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G:\My Drive\Training\0.Shared Folder - Do not Delete\FMS_Mathematical_Statistics\"/>
    </mc:Choice>
  </mc:AlternateContent>
  <xr:revisionPtr revIDLastSave="0" documentId="13_ncr:1_{409BE43B-9694-4207-AC5B-15178504DA62}" xr6:coauthVersionLast="47" xr6:coauthVersionMax="47" xr10:uidLastSave="{00000000-0000-0000-0000-000000000000}"/>
  <bookViews>
    <workbookView xWindow="22932" yWindow="-108" windowWidth="23256" windowHeight="12456" activeTab="1" xr2:uid="{00000000-000D-0000-FFFF-FFFF00000000}"/>
  </bookViews>
  <sheets>
    <sheet name="car_data" sheetId="2" r:id="rId1"/>
    <sheet name="Mean1" sheetId="3" r:id="rId2"/>
    <sheet name="Mean2" sheetId="4" r:id="rId3"/>
    <sheet name="Mean3" sheetId="5" r:id="rId4"/>
    <sheet name="Median" sheetId="6" r:id="rId5"/>
    <sheet name="Var_SD" sheetId="7" r:id="rId6"/>
    <sheet name="Percentiles" sheetId="8" r:id="rId7"/>
    <sheet name="Quartiles" sheetId="9" r:id="rId8"/>
    <sheet name="Box Plot" sheetId="10" r:id="rId9"/>
    <sheet name="IQR_Outliers" sheetId="11" r:id="rId10"/>
    <sheet name="IQR_Outliers2" sheetId="12" r:id="rId11"/>
    <sheet name="Binomial_Distribution" sheetId="13" r:id="rId12"/>
    <sheet name="Binomial_Distribution_4Coins" sheetId="14" r:id="rId13"/>
    <sheet name="Binomial_QC_Example" sheetId="15" r:id="rId14"/>
    <sheet name="Binomial to Normal" sheetId="16" r:id="rId15"/>
    <sheet name="Normal_dist1" sheetId="17" r:id="rId16"/>
    <sheet name="Normal_Dist2" sheetId="18" r:id="rId17"/>
    <sheet name="Expected_Value1" sheetId="19" r:id="rId18"/>
    <sheet name="Expecte_value2" sheetId="20" r:id="rId19"/>
    <sheet name="SD1" sheetId="21" r:id="rId20"/>
    <sheet name="SD2" sheetId="23" r:id="rId21"/>
    <sheet name="Confidence_Interval" sheetId="24" r:id="rId22"/>
  </sheets>
  <definedNames>
    <definedName name="_xlnm._FilterDatabase" localSheetId="0" hidden="1">car_data!$G$1:$G$302</definedName>
    <definedName name="_xlchart.v1.0" hidden="1">'Box Plot'!$A$1</definedName>
    <definedName name="_xlchart.v1.1" hidden="1">'Box Plot'!$A$2:$A$302</definedName>
    <definedName name="_xlchart.v1.2" hidden="1">IQR_Outliers!$A$1</definedName>
    <definedName name="_xlchart.v1.3" hidden="1">IQR_Outliers!$A$2:$A$302</definedName>
    <definedName name="_xlchart.v1.4" hidden="1">IQR_Outliers2!$A$1</definedName>
    <definedName name="_xlchart.v1.5" hidden="1">IQR_Outliers2!$A$2:$A$302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1" i="24" l="1"/>
  <c r="Q10" i="24"/>
  <c r="U8" i="23"/>
  <c r="U9" i="23"/>
  <c r="U10" i="23"/>
  <c r="U11" i="23"/>
  <c r="U12" i="23"/>
  <c r="U13" i="23" s="1"/>
  <c r="U14" i="23" s="1"/>
  <c r="U7" i="23"/>
  <c r="T12" i="23"/>
  <c r="T11" i="23"/>
  <c r="T10" i="23"/>
  <c r="T9" i="23"/>
  <c r="T8" i="23"/>
  <c r="T7" i="23"/>
  <c r="K11" i="21"/>
  <c r="K10" i="21"/>
  <c r="K6" i="21"/>
  <c r="K7" i="21"/>
  <c r="K8" i="21"/>
  <c r="K9" i="21"/>
  <c r="K5" i="21"/>
  <c r="J6" i="21"/>
  <c r="J7" i="21"/>
  <c r="J8" i="21"/>
  <c r="J9" i="21"/>
  <c r="J5" i="21"/>
  <c r="I10" i="21"/>
  <c r="I6" i="21"/>
  <c r="I7" i="21"/>
  <c r="I8" i="21"/>
  <c r="I9" i="21"/>
  <c r="I5" i="21"/>
  <c r="Q13" i="23"/>
  <c r="R9" i="23" s="1"/>
  <c r="R11" i="23"/>
  <c r="R10" i="23"/>
  <c r="P8" i="23"/>
  <c r="P9" i="23" s="1"/>
  <c r="R7" i="23"/>
  <c r="S7" i="23" s="1"/>
  <c r="G10" i="21"/>
  <c r="S8" i="20"/>
  <c r="S9" i="20"/>
  <c r="S10" i="20"/>
  <c r="S11" i="20"/>
  <c r="S12" i="20"/>
  <c r="S7" i="20"/>
  <c r="R12" i="20"/>
  <c r="R8" i="20"/>
  <c r="R9" i="20"/>
  <c r="R10" i="20"/>
  <c r="R11" i="20"/>
  <c r="R7" i="20"/>
  <c r="Q13" i="20"/>
  <c r="P8" i="20"/>
  <c r="P9" i="20" s="1"/>
  <c r="P10" i="20" s="1"/>
  <c r="P11" i="20" s="1"/>
  <c r="P12" i="20" s="1"/>
  <c r="Q15" i="18"/>
  <c r="P9" i="17"/>
  <c r="P10" i="17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D156" i="16"/>
  <c r="D157" i="16"/>
  <c r="D158" i="16"/>
  <c r="D159" i="16"/>
  <c r="D160" i="16"/>
  <c r="D161" i="16"/>
  <c r="D162" i="16"/>
  <c r="D163" i="16"/>
  <c r="D164" i="16"/>
  <c r="D165" i="16"/>
  <c r="D166" i="16"/>
  <c r="D167" i="16"/>
  <c r="D168" i="16"/>
  <c r="D169" i="16"/>
  <c r="D170" i="16"/>
  <c r="D171" i="16"/>
  <c r="D172" i="16"/>
  <c r="D173" i="16"/>
  <c r="D174" i="16"/>
  <c r="D175" i="16"/>
  <c r="D176" i="16"/>
  <c r="D177" i="16"/>
  <c r="D178" i="16"/>
  <c r="D179" i="16"/>
  <c r="D180" i="16"/>
  <c r="D181" i="16"/>
  <c r="D182" i="16"/>
  <c r="D183" i="16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99" i="16"/>
  <c r="D200" i="16"/>
  <c r="D201" i="16"/>
  <c r="D202" i="16"/>
  <c r="D203" i="16"/>
  <c r="D204" i="16"/>
  <c r="D205" i="16"/>
  <c r="D206" i="16"/>
  <c r="D207" i="16"/>
  <c r="D20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8" i="16"/>
  <c r="D13" i="16"/>
  <c r="D14" i="16"/>
  <c r="D15" i="16"/>
  <c r="D16" i="16"/>
  <c r="D17" i="16"/>
  <c r="D18" i="16"/>
  <c r="D12" i="16"/>
  <c r="D11" i="16"/>
  <c r="D10" i="16"/>
  <c r="D9" i="16"/>
  <c r="D8" i="15"/>
  <c r="D7" i="15"/>
  <c r="D9" i="14"/>
  <c r="D10" i="14"/>
  <c r="D11" i="14"/>
  <c r="D12" i="14"/>
  <c r="D8" i="14"/>
  <c r="D9" i="13"/>
  <c r="D10" i="13"/>
  <c r="D11" i="13"/>
  <c r="D8" i="13"/>
  <c r="D8" i="12"/>
  <c r="D7" i="12"/>
  <c r="D6" i="12"/>
  <c r="D5" i="12"/>
  <c r="D4" i="12"/>
  <c r="D8" i="11"/>
  <c r="D7" i="11"/>
  <c r="D6" i="11"/>
  <c r="D5" i="11"/>
  <c r="D4" i="11"/>
  <c r="D8" i="10"/>
  <c r="D7" i="10"/>
  <c r="D6" i="10"/>
  <c r="D5" i="10"/>
  <c r="D4" i="10"/>
  <c r="D8" i="9"/>
  <c r="D7" i="9"/>
  <c r="D6" i="9"/>
  <c r="D5" i="9"/>
  <c r="D4" i="9"/>
  <c r="P10" i="23" l="1"/>
  <c r="S9" i="23"/>
  <c r="R8" i="23"/>
  <c r="R12" i="23"/>
  <c r="S8" i="23"/>
  <c r="S13" i="20"/>
  <c r="D11" i="11"/>
  <c r="D13" i="11" s="1"/>
  <c r="D11" i="12"/>
  <c r="D13" i="12" s="1"/>
  <c r="F28" i="8"/>
  <c r="F27" i="8"/>
  <c r="F26" i="8"/>
  <c r="F25" i="8"/>
  <c r="F24" i="8"/>
  <c r="F23" i="8"/>
  <c r="F22" i="8"/>
  <c r="F21" i="8"/>
  <c r="F20" i="8"/>
  <c r="F19" i="8"/>
  <c r="F18" i="8"/>
  <c r="I9" i="8"/>
  <c r="F4" i="8"/>
  <c r="I14" i="8"/>
  <c r="I4" i="8"/>
  <c r="F6" i="8"/>
  <c r="F7" i="8"/>
  <c r="F8" i="8"/>
  <c r="F9" i="8"/>
  <c r="F10" i="8"/>
  <c r="F11" i="8"/>
  <c r="F12" i="8"/>
  <c r="F13" i="8"/>
  <c r="F14" i="8"/>
  <c r="F5" i="8"/>
  <c r="K10" i="7"/>
  <c r="K9" i="7"/>
  <c r="K5" i="7"/>
  <c r="K4" i="7"/>
  <c r="H4" i="6"/>
  <c r="H3" i="6"/>
  <c r="F6" i="3"/>
  <c r="F5" i="3"/>
  <c r="F4" i="3"/>
  <c r="F8" i="3"/>
  <c r="S10" i="23" l="1"/>
  <c r="P11" i="23"/>
  <c r="D12" i="12"/>
  <c r="D12" i="11"/>
  <c r="S11" i="23" l="1"/>
  <c r="P12" i="23"/>
  <c r="S12" i="23" s="1"/>
  <c r="S13" i="23" l="1"/>
</calcChain>
</file>

<file path=xl/sharedStrings.xml><?xml version="1.0" encoding="utf-8"?>
<sst xmlns="http://schemas.openxmlformats.org/spreadsheetml/2006/main" count="1654" uniqueCount="182">
  <si>
    <t>Car_Name</t>
  </si>
  <si>
    <t>Year</t>
  </si>
  <si>
    <t>Selling_Price</t>
  </si>
  <si>
    <t>Present_Price</t>
  </si>
  <si>
    <t>Kms_Driven</t>
  </si>
  <si>
    <t>Fuel_Type</t>
  </si>
  <si>
    <t>Seller_Type</t>
  </si>
  <si>
    <t>Transmission</t>
  </si>
  <si>
    <t>Owner</t>
  </si>
  <si>
    <t>ritz</t>
  </si>
  <si>
    <t>Petrol</t>
  </si>
  <si>
    <t>Dealer</t>
  </si>
  <si>
    <t>Manual</t>
  </si>
  <si>
    <t>sx4</t>
  </si>
  <si>
    <t>Diesel</t>
  </si>
  <si>
    <t>ciaz</t>
  </si>
  <si>
    <t>wagon r</t>
  </si>
  <si>
    <t>swift</t>
  </si>
  <si>
    <t>vitara brezza</t>
  </si>
  <si>
    <t>s cross</t>
  </si>
  <si>
    <t>alto 800</t>
  </si>
  <si>
    <t>Automatic</t>
  </si>
  <si>
    <t>ertiga</t>
  </si>
  <si>
    <t>dzire</t>
  </si>
  <si>
    <t>CNG</t>
  </si>
  <si>
    <t>alto k10</t>
  </si>
  <si>
    <t>ignis</t>
  </si>
  <si>
    <t>Individual</t>
  </si>
  <si>
    <t>baleno</t>
  </si>
  <si>
    <t>omni</t>
  </si>
  <si>
    <t>fortuner</t>
  </si>
  <si>
    <t>innova</t>
  </si>
  <si>
    <t>corolla altis</t>
  </si>
  <si>
    <t>etios cross</t>
  </si>
  <si>
    <t>etios g</t>
  </si>
  <si>
    <t>etios liva</t>
  </si>
  <si>
    <t>corolla</t>
  </si>
  <si>
    <t>etios gd</t>
  </si>
  <si>
    <t>camry</t>
  </si>
  <si>
    <t>land cruiser</t>
  </si>
  <si>
    <t>Royal Enfield Thunder 500</t>
  </si>
  <si>
    <t>UM Renegade Mojave</t>
  </si>
  <si>
    <t>KTM RC200</t>
  </si>
  <si>
    <t>Bajaj Dominar 400</t>
  </si>
  <si>
    <t>Royal Enfield Classic 350</t>
  </si>
  <si>
    <t>KTM RC390</t>
  </si>
  <si>
    <t>Hyosung GT250R</t>
  </si>
  <si>
    <t>Royal Enfield Thunder 350</t>
  </si>
  <si>
    <t xml:space="preserve">KTM 390 Duke </t>
  </si>
  <si>
    <t>Mahindra Mojo XT300</t>
  </si>
  <si>
    <t>Bajaj Pulsar RS200</t>
  </si>
  <si>
    <t>Royal Enfield Bullet 350</t>
  </si>
  <si>
    <t>Royal Enfield Classic 500</t>
  </si>
  <si>
    <t>Bajaj Avenger 220</t>
  </si>
  <si>
    <t>Bajaj Avenger 150</t>
  </si>
  <si>
    <t>Honda CB Hornet 160R</t>
  </si>
  <si>
    <t>Yamaha FZ S V 2.0</t>
  </si>
  <si>
    <t>Yamaha FZ 16</t>
  </si>
  <si>
    <t>TVS Apache RTR 160</t>
  </si>
  <si>
    <t>Bajaj Pulsar 150</t>
  </si>
  <si>
    <t>Honda CBR 150</t>
  </si>
  <si>
    <t>Hero Extreme</t>
  </si>
  <si>
    <t>Bajaj Avenger 220 dtsi</t>
  </si>
  <si>
    <t>Bajaj Avenger 150 street</t>
  </si>
  <si>
    <t>Yamaha FZ  v 2.0</t>
  </si>
  <si>
    <t>Bajaj Pulsar  NS 200</t>
  </si>
  <si>
    <t>Bajaj Pulsar 220 F</t>
  </si>
  <si>
    <t>TVS Apache RTR 180</t>
  </si>
  <si>
    <t>Hero Passion X pro</t>
  </si>
  <si>
    <t>Bajaj Pulsar NS 200</t>
  </si>
  <si>
    <t xml:space="preserve">Yamaha Fazer </t>
  </si>
  <si>
    <t>Honda Activa 4G</t>
  </si>
  <si>
    <t xml:space="preserve">TVS Sport </t>
  </si>
  <si>
    <t xml:space="preserve">Honda Dream Yuga </t>
  </si>
  <si>
    <t>Bajaj Avenger Street 220</t>
  </si>
  <si>
    <t>Hero Splender iSmart</t>
  </si>
  <si>
    <t>Activa 3g</t>
  </si>
  <si>
    <t>Hero Passion Pro</t>
  </si>
  <si>
    <t>Honda CB Trigger</t>
  </si>
  <si>
    <t xml:space="preserve">Yamaha FZ S </t>
  </si>
  <si>
    <t>Bajaj Pulsar 135 LS</t>
  </si>
  <si>
    <t>Activa 4g</t>
  </si>
  <si>
    <t>Honda CB Unicorn</t>
  </si>
  <si>
    <t>Hero Honda CBZ extreme</t>
  </si>
  <si>
    <t>Honda Karizma</t>
  </si>
  <si>
    <t>Honda Activa 125</t>
  </si>
  <si>
    <t>TVS Jupyter</t>
  </si>
  <si>
    <t>Hero Honda Passion Pro</t>
  </si>
  <si>
    <t>Hero Splender Plus</t>
  </si>
  <si>
    <t>Honda CB Shine</t>
  </si>
  <si>
    <t>Bajaj Discover 100</t>
  </si>
  <si>
    <t>Suzuki Access 125</t>
  </si>
  <si>
    <t>TVS Wego</t>
  </si>
  <si>
    <t>Honda CB twister</t>
  </si>
  <si>
    <t>Hero Glamour</t>
  </si>
  <si>
    <t>Hero Super Splendor</t>
  </si>
  <si>
    <t>Bajaj Discover 125</t>
  </si>
  <si>
    <t>Hero Hunk</t>
  </si>
  <si>
    <t>Hero  Ignitor Disc</t>
  </si>
  <si>
    <t>Hero  CBZ Xtreme</t>
  </si>
  <si>
    <t>Bajaj  ct 100</t>
  </si>
  <si>
    <t>i20</t>
  </si>
  <si>
    <t>grand i10</t>
  </si>
  <si>
    <t>i10</t>
  </si>
  <si>
    <t>eon</t>
  </si>
  <si>
    <t>xcent</t>
  </si>
  <si>
    <t>elantra</t>
  </si>
  <si>
    <t>creta</t>
  </si>
  <si>
    <t>verna</t>
  </si>
  <si>
    <t>city</t>
  </si>
  <si>
    <t>brio</t>
  </si>
  <si>
    <t>amaze</t>
  </si>
  <si>
    <t>jazz</t>
  </si>
  <si>
    <t>Sum</t>
  </si>
  <si>
    <t>Count</t>
  </si>
  <si>
    <t>Average</t>
  </si>
  <si>
    <t>With Formula</t>
  </si>
  <si>
    <t>Frequency (f)</t>
  </si>
  <si>
    <t>Items</t>
  </si>
  <si>
    <t>Cost_per_item</t>
  </si>
  <si>
    <t>What is the Overall Average cost  per item?</t>
  </si>
  <si>
    <t>Consider a grouped frequency table for the ages of employees in a company:</t>
  </si>
  <si>
    <t>20 - 29</t>
  </si>
  <si>
    <t xml:space="preserve">30 - 39 </t>
  </si>
  <si>
    <t xml:space="preserve">40 - 49 </t>
  </si>
  <si>
    <t>50 - 59</t>
  </si>
  <si>
    <t>60 - 69</t>
  </si>
  <si>
    <t>Age Group</t>
  </si>
  <si>
    <t xml:space="preserve"> (Midpoint X)</t>
  </si>
  <si>
    <t xml:space="preserve">50 - 59 </t>
  </si>
  <si>
    <t>Mean</t>
  </si>
  <si>
    <t>Median</t>
  </si>
  <si>
    <t>Other</t>
  </si>
  <si>
    <t>Variance</t>
  </si>
  <si>
    <t>SD</t>
  </si>
  <si>
    <t>Percentile</t>
  </si>
  <si>
    <t>Value</t>
  </si>
  <si>
    <t>Min</t>
  </si>
  <si>
    <t>Max</t>
  </si>
  <si>
    <t>Kms Driven Value</t>
  </si>
  <si>
    <t>IQR</t>
  </si>
  <si>
    <t>Upper Fence</t>
  </si>
  <si>
    <t>Lower Fence</t>
  </si>
  <si>
    <t>Selling_Price Value</t>
  </si>
  <si>
    <t>Number of Heads</t>
  </si>
  <si>
    <t>n</t>
  </si>
  <si>
    <t>p</t>
  </si>
  <si>
    <t>n(3 Coins)</t>
  </si>
  <si>
    <t>Probabailty</t>
  </si>
  <si>
    <t>n(4 Coins)</t>
  </si>
  <si>
    <t>1 Defective</t>
  </si>
  <si>
    <t>2 Defective</t>
  </si>
  <si>
    <t>Mean-(2*SD)</t>
  </si>
  <si>
    <t>Mean+(2*SD)</t>
  </si>
  <si>
    <t>Hours Worked (Range)</t>
  </si>
  <si>
    <t>Midpoint (X)</t>
  </si>
  <si>
    <t>Frequency</t>
  </si>
  <si>
    <t>0 - 10</t>
  </si>
  <si>
    <t>21 - 30</t>
  </si>
  <si>
    <t>31 - 40</t>
  </si>
  <si>
    <t>41 - 50</t>
  </si>
  <si>
    <t>11-20</t>
  </si>
  <si>
    <t>Day Charges</t>
  </si>
  <si>
    <t>0-10</t>
  </si>
  <si>
    <t>10-20</t>
  </si>
  <si>
    <t>20-30</t>
  </si>
  <si>
    <t>30-40</t>
  </si>
  <si>
    <t>40-50</t>
  </si>
  <si>
    <t>50-60</t>
  </si>
  <si>
    <t>Probability P(X)</t>
  </si>
  <si>
    <t>Count(n)</t>
  </si>
  <si>
    <t>Mid Point(x)</t>
  </si>
  <si>
    <t>x*p(x)</t>
  </si>
  <si>
    <t>Commute Time (Minutes)</t>
  </si>
  <si>
    <t>(X−μ)^2</t>
  </si>
  <si>
    <t>P(X)⋅(X−μ)^2</t>
  </si>
  <si>
    <t>Var</t>
  </si>
  <si>
    <t>X*P(X)</t>
  </si>
  <si>
    <t>Sample size</t>
  </si>
  <si>
    <t>Z value</t>
  </si>
  <si>
    <t>Lower Bound</t>
  </si>
  <si>
    <t>Upper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</si>
</sst>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rgb="FFFA7D00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2" borderId="1" applyNumberFormat="0" applyAlignment="0" applyProtection="0"/>
    <xf numFmtId="0" fontId="1" fillId="3" borderId="2" applyNumberFormat="0" applyFont="0" applyAlignment="0" applyProtection="0"/>
    <xf numFmtId="0" fontId="7" fillId="4" borderId="0" applyNumberFormat="0" applyBorder="0" applyAlignment="0" applyProtection="0"/>
    <xf numFmtId="0" fontId="1" fillId="5" borderId="0" applyNumberFormat="0" applyBorder="0" applyAlignment="0" applyProtection="0"/>
    <xf numFmtId="9" fontId="1" fillId="0" borderId="0" applyFont="0" applyFill="0" applyBorder="0" applyAlignment="0" applyProtection="0"/>
    <xf numFmtId="0" fontId="9" fillId="2" borderId="5" applyNumberFormat="0" applyAlignment="0" applyProtection="0"/>
    <xf numFmtId="0" fontId="7" fillId="6" borderId="0" applyNumberFormat="0" applyBorder="0" applyAlignment="0" applyProtection="0"/>
    <xf numFmtId="0" fontId="1" fillId="7" borderId="0" applyNumberFormat="0" applyBorder="0" applyAlignment="0" applyProtection="0"/>
    <xf numFmtId="0" fontId="7" fillId="8" borderId="0" applyNumberFormat="0" applyBorder="0" applyAlignment="0" applyProtection="0"/>
  </cellStyleXfs>
  <cellXfs count="60">
    <xf numFmtId="0" fontId="0" fillId="0" borderId="0" xfId="0"/>
    <xf numFmtId="0" fontId="6" fillId="0" borderId="0" xfId="0" applyFont="1"/>
    <xf numFmtId="0" fontId="6" fillId="0" borderId="3" xfId="0" applyFont="1" applyBorder="1"/>
    <xf numFmtId="0" fontId="0" fillId="0" borderId="3" xfId="0" applyBorder="1"/>
    <xf numFmtId="0" fontId="1" fillId="5" borderId="3" xfId="6" applyBorder="1" applyAlignment="1">
      <alignment vertical="center" wrapText="1"/>
    </xf>
    <xf numFmtId="0" fontId="7" fillId="4" borderId="3" xfId="5" applyBorder="1" applyAlignment="1">
      <alignment horizontal="center" vertical="center" wrapText="1"/>
    </xf>
    <xf numFmtId="0" fontId="2" fillId="0" borderId="0" xfId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2" applyAlignment="1">
      <alignment horizontal="left" vertical="center"/>
    </xf>
    <xf numFmtId="0" fontId="4" fillId="2" borderId="1" xfId="3"/>
    <xf numFmtId="1" fontId="0" fillId="3" borderId="2" xfId="4" applyNumberFormat="1" applyFont="1"/>
    <xf numFmtId="0" fontId="8" fillId="3" borderId="2" xfId="4" applyFont="1"/>
    <xf numFmtId="2" fontId="8" fillId="3" borderId="2" xfId="4" applyNumberFormat="1" applyFont="1"/>
    <xf numFmtId="0" fontId="3" fillId="0" borderId="0" xfId="2" applyBorder="1"/>
    <xf numFmtId="0" fontId="5" fillId="4" borderId="3" xfId="5" applyFont="1" applyBorder="1"/>
    <xf numFmtId="0" fontId="1" fillId="5" borderId="3" xfId="6" applyBorder="1"/>
    <xf numFmtId="2" fontId="1" fillId="5" borderId="3" xfId="6" applyNumberFormat="1" applyBorder="1"/>
    <xf numFmtId="0" fontId="0" fillId="3" borderId="2" xfId="4" applyFont="1"/>
    <xf numFmtId="0" fontId="6" fillId="3" borderId="2" xfId="4" quotePrefix="1" applyFont="1"/>
    <xf numFmtId="0" fontId="6" fillId="3" borderId="2" xfId="4" applyFont="1"/>
    <xf numFmtId="0" fontId="4" fillId="2" borderId="4" xfId="3" applyBorder="1"/>
    <xf numFmtId="0" fontId="10" fillId="0" borderId="0" xfId="0" applyFont="1"/>
    <xf numFmtId="0" fontId="11" fillId="0" borderId="0" xfId="0" applyFont="1"/>
    <xf numFmtId="0" fontId="3" fillId="0" borderId="0" xfId="2"/>
    <xf numFmtId="0" fontId="12" fillId="4" borderId="1" xfId="5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10" fillId="5" borderId="3" xfId="6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9" fillId="2" borderId="5" xfId="8" applyAlignment="1">
      <alignment horizontal="center" vertical="center" wrapText="1"/>
    </xf>
    <xf numFmtId="0" fontId="8" fillId="0" borderId="3" xfId="0" applyFont="1" applyBorder="1" applyAlignment="1">
      <alignment vertical="center" wrapText="1"/>
    </xf>
    <xf numFmtId="0" fontId="10" fillId="7" borderId="3" xfId="10" applyFont="1" applyBorder="1" applyAlignment="1">
      <alignment horizontal="center" vertical="center" wrapText="1"/>
    </xf>
    <xf numFmtId="0" fontId="10" fillId="7" borderId="3" xfId="10" quotePrefix="1" applyFont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9" fillId="2" borderId="6" xfId="8" applyBorder="1" applyAlignment="1">
      <alignment horizontal="center" vertical="center" wrapText="1"/>
    </xf>
    <xf numFmtId="9" fontId="10" fillId="7" borderId="7" xfId="7" applyFont="1" applyFill="1" applyBorder="1" applyAlignment="1">
      <alignment horizontal="center" vertical="center" wrapText="1"/>
    </xf>
    <xf numFmtId="171" fontId="0" fillId="0" borderId="3" xfId="0" applyNumberFormat="1" applyBorder="1"/>
    <xf numFmtId="2" fontId="14" fillId="2" borderId="1" xfId="3" applyNumberFormat="1" applyFont="1"/>
    <xf numFmtId="0" fontId="9" fillId="2" borderId="3" xfId="8" applyBorder="1" applyAlignment="1">
      <alignment horizontal="center" vertical="center" wrapText="1"/>
    </xf>
    <xf numFmtId="0" fontId="15" fillId="2" borderId="5" xfId="8" applyFont="1"/>
    <xf numFmtId="0" fontId="7" fillId="8" borderId="3" xfId="11" applyBorder="1" applyAlignment="1">
      <alignment horizontal="center" vertical="center" wrapText="1"/>
    </xf>
    <xf numFmtId="0" fontId="12" fillId="8" borderId="3" xfId="11" applyFont="1" applyBorder="1" applyAlignment="1">
      <alignment horizontal="center" vertical="center" wrapText="1"/>
    </xf>
    <xf numFmtId="17" fontId="8" fillId="0" borderId="3" xfId="0" quotePrefix="1" applyNumberFormat="1" applyFont="1" applyBorder="1" applyAlignment="1">
      <alignment vertical="center" wrapText="1"/>
    </xf>
    <xf numFmtId="0" fontId="16" fillId="4" borderId="5" xfId="5" applyFont="1" applyBorder="1"/>
    <xf numFmtId="2" fontId="16" fillId="4" borderId="5" xfId="5" applyNumberFormat="1" applyFont="1" applyBorder="1"/>
    <xf numFmtId="0" fontId="11" fillId="0" borderId="8" xfId="0" applyFont="1" applyBorder="1" applyAlignment="1">
      <alignment horizontal="center" vertical="center"/>
    </xf>
    <xf numFmtId="2" fontId="14" fillId="2" borderId="9" xfId="3" applyNumberFormat="1" applyFont="1" applyBorder="1"/>
    <xf numFmtId="171" fontId="16" fillId="4" borderId="5" xfId="5" applyNumberFormat="1" applyFont="1" applyBorder="1"/>
    <xf numFmtId="0" fontId="8" fillId="10" borderId="3" xfId="0" applyFont="1" applyFill="1" applyBorder="1" applyAlignment="1">
      <alignment horizontal="center" vertical="center"/>
    </xf>
    <xf numFmtId="9" fontId="10" fillId="10" borderId="3" xfId="7" applyFont="1" applyFill="1" applyBorder="1" applyAlignment="1">
      <alignment horizontal="center" vertical="center" wrapText="1"/>
    </xf>
    <xf numFmtId="171" fontId="0" fillId="10" borderId="3" xfId="0" applyNumberFormat="1" applyFill="1" applyBorder="1"/>
    <xf numFmtId="2" fontId="0" fillId="10" borderId="3" xfId="0" applyNumberFormat="1" applyFill="1" applyBorder="1"/>
    <xf numFmtId="0" fontId="7" fillId="8" borderId="3" xfId="11" applyBorder="1" applyAlignment="1">
      <alignment horizontal="center" vertical="center"/>
    </xf>
    <xf numFmtId="0" fontId="7" fillId="8" borderId="6" xfId="11" applyBorder="1" applyAlignment="1">
      <alignment horizontal="center" vertical="center" wrapText="1"/>
    </xf>
    <xf numFmtId="0" fontId="16" fillId="6" borderId="0" xfId="9" applyFont="1"/>
    <xf numFmtId="0" fontId="11" fillId="3" borderId="2" xfId="4" applyFont="1"/>
  </cellXfs>
  <cellStyles count="12">
    <cellStyle name="20% - Accent1" xfId="10" builtinId="30"/>
    <cellStyle name="20% - Accent2" xfId="6" builtinId="34"/>
    <cellStyle name="Accent1" xfId="9" builtinId="29"/>
    <cellStyle name="Accent2" xfId="5" builtinId="33"/>
    <cellStyle name="Accent5" xfId="11" builtinId="45"/>
    <cellStyle name="Calculation" xfId="3" builtinId="22"/>
    <cellStyle name="Heading 4" xfId="2" builtinId="19"/>
    <cellStyle name="Normal" xfId="0" builtinId="0"/>
    <cellStyle name="Note" xfId="4" builtinId="10"/>
    <cellStyle name="Output" xfId="8" builtinId="21"/>
    <cellStyle name="Percent" xfId="7" builtinId="5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'Binomial to Normal'!$D$7</c:f>
              <c:strCache>
                <c:ptCount val="1"/>
                <c:pt idx="0">
                  <c:v>Probabailty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'Binomial to Normal'!$C$8:$C$208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'Binomial to Normal'!$D$8:$D$208</c:f>
              <c:numCache>
                <c:formatCode>General</c:formatCode>
                <c:ptCount val="201"/>
                <c:pt idx="0">
                  <c:v>6.223015277861121E-61</c:v>
                </c:pt>
                <c:pt idx="1">
                  <c:v>1.2446030555722558E-58</c:v>
                </c:pt>
                <c:pt idx="2">
                  <c:v>1.2383800402943674E-56</c:v>
                </c:pt>
                <c:pt idx="3">
                  <c:v>8.1733082659429047E-55</c:v>
                </c:pt>
                <c:pt idx="4">
                  <c:v>4.0253543209769208E-53</c:v>
                </c:pt>
                <c:pt idx="5">
                  <c:v>1.5779388938229366E-51</c:v>
                </c:pt>
                <c:pt idx="6">
                  <c:v>5.1283014049246155E-50</c:v>
                </c:pt>
                <c:pt idx="7">
                  <c:v>1.4212721036505153E-48</c:v>
                </c:pt>
                <c:pt idx="8">
                  <c:v>3.4288189500568552E-47</c:v>
                </c:pt>
                <c:pt idx="9">
                  <c:v>7.3148137601213388E-46</c:v>
                </c:pt>
                <c:pt idx="10">
                  <c:v>1.3971294281831492E-44</c:v>
                </c:pt>
                <c:pt idx="11">
                  <c:v>2.4132235577709472E-43</c:v>
                </c:pt>
                <c:pt idx="12">
                  <c:v>3.8008271034892146E-42</c:v>
                </c:pt>
                <c:pt idx="13">
                  <c:v>5.4965807342765864E-41</c:v>
                </c:pt>
                <c:pt idx="14">
                  <c:v>7.3418614093551931E-40</c:v>
                </c:pt>
                <c:pt idx="15">
                  <c:v>9.103908147600484E-39</c:v>
                </c:pt>
                <c:pt idx="16">
                  <c:v>1.0526393795663103E-37</c:v>
                </c:pt>
                <c:pt idx="17">
                  <c:v>1.1393273284717806E-36</c:v>
                </c:pt>
                <c:pt idx="18">
                  <c:v>1.1583161172796218E-35</c:v>
                </c:pt>
                <c:pt idx="19">
                  <c:v>1.1095449123415412E-34</c:v>
                </c:pt>
                <c:pt idx="20">
                  <c:v>1.0041381456690835E-33</c:v>
                </c:pt>
                <c:pt idx="21">
                  <c:v>8.6068983914493899E-33</c:v>
                </c:pt>
                <c:pt idx="22">
                  <c:v>7.0028855094065989E-32</c:v>
                </c:pt>
                <c:pt idx="23">
                  <c:v>5.4196244377146259E-31</c:v>
                </c:pt>
                <c:pt idx="24">
                  <c:v>3.9969730228145854E-30</c:v>
                </c:pt>
                <c:pt idx="25">
                  <c:v>2.8138690080614788E-29</c:v>
                </c:pt>
                <c:pt idx="26">
                  <c:v>1.8939502938875073E-28</c:v>
                </c:pt>
                <c:pt idx="27">
                  <c:v>1.2205457449497226E-27</c:v>
                </c:pt>
                <c:pt idx="28">
                  <c:v>7.5412290670107829E-27</c:v>
                </c:pt>
                <c:pt idx="29">
                  <c:v>4.472728963882321E-26</c:v>
                </c:pt>
                <c:pt idx="30">
                  <c:v>2.5494555094128979E-25</c:v>
                </c:pt>
                <c:pt idx="31">
                  <c:v>1.3980885051619233E-24</c:v>
                </c:pt>
                <c:pt idx="32">
                  <c:v>7.3836549178863523E-24</c:v>
                </c:pt>
                <c:pt idx="33">
                  <c:v>3.7589515945603455E-23</c:v>
                </c:pt>
                <c:pt idx="34">
                  <c:v>1.8463085773281477E-22</c:v>
                </c:pt>
                <c:pt idx="35">
                  <c:v>8.7567778238995005E-22</c:v>
                </c:pt>
                <c:pt idx="36">
                  <c:v>4.0135231692872064E-21</c:v>
                </c:pt>
                <c:pt idx="37">
                  <c:v>1.7789670263867758E-20</c:v>
                </c:pt>
                <c:pt idx="38">
                  <c:v>7.6308322447641644E-20</c:v>
                </c:pt>
                <c:pt idx="39">
                  <c:v>3.1697303170558508E-19</c:v>
                </c:pt>
                <c:pt idx="40">
                  <c:v>1.2758164526149809E-18</c:v>
                </c:pt>
                <c:pt idx="41">
                  <c:v>4.9787959126439042E-18</c:v>
                </c:pt>
                <c:pt idx="42">
                  <c:v>1.884829881215169E-17</c:v>
                </c:pt>
                <c:pt idx="43">
                  <c:v>6.9256539821395134E-17</c:v>
                </c:pt>
                <c:pt idx="44">
                  <c:v>2.4711992618088442E-16</c:v>
                </c:pt>
                <c:pt idx="45">
                  <c:v>8.5668241076040976E-16</c:v>
                </c:pt>
                <c:pt idx="46">
                  <c:v>2.8866472536491709E-15</c:v>
                </c:pt>
                <c:pt idx="47">
                  <c:v>9.4583761077017314E-15</c:v>
                </c:pt>
                <c:pt idx="48">
                  <c:v>3.0148573843299194E-14</c:v>
                </c:pt>
                <c:pt idx="49">
                  <c:v>9.3522106615947683E-14</c:v>
                </c:pt>
                <c:pt idx="50">
                  <c:v>2.8243676198016374E-13</c:v>
                </c:pt>
                <c:pt idx="51">
                  <c:v>8.3069635876518432E-13</c:v>
                </c:pt>
                <c:pt idx="52">
                  <c:v>2.3802645664617747E-12</c:v>
                </c:pt>
                <c:pt idx="53">
                  <c:v>6.6467765252140391E-12</c:v>
                </c:pt>
                <c:pt idx="54">
                  <c:v>1.8094002763082606E-11</c:v>
                </c:pt>
                <c:pt idx="55">
                  <c:v>4.8031352789273994E-11</c:v>
                </c:pt>
                <c:pt idx="56">
                  <c:v>1.243668956150836E-10</c:v>
                </c:pt>
                <c:pt idx="57">
                  <c:v>3.1419005208021432E-10</c:v>
                </c:pt>
                <c:pt idx="58">
                  <c:v>7.7464099047363482E-10</c:v>
                </c:pt>
                <c:pt idx="59">
                  <c:v>1.864390180461956E-9</c:v>
                </c:pt>
                <c:pt idx="60">
                  <c:v>4.3813169240856455E-9</c:v>
                </c:pt>
                <c:pt idx="61">
                  <c:v>1.005548146511441E-8</c:v>
                </c:pt>
                <c:pt idx="62">
                  <c:v>2.2543740704047105E-8</c:v>
                </c:pt>
                <c:pt idx="63">
                  <c:v>4.938152725648381E-8</c:v>
                </c:pt>
                <c:pt idx="64">
                  <c:v>1.0570733178341043E-7</c:v>
                </c:pt>
                <c:pt idx="65">
                  <c:v>2.2117226342375236E-7</c:v>
                </c:pt>
                <c:pt idx="66">
                  <c:v>4.5239781154858364E-7</c:v>
                </c:pt>
                <c:pt idx="67">
                  <c:v>9.0479562309716411E-7</c:v>
                </c:pt>
                <c:pt idx="68">
                  <c:v>1.7696737922341665E-6</c:v>
                </c:pt>
                <c:pt idx="69">
                  <c:v>3.3854629068827239E-6</c:v>
                </c:pt>
                <c:pt idx="70">
                  <c:v>6.3356520114519936E-6</c:v>
                </c:pt>
                <c:pt idx="71">
                  <c:v>1.1600489598433141E-5</c:v>
                </c:pt>
                <c:pt idx="72">
                  <c:v>2.0784210530526226E-5</c:v>
                </c:pt>
                <c:pt idx="73">
                  <c:v>3.6443547231607491E-5</c:v>
                </c:pt>
                <c:pt idx="74">
                  <c:v>6.2545006735326508E-5</c:v>
                </c:pt>
                <c:pt idx="75">
                  <c:v>1.0507561131534862E-4</c:v>
                </c:pt>
                <c:pt idx="76">
                  <c:v>1.7282172913708584E-4</c:v>
                </c:pt>
                <c:pt idx="77">
                  <c:v>2.7831031705193146E-4</c:v>
                </c:pt>
                <c:pt idx="78">
                  <c:v>4.3887396150496955E-4</c:v>
                </c:pt>
                <c:pt idx="79">
                  <c:v>6.7775472536210602E-4</c:v>
                </c:pt>
                <c:pt idx="80">
                  <c:v>1.0251040221101841E-3</c:v>
                </c:pt>
                <c:pt idx="81">
                  <c:v>1.5186726253484221E-3</c:v>
                </c:pt>
                <c:pt idx="82">
                  <c:v>2.2039273465422125E-3</c:v>
                </c:pt>
                <c:pt idx="83">
                  <c:v>3.133294299903389E-3</c:v>
                </c:pt>
                <c:pt idx="84">
                  <c:v>4.3642313462940105E-3</c:v>
                </c:pt>
                <c:pt idx="85">
                  <c:v>5.9558921902365426E-3</c:v>
                </c:pt>
                <c:pt idx="86">
                  <c:v>7.9642744404325658E-3</c:v>
                </c:pt>
                <c:pt idx="87">
                  <c:v>1.0435945818497876E-2</c:v>
                </c:pt>
                <c:pt idx="88">
                  <c:v>1.34007031532984E-2</c:v>
                </c:pt>
                <c:pt idx="89">
                  <c:v>1.6863806215386763E-2</c:v>
                </c:pt>
                <c:pt idx="90">
                  <c:v>2.0798694332310325E-2</c:v>
                </c:pt>
                <c:pt idx="91">
                  <c:v>2.5141278863232235E-2</c:v>
                </c:pt>
                <c:pt idx="92">
                  <c:v>2.9786949957525156E-2</c:v>
                </c:pt>
                <c:pt idx="93">
                  <c:v>3.4591296724867958E-2</c:v>
                </c:pt>
                <c:pt idx="94">
                  <c:v>3.9375199463413453E-2</c:v>
                </c:pt>
                <c:pt idx="95">
                  <c:v>4.3934433085492948E-2</c:v>
                </c:pt>
                <c:pt idx="96">
                  <c:v>4.8053286187257883E-2</c:v>
                </c:pt>
                <c:pt idx="97">
                  <c:v>5.1521049107987861E-2</c:v>
                </c:pt>
                <c:pt idx="98">
                  <c:v>5.4149674062477039E-2</c:v>
                </c:pt>
                <c:pt idx="99">
                  <c:v>5.5790573276491499E-2</c:v>
                </c:pt>
                <c:pt idx="100">
                  <c:v>5.6348479009256387E-2</c:v>
                </c:pt>
                <c:pt idx="101">
                  <c:v>5.5790573276491499E-2</c:v>
                </c:pt>
                <c:pt idx="102">
                  <c:v>5.4149674062477039E-2</c:v>
                </c:pt>
                <c:pt idx="103">
                  <c:v>5.1521049107987861E-2</c:v>
                </c:pt>
                <c:pt idx="104">
                  <c:v>4.8053286187257883E-2</c:v>
                </c:pt>
                <c:pt idx="105">
                  <c:v>4.3934433085492948E-2</c:v>
                </c:pt>
                <c:pt idx="106">
                  <c:v>3.9375199463413453E-2</c:v>
                </c:pt>
                <c:pt idx="107">
                  <c:v>3.4591296724867958E-2</c:v>
                </c:pt>
                <c:pt idx="108">
                  <c:v>2.9786949957525156E-2</c:v>
                </c:pt>
                <c:pt idx="109">
                  <c:v>2.5141278863232235E-2</c:v>
                </c:pt>
                <c:pt idx="110">
                  <c:v>2.0798694332310325E-2</c:v>
                </c:pt>
                <c:pt idx="111">
                  <c:v>1.6863806215386763E-2</c:v>
                </c:pt>
                <c:pt idx="112">
                  <c:v>1.34007031532984E-2</c:v>
                </c:pt>
                <c:pt idx="113">
                  <c:v>1.0435945818497879E-2</c:v>
                </c:pt>
                <c:pt idx="114">
                  <c:v>7.9642744404325675E-3</c:v>
                </c:pt>
                <c:pt idx="115">
                  <c:v>5.9558921902365426E-3</c:v>
                </c:pt>
                <c:pt idx="116">
                  <c:v>4.3642313462940105E-3</c:v>
                </c:pt>
                <c:pt idx="117">
                  <c:v>3.133294299903389E-3</c:v>
                </c:pt>
                <c:pt idx="118">
                  <c:v>2.2039273465422125E-3</c:v>
                </c:pt>
                <c:pt idx="119">
                  <c:v>1.5186726253484221E-3</c:v>
                </c:pt>
                <c:pt idx="120">
                  <c:v>1.0251040221101841E-3</c:v>
                </c:pt>
                <c:pt idx="121">
                  <c:v>6.7775472536210667E-4</c:v>
                </c:pt>
                <c:pt idx="122">
                  <c:v>4.3887396150496955E-4</c:v>
                </c:pt>
                <c:pt idx="123">
                  <c:v>2.7831031705193146E-4</c:v>
                </c:pt>
                <c:pt idx="124">
                  <c:v>1.7282172913708584E-4</c:v>
                </c:pt>
                <c:pt idx="125">
                  <c:v>1.0507561131534872E-4</c:v>
                </c:pt>
                <c:pt idx="126">
                  <c:v>6.2545006735326508E-5</c:v>
                </c:pt>
                <c:pt idx="127">
                  <c:v>3.6443547231607464E-5</c:v>
                </c:pt>
                <c:pt idx="128">
                  <c:v>2.0784210530526226E-5</c:v>
                </c:pt>
                <c:pt idx="129">
                  <c:v>1.1600489598433141E-5</c:v>
                </c:pt>
                <c:pt idx="130">
                  <c:v>6.3356520114519936E-6</c:v>
                </c:pt>
                <c:pt idx="131">
                  <c:v>3.3854629068827247E-6</c:v>
                </c:pt>
                <c:pt idx="132">
                  <c:v>1.7696737922341665E-6</c:v>
                </c:pt>
                <c:pt idx="133">
                  <c:v>9.0479562309716252E-7</c:v>
                </c:pt>
                <c:pt idx="134">
                  <c:v>4.523978115485837E-7</c:v>
                </c:pt>
                <c:pt idx="135">
                  <c:v>2.2117226342375236E-7</c:v>
                </c:pt>
                <c:pt idx="136">
                  <c:v>1.0570733178341043E-7</c:v>
                </c:pt>
                <c:pt idx="137">
                  <c:v>4.938152725648381E-8</c:v>
                </c:pt>
                <c:pt idx="138">
                  <c:v>2.2543740704047105E-8</c:v>
                </c:pt>
                <c:pt idx="139">
                  <c:v>1.0055481465114428E-8</c:v>
                </c:pt>
                <c:pt idx="140">
                  <c:v>4.3813169240856438E-9</c:v>
                </c:pt>
                <c:pt idx="141">
                  <c:v>1.8643901804619555E-9</c:v>
                </c:pt>
                <c:pt idx="142">
                  <c:v>7.7464099047363482E-10</c:v>
                </c:pt>
                <c:pt idx="143">
                  <c:v>3.1419005208021541E-10</c:v>
                </c:pt>
                <c:pt idx="144">
                  <c:v>1.243668956150836E-10</c:v>
                </c:pt>
                <c:pt idx="145">
                  <c:v>4.8031352789273994E-11</c:v>
                </c:pt>
                <c:pt idx="146">
                  <c:v>1.8094002763082606E-11</c:v>
                </c:pt>
                <c:pt idx="147">
                  <c:v>6.6467765252140391E-12</c:v>
                </c:pt>
                <c:pt idx="148">
                  <c:v>2.3802645664617832E-12</c:v>
                </c:pt>
                <c:pt idx="149">
                  <c:v>8.3069635876518432E-13</c:v>
                </c:pt>
                <c:pt idx="150">
                  <c:v>2.8243676198016374E-13</c:v>
                </c:pt>
                <c:pt idx="151">
                  <c:v>9.3522106615947683E-14</c:v>
                </c:pt>
                <c:pt idx="152">
                  <c:v>3.0148573843299087E-14</c:v>
                </c:pt>
                <c:pt idx="153">
                  <c:v>9.4583761077017314E-15</c:v>
                </c:pt>
                <c:pt idx="154">
                  <c:v>2.8866472536491705E-15</c:v>
                </c:pt>
                <c:pt idx="155">
                  <c:v>8.5668241076040976E-16</c:v>
                </c:pt>
                <c:pt idx="156">
                  <c:v>2.4711992618088442E-16</c:v>
                </c:pt>
                <c:pt idx="157">
                  <c:v>6.9256539821395134E-17</c:v>
                </c:pt>
                <c:pt idx="158">
                  <c:v>1.884829881215169E-17</c:v>
                </c:pt>
                <c:pt idx="159">
                  <c:v>4.9787959126439042E-18</c:v>
                </c:pt>
                <c:pt idx="160">
                  <c:v>1.2758164526149809E-18</c:v>
                </c:pt>
                <c:pt idx="161">
                  <c:v>3.1697303170558508E-19</c:v>
                </c:pt>
                <c:pt idx="162">
                  <c:v>7.6308322447641656E-20</c:v>
                </c:pt>
                <c:pt idx="163">
                  <c:v>1.7789670263867758E-20</c:v>
                </c:pt>
                <c:pt idx="164">
                  <c:v>4.0135231692872064E-21</c:v>
                </c:pt>
                <c:pt idx="165">
                  <c:v>8.7567778238995005E-22</c:v>
                </c:pt>
                <c:pt idx="166">
                  <c:v>1.8463085773281477E-22</c:v>
                </c:pt>
                <c:pt idx="167">
                  <c:v>3.7589515945603455E-23</c:v>
                </c:pt>
                <c:pt idx="168">
                  <c:v>7.3836549178863523E-24</c:v>
                </c:pt>
                <c:pt idx="169">
                  <c:v>1.3980885051619133E-24</c:v>
                </c:pt>
                <c:pt idx="170">
                  <c:v>2.5494555094128975E-25</c:v>
                </c:pt>
                <c:pt idx="171">
                  <c:v>4.472728963882321E-26</c:v>
                </c:pt>
                <c:pt idx="172">
                  <c:v>7.5412290670107284E-27</c:v>
                </c:pt>
                <c:pt idx="173">
                  <c:v>1.2205457449497226E-27</c:v>
                </c:pt>
                <c:pt idx="174">
                  <c:v>1.8939502938875073E-28</c:v>
                </c:pt>
                <c:pt idx="175">
                  <c:v>2.8138690080614788E-29</c:v>
                </c:pt>
                <c:pt idx="176">
                  <c:v>3.9969730228145287E-30</c:v>
                </c:pt>
                <c:pt idx="177">
                  <c:v>5.4196244377146259E-31</c:v>
                </c:pt>
                <c:pt idx="178">
                  <c:v>7.0028855094065989E-32</c:v>
                </c:pt>
                <c:pt idx="179">
                  <c:v>8.6068983914493899E-33</c:v>
                </c:pt>
                <c:pt idx="180">
                  <c:v>1.0041381456690835E-33</c:v>
                </c:pt>
                <c:pt idx="181">
                  <c:v>1.1095449123415412E-34</c:v>
                </c:pt>
                <c:pt idx="182">
                  <c:v>1.1583161172796218E-35</c:v>
                </c:pt>
                <c:pt idx="183">
                  <c:v>1.1393273284717806E-36</c:v>
                </c:pt>
                <c:pt idx="184">
                  <c:v>1.0526393795662953E-37</c:v>
                </c:pt>
                <c:pt idx="185">
                  <c:v>9.103908147600484E-39</c:v>
                </c:pt>
                <c:pt idx="186">
                  <c:v>7.3418614093551931E-40</c:v>
                </c:pt>
                <c:pt idx="187">
                  <c:v>5.4965807342765864E-41</c:v>
                </c:pt>
                <c:pt idx="188">
                  <c:v>3.8008271034892146E-42</c:v>
                </c:pt>
                <c:pt idx="189">
                  <c:v>2.4132235577709472E-43</c:v>
                </c:pt>
                <c:pt idx="190">
                  <c:v>1.3971294281831689E-44</c:v>
                </c:pt>
                <c:pt idx="191">
                  <c:v>7.314813760121443E-46</c:v>
                </c:pt>
                <c:pt idx="192">
                  <c:v>3.4288189500569038E-47</c:v>
                </c:pt>
                <c:pt idx="193">
                  <c:v>1.4212721036505357E-48</c:v>
                </c:pt>
                <c:pt idx="194">
                  <c:v>5.1283014049245433E-50</c:v>
                </c:pt>
                <c:pt idx="195">
                  <c:v>1.5779388938229366E-51</c:v>
                </c:pt>
                <c:pt idx="196">
                  <c:v>4.0253543209769208E-53</c:v>
                </c:pt>
                <c:pt idx="197">
                  <c:v>8.1733082659429047E-55</c:v>
                </c:pt>
                <c:pt idx="198">
                  <c:v>1.2383800402943674E-56</c:v>
                </c:pt>
                <c:pt idx="199">
                  <c:v>1.2446030555722558E-58</c:v>
                </c:pt>
                <c:pt idx="200">
                  <c:v>6.223015277861121E-61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F-4D64-BAB6-1C923DEA5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271504"/>
        <c:axId val="568269104"/>
      </c:barChart>
      <c:catAx>
        <c:axId val="56827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69104"/>
        <c:crosses val="autoZero"/>
        <c:auto val="1"/>
        <c:lblAlgn val="ctr"/>
        <c:lblOffset val="100"/>
        <c:noMultiLvlLbl val="0"/>
      </c:catAx>
      <c:valAx>
        <c:axId val="56826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7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Box Plot Kms Driven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 Kms Driven</a:t>
          </a:r>
        </a:p>
      </cx:txPr>
    </cx:title>
    <cx:plotArea>
      <cx:plotAreaRegion>
        <cx:series layoutId="boxWhisker" uniqueId="{7409CFAB-B23E-424C-8D69-C45FE3E32C03}">
          <cx:tx>
            <cx:txData>
              <cx:f>_xlchart.v1.0</cx:f>
              <cx:v>Kms_Driven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Box Plot Kms Driven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 Kms Driven</a:t>
          </a:r>
        </a:p>
      </cx:txPr>
    </cx:title>
    <cx:plotArea>
      <cx:plotAreaRegion>
        <cx:series layoutId="boxWhisker" uniqueId="{7409CFAB-B23E-424C-8D69-C45FE3E32C03}">
          <cx:tx>
            <cx:txData>
              <cx:f>_xlchart.v1.2</cx:f>
              <cx:v>Kms_Driven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Selling 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Selling Price</a:t>
          </a:r>
        </a:p>
      </cx:txPr>
    </cx:title>
    <cx:plotArea>
      <cx:plotAreaRegion>
        <cx:series layoutId="boxWhisker" uniqueId="{F4A07201-0E5D-4FAF-8C08-1587D1304983}">
          <cx:tx>
            <cx:txData>
              <cx:f>_xlchart.v1.4</cx:f>
              <cx:v>Selling_Price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</xdr:row>
      <xdr:rowOff>7620</xdr:rowOff>
    </xdr:from>
    <xdr:to>
      <xdr:col>12</xdr:col>
      <xdr:colOff>381000</xdr:colOff>
      <xdr:row>23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1AC46B9-F7B3-4B65-8010-3DE65F19EA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71900" y="190500"/>
              <a:ext cx="4572000" cy="4038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118110</xdr:colOff>
      <xdr:row>2</xdr:row>
      <xdr:rowOff>144780</xdr:rowOff>
    </xdr:from>
    <xdr:to>
      <xdr:col>11</xdr:col>
      <xdr:colOff>60960</xdr:colOff>
      <xdr:row>24</xdr:row>
      <xdr:rowOff>144780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A44850B-0F43-4AB0-BABF-C68EA89943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33750" y="510540"/>
              <a:ext cx="4210050" cy="4023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320040</xdr:colOff>
      <xdr:row>1</xdr:row>
      <xdr:rowOff>68580</xdr:rowOff>
    </xdr:from>
    <xdr:to>
      <xdr:col>14</xdr:col>
      <xdr:colOff>15240</xdr:colOff>
      <xdr:row>24</xdr:row>
      <xdr:rowOff>30480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B0D1823-AC7B-E734-41B0-9E46855327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92980" y="251460"/>
              <a:ext cx="4572000" cy="41681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3</xdr:row>
      <xdr:rowOff>7620</xdr:rowOff>
    </xdr:from>
    <xdr:to>
      <xdr:col>14</xdr:col>
      <xdr:colOff>541020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19B058-2B23-79B8-8B95-EEF6FDB41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106680</xdr:colOff>
      <xdr:row>0</xdr:row>
      <xdr:rowOff>0</xdr:rowOff>
    </xdr:from>
    <xdr:to>
      <xdr:col>13</xdr:col>
      <xdr:colOff>374037</xdr:colOff>
      <xdr:row>29</xdr:row>
      <xdr:rowOff>168142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0CD23F-FC01-36CF-CF15-0061C7851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6280" y="0"/>
          <a:ext cx="7582557" cy="579170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14</xdr:col>
      <xdr:colOff>634</xdr:colOff>
      <xdr:row>35</xdr:row>
      <xdr:rowOff>15776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912E95-2127-3EB3-20B7-99F8B8D3D8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548640"/>
          <a:ext cx="7315834" cy="618797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68580</xdr:colOff>
      <xdr:row>0</xdr:row>
      <xdr:rowOff>121920</xdr:rowOff>
    </xdr:from>
    <xdr:to>
      <xdr:col>12</xdr:col>
      <xdr:colOff>503539</xdr:colOff>
      <xdr:row>26</xdr:row>
      <xdr:rowOff>130004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F80A54-853A-6277-B56A-E869FC9000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8180" y="121920"/>
          <a:ext cx="7140559" cy="535732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312420</xdr:colOff>
      <xdr:row>0</xdr:row>
      <xdr:rowOff>83820</xdr:rowOff>
    </xdr:from>
    <xdr:to>
      <xdr:col>12</xdr:col>
      <xdr:colOff>480708</xdr:colOff>
      <xdr:row>22</xdr:row>
      <xdr:rowOff>46117</xdr:rowOff>
    </xdr:to>
    <xdr:pic>
      <xdr:nvPicPr>
        <xdr:cNvPr id="3" name="Content Placeholder 5">
          <a:extLst>
            <a:ext uri="{FF2B5EF4-FFF2-40B4-BE49-F238E27FC236}">
              <a16:creationId xmlns:a16="http://schemas.microsoft.com/office/drawing/2014/main" id="{4C5F2D6D-E102-E6E8-C7FE-F1A0220AB5C4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2420" y="83820"/>
          <a:ext cx="7483488" cy="458001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243840</xdr:colOff>
      <xdr:row>0</xdr:row>
      <xdr:rowOff>45720</xdr:rowOff>
    </xdr:from>
    <xdr:to>
      <xdr:col>13</xdr:col>
      <xdr:colOff>396887</xdr:colOff>
      <xdr:row>19</xdr:row>
      <xdr:rowOff>38424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5131AE-E4F0-541D-4607-95AC0ECBF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440" y="45720"/>
          <a:ext cx="7468247" cy="37417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91B1F-3F74-4F3F-91AE-09C1D2376C56}">
  <dimension ref="A1:I302"/>
  <sheetViews>
    <sheetView workbookViewId="0">
      <selection activeCell="K9" sqref="K9"/>
    </sheetView>
  </sheetViews>
  <sheetFormatPr defaultRowHeight="14.4" x14ac:dyDescent="0.3"/>
  <cols>
    <col min="1" max="1" width="22.44140625" bestFit="1" customWidth="1"/>
    <col min="2" max="2" width="5" bestFit="1" customWidth="1"/>
    <col min="3" max="3" width="11.5546875" bestFit="1" customWidth="1"/>
    <col min="4" max="4" width="12.44140625" bestFit="1" customWidth="1"/>
    <col min="5" max="5" width="11" bestFit="1" customWidth="1"/>
    <col min="6" max="6" width="9.5546875" bestFit="1" customWidth="1"/>
    <col min="7" max="7" width="10.6640625" bestFit="1" customWidth="1"/>
    <col min="8" max="8" width="11.88671875" bestFit="1" customWidth="1"/>
    <col min="9" max="9" width="6.5546875" bestFit="1" customWidth="1"/>
  </cols>
  <sheetData>
    <row r="1" spans="1:9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3">
      <c r="A2" s="3" t="s">
        <v>9</v>
      </c>
      <c r="B2" s="3">
        <v>2014</v>
      </c>
      <c r="C2" s="3">
        <v>3.35</v>
      </c>
      <c r="D2" s="3">
        <v>5.59</v>
      </c>
      <c r="E2" s="3">
        <v>27000</v>
      </c>
      <c r="F2" s="3" t="s">
        <v>10</v>
      </c>
      <c r="G2" s="3" t="s">
        <v>11</v>
      </c>
      <c r="H2" s="3" t="s">
        <v>12</v>
      </c>
      <c r="I2" s="3">
        <v>0</v>
      </c>
    </row>
    <row r="3" spans="1:9" x14ac:dyDescent="0.3">
      <c r="A3" s="3" t="s">
        <v>13</v>
      </c>
      <c r="B3" s="3">
        <v>2013</v>
      </c>
      <c r="C3" s="3">
        <v>4.75</v>
      </c>
      <c r="D3" s="3">
        <v>9.5399999999999991</v>
      </c>
      <c r="E3" s="3">
        <v>43000</v>
      </c>
      <c r="F3" s="3" t="s">
        <v>14</v>
      </c>
      <c r="G3" s="3" t="s">
        <v>11</v>
      </c>
      <c r="H3" s="3" t="s">
        <v>12</v>
      </c>
      <c r="I3" s="3">
        <v>0</v>
      </c>
    </row>
    <row r="4" spans="1:9" x14ac:dyDescent="0.3">
      <c r="A4" s="3" t="s">
        <v>15</v>
      </c>
      <c r="B4" s="3">
        <v>2017</v>
      </c>
      <c r="C4" s="3">
        <v>7.25</v>
      </c>
      <c r="D4" s="3">
        <v>9.85</v>
      </c>
      <c r="E4" s="3">
        <v>6900</v>
      </c>
      <c r="F4" s="3" t="s">
        <v>10</v>
      </c>
      <c r="G4" s="3" t="s">
        <v>11</v>
      </c>
      <c r="H4" s="3" t="s">
        <v>12</v>
      </c>
      <c r="I4" s="3">
        <v>0</v>
      </c>
    </row>
    <row r="5" spans="1:9" x14ac:dyDescent="0.3">
      <c r="A5" s="3" t="s">
        <v>16</v>
      </c>
      <c r="B5" s="3">
        <v>2011</v>
      </c>
      <c r="C5" s="3">
        <v>2.85</v>
      </c>
      <c r="D5" s="3">
        <v>4.1500000000000004</v>
      </c>
      <c r="E5" s="3">
        <v>5200</v>
      </c>
      <c r="F5" s="3" t="s">
        <v>10</v>
      </c>
      <c r="G5" s="3" t="s">
        <v>11</v>
      </c>
      <c r="H5" s="3" t="s">
        <v>12</v>
      </c>
      <c r="I5" s="3">
        <v>0</v>
      </c>
    </row>
    <row r="6" spans="1:9" x14ac:dyDescent="0.3">
      <c r="A6" s="3" t="s">
        <v>17</v>
      </c>
      <c r="B6" s="3">
        <v>2014</v>
      </c>
      <c r="C6" s="3">
        <v>4.5999999999999996</v>
      </c>
      <c r="D6" s="3">
        <v>6.87</v>
      </c>
      <c r="E6" s="3">
        <v>42450</v>
      </c>
      <c r="F6" s="3" t="s">
        <v>14</v>
      </c>
      <c r="G6" s="3" t="s">
        <v>11</v>
      </c>
      <c r="H6" s="3" t="s">
        <v>12</v>
      </c>
      <c r="I6" s="3">
        <v>0</v>
      </c>
    </row>
    <row r="7" spans="1:9" x14ac:dyDescent="0.3">
      <c r="A7" s="3" t="s">
        <v>18</v>
      </c>
      <c r="B7" s="3">
        <v>2018</v>
      </c>
      <c r="C7" s="3">
        <v>9.25</v>
      </c>
      <c r="D7" s="3">
        <v>9.83</v>
      </c>
      <c r="E7" s="3">
        <v>2071</v>
      </c>
      <c r="F7" s="3" t="s">
        <v>14</v>
      </c>
      <c r="G7" s="3" t="s">
        <v>11</v>
      </c>
      <c r="H7" s="3" t="s">
        <v>12</v>
      </c>
      <c r="I7" s="3">
        <v>0</v>
      </c>
    </row>
    <row r="8" spans="1:9" x14ac:dyDescent="0.3">
      <c r="A8" s="3" t="s">
        <v>15</v>
      </c>
      <c r="B8" s="3">
        <v>2015</v>
      </c>
      <c r="C8" s="3">
        <v>6.75</v>
      </c>
      <c r="D8" s="3">
        <v>8.1199999999999992</v>
      </c>
      <c r="E8" s="3">
        <v>18796</v>
      </c>
      <c r="F8" s="3" t="s">
        <v>10</v>
      </c>
      <c r="G8" s="3" t="s">
        <v>11</v>
      </c>
      <c r="H8" s="3" t="s">
        <v>12</v>
      </c>
      <c r="I8" s="3">
        <v>0</v>
      </c>
    </row>
    <row r="9" spans="1:9" x14ac:dyDescent="0.3">
      <c r="A9" s="3" t="s">
        <v>19</v>
      </c>
      <c r="B9" s="3">
        <v>2015</v>
      </c>
      <c r="C9" s="3">
        <v>6.5</v>
      </c>
      <c r="D9" s="3">
        <v>8.61</v>
      </c>
      <c r="E9" s="3">
        <v>33429</v>
      </c>
      <c r="F9" s="3" t="s">
        <v>14</v>
      </c>
      <c r="G9" s="3" t="s">
        <v>11</v>
      </c>
      <c r="H9" s="3" t="s">
        <v>12</v>
      </c>
      <c r="I9" s="3">
        <v>0</v>
      </c>
    </row>
    <row r="10" spans="1:9" x14ac:dyDescent="0.3">
      <c r="A10" s="3" t="s">
        <v>15</v>
      </c>
      <c r="B10" s="3">
        <v>2016</v>
      </c>
      <c r="C10" s="3">
        <v>8.75</v>
      </c>
      <c r="D10" s="3">
        <v>8.89</v>
      </c>
      <c r="E10" s="3">
        <v>20273</v>
      </c>
      <c r="F10" s="3" t="s">
        <v>14</v>
      </c>
      <c r="G10" s="3" t="s">
        <v>11</v>
      </c>
      <c r="H10" s="3" t="s">
        <v>12</v>
      </c>
      <c r="I10" s="3">
        <v>0</v>
      </c>
    </row>
    <row r="11" spans="1:9" x14ac:dyDescent="0.3">
      <c r="A11" s="3" t="s">
        <v>15</v>
      </c>
      <c r="B11" s="3">
        <v>2015</v>
      </c>
      <c r="C11" s="3">
        <v>7.45</v>
      </c>
      <c r="D11" s="3">
        <v>8.92</v>
      </c>
      <c r="E11" s="3">
        <v>42367</v>
      </c>
      <c r="F11" s="3" t="s">
        <v>14</v>
      </c>
      <c r="G11" s="3" t="s">
        <v>11</v>
      </c>
      <c r="H11" s="3" t="s">
        <v>12</v>
      </c>
      <c r="I11" s="3">
        <v>0</v>
      </c>
    </row>
    <row r="12" spans="1:9" x14ac:dyDescent="0.3">
      <c r="A12" s="3" t="s">
        <v>20</v>
      </c>
      <c r="B12" s="3">
        <v>2017</v>
      </c>
      <c r="C12" s="3">
        <v>2.85</v>
      </c>
      <c r="D12" s="3">
        <v>3.6</v>
      </c>
      <c r="E12" s="3">
        <v>2135</v>
      </c>
      <c r="F12" s="3" t="s">
        <v>10</v>
      </c>
      <c r="G12" s="3" t="s">
        <v>11</v>
      </c>
      <c r="H12" s="3" t="s">
        <v>12</v>
      </c>
      <c r="I12" s="3">
        <v>0</v>
      </c>
    </row>
    <row r="13" spans="1:9" x14ac:dyDescent="0.3">
      <c r="A13" s="3" t="s">
        <v>15</v>
      </c>
      <c r="B13" s="3">
        <v>2015</v>
      </c>
      <c r="C13" s="3">
        <v>6.85</v>
      </c>
      <c r="D13" s="3">
        <v>10.38</v>
      </c>
      <c r="E13" s="3">
        <v>51000</v>
      </c>
      <c r="F13" s="3" t="s">
        <v>14</v>
      </c>
      <c r="G13" s="3" t="s">
        <v>11</v>
      </c>
      <c r="H13" s="3" t="s">
        <v>12</v>
      </c>
      <c r="I13" s="3">
        <v>0</v>
      </c>
    </row>
    <row r="14" spans="1:9" x14ac:dyDescent="0.3">
      <c r="A14" s="3" t="s">
        <v>15</v>
      </c>
      <c r="B14" s="3">
        <v>2015</v>
      </c>
      <c r="C14" s="3">
        <v>7.5</v>
      </c>
      <c r="D14" s="3">
        <v>9.94</v>
      </c>
      <c r="E14" s="3">
        <v>15000</v>
      </c>
      <c r="F14" s="3" t="s">
        <v>10</v>
      </c>
      <c r="G14" s="3" t="s">
        <v>11</v>
      </c>
      <c r="H14" s="3" t="s">
        <v>21</v>
      </c>
      <c r="I14" s="3">
        <v>0</v>
      </c>
    </row>
    <row r="15" spans="1:9" x14ac:dyDescent="0.3">
      <c r="A15" s="3" t="s">
        <v>22</v>
      </c>
      <c r="B15" s="3">
        <v>2015</v>
      </c>
      <c r="C15" s="3">
        <v>6.1</v>
      </c>
      <c r="D15" s="3">
        <v>7.71</v>
      </c>
      <c r="E15" s="3">
        <v>26000</v>
      </c>
      <c r="F15" s="3" t="s">
        <v>10</v>
      </c>
      <c r="G15" s="3" t="s">
        <v>11</v>
      </c>
      <c r="H15" s="3" t="s">
        <v>12</v>
      </c>
      <c r="I15" s="3">
        <v>0</v>
      </c>
    </row>
    <row r="16" spans="1:9" x14ac:dyDescent="0.3">
      <c r="A16" s="3" t="s">
        <v>23</v>
      </c>
      <c r="B16" s="3">
        <v>2009</v>
      </c>
      <c r="C16" s="3">
        <v>2.25</v>
      </c>
      <c r="D16" s="3">
        <v>7.21</v>
      </c>
      <c r="E16" s="3">
        <v>77427</v>
      </c>
      <c r="F16" s="3" t="s">
        <v>10</v>
      </c>
      <c r="G16" s="3" t="s">
        <v>11</v>
      </c>
      <c r="H16" s="3" t="s">
        <v>12</v>
      </c>
      <c r="I16" s="3">
        <v>0</v>
      </c>
    </row>
    <row r="17" spans="1:9" x14ac:dyDescent="0.3">
      <c r="A17" s="3" t="s">
        <v>22</v>
      </c>
      <c r="B17" s="3">
        <v>2016</v>
      </c>
      <c r="C17" s="3">
        <v>7.75</v>
      </c>
      <c r="D17" s="3">
        <v>10.79</v>
      </c>
      <c r="E17" s="3">
        <v>43000</v>
      </c>
      <c r="F17" s="3" t="s">
        <v>14</v>
      </c>
      <c r="G17" s="3" t="s">
        <v>11</v>
      </c>
      <c r="H17" s="3" t="s">
        <v>12</v>
      </c>
      <c r="I17" s="3">
        <v>0</v>
      </c>
    </row>
    <row r="18" spans="1:9" x14ac:dyDescent="0.3">
      <c r="A18" s="3" t="s">
        <v>22</v>
      </c>
      <c r="B18" s="3">
        <v>2015</v>
      </c>
      <c r="C18" s="3">
        <v>7.25</v>
      </c>
      <c r="D18" s="3">
        <v>10.79</v>
      </c>
      <c r="E18" s="3">
        <v>41678</v>
      </c>
      <c r="F18" s="3" t="s">
        <v>14</v>
      </c>
      <c r="G18" s="3" t="s">
        <v>11</v>
      </c>
      <c r="H18" s="3" t="s">
        <v>12</v>
      </c>
      <c r="I18" s="3">
        <v>0</v>
      </c>
    </row>
    <row r="19" spans="1:9" x14ac:dyDescent="0.3">
      <c r="A19" s="3" t="s">
        <v>22</v>
      </c>
      <c r="B19" s="3">
        <v>2016</v>
      </c>
      <c r="C19" s="3">
        <v>7.75</v>
      </c>
      <c r="D19" s="3">
        <v>10.79</v>
      </c>
      <c r="E19" s="3">
        <v>43000</v>
      </c>
      <c r="F19" s="3" t="s">
        <v>14</v>
      </c>
      <c r="G19" s="3" t="s">
        <v>11</v>
      </c>
      <c r="H19" s="3" t="s">
        <v>12</v>
      </c>
      <c r="I19" s="3">
        <v>0</v>
      </c>
    </row>
    <row r="20" spans="1:9" x14ac:dyDescent="0.3">
      <c r="A20" s="3" t="s">
        <v>16</v>
      </c>
      <c r="B20" s="3">
        <v>2015</v>
      </c>
      <c r="C20" s="3">
        <v>3.25</v>
      </c>
      <c r="D20" s="3">
        <v>5.09</v>
      </c>
      <c r="E20" s="3">
        <v>35500</v>
      </c>
      <c r="F20" s="3" t="s">
        <v>24</v>
      </c>
      <c r="G20" s="3" t="s">
        <v>11</v>
      </c>
      <c r="H20" s="3" t="s">
        <v>12</v>
      </c>
      <c r="I20" s="3">
        <v>0</v>
      </c>
    </row>
    <row r="21" spans="1:9" x14ac:dyDescent="0.3">
      <c r="A21" s="3" t="s">
        <v>13</v>
      </c>
      <c r="B21" s="3">
        <v>2010</v>
      </c>
      <c r="C21" s="3">
        <v>2.65</v>
      </c>
      <c r="D21" s="3">
        <v>7.98</v>
      </c>
      <c r="E21" s="3">
        <v>41442</v>
      </c>
      <c r="F21" s="3" t="s">
        <v>10</v>
      </c>
      <c r="G21" s="3" t="s">
        <v>11</v>
      </c>
      <c r="H21" s="3" t="s">
        <v>12</v>
      </c>
      <c r="I21" s="3">
        <v>0</v>
      </c>
    </row>
    <row r="22" spans="1:9" x14ac:dyDescent="0.3">
      <c r="A22" s="3" t="s">
        <v>25</v>
      </c>
      <c r="B22" s="3">
        <v>2016</v>
      </c>
      <c r="C22" s="3">
        <v>2.85</v>
      </c>
      <c r="D22" s="3">
        <v>3.95</v>
      </c>
      <c r="E22" s="3">
        <v>25000</v>
      </c>
      <c r="F22" s="3" t="s">
        <v>10</v>
      </c>
      <c r="G22" s="3" t="s">
        <v>11</v>
      </c>
      <c r="H22" s="3" t="s">
        <v>12</v>
      </c>
      <c r="I22" s="3">
        <v>0</v>
      </c>
    </row>
    <row r="23" spans="1:9" x14ac:dyDescent="0.3">
      <c r="A23" s="3" t="s">
        <v>26</v>
      </c>
      <c r="B23" s="3">
        <v>2017</v>
      </c>
      <c r="C23" s="3">
        <v>4.9000000000000004</v>
      </c>
      <c r="D23" s="3">
        <v>5.71</v>
      </c>
      <c r="E23" s="3">
        <v>2400</v>
      </c>
      <c r="F23" s="3" t="s">
        <v>10</v>
      </c>
      <c r="G23" s="3" t="s">
        <v>11</v>
      </c>
      <c r="H23" s="3" t="s">
        <v>12</v>
      </c>
      <c r="I23" s="3">
        <v>0</v>
      </c>
    </row>
    <row r="24" spans="1:9" x14ac:dyDescent="0.3">
      <c r="A24" s="3" t="s">
        <v>13</v>
      </c>
      <c r="B24" s="3">
        <v>2011</v>
      </c>
      <c r="C24" s="3">
        <v>4.4000000000000004</v>
      </c>
      <c r="D24" s="3">
        <v>8.01</v>
      </c>
      <c r="E24" s="3">
        <v>500000</v>
      </c>
      <c r="F24" s="3" t="s">
        <v>10</v>
      </c>
      <c r="G24" s="3" t="s">
        <v>11</v>
      </c>
      <c r="H24" s="3" t="s">
        <v>21</v>
      </c>
      <c r="I24" s="3">
        <v>0</v>
      </c>
    </row>
    <row r="25" spans="1:9" x14ac:dyDescent="0.3">
      <c r="A25" s="3" t="s">
        <v>25</v>
      </c>
      <c r="B25" s="3">
        <v>2014</v>
      </c>
      <c r="C25" s="3">
        <v>2.5</v>
      </c>
      <c r="D25" s="3">
        <v>3.46</v>
      </c>
      <c r="E25" s="3">
        <v>452800</v>
      </c>
      <c r="F25" s="3" t="s">
        <v>10</v>
      </c>
      <c r="G25" s="3" t="s">
        <v>11</v>
      </c>
      <c r="H25" s="3" t="s">
        <v>12</v>
      </c>
      <c r="I25" s="3">
        <v>0</v>
      </c>
    </row>
    <row r="26" spans="1:9" x14ac:dyDescent="0.3">
      <c r="A26" s="3" t="s">
        <v>16</v>
      </c>
      <c r="B26" s="3">
        <v>2013</v>
      </c>
      <c r="C26" s="3">
        <v>2.9</v>
      </c>
      <c r="D26" s="3">
        <v>4.41</v>
      </c>
      <c r="E26" s="3">
        <v>56879</v>
      </c>
      <c r="F26" s="3" t="s">
        <v>10</v>
      </c>
      <c r="G26" s="3" t="s">
        <v>11</v>
      </c>
      <c r="H26" s="3" t="s">
        <v>12</v>
      </c>
      <c r="I26" s="3">
        <v>0</v>
      </c>
    </row>
    <row r="27" spans="1:9" x14ac:dyDescent="0.3">
      <c r="A27" s="3" t="s">
        <v>17</v>
      </c>
      <c r="B27" s="3">
        <v>2011</v>
      </c>
      <c r="C27" s="3">
        <v>3</v>
      </c>
      <c r="D27" s="3">
        <v>4.99</v>
      </c>
      <c r="E27" s="3">
        <v>20000</v>
      </c>
      <c r="F27" s="3" t="s">
        <v>10</v>
      </c>
      <c r="G27" s="3" t="s">
        <v>11</v>
      </c>
      <c r="H27" s="3" t="s">
        <v>12</v>
      </c>
      <c r="I27" s="3">
        <v>0</v>
      </c>
    </row>
    <row r="28" spans="1:9" x14ac:dyDescent="0.3">
      <c r="A28" s="3" t="s">
        <v>17</v>
      </c>
      <c r="B28" s="3">
        <v>2013</v>
      </c>
      <c r="C28" s="3">
        <v>4.1500000000000004</v>
      </c>
      <c r="D28" s="3">
        <v>5.87</v>
      </c>
      <c r="E28" s="3">
        <v>55138</v>
      </c>
      <c r="F28" s="3" t="s">
        <v>10</v>
      </c>
      <c r="G28" s="3" t="s">
        <v>11</v>
      </c>
      <c r="H28" s="3" t="s">
        <v>12</v>
      </c>
      <c r="I28" s="3">
        <v>0</v>
      </c>
    </row>
    <row r="29" spans="1:9" x14ac:dyDescent="0.3">
      <c r="A29" s="3" t="s">
        <v>17</v>
      </c>
      <c r="B29" s="3">
        <v>2017</v>
      </c>
      <c r="C29" s="3">
        <v>6</v>
      </c>
      <c r="D29" s="3">
        <v>6.49</v>
      </c>
      <c r="E29" s="3">
        <v>16200</v>
      </c>
      <c r="F29" s="3" t="s">
        <v>10</v>
      </c>
      <c r="G29" s="3" t="s">
        <v>27</v>
      </c>
      <c r="H29" s="3" t="s">
        <v>12</v>
      </c>
      <c r="I29" s="3">
        <v>0</v>
      </c>
    </row>
    <row r="30" spans="1:9" x14ac:dyDescent="0.3">
      <c r="A30" s="3" t="s">
        <v>25</v>
      </c>
      <c r="B30" s="3">
        <v>2010</v>
      </c>
      <c r="C30" s="3">
        <v>1.95</v>
      </c>
      <c r="D30" s="3">
        <v>3.95</v>
      </c>
      <c r="E30" s="3">
        <v>44542</v>
      </c>
      <c r="F30" s="3" t="s">
        <v>10</v>
      </c>
      <c r="G30" s="3" t="s">
        <v>11</v>
      </c>
      <c r="H30" s="3" t="s">
        <v>12</v>
      </c>
      <c r="I30" s="3">
        <v>0</v>
      </c>
    </row>
    <row r="31" spans="1:9" x14ac:dyDescent="0.3">
      <c r="A31" s="3" t="s">
        <v>15</v>
      </c>
      <c r="B31" s="3">
        <v>2015</v>
      </c>
      <c r="C31" s="3">
        <v>7.45</v>
      </c>
      <c r="D31" s="3">
        <v>10.38</v>
      </c>
      <c r="E31" s="3">
        <v>45000</v>
      </c>
      <c r="F31" s="3" t="s">
        <v>14</v>
      </c>
      <c r="G31" s="3" t="s">
        <v>11</v>
      </c>
      <c r="H31" s="3" t="s">
        <v>12</v>
      </c>
      <c r="I31" s="3">
        <v>0</v>
      </c>
    </row>
    <row r="32" spans="1:9" x14ac:dyDescent="0.3">
      <c r="A32" s="3" t="s">
        <v>9</v>
      </c>
      <c r="B32" s="3">
        <v>2012</v>
      </c>
      <c r="C32" s="3">
        <v>3.1</v>
      </c>
      <c r="D32" s="3">
        <v>5.98</v>
      </c>
      <c r="E32" s="3">
        <v>51439</v>
      </c>
      <c r="F32" s="3" t="s">
        <v>14</v>
      </c>
      <c r="G32" s="3" t="s">
        <v>11</v>
      </c>
      <c r="H32" s="3" t="s">
        <v>12</v>
      </c>
      <c r="I32" s="3">
        <v>0</v>
      </c>
    </row>
    <row r="33" spans="1:9" x14ac:dyDescent="0.3">
      <c r="A33" s="3" t="s">
        <v>9</v>
      </c>
      <c r="B33" s="3">
        <v>2011</v>
      </c>
      <c r="C33" s="3">
        <v>2.35</v>
      </c>
      <c r="D33" s="3">
        <v>4.8899999999999997</v>
      </c>
      <c r="E33" s="3">
        <v>54200</v>
      </c>
      <c r="F33" s="3" t="s">
        <v>10</v>
      </c>
      <c r="G33" s="3" t="s">
        <v>11</v>
      </c>
      <c r="H33" s="3" t="s">
        <v>12</v>
      </c>
      <c r="I33" s="3">
        <v>0</v>
      </c>
    </row>
    <row r="34" spans="1:9" x14ac:dyDescent="0.3">
      <c r="A34" s="3" t="s">
        <v>17</v>
      </c>
      <c r="B34" s="3">
        <v>2014</v>
      </c>
      <c r="C34" s="3">
        <v>4.95</v>
      </c>
      <c r="D34" s="3">
        <v>7.49</v>
      </c>
      <c r="E34" s="3">
        <v>39000</v>
      </c>
      <c r="F34" s="3" t="s">
        <v>14</v>
      </c>
      <c r="G34" s="3" t="s">
        <v>11</v>
      </c>
      <c r="H34" s="3" t="s">
        <v>12</v>
      </c>
      <c r="I34" s="3">
        <v>0</v>
      </c>
    </row>
    <row r="35" spans="1:9" x14ac:dyDescent="0.3">
      <c r="A35" s="3" t="s">
        <v>22</v>
      </c>
      <c r="B35" s="3">
        <v>2014</v>
      </c>
      <c r="C35" s="3">
        <v>6</v>
      </c>
      <c r="D35" s="3">
        <v>9.9499999999999993</v>
      </c>
      <c r="E35" s="3">
        <v>45000</v>
      </c>
      <c r="F35" s="3" t="s">
        <v>14</v>
      </c>
      <c r="G35" s="3" t="s">
        <v>11</v>
      </c>
      <c r="H35" s="3" t="s">
        <v>12</v>
      </c>
      <c r="I35" s="3">
        <v>0</v>
      </c>
    </row>
    <row r="36" spans="1:9" x14ac:dyDescent="0.3">
      <c r="A36" s="3" t="s">
        <v>23</v>
      </c>
      <c r="B36" s="3">
        <v>2014</v>
      </c>
      <c r="C36" s="3">
        <v>5.5</v>
      </c>
      <c r="D36" s="3">
        <v>8.06</v>
      </c>
      <c r="E36" s="3">
        <v>45000</v>
      </c>
      <c r="F36" s="3" t="s">
        <v>14</v>
      </c>
      <c r="G36" s="3" t="s">
        <v>11</v>
      </c>
      <c r="H36" s="3" t="s">
        <v>12</v>
      </c>
      <c r="I36" s="3">
        <v>0</v>
      </c>
    </row>
    <row r="37" spans="1:9" x14ac:dyDescent="0.3">
      <c r="A37" s="3" t="s">
        <v>13</v>
      </c>
      <c r="B37" s="3">
        <v>2011</v>
      </c>
      <c r="C37" s="3">
        <v>2.95</v>
      </c>
      <c r="D37" s="3">
        <v>7.74</v>
      </c>
      <c r="E37" s="3">
        <v>49998</v>
      </c>
      <c r="F37" s="3" t="s">
        <v>24</v>
      </c>
      <c r="G37" s="3" t="s">
        <v>11</v>
      </c>
      <c r="H37" s="3" t="s">
        <v>12</v>
      </c>
      <c r="I37" s="3">
        <v>0</v>
      </c>
    </row>
    <row r="38" spans="1:9" x14ac:dyDescent="0.3">
      <c r="A38" s="3" t="s">
        <v>23</v>
      </c>
      <c r="B38" s="3">
        <v>2015</v>
      </c>
      <c r="C38" s="3">
        <v>4.6500000000000004</v>
      </c>
      <c r="D38" s="3">
        <v>7.2</v>
      </c>
      <c r="E38" s="3">
        <v>48767</v>
      </c>
      <c r="F38" s="3" t="s">
        <v>10</v>
      </c>
      <c r="G38" s="3" t="s">
        <v>11</v>
      </c>
      <c r="H38" s="3" t="s">
        <v>12</v>
      </c>
      <c r="I38" s="3">
        <v>0</v>
      </c>
    </row>
    <row r="39" spans="1:9" x14ac:dyDescent="0.3">
      <c r="A39" s="3">
        <v>800</v>
      </c>
      <c r="B39" s="3">
        <v>2003</v>
      </c>
      <c r="C39" s="3">
        <v>0.35</v>
      </c>
      <c r="D39" s="3">
        <v>2.2799999999999998</v>
      </c>
      <c r="E39" s="3">
        <v>127000</v>
      </c>
      <c r="F39" s="3" t="s">
        <v>10</v>
      </c>
      <c r="G39" s="3" t="s">
        <v>27</v>
      </c>
      <c r="H39" s="3" t="s">
        <v>12</v>
      </c>
      <c r="I39" s="3">
        <v>0</v>
      </c>
    </row>
    <row r="40" spans="1:9" x14ac:dyDescent="0.3">
      <c r="A40" s="3" t="s">
        <v>25</v>
      </c>
      <c r="B40" s="3">
        <v>2016</v>
      </c>
      <c r="C40" s="3">
        <v>3</v>
      </c>
      <c r="D40" s="3">
        <v>3.76</v>
      </c>
      <c r="E40" s="3">
        <v>10079</v>
      </c>
      <c r="F40" s="3" t="s">
        <v>10</v>
      </c>
      <c r="G40" s="3" t="s">
        <v>11</v>
      </c>
      <c r="H40" s="3" t="s">
        <v>12</v>
      </c>
      <c r="I40" s="3">
        <v>0</v>
      </c>
    </row>
    <row r="41" spans="1:9" x14ac:dyDescent="0.3">
      <c r="A41" s="3" t="s">
        <v>13</v>
      </c>
      <c r="B41" s="3">
        <v>2003</v>
      </c>
      <c r="C41" s="3">
        <v>2.25</v>
      </c>
      <c r="D41" s="3">
        <v>7.98</v>
      </c>
      <c r="E41" s="3">
        <v>62000</v>
      </c>
      <c r="F41" s="3" t="s">
        <v>10</v>
      </c>
      <c r="G41" s="3" t="s">
        <v>11</v>
      </c>
      <c r="H41" s="3" t="s">
        <v>12</v>
      </c>
      <c r="I41" s="3">
        <v>0</v>
      </c>
    </row>
    <row r="42" spans="1:9" x14ac:dyDescent="0.3">
      <c r="A42" s="3" t="s">
        <v>28</v>
      </c>
      <c r="B42" s="3">
        <v>2016</v>
      </c>
      <c r="C42" s="3">
        <v>5.85</v>
      </c>
      <c r="D42" s="3">
        <v>7.87</v>
      </c>
      <c r="E42" s="3">
        <v>24524</v>
      </c>
      <c r="F42" s="3" t="s">
        <v>10</v>
      </c>
      <c r="G42" s="3" t="s">
        <v>11</v>
      </c>
      <c r="H42" s="3" t="s">
        <v>21</v>
      </c>
      <c r="I42" s="3">
        <v>0</v>
      </c>
    </row>
    <row r="43" spans="1:9" x14ac:dyDescent="0.3">
      <c r="A43" s="3" t="s">
        <v>25</v>
      </c>
      <c r="B43" s="3">
        <v>2014</v>
      </c>
      <c r="C43" s="3">
        <v>2.5499999999999998</v>
      </c>
      <c r="D43" s="3">
        <v>3.98</v>
      </c>
      <c r="E43" s="3">
        <v>46706</v>
      </c>
      <c r="F43" s="3" t="s">
        <v>10</v>
      </c>
      <c r="G43" s="3" t="s">
        <v>11</v>
      </c>
      <c r="H43" s="3" t="s">
        <v>12</v>
      </c>
      <c r="I43" s="3">
        <v>0</v>
      </c>
    </row>
    <row r="44" spans="1:9" x14ac:dyDescent="0.3">
      <c r="A44" s="3" t="s">
        <v>13</v>
      </c>
      <c r="B44" s="3">
        <v>2008</v>
      </c>
      <c r="C44" s="3">
        <v>1.95</v>
      </c>
      <c r="D44" s="3">
        <v>7.15</v>
      </c>
      <c r="E44" s="3">
        <v>58000</v>
      </c>
      <c r="F44" s="3" t="s">
        <v>10</v>
      </c>
      <c r="G44" s="3" t="s">
        <v>11</v>
      </c>
      <c r="H44" s="3" t="s">
        <v>12</v>
      </c>
      <c r="I44" s="3">
        <v>0</v>
      </c>
    </row>
    <row r="45" spans="1:9" x14ac:dyDescent="0.3">
      <c r="A45" s="3" t="s">
        <v>23</v>
      </c>
      <c r="B45" s="3">
        <v>2014</v>
      </c>
      <c r="C45" s="3">
        <v>5.5</v>
      </c>
      <c r="D45" s="3">
        <v>8.06</v>
      </c>
      <c r="E45" s="3">
        <v>45780</v>
      </c>
      <c r="F45" s="3" t="s">
        <v>14</v>
      </c>
      <c r="G45" s="3" t="s">
        <v>11</v>
      </c>
      <c r="H45" s="3" t="s">
        <v>12</v>
      </c>
      <c r="I45" s="3">
        <v>0</v>
      </c>
    </row>
    <row r="46" spans="1:9" x14ac:dyDescent="0.3">
      <c r="A46" s="3" t="s">
        <v>29</v>
      </c>
      <c r="B46" s="3">
        <v>2012</v>
      </c>
      <c r="C46" s="3">
        <v>1.25</v>
      </c>
      <c r="D46" s="3">
        <v>2.69</v>
      </c>
      <c r="E46" s="3">
        <v>50000</v>
      </c>
      <c r="F46" s="3" t="s">
        <v>10</v>
      </c>
      <c r="G46" s="3" t="s">
        <v>11</v>
      </c>
      <c r="H46" s="3" t="s">
        <v>12</v>
      </c>
      <c r="I46" s="3">
        <v>0</v>
      </c>
    </row>
    <row r="47" spans="1:9" x14ac:dyDescent="0.3">
      <c r="A47" s="3" t="s">
        <v>15</v>
      </c>
      <c r="B47" s="3">
        <v>2014</v>
      </c>
      <c r="C47" s="3">
        <v>7.5</v>
      </c>
      <c r="D47" s="3">
        <v>12.04</v>
      </c>
      <c r="E47" s="3">
        <v>15000</v>
      </c>
      <c r="F47" s="3" t="s">
        <v>10</v>
      </c>
      <c r="G47" s="3" t="s">
        <v>11</v>
      </c>
      <c r="H47" s="3" t="s">
        <v>21</v>
      </c>
      <c r="I47" s="3">
        <v>0</v>
      </c>
    </row>
    <row r="48" spans="1:9" x14ac:dyDescent="0.3">
      <c r="A48" s="3" t="s">
        <v>9</v>
      </c>
      <c r="B48" s="3">
        <v>2013</v>
      </c>
      <c r="C48" s="3">
        <v>2.65</v>
      </c>
      <c r="D48" s="3">
        <v>4.8899999999999997</v>
      </c>
      <c r="E48" s="3">
        <v>64532</v>
      </c>
      <c r="F48" s="3" t="s">
        <v>10</v>
      </c>
      <c r="G48" s="3" t="s">
        <v>11</v>
      </c>
      <c r="H48" s="3" t="s">
        <v>12</v>
      </c>
      <c r="I48" s="3">
        <v>0</v>
      </c>
    </row>
    <row r="49" spans="1:9" x14ac:dyDescent="0.3">
      <c r="A49" s="3" t="s">
        <v>16</v>
      </c>
      <c r="B49" s="3">
        <v>2006</v>
      </c>
      <c r="C49" s="3">
        <v>1.05</v>
      </c>
      <c r="D49" s="3">
        <v>4.1500000000000004</v>
      </c>
      <c r="E49" s="3">
        <v>65000</v>
      </c>
      <c r="F49" s="3" t="s">
        <v>10</v>
      </c>
      <c r="G49" s="3" t="s">
        <v>11</v>
      </c>
      <c r="H49" s="3" t="s">
        <v>12</v>
      </c>
      <c r="I49" s="3">
        <v>0</v>
      </c>
    </row>
    <row r="50" spans="1:9" x14ac:dyDescent="0.3">
      <c r="A50" s="3" t="s">
        <v>22</v>
      </c>
      <c r="B50" s="3">
        <v>2015</v>
      </c>
      <c r="C50" s="3">
        <v>5.8</v>
      </c>
      <c r="D50" s="3">
        <v>7.71</v>
      </c>
      <c r="E50" s="3">
        <v>25870</v>
      </c>
      <c r="F50" s="3" t="s">
        <v>10</v>
      </c>
      <c r="G50" s="3" t="s">
        <v>11</v>
      </c>
      <c r="H50" s="3" t="s">
        <v>12</v>
      </c>
      <c r="I50" s="3">
        <v>0</v>
      </c>
    </row>
    <row r="51" spans="1:9" x14ac:dyDescent="0.3">
      <c r="A51" s="3" t="s">
        <v>15</v>
      </c>
      <c r="B51" s="3">
        <v>2017</v>
      </c>
      <c r="C51" s="3">
        <v>7.75</v>
      </c>
      <c r="D51" s="3">
        <v>9.2899999999999991</v>
      </c>
      <c r="E51" s="3">
        <v>37000</v>
      </c>
      <c r="F51" s="3" t="s">
        <v>10</v>
      </c>
      <c r="G51" s="3" t="s">
        <v>11</v>
      </c>
      <c r="H51" s="3" t="s">
        <v>21</v>
      </c>
      <c r="I51" s="3">
        <v>0</v>
      </c>
    </row>
    <row r="52" spans="1:9" x14ac:dyDescent="0.3">
      <c r="A52" s="3" t="s">
        <v>30</v>
      </c>
      <c r="B52" s="3">
        <v>2012</v>
      </c>
      <c r="C52" s="3">
        <v>14.9</v>
      </c>
      <c r="D52" s="3">
        <v>30.61</v>
      </c>
      <c r="E52" s="3">
        <v>304707</v>
      </c>
      <c r="F52" s="3" t="s">
        <v>14</v>
      </c>
      <c r="G52" s="3" t="s">
        <v>11</v>
      </c>
      <c r="H52" s="3" t="s">
        <v>21</v>
      </c>
      <c r="I52" s="3">
        <v>0</v>
      </c>
    </row>
    <row r="53" spans="1:9" x14ac:dyDescent="0.3">
      <c r="A53" s="3" t="s">
        <v>30</v>
      </c>
      <c r="B53" s="3">
        <v>2015</v>
      </c>
      <c r="C53" s="3">
        <v>23</v>
      </c>
      <c r="D53" s="3">
        <v>30.61</v>
      </c>
      <c r="E53" s="3">
        <v>40000</v>
      </c>
      <c r="F53" s="3" t="s">
        <v>14</v>
      </c>
      <c r="G53" s="3" t="s">
        <v>11</v>
      </c>
      <c r="H53" s="3" t="s">
        <v>21</v>
      </c>
      <c r="I53" s="3">
        <v>0</v>
      </c>
    </row>
    <row r="54" spans="1:9" x14ac:dyDescent="0.3">
      <c r="A54" s="3" t="s">
        <v>31</v>
      </c>
      <c r="B54" s="3">
        <v>2017</v>
      </c>
      <c r="C54" s="3">
        <v>18</v>
      </c>
      <c r="D54" s="3">
        <v>19.77</v>
      </c>
      <c r="E54" s="3">
        <v>15000</v>
      </c>
      <c r="F54" s="3" t="s">
        <v>14</v>
      </c>
      <c r="G54" s="3" t="s">
        <v>11</v>
      </c>
      <c r="H54" s="3" t="s">
        <v>21</v>
      </c>
      <c r="I54" s="3">
        <v>0</v>
      </c>
    </row>
    <row r="55" spans="1:9" x14ac:dyDescent="0.3">
      <c r="A55" s="3" t="s">
        <v>30</v>
      </c>
      <c r="B55" s="3">
        <v>2013</v>
      </c>
      <c r="C55" s="3">
        <v>16</v>
      </c>
      <c r="D55" s="3">
        <v>30.61</v>
      </c>
      <c r="E55" s="3">
        <v>135000</v>
      </c>
      <c r="F55" s="3" t="s">
        <v>14</v>
      </c>
      <c r="G55" s="3" t="s">
        <v>27</v>
      </c>
      <c r="H55" s="3" t="s">
        <v>21</v>
      </c>
      <c r="I55" s="3">
        <v>0</v>
      </c>
    </row>
    <row r="56" spans="1:9" x14ac:dyDescent="0.3">
      <c r="A56" s="3" t="s">
        <v>31</v>
      </c>
      <c r="B56" s="3">
        <v>2005</v>
      </c>
      <c r="C56" s="3">
        <v>2.75</v>
      </c>
      <c r="D56" s="3">
        <v>10.210000000000001</v>
      </c>
      <c r="E56" s="3">
        <v>90000</v>
      </c>
      <c r="F56" s="3" t="s">
        <v>10</v>
      </c>
      <c r="G56" s="3" t="s">
        <v>27</v>
      </c>
      <c r="H56" s="3" t="s">
        <v>12</v>
      </c>
      <c r="I56" s="3">
        <v>0</v>
      </c>
    </row>
    <row r="57" spans="1:9" x14ac:dyDescent="0.3">
      <c r="A57" s="3" t="s">
        <v>32</v>
      </c>
      <c r="B57" s="3">
        <v>2009</v>
      </c>
      <c r="C57" s="3">
        <v>3.6</v>
      </c>
      <c r="D57" s="3">
        <v>15.04</v>
      </c>
      <c r="E57" s="3">
        <v>70000</v>
      </c>
      <c r="F57" s="3" t="s">
        <v>10</v>
      </c>
      <c r="G57" s="3" t="s">
        <v>11</v>
      </c>
      <c r="H57" s="3" t="s">
        <v>21</v>
      </c>
      <c r="I57" s="3">
        <v>0</v>
      </c>
    </row>
    <row r="58" spans="1:9" x14ac:dyDescent="0.3">
      <c r="A58" s="3" t="s">
        <v>33</v>
      </c>
      <c r="B58" s="3">
        <v>2015</v>
      </c>
      <c r="C58" s="3">
        <v>4.5</v>
      </c>
      <c r="D58" s="3">
        <v>7.27</v>
      </c>
      <c r="E58" s="3">
        <v>40534</v>
      </c>
      <c r="F58" s="3" t="s">
        <v>10</v>
      </c>
      <c r="G58" s="3" t="s">
        <v>11</v>
      </c>
      <c r="H58" s="3" t="s">
        <v>12</v>
      </c>
      <c r="I58" s="3">
        <v>0</v>
      </c>
    </row>
    <row r="59" spans="1:9" x14ac:dyDescent="0.3">
      <c r="A59" s="3" t="s">
        <v>32</v>
      </c>
      <c r="B59" s="3">
        <v>2010</v>
      </c>
      <c r="C59" s="3">
        <v>4.75</v>
      </c>
      <c r="D59" s="3">
        <v>18.54</v>
      </c>
      <c r="E59" s="3">
        <v>50000</v>
      </c>
      <c r="F59" s="3" t="s">
        <v>10</v>
      </c>
      <c r="G59" s="3" t="s">
        <v>11</v>
      </c>
      <c r="H59" s="3" t="s">
        <v>12</v>
      </c>
      <c r="I59" s="3">
        <v>0</v>
      </c>
    </row>
    <row r="60" spans="1:9" x14ac:dyDescent="0.3">
      <c r="A60" s="3" t="s">
        <v>34</v>
      </c>
      <c r="B60" s="3">
        <v>2014</v>
      </c>
      <c r="C60" s="3">
        <v>4.0999999999999996</v>
      </c>
      <c r="D60" s="3">
        <v>6.8</v>
      </c>
      <c r="E60" s="3">
        <v>39485</v>
      </c>
      <c r="F60" s="3" t="s">
        <v>10</v>
      </c>
      <c r="G60" s="3" t="s">
        <v>11</v>
      </c>
      <c r="H60" s="3" t="s">
        <v>12</v>
      </c>
      <c r="I60" s="3">
        <v>1</v>
      </c>
    </row>
    <row r="61" spans="1:9" x14ac:dyDescent="0.3">
      <c r="A61" s="3" t="s">
        <v>30</v>
      </c>
      <c r="B61" s="3">
        <v>2014</v>
      </c>
      <c r="C61" s="3">
        <v>19.989999999999998</v>
      </c>
      <c r="D61" s="3">
        <v>35.96</v>
      </c>
      <c r="E61" s="3">
        <v>41000</v>
      </c>
      <c r="F61" s="3" t="s">
        <v>14</v>
      </c>
      <c r="G61" s="3" t="s">
        <v>11</v>
      </c>
      <c r="H61" s="3" t="s">
        <v>21</v>
      </c>
      <c r="I61" s="3">
        <v>0</v>
      </c>
    </row>
    <row r="62" spans="1:9" x14ac:dyDescent="0.3">
      <c r="A62" s="3" t="s">
        <v>32</v>
      </c>
      <c r="B62" s="3">
        <v>2013</v>
      </c>
      <c r="C62" s="3">
        <v>6.95</v>
      </c>
      <c r="D62" s="3">
        <v>18.61</v>
      </c>
      <c r="E62" s="3">
        <v>40001</v>
      </c>
      <c r="F62" s="3" t="s">
        <v>10</v>
      </c>
      <c r="G62" s="3" t="s">
        <v>11</v>
      </c>
      <c r="H62" s="3" t="s">
        <v>12</v>
      </c>
      <c r="I62" s="3">
        <v>0</v>
      </c>
    </row>
    <row r="63" spans="1:9" x14ac:dyDescent="0.3">
      <c r="A63" s="3" t="s">
        <v>33</v>
      </c>
      <c r="B63" s="3">
        <v>2015</v>
      </c>
      <c r="C63" s="3">
        <v>4.5</v>
      </c>
      <c r="D63" s="3">
        <v>7.7</v>
      </c>
      <c r="E63" s="3">
        <v>40588</v>
      </c>
      <c r="F63" s="3" t="s">
        <v>10</v>
      </c>
      <c r="G63" s="3" t="s">
        <v>11</v>
      </c>
      <c r="H63" s="3" t="s">
        <v>12</v>
      </c>
      <c r="I63" s="3">
        <v>0</v>
      </c>
    </row>
    <row r="64" spans="1:9" x14ac:dyDescent="0.3">
      <c r="A64" s="3" t="s">
        <v>30</v>
      </c>
      <c r="B64" s="3">
        <v>2014</v>
      </c>
      <c r="C64" s="3">
        <v>18.75</v>
      </c>
      <c r="D64" s="3">
        <v>35.96</v>
      </c>
      <c r="E64" s="3">
        <v>78000</v>
      </c>
      <c r="F64" s="3" t="s">
        <v>14</v>
      </c>
      <c r="G64" s="3" t="s">
        <v>11</v>
      </c>
      <c r="H64" s="3" t="s">
        <v>21</v>
      </c>
      <c r="I64" s="3">
        <v>0</v>
      </c>
    </row>
    <row r="65" spans="1:9" x14ac:dyDescent="0.3">
      <c r="A65" s="3" t="s">
        <v>30</v>
      </c>
      <c r="B65" s="3">
        <v>2015</v>
      </c>
      <c r="C65" s="3">
        <v>23.5</v>
      </c>
      <c r="D65" s="3">
        <v>35.96</v>
      </c>
      <c r="E65" s="3">
        <v>47000</v>
      </c>
      <c r="F65" s="3" t="s">
        <v>14</v>
      </c>
      <c r="G65" s="3" t="s">
        <v>11</v>
      </c>
      <c r="H65" s="3" t="s">
        <v>21</v>
      </c>
      <c r="I65" s="3">
        <v>0</v>
      </c>
    </row>
    <row r="66" spans="1:9" x14ac:dyDescent="0.3">
      <c r="A66" s="3" t="s">
        <v>30</v>
      </c>
      <c r="B66" s="3">
        <v>2017</v>
      </c>
      <c r="C66" s="3">
        <v>33</v>
      </c>
      <c r="D66" s="3">
        <v>36.229999999999997</v>
      </c>
      <c r="E66" s="3">
        <v>6000</v>
      </c>
      <c r="F66" s="3" t="s">
        <v>14</v>
      </c>
      <c r="G66" s="3" t="s">
        <v>11</v>
      </c>
      <c r="H66" s="3" t="s">
        <v>21</v>
      </c>
      <c r="I66" s="3">
        <v>0</v>
      </c>
    </row>
    <row r="67" spans="1:9" x14ac:dyDescent="0.3">
      <c r="A67" s="3" t="s">
        <v>35</v>
      </c>
      <c r="B67" s="3">
        <v>2014</v>
      </c>
      <c r="C67" s="3">
        <v>4.75</v>
      </c>
      <c r="D67" s="3">
        <v>6.95</v>
      </c>
      <c r="E67" s="3">
        <v>45000</v>
      </c>
      <c r="F67" s="3" t="s">
        <v>14</v>
      </c>
      <c r="G67" s="3" t="s">
        <v>11</v>
      </c>
      <c r="H67" s="3" t="s">
        <v>12</v>
      </c>
      <c r="I67" s="3">
        <v>0</v>
      </c>
    </row>
    <row r="68" spans="1:9" x14ac:dyDescent="0.3">
      <c r="A68" s="3" t="s">
        <v>31</v>
      </c>
      <c r="B68" s="3">
        <v>2017</v>
      </c>
      <c r="C68" s="3">
        <v>19.75</v>
      </c>
      <c r="D68" s="3">
        <v>23.15</v>
      </c>
      <c r="E68" s="3">
        <v>11000</v>
      </c>
      <c r="F68" s="3" t="s">
        <v>10</v>
      </c>
      <c r="G68" s="3" t="s">
        <v>11</v>
      </c>
      <c r="H68" s="3" t="s">
        <v>21</v>
      </c>
      <c r="I68" s="3">
        <v>0</v>
      </c>
    </row>
    <row r="69" spans="1:9" x14ac:dyDescent="0.3">
      <c r="A69" s="3" t="s">
        <v>30</v>
      </c>
      <c r="B69" s="3">
        <v>2010</v>
      </c>
      <c r="C69" s="3">
        <v>9.25</v>
      </c>
      <c r="D69" s="3">
        <v>20.45</v>
      </c>
      <c r="E69" s="3">
        <v>59000</v>
      </c>
      <c r="F69" s="3" t="s">
        <v>14</v>
      </c>
      <c r="G69" s="3" t="s">
        <v>11</v>
      </c>
      <c r="H69" s="3" t="s">
        <v>12</v>
      </c>
      <c r="I69" s="3">
        <v>0</v>
      </c>
    </row>
    <row r="70" spans="1:9" x14ac:dyDescent="0.3">
      <c r="A70" s="3" t="s">
        <v>32</v>
      </c>
      <c r="B70" s="3">
        <v>2011</v>
      </c>
      <c r="C70" s="3">
        <v>4.3499999999999996</v>
      </c>
      <c r="D70" s="3">
        <v>13.74</v>
      </c>
      <c r="E70" s="3">
        <v>88000</v>
      </c>
      <c r="F70" s="3" t="s">
        <v>10</v>
      </c>
      <c r="G70" s="3" t="s">
        <v>11</v>
      </c>
      <c r="H70" s="3" t="s">
        <v>12</v>
      </c>
      <c r="I70" s="3">
        <v>0</v>
      </c>
    </row>
    <row r="71" spans="1:9" x14ac:dyDescent="0.3">
      <c r="A71" s="3" t="s">
        <v>32</v>
      </c>
      <c r="B71" s="3">
        <v>2016</v>
      </c>
      <c r="C71" s="3">
        <v>14.25</v>
      </c>
      <c r="D71" s="3">
        <v>20.91</v>
      </c>
      <c r="E71" s="3">
        <v>12000</v>
      </c>
      <c r="F71" s="3" t="s">
        <v>10</v>
      </c>
      <c r="G71" s="3" t="s">
        <v>11</v>
      </c>
      <c r="H71" s="3" t="s">
        <v>12</v>
      </c>
      <c r="I71" s="3">
        <v>0</v>
      </c>
    </row>
    <row r="72" spans="1:9" x14ac:dyDescent="0.3">
      <c r="A72" s="3" t="s">
        <v>35</v>
      </c>
      <c r="B72" s="3">
        <v>2014</v>
      </c>
      <c r="C72" s="3">
        <v>3.95</v>
      </c>
      <c r="D72" s="3">
        <v>6.76</v>
      </c>
      <c r="E72" s="3">
        <v>71000</v>
      </c>
      <c r="F72" s="3" t="s">
        <v>14</v>
      </c>
      <c r="G72" s="3" t="s">
        <v>11</v>
      </c>
      <c r="H72" s="3" t="s">
        <v>12</v>
      </c>
      <c r="I72" s="3">
        <v>0</v>
      </c>
    </row>
    <row r="73" spans="1:9" x14ac:dyDescent="0.3">
      <c r="A73" s="3" t="s">
        <v>32</v>
      </c>
      <c r="B73" s="3">
        <v>2011</v>
      </c>
      <c r="C73" s="3">
        <v>4.5</v>
      </c>
      <c r="D73" s="3">
        <v>12.48</v>
      </c>
      <c r="E73" s="3">
        <v>45000</v>
      </c>
      <c r="F73" s="3" t="s">
        <v>14</v>
      </c>
      <c r="G73" s="3" t="s">
        <v>11</v>
      </c>
      <c r="H73" s="3" t="s">
        <v>12</v>
      </c>
      <c r="I73" s="3">
        <v>0</v>
      </c>
    </row>
    <row r="74" spans="1:9" x14ac:dyDescent="0.3">
      <c r="A74" s="3" t="s">
        <v>32</v>
      </c>
      <c r="B74" s="3">
        <v>2013</v>
      </c>
      <c r="C74" s="3">
        <v>7.45</v>
      </c>
      <c r="D74" s="3">
        <v>18.61</v>
      </c>
      <c r="E74" s="3">
        <v>56001</v>
      </c>
      <c r="F74" s="3" t="s">
        <v>10</v>
      </c>
      <c r="G74" s="3" t="s">
        <v>11</v>
      </c>
      <c r="H74" s="3" t="s">
        <v>12</v>
      </c>
      <c r="I74" s="3">
        <v>0</v>
      </c>
    </row>
    <row r="75" spans="1:9" x14ac:dyDescent="0.3">
      <c r="A75" s="3" t="s">
        <v>35</v>
      </c>
      <c r="B75" s="3">
        <v>2011</v>
      </c>
      <c r="C75" s="3">
        <v>2.65</v>
      </c>
      <c r="D75" s="3">
        <v>5.71</v>
      </c>
      <c r="E75" s="3">
        <v>43000</v>
      </c>
      <c r="F75" s="3" t="s">
        <v>10</v>
      </c>
      <c r="G75" s="3" t="s">
        <v>11</v>
      </c>
      <c r="H75" s="3" t="s">
        <v>12</v>
      </c>
      <c r="I75" s="3">
        <v>0</v>
      </c>
    </row>
    <row r="76" spans="1:9" x14ac:dyDescent="0.3">
      <c r="A76" s="3" t="s">
        <v>33</v>
      </c>
      <c r="B76" s="3">
        <v>2014</v>
      </c>
      <c r="C76" s="3">
        <v>4.9000000000000004</v>
      </c>
      <c r="D76" s="3">
        <v>8.93</v>
      </c>
      <c r="E76" s="3">
        <v>83000</v>
      </c>
      <c r="F76" s="3" t="s">
        <v>14</v>
      </c>
      <c r="G76" s="3" t="s">
        <v>11</v>
      </c>
      <c r="H76" s="3" t="s">
        <v>12</v>
      </c>
      <c r="I76" s="3">
        <v>0</v>
      </c>
    </row>
    <row r="77" spans="1:9" x14ac:dyDescent="0.3">
      <c r="A77" s="3" t="s">
        <v>34</v>
      </c>
      <c r="B77" s="3">
        <v>2015</v>
      </c>
      <c r="C77" s="3">
        <v>3.95</v>
      </c>
      <c r="D77" s="3">
        <v>6.8</v>
      </c>
      <c r="E77" s="3">
        <v>36000</v>
      </c>
      <c r="F77" s="3" t="s">
        <v>10</v>
      </c>
      <c r="G77" s="3" t="s">
        <v>11</v>
      </c>
      <c r="H77" s="3" t="s">
        <v>12</v>
      </c>
      <c r="I77" s="3">
        <v>0</v>
      </c>
    </row>
    <row r="78" spans="1:9" x14ac:dyDescent="0.3">
      <c r="A78" s="3" t="s">
        <v>32</v>
      </c>
      <c r="B78" s="3">
        <v>2013</v>
      </c>
      <c r="C78" s="3">
        <v>5.5</v>
      </c>
      <c r="D78" s="3">
        <v>14.68</v>
      </c>
      <c r="E78" s="3">
        <v>72000</v>
      </c>
      <c r="F78" s="3" t="s">
        <v>10</v>
      </c>
      <c r="G78" s="3" t="s">
        <v>11</v>
      </c>
      <c r="H78" s="3" t="s">
        <v>12</v>
      </c>
      <c r="I78" s="3">
        <v>0</v>
      </c>
    </row>
    <row r="79" spans="1:9" x14ac:dyDescent="0.3">
      <c r="A79" s="3" t="s">
        <v>36</v>
      </c>
      <c r="B79" s="3">
        <v>2004</v>
      </c>
      <c r="C79" s="3">
        <v>1.5</v>
      </c>
      <c r="D79" s="3">
        <v>12.35</v>
      </c>
      <c r="E79" s="3">
        <v>135154</v>
      </c>
      <c r="F79" s="3" t="s">
        <v>10</v>
      </c>
      <c r="G79" s="3" t="s">
        <v>11</v>
      </c>
      <c r="H79" s="3" t="s">
        <v>21</v>
      </c>
      <c r="I79" s="3">
        <v>0</v>
      </c>
    </row>
    <row r="80" spans="1:9" x14ac:dyDescent="0.3">
      <c r="A80" s="3" t="s">
        <v>32</v>
      </c>
      <c r="B80" s="3">
        <v>2010</v>
      </c>
      <c r="C80" s="3">
        <v>5.25</v>
      </c>
      <c r="D80" s="3">
        <v>22.83</v>
      </c>
      <c r="E80" s="3">
        <v>80000</v>
      </c>
      <c r="F80" s="3" t="s">
        <v>10</v>
      </c>
      <c r="G80" s="3" t="s">
        <v>11</v>
      </c>
      <c r="H80" s="3" t="s">
        <v>21</v>
      </c>
      <c r="I80" s="3">
        <v>0</v>
      </c>
    </row>
    <row r="81" spans="1:9" x14ac:dyDescent="0.3">
      <c r="A81" s="3" t="s">
        <v>30</v>
      </c>
      <c r="B81" s="3">
        <v>2012</v>
      </c>
      <c r="C81" s="3">
        <v>14.5</v>
      </c>
      <c r="D81" s="3">
        <v>30.61</v>
      </c>
      <c r="E81" s="3">
        <v>89000</v>
      </c>
      <c r="F81" s="3" t="s">
        <v>14</v>
      </c>
      <c r="G81" s="3" t="s">
        <v>11</v>
      </c>
      <c r="H81" s="3" t="s">
        <v>21</v>
      </c>
      <c r="I81" s="3">
        <v>0</v>
      </c>
    </row>
    <row r="82" spans="1:9" x14ac:dyDescent="0.3">
      <c r="A82" s="3" t="s">
        <v>32</v>
      </c>
      <c r="B82" s="3">
        <v>2016</v>
      </c>
      <c r="C82" s="3">
        <v>14.73</v>
      </c>
      <c r="D82" s="3">
        <v>14.89</v>
      </c>
      <c r="E82" s="3">
        <v>23000</v>
      </c>
      <c r="F82" s="3" t="s">
        <v>14</v>
      </c>
      <c r="G82" s="3" t="s">
        <v>11</v>
      </c>
      <c r="H82" s="3" t="s">
        <v>12</v>
      </c>
      <c r="I82" s="3">
        <v>0</v>
      </c>
    </row>
    <row r="83" spans="1:9" x14ac:dyDescent="0.3">
      <c r="A83" s="3" t="s">
        <v>37</v>
      </c>
      <c r="B83" s="3">
        <v>2015</v>
      </c>
      <c r="C83" s="3">
        <v>4.75</v>
      </c>
      <c r="D83" s="3">
        <v>7.85</v>
      </c>
      <c r="E83" s="3">
        <v>40000</v>
      </c>
      <c r="F83" s="3" t="s">
        <v>14</v>
      </c>
      <c r="G83" s="3" t="s">
        <v>11</v>
      </c>
      <c r="H83" s="3" t="s">
        <v>12</v>
      </c>
      <c r="I83" s="3">
        <v>0</v>
      </c>
    </row>
    <row r="84" spans="1:9" x14ac:dyDescent="0.3">
      <c r="A84" s="3" t="s">
        <v>31</v>
      </c>
      <c r="B84" s="3">
        <v>2017</v>
      </c>
      <c r="C84" s="3">
        <v>23</v>
      </c>
      <c r="D84" s="3">
        <v>25.39</v>
      </c>
      <c r="E84" s="3">
        <v>15000</v>
      </c>
      <c r="F84" s="3" t="s">
        <v>14</v>
      </c>
      <c r="G84" s="3" t="s">
        <v>11</v>
      </c>
      <c r="H84" s="3" t="s">
        <v>21</v>
      </c>
      <c r="I84" s="3">
        <v>0</v>
      </c>
    </row>
    <row r="85" spans="1:9" x14ac:dyDescent="0.3">
      <c r="A85" s="3" t="s">
        <v>31</v>
      </c>
      <c r="B85" s="3">
        <v>2015</v>
      </c>
      <c r="C85" s="3">
        <v>12.5</v>
      </c>
      <c r="D85" s="3">
        <v>13.46</v>
      </c>
      <c r="E85" s="3">
        <v>38000</v>
      </c>
      <c r="F85" s="3" t="s">
        <v>14</v>
      </c>
      <c r="G85" s="3" t="s">
        <v>11</v>
      </c>
      <c r="H85" s="3" t="s">
        <v>12</v>
      </c>
      <c r="I85" s="3">
        <v>0</v>
      </c>
    </row>
    <row r="86" spans="1:9" x14ac:dyDescent="0.3">
      <c r="A86" s="3" t="s">
        <v>31</v>
      </c>
      <c r="B86" s="3">
        <v>2005</v>
      </c>
      <c r="C86" s="3">
        <v>3.49</v>
      </c>
      <c r="D86" s="3">
        <v>13.46</v>
      </c>
      <c r="E86" s="3">
        <v>197176</v>
      </c>
      <c r="F86" s="3" t="s">
        <v>14</v>
      </c>
      <c r="G86" s="3" t="s">
        <v>11</v>
      </c>
      <c r="H86" s="3" t="s">
        <v>12</v>
      </c>
      <c r="I86" s="3">
        <v>0</v>
      </c>
    </row>
    <row r="87" spans="1:9" x14ac:dyDescent="0.3">
      <c r="A87" s="3" t="s">
        <v>38</v>
      </c>
      <c r="B87" s="3">
        <v>2006</v>
      </c>
      <c r="C87" s="3">
        <v>2.5</v>
      </c>
      <c r="D87" s="3">
        <v>23.73</v>
      </c>
      <c r="E87" s="3">
        <v>142000</v>
      </c>
      <c r="F87" s="3" t="s">
        <v>10</v>
      </c>
      <c r="G87" s="3" t="s">
        <v>27</v>
      </c>
      <c r="H87" s="3" t="s">
        <v>21</v>
      </c>
      <c r="I87" s="3">
        <v>3</v>
      </c>
    </row>
    <row r="88" spans="1:9" x14ac:dyDescent="0.3">
      <c r="A88" s="3" t="s">
        <v>39</v>
      </c>
      <c r="B88" s="3">
        <v>2010</v>
      </c>
      <c r="C88" s="3">
        <v>35</v>
      </c>
      <c r="D88" s="3">
        <v>92.6</v>
      </c>
      <c r="E88" s="3">
        <v>78000</v>
      </c>
      <c r="F88" s="3" t="s">
        <v>14</v>
      </c>
      <c r="G88" s="3" t="s">
        <v>11</v>
      </c>
      <c r="H88" s="3" t="s">
        <v>12</v>
      </c>
      <c r="I88" s="3">
        <v>0</v>
      </c>
    </row>
    <row r="89" spans="1:9" x14ac:dyDescent="0.3">
      <c r="A89" s="3" t="s">
        <v>32</v>
      </c>
      <c r="B89" s="3">
        <v>2012</v>
      </c>
      <c r="C89" s="3">
        <v>5.9</v>
      </c>
      <c r="D89" s="3">
        <v>13.74</v>
      </c>
      <c r="E89" s="3">
        <v>56000</v>
      </c>
      <c r="F89" s="3" t="s">
        <v>10</v>
      </c>
      <c r="G89" s="3" t="s">
        <v>11</v>
      </c>
      <c r="H89" s="3" t="s">
        <v>12</v>
      </c>
      <c r="I89" s="3">
        <v>0</v>
      </c>
    </row>
    <row r="90" spans="1:9" x14ac:dyDescent="0.3">
      <c r="A90" s="3" t="s">
        <v>35</v>
      </c>
      <c r="B90" s="3">
        <v>2013</v>
      </c>
      <c r="C90" s="3">
        <v>3.45</v>
      </c>
      <c r="D90" s="3">
        <v>6.05</v>
      </c>
      <c r="E90" s="3">
        <v>47000</v>
      </c>
      <c r="F90" s="3" t="s">
        <v>10</v>
      </c>
      <c r="G90" s="3" t="s">
        <v>11</v>
      </c>
      <c r="H90" s="3" t="s">
        <v>12</v>
      </c>
      <c r="I90" s="3">
        <v>0</v>
      </c>
    </row>
    <row r="91" spans="1:9" x14ac:dyDescent="0.3">
      <c r="A91" s="3" t="s">
        <v>34</v>
      </c>
      <c r="B91" s="3">
        <v>2014</v>
      </c>
      <c r="C91" s="3">
        <v>4.75</v>
      </c>
      <c r="D91" s="3">
        <v>6.76</v>
      </c>
      <c r="E91" s="3">
        <v>40000</v>
      </c>
      <c r="F91" s="3" t="s">
        <v>10</v>
      </c>
      <c r="G91" s="3" t="s">
        <v>11</v>
      </c>
      <c r="H91" s="3" t="s">
        <v>12</v>
      </c>
      <c r="I91" s="3">
        <v>0</v>
      </c>
    </row>
    <row r="92" spans="1:9" x14ac:dyDescent="0.3">
      <c r="A92" s="3" t="s">
        <v>32</v>
      </c>
      <c r="B92" s="3">
        <v>2009</v>
      </c>
      <c r="C92" s="3">
        <v>3.8</v>
      </c>
      <c r="D92" s="3">
        <v>18.61</v>
      </c>
      <c r="E92" s="3">
        <v>62000</v>
      </c>
      <c r="F92" s="3" t="s">
        <v>10</v>
      </c>
      <c r="G92" s="3" t="s">
        <v>11</v>
      </c>
      <c r="H92" s="3" t="s">
        <v>12</v>
      </c>
      <c r="I92" s="3">
        <v>0</v>
      </c>
    </row>
    <row r="93" spans="1:9" x14ac:dyDescent="0.3">
      <c r="A93" s="3" t="s">
        <v>31</v>
      </c>
      <c r="B93" s="3">
        <v>2014</v>
      </c>
      <c r="C93" s="3">
        <v>11.25</v>
      </c>
      <c r="D93" s="3">
        <v>16.09</v>
      </c>
      <c r="E93" s="3">
        <v>58242</v>
      </c>
      <c r="F93" s="3" t="s">
        <v>14</v>
      </c>
      <c r="G93" s="3" t="s">
        <v>11</v>
      </c>
      <c r="H93" s="3" t="s">
        <v>12</v>
      </c>
      <c r="I93" s="3">
        <v>0</v>
      </c>
    </row>
    <row r="94" spans="1:9" x14ac:dyDescent="0.3">
      <c r="A94" s="3" t="s">
        <v>31</v>
      </c>
      <c r="B94" s="3">
        <v>2005</v>
      </c>
      <c r="C94" s="3">
        <v>3.51</v>
      </c>
      <c r="D94" s="3">
        <v>13.7</v>
      </c>
      <c r="E94" s="3">
        <v>75000</v>
      </c>
      <c r="F94" s="3" t="s">
        <v>10</v>
      </c>
      <c r="G94" s="3" t="s">
        <v>11</v>
      </c>
      <c r="H94" s="3" t="s">
        <v>12</v>
      </c>
      <c r="I94" s="3">
        <v>0</v>
      </c>
    </row>
    <row r="95" spans="1:9" x14ac:dyDescent="0.3">
      <c r="A95" s="3" t="s">
        <v>30</v>
      </c>
      <c r="B95" s="3">
        <v>2015</v>
      </c>
      <c r="C95" s="3">
        <v>23</v>
      </c>
      <c r="D95" s="3">
        <v>30.61</v>
      </c>
      <c r="E95" s="3">
        <v>40000</v>
      </c>
      <c r="F95" s="3" t="s">
        <v>14</v>
      </c>
      <c r="G95" s="3" t="s">
        <v>11</v>
      </c>
      <c r="H95" s="3" t="s">
        <v>21</v>
      </c>
      <c r="I95" s="3">
        <v>0</v>
      </c>
    </row>
    <row r="96" spans="1:9" x14ac:dyDescent="0.3">
      <c r="A96" s="3" t="s">
        <v>32</v>
      </c>
      <c r="B96" s="3">
        <v>2008</v>
      </c>
      <c r="C96" s="3">
        <v>4</v>
      </c>
      <c r="D96" s="3">
        <v>22.78</v>
      </c>
      <c r="E96" s="3">
        <v>89000</v>
      </c>
      <c r="F96" s="3" t="s">
        <v>10</v>
      </c>
      <c r="G96" s="3" t="s">
        <v>11</v>
      </c>
      <c r="H96" s="3" t="s">
        <v>21</v>
      </c>
      <c r="I96" s="3">
        <v>0</v>
      </c>
    </row>
    <row r="97" spans="1:9" x14ac:dyDescent="0.3">
      <c r="A97" s="3" t="s">
        <v>32</v>
      </c>
      <c r="B97" s="3">
        <v>2012</v>
      </c>
      <c r="C97" s="3">
        <v>5.85</v>
      </c>
      <c r="D97" s="3">
        <v>18.61</v>
      </c>
      <c r="E97" s="3">
        <v>72000</v>
      </c>
      <c r="F97" s="3" t="s">
        <v>10</v>
      </c>
      <c r="G97" s="3" t="s">
        <v>11</v>
      </c>
      <c r="H97" s="3" t="s">
        <v>12</v>
      </c>
      <c r="I97" s="3">
        <v>0</v>
      </c>
    </row>
    <row r="98" spans="1:9" x14ac:dyDescent="0.3">
      <c r="A98" s="3" t="s">
        <v>31</v>
      </c>
      <c r="B98" s="3">
        <v>2016</v>
      </c>
      <c r="C98" s="3">
        <v>20.75</v>
      </c>
      <c r="D98" s="3">
        <v>25.39</v>
      </c>
      <c r="E98" s="3">
        <v>29000</v>
      </c>
      <c r="F98" s="3" t="s">
        <v>14</v>
      </c>
      <c r="G98" s="3" t="s">
        <v>11</v>
      </c>
      <c r="H98" s="3" t="s">
        <v>21</v>
      </c>
      <c r="I98" s="3">
        <v>0</v>
      </c>
    </row>
    <row r="99" spans="1:9" x14ac:dyDescent="0.3">
      <c r="A99" s="3" t="s">
        <v>32</v>
      </c>
      <c r="B99" s="3">
        <v>2017</v>
      </c>
      <c r="C99" s="3">
        <v>17</v>
      </c>
      <c r="D99" s="3">
        <v>18.64</v>
      </c>
      <c r="E99" s="3">
        <v>8700</v>
      </c>
      <c r="F99" s="3" t="s">
        <v>10</v>
      </c>
      <c r="G99" s="3" t="s">
        <v>11</v>
      </c>
      <c r="H99" s="3" t="s">
        <v>12</v>
      </c>
      <c r="I99" s="3">
        <v>0</v>
      </c>
    </row>
    <row r="100" spans="1:9" x14ac:dyDescent="0.3">
      <c r="A100" s="3" t="s">
        <v>32</v>
      </c>
      <c r="B100" s="3">
        <v>2013</v>
      </c>
      <c r="C100" s="3">
        <v>7.05</v>
      </c>
      <c r="D100" s="3">
        <v>18.61</v>
      </c>
      <c r="E100" s="3">
        <v>45000</v>
      </c>
      <c r="F100" s="3" t="s">
        <v>10</v>
      </c>
      <c r="G100" s="3" t="s">
        <v>11</v>
      </c>
      <c r="H100" s="3" t="s">
        <v>12</v>
      </c>
      <c r="I100" s="3">
        <v>0</v>
      </c>
    </row>
    <row r="101" spans="1:9" x14ac:dyDescent="0.3">
      <c r="A101" s="3" t="s">
        <v>30</v>
      </c>
      <c r="B101" s="3">
        <v>2010</v>
      </c>
      <c r="C101" s="3">
        <v>9.65</v>
      </c>
      <c r="D101" s="3">
        <v>20.45</v>
      </c>
      <c r="E101" s="3">
        <v>50024</v>
      </c>
      <c r="F101" s="3" t="s">
        <v>14</v>
      </c>
      <c r="G101" s="3" t="s">
        <v>11</v>
      </c>
      <c r="H101" s="3" t="s">
        <v>12</v>
      </c>
      <c r="I101" s="3">
        <v>0</v>
      </c>
    </row>
    <row r="102" spans="1:9" x14ac:dyDescent="0.3">
      <c r="A102" s="3" t="s">
        <v>40</v>
      </c>
      <c r="B102" s="3">
        <v>2016</v>
      </c>
      <c r="C102" s="3">
        <v>1.75</v>
      </c>
      <c r="D102" s="3">
        <v>1.9</v>
      </c>
      <c r="E102" s="3">
        <v>3000</v>
      </c>
      <c r="F102" s="3" t="s">
        <v>10</v>
      </c>
      <c r="G102" s="3" t="s">
        <v>27</v>
      </c>
      <c r="H102" s="3" t="s">
        <v>12</v>
      </c>
      <c r="I102" s="3">
        <v>0</v>
      </c>
    </row>
    <row r="103" spans="1:9" x14ac:dyDescent="0.3">
      <c r="A103" s="3" t="s">
        <v>41</v>
      </c>
      <c r="B103" s="3">
        <v>2017</v>
      </c>
      <c r="C103" s="3">
        <v>1.7</v>
      </c>
      <c r="D103" s="3">
        <v>1.82</v>
      </c>
      <c r="E103" s="3">
        <v>1400</v>
      </c>
      <c r="F103" s="3" t="s">
        <v>10</v>
      </c>
      <c r="G103" s="3" t="s">
        <v>27</v>
      </c>
      <c r="H103" s="3" t="s">
        <v>12</v>
      </c>
      <c r="I103" s="3">
        <v>0</v>
      </c>
    </row>
    <row r="104" spans="1:9" x14ac:dyDescent="0.3">
      <c r="A104" s="3" t="s">
        <v>42</v>
      </c>
      <c r="B104" s="3">
        <v>2017</v>
      </c>
      <c r="C104" s="3">
        <v>1.65</v>
      </c>
      <c r="D104" s="3">
        <v>1.78</v>
      </c>
      <c r="E104" s="3">
        <v>4000</v>
      </c>
      <c r="F104" s="3" t="s">
        <v>10</v>
      </c>
      <c r="G104" s="3" t="s">
        <v>27</v>
      </c>
      <c r="H104" s="3" t="s">
        <v>12</v>
      </c>
      <c r="I104" s="3">
        <v>0</v>
      </c>
    </row>
    <row r="105" spans="1:9" x14ac:dyDescent="0.3">
      <c r="A105" s="3" t="s">
        <v>43</v>
      </c>
      <c r="B105" s="3">
        <v>2017</v>
      </c>
      <c r="C105" s="3">
        <v>1.45</v>
      </c>
      <c r="D105" s="3">
        <v>1.6</v>
      </c>
      <c r="E105" s="3">
        <v>1200</v>
      </c>
      <c r="F105" s="3" t="s">
        <v>10</v>
      </c>
      <c r="G105" s="3" t="s">
        <v>27</v>
      </c>
      <c r="H105" s="3" t="s">
        <v>12</v>
      </c>
      <c r="I105" s="3">
        <v>0</v>
      </c>
    </row>
    <row r="106" spans="1:9" x14ac:dyDescent="0.3">
      <c r="A106" s="3" t="s">
        <v>44</v>
      </c>
      <c r="B106" s="3">
        <v>2017</v>
      </c>
      <c r="C106" s="3">
        <v>1.35</v>
      </c>
      <c r="D106" s="3">
        <v>1.47</v>
      </c>
      <c r="E106" s="3">
        <v>4100</v>
      </c>
      <c r="F106" s="3" t="s">
        <v>10</v>
      </c>
      <c r="G106" s="3" t="s">
        <v>27</v>
      </c>
      <c r="H106" s="3" t="s">
        <v>12</v>
      </c>
      <c r="I106" s="3">
        <v>0</v>
      </c>
    </row>
    <row r="107" spans="1:9" x14ac:dyDescent="0.3">
      <c r="A107" s="3" t="s">
        <v>45</v>
      </c>
      <c r="B107" s="3">
        <v>2015</v>
      </c>
      <c r="C107" s="3">
        <v>1.35</v>
      </c>
      <c r="D107" s="3">
        <v>2.37</v>
      </c>
      <c r="E107" s="3">
        <v>21700</v>
      </c>
      <c r="F107" s="3" t="s">
        <v>10</v>
      </c>
      <c r="G107" s="3" t="s">
        <v>27</v>
      </c>
      <c r="H107" s="3" t="s">
        <v>12</v>
      </c>
      <c r="I107" s="3">
        <v>0</v>
      </c>
    </row>
    <row r="108" spans="1:9" x14ac:dyDescent="0.3">
      <c r="A108" s="3" t="s">
        <v>46</v>
      </c>
      <c r="B108" s="3">
        <v>2014</v>
      </c>
      <c r="C108" s="3">
        <v>1.35</v>
      </c>
      <c r="D108" s="3">
        <v>3.45</v>
      </c>
      <c r="E108" s="3">
        <v>16500</v>
      </c>
      <c r="F108" s="3" t="s">
        <v>10</v>
      </c>
      <c r="G108" s="3" t="s">
        <v>27</v>
      </c>
      <c r="H108" s="3" t="s">
        <v>12</v>
      </c>
      <c r="I108" s="3">
        <v>1</v>
      </c>
    </row>
    <row r="109" spans="1:9" x14ac:dyDescent="0.3">
      <c r="A109" s="3" t="s">
        <v>47</v>
      </c>
      <c r="B109" s="3">
        <v>2013</v>
      </c>
      <c r="C109" s="3">
        <v>1.25</v>
      </c>
      <c r="D109" s="3">
        <v>1.5</v>
      </c>
      <c r="E109" s="3">
        <v>15000</v>
      </c>
      <c r="F109" s="3" t="s">
        <v>10</v>
      </c>
      <c r="G109" s="3" t="s">
        <v>27</v>
      </c>
      <c r="H109" s="3" t="s">
        <v>12</v>
      </c>
      <c r="I109" s="3">
        <v>0</v>
      </c>
    </row>
    <row r="110" spans="1:9" x14ac:dyDescent="0.3">
      <c r="A110" s="3" t="s">
        <v>47</v>
      </c>
      <c r="B110" s="3">
        <v>2016</v>
      </c>
      <c r="C110" s="3">
        <v>1.2</v>
      </c>
      <c r="D110" s="3">
        <v>1.5</v>
      </c>
      <c r="E110" s="3">
        <v>18000</v>
      </c>
      <c r="F110" s="3" t="s">
        <v>10</v>
      </c>
      <c r="G110" s="3" t="s">
        <v>27</v>
      </c>
      <c r="H110" s="3" t="s">
        <v>12</v>
      </c>
      <c r="I110" s="3">
        <v>0</v>
      </c>
    </row>
    <row r="111" spans="1:9" x14ac:dyDescent="0.3">
      <c r="A111" s="3" t="s">
        <v>44</v>
      </c>
      <c r="B111" s="3">
        <v>2017</v>
      </c>
      <c r="C111" s="3">
        <v>1.2</v>
      </c>
      <c r="D111" s="3">
        <v>1.47</v>
      </c>
      <c r="E111" s="3">
        <v>11000</v>
      </c>
      <c r="F111" s="3" t="s">
        <v>10</v>
      </c>
      <c r="G111" s="3" t="s">
        <v>27</v>
      </c>
      <c r="H111" s="3" t="s">
        <v>12</v>
      </c>
      <c r="I111" s="3">
        <v>0</v>
      </c>
    </row>
    <row r="112" spans="1:9" x14ac:dyDescent="0.3">
      <c r="A112" s="3" t="s">
        <v>42</v>
      </c>
      <c r="B112" s="3">
        <v>2016</v>
      </c>
      <c r="C112" s="3">
        <v>1.2</v>
      </c>
      <c r="D112" s="3">
        <v>1.78</v>
      </c>
      <c r="E112" s="3">
        <v>6000</v>
      </c>
      <c r="F112" s="3" t="s">
        <v>10</v>
      </c>
      <c r="G112" s="3" t="s">
        <v>27</v>
      </c>
      <c r="H112" s="3" t="s">
        <v>12</v>
      </c>
      <c r="I112" s="3">
        <v>0</v>
      </c>
    </row>
    <row r="113" spans="1:9" x14ac:dyDescent="0.3">
      <c r="A113" s="3" t="s">
        <v>47</v>
      </c>
      <c r="B113" s="3">
        <v>2016</v>
      </c>
      <c r="C113" s="3">
        <v>1.1499999999999999</v>
      </c>
      <c r="D113" s="3">
        <v>1.5</v>
      </c>
      <c r="E113" s="3">
        <v>8700</v>
      </c>
      <c r="F113" s="3" t="s">
        <v>10</v>
      </c>
      <c r="G113" s="3" t="s">
        <v>27</v>
      </c>
      <c r="H113" s="3" t="s">
        <v>12</v>
      </c>
      <c r="I113" s="3">
        <v>0</v>
      </c>
    </row>
    <row r="114" spans="1:9" x14ac:dyDescent="0.3">
      <c r="A114" s="3" t="s">
        <v>48</v>
      </c>
      <c r="B114" s="3">
        <v>2014</v>
      </c>
      <c r="C114" s="3">
        <v>1.1499999999999999</v>
      </c>
      <c r="D114" s="3">
        <v>2.4</v>
      </c>
      <c r="E114" s="3">
        <v>7000</v>
      </c>
      <c r="F114" s="3" t="s">
        <v>10</v>
      </c>
      <c r="G114" s="3" t="s">
        <v>27</v>
      </c>
      <c r="H114" s="3" t="s">
        <v>12</v>
      </c>
      <c r="I114" s="3">
        <v>0</v>
      </c>
    </row>
    <row r="115" spans="1:9" x14ac:dyDescent="0.3">
      <c r="A115" s="3" t="s">
        <v>49</v>
      </c>
      <c r="B115" s="3">
        <v>2016</v>
      </c>
      <c r="C115" s="3">
        <v>1.1499999999999999</v>
      </c>
      <c r="D115" s="3">
        <v>1.4</v>
      </c>
      <c r="E115" s="3">
        <v>35000</v>
      </c>
      <c r="F115" s="3" t="s">
        <v>10</v>
      </c>
      <c r="G115" s="3" t="s">
        <v>27</v>
      </c>
      <c r="H115" s="3" t="s">
        <v>12</v>
      </c>
      <c r="I115" s="3">
        <v>0</v>
      </c>
    </row>
    <row r="116" spans="1:9" x14ac:dyDescent="0.3">
      <c r="A116" s="3" t="s">
        <v>44</v>
      </c>
      <c r="B116" s="3">
        <v>2015</v>
      </c>
      <c r="C116" s="3">
        <v>1.1499999999999999</v>
      </c>
      <c r="D116" s="3">
        <v>1.47</v>
      </c>
      <c r="E116" s="3">
        <v>17000</v>
      </c>
      <c r="F116" s="3" t="s">
        <v>10</v>
      </c>
      <c r="G116" s="3" t="s">
        <v>27</v>
      </c>
      <c r="H116" s="3" t="s">
        <v>12</v>
      </c>
      <c r="I116" s="3">
        <v>0</v>
      </c>
    </row>
    <row r="117" spans="1:9" x14ac:dyDescent="0.3">
      <c r="A117" s="3" t="s">
        <v>44</v>
      </c>
      <c r="B117" s="3">
        <v>2015</v>
      </c>
      <c r="C117" s="3">
        <v>1.1100000000000001</v>
      </c>
      <c r="D117" s="3">
        <v>1.47</v>
      </c>
      <c r="E117" s="3">
        <v>17500</v>
      </c>
      <c r="F117" s="3" t="s">
        <v>10</v>
      </c>
      <c r="G117" s="3" t="s">
        <v>27</v>
      </c>
      <c r="H117" s="3" t="s">
        <v>12</v>
      </c>
      <c r="I117" s="3">
        <v>0</v>
      </c>
    </row>
    <row r="118" spans="1:9" x14ac:dyDescent="0.3">
      <c r="A118" s="3" t="s">
        <v>44</v>
      </c>
      <c r="B118" s="3">
        <v>2013</v>
      </c>
      <c r="C118" s="3">
        <v>1.1000000000000001</v>
      </c>
      <c r="D118" s="3">
        <v>1.47</v>
      </c>
      <c r="E118" s="3">
        <v>33000</v>
      </c>
      <c r="F118" s="3" t="s">
        <v>10</v>
      </c>
      <c r="G118" s="3" t="s">
        <v>27</v>
      </c>
      <c r="H118" s="3" t="s">
        <v>12</v>
      </c>
      <c r="I118" s="3">
        <v>0</v>
      </c>
    </row>
    <row r="119" spans="1:9" x14ac:dyDescent="0.3">
      <c r="A119" s="3" t="s">
        <v>40</v>
      </c>
      <c r="B119" s="3">
        <v>2015</v>
      </c>
      <c r="C119" s="3">
        <v>1.1000000000000001</v>
      </c>
      <c r="D119" s="3">
        <v>1.9</v>
      </c>
      <c r="E119" s="3">
        <v>14000</v>
      </c>
      <c r="F119" s="3" t="s">
        <v>10</v>
      </c>
      <c r="G119" s="3" t="s">
        <v>27</v>
      </c>
      <c r="H119" s="3" t="s">
        <v>12</v>
      </c>
      <c r="I119" s="3">
        <v>0</v>
      </c>
    </row>
    <row r="120" spans="1:9" x14ac:dyDescent="0.3">
      <c r="A120" s="3" t="s">
        <v>44</v>
      </c>
      <c r="B120" s="3">
        <v>2015</v>
      </c>
      <c r="C120" s="3">
        <v>1.1000000000000001</v>
      </c>
      <c r="D120" s="3">
        <v>1.47</v>
      </c>
      <c r="E120" s="3">
        <v>26000</v>
      </c>
      <c r="F120" s="3" t="s">
        <v>10</v>
      </c>
      <c r="G120" s="3" t="s">
        <v>27</v>
      </c>
      <c r="H120" s="3" t="s">
        <v>12</v>
      </c>
      <c r="I120" s="3">
        <v>0</v>
      </c>
    </row>
    <row r="121" spans="1:9" x14ac:dyDescent="0.3">
      <c r="A121" s="3" t="s">
        <v>40</v>
      </c>
      <c r="B121" s="3">
        <v>2013</v>
      </c>
      <c r="C121" s="3">
        <v>1.05</v>
      </c>
      <c r="D121" s="3">
        <v>1.9</v>
      </c>
      <c r="E121" s="3">
        <v>5400</v>
      </c>
      <c r="F121" s="3" t="s">
        <v>10</v>
      </c>
      <c r="G121" s="3" t="s">
        <v>27</v>
      </c>
      <c r="H121" s="3" t="s">
        <v>12</v>
      </c>
      <c r="I121" s="3">
        <v>0</v>
      </c>
    </row>
    <row r="122" spans="1:9" x14ac:dyDescent="0.3">
      <c r="A122" s="3" t="s">
        <v>50</v>
      </c>
      <c r="B122" s="3">
        <v>2016</v>
      </c>
      <c r="C122" s="3">
        <v>1.05</v>
      </c>
      <c r="D122" s="3">
        <v>1.26</v>
      </c>
      <c r="E122" s="3">
        <v>5700</v>
      </c>
      <c r="F122" s="3" t="s">
        <v>10</v>
      </c>
      <c r="G122" s="3" t="s">
        <v>27</v>
      </c>
      <c r="H122" s="3" t="s">
        <v>12</v>
      </c>
      <c r="I122" s="3">
        <v>0</v>
      </c>
    </row>
    <row r="123" spans="1:9" x14ac:dyDescent="0.3">
      <c r="A123" s="3" t="s">
        <v>47</v>
      </c>
      <c r="B123" s="3">
        <v>2011</v>
      </c>
      <c r="C123" s="3">
        <v>1.05</v>
      </c>
      <c r="D123" s="3">
        <v>1.5</v>
      </c>
      <c r="E123" s="3">
        <v>6900</v>
      </c>
      <c r="F123" s="3" t="s">
        <v>10</v>
      </c>
      <c r="G123" s="3" t="s">
        <v>27</v>
      </c>
      <c r="H123" s="3" t="s">
        <v>12</v>
      </c>
      <c r="I123" s="3">
        <v>0</v>
      </c>
    </row>
    <row r="124" spans="1:9" x14ac:dyDescent="0.3">
      <c r="A124" s="3" t="s">
        <v>51</v>
      </c>
      <c r="B124" s="3">
        <v>2016</v>
      </c>
      <c r="C124" s="3">
        <v>1.05</v>
      </c>
      <c r="D124" s="3">
        <v>1.17</v>
      </c>
      <c r="E124" s="3">
        <v>6000</v>
      </c>
      <c r="F124" s="3" t="s">
        <v>10</v>
      </c>
      <c r="G124" s="3" t="s">
        <v>27</v>
      </c>
      <c r="H124" s="3" t="s">
        <v>12</v>
      </c>
      <c r="I124" s="3">
        <v>0</v>
      </c>
    </row>
    <row r="125" spans="1:9" x14ac:dyDescent="0.3">
      <c r="A125" s="3" t="s">
        <v>44</v>
      </c>
      <c r="B125" s="3">
        <v>2013</v>
      </c>
      <c r="C125" s="3">
        <v>1</v>
      </c>
      <c r="D125" s="3">
        <v>1.47</v>
      </c>
      <c r="E125" s="3">
        <v>46500</v>
      </c>
      <c r="F125" s="3" t="s">
        <v>10</v>
      </c>
      <c r="G125" s="3" t="s">
        <v>27</v>
      </c>
      <c r="H125" s="3" t="s">
        <v>12</v>
      </c>
      <c r="I125" s="3">
        <v>0</v>
      </c>
    </row>
    <row r="126" spans="1:9" x14ac:dyDescent="0.3">
      <c r="A126" s="3" t="s">
        <v>52</v>
      </c>
      <c r="B126" s="3">
        <v>2012</v>
      </c>
      <c r="C126" s="3">
        <v>0.95</v>
      </c>
      <c r="D126" s="3">
        <v>1.75</v>
      </c>
      <c r="E126" s="3">
        <v>11500</v>
      </c>
      <c r="F126" s="3" t="s">
        <v>10</v>
      </c>
      <c r="G126" s="3" t="s">
        <v>27</v>
      </c>
      <c r="H126" s="3" t="s">
        <v>12</v>
      </c>
      <c r="I126" s="3">
        <v>0</v>
      </c>
    </row>
    <row r="127" spans="1:9" x14ac:dyDescent="0.3">
      <c r="A127" s="3" t="s">
        <v>52</v>
      </c>
      <c r="B127" s="3">
        <v>2009</v>
      </c>
      <c r="C127" s="3">
        <v>0.9</v>
      </c>
      <c r="D127" s="3">
        <v>1.75</v>
      </c>
      <c r="E127" s="3">
        <v>40000</v>
      </c>
      <c r="F127" s="3" t="s">
        <v>10</v>
      </c>
      <c r="G127" s="3" t="s">
        <v>27</v>
      </c>
      <c r="H127" s="3" t="s">
        <v>12</v>
      </c>
      <c r="I127" s="3">
        <v>0</v>
      </c>
    </row>
    <row r="128" spans="1:9" x14ac:dyDescent="0.3">
      <c r="A128" s="3" t="s">
        <v>53</v>
      </c>
      <c r="B128" s="3">
        <v>2017</v>
      </c>
      <c r="C128" s="3">
        <v>0.9</v>
      </c>
      <c r="D128" s="3">
        <v>0.95</v>
      </c>
      <c r="E128" s="3">
        <v>1300</v>
      </c>
      <c r="F128" s="3" t="s">
        <v>10</v>
      </c>
      <c r="G128" s="3" t="s">
        <v>27</v>
      </c>
      <c r="H128" s="3" t="s">
        <v>12</v>
      </c>
      <c r="I128" s="3">
        <v>0</v>
      </c>
    </row>
    <row r="129" spans="1:9" x14ac:dyDescent="0.3">
      <c r="A129" s="3" t="s">
        <v>54</v>
      </c>
      <c r="B129" s="3">
        <v>2016</v>
      </c>
      <c r="C129" s="3">
        <v>0.75</v>
      </c>
      <c r="D129" s="3">
        <v>0.8</v>
      </c>
      <c r="E129" s="3">
        <v>7000</v>
      </c>
      <c r="F129" s="3" t="s">
        <v>10</v>
      </c>
      <c r="G129" s="3" t="s">
        <v>27</v>
      </c>
      <c r="H129" s="3" t="s">
        <v>12</v>
      </c>
      <c r="I129" s="3">
        <v>0</v>
      </c>
    </row>
    <row r="130" spans="1:9" x14ac:dyDescent="0.3">
      <c r="A130" s="3" t="s">
        <v>55</v>
      </c>
      <c r="B130" s="3">
        <v>2017</v>
      </c>
      <c r="C130" s="3">
        <v>0.8</v>
      </c>
      <c r="D130" s="3">
        <v>0.87</v>
      </c>
      <c r="E130" s="3">
        <v>3000</v>
      </c>
      <c r="F130" s="3" t="s">
        <v>10</v>
      </c>
      <c r="G130" s="3" t="s">
        <v>27</v>
      </c>
      <c r="H130" s="3" t="s">
        <v>12</v>
      </c>
      <c r="I130" s="3">
        <v>0</v>
      </c>
    </row>
    <row r="131" spans="1:9" x14ac:dyDescent="0.3">
      <c r="A131" s="3" t="s">
        <v>56</v>
      </c>
      <c r="B131" s="3">
        <v>2017</v>
      </c>
      <c r="C131" s="3">
        <v>0.78</v>
      </c>
      <c r="D131" s="3">
        <v>0.84</v>
      </c>
      <c r="E131" s="3">
        <v>5000</v>
      </c>
      <c r="F131" s="3" t="s">
        <v>10</v>
      </c>
      <c r="G131" s="3" t="s">
        <v>27</v>
      </c>
      <c r="H131" s="3" t="s">
        <v>12</v>
      </c>
      <c r="I131" s="3">
        <v>0</v>
      </c>
    </row>
    <row r="132" spans="1:9" x14ac:dyDescent="0.3">
      <c r="A132" s="3" t="s">
        <v>55</v>
      </c>
      <c r="B132" s="3">
        <v>2017</v>
      </c>
      <c r="C132" s="3">
        <v>0.75</v>
      </c>
      <c r="D132" s="3">
        <v>0.87</v>
      </c>
      <c r="E132" s="3">
        <v>11000</v>
      </c>
      <c r="F132" s="3" t="s">
        <v>10</v>
      </c>
      <c r="G132" s="3" t="s">
        <v>27</v>
      </c>
      <c r="H132" s="3" t="s">
        <v>12</v>
      </c>
      <c r="I132" s="3">
        <v>0</v>
      </c>
    </row>
    <row r="133" spans="1:9" x14ac:dyDescent="0.3">
      <c r="A133" s="3" t="s">
        <v>57</v>
      </c>
      <c r="B133" s="3">
        <v>2015</v>
      </c>
      <c r="C133" s="3">
        <v>0.75</v>
      </c>
      <c r="D133" s="3">
        <v>0.82</v>
      </c>
      <c r="E133" s="3">
        <v>18000</v>
      </c>
      <c r="F133" s="3" t="s">
        <v>10</v>
      </c>
      <c r="G133" s="3" t="s">
        <v>27</v>
      </c>
      <c r="H133" s="3" t="s">
        <v>12</v>
      </c>
      <c r="I133" s="3">
        <v>0</v>
      </c>
    </row>
    <row r="134" spans="1:9" x14ac:dyDescent="0.3">
      <c r="A134" s="3" t="s">
        <v>53</v>
      </c>
      <c r="B134" s="3">
        <v>2017</v>
      </c>
      <c r="C134" s="3">
        <v>0.75</v>
      </c>
      <c r="D134" s="3">
        <v>0.95</v>
      </c>
      <c r="E134" s="3">
        <v>3500</v>
      </c>
      <c r="F134" s="3" t="s">
        <v>10</v>
      </c>
      <c r="G134" s="3" t="s">
        <v>27</v>
      </c>
      <c r="H134" s="3" t="s">
        <v>12</v>
      </c>
      <c r="I134" s="3">
        <v>0</v>
      </c>
    </row>
    <row r="135" spans="1:9" x14ac:dyDescent="0.3">
      <c r="A135" s="3" t="s">
        <v>53</v>
      </c>
      <c r="B135" s="3">
        <v>2016</v>
      </c>
      <c r="C135" s="3">
        <v>0.72</v>
      </c>
      <c r="D135" s="3">
        <v>0.95</v>
      </c>
      <c r="E135" s="3">
        <v>500</v>
      </c>
      <c r="F135" s="3" t="s">
        <v>10</v>
      </c>
      <c r="G135" s="3" t="s">
        <v>27</v>
      </c>
      <c r="H135" s="3" t="s">
        <v>12</v>
      </c>
      <c r="I135" s="3">
        <v>0</v>
      </c>
    </row>
    <row r="136" spans="1:9" x14ac:dyDescent="0.3">
      <c r="A136" s="3" t="s">
        <v>58</v>
      </c>
      <c r="B136" s="3">
        <v>2017</v>
      </c>
      <c r="C136" s="3">
        <v>0.65</v>
      </c>
      <c r="D136" s="3">
        <v>0.81</v>
      </c>
      <c r="E136" s="3">
        <v>11800</v>
      </c>
      <c r="F136" s="3" t="s">
        <v>10</v>
      </c>
      <c r="G136" s="3" t="s">
        <v>27</v>
      </c>
      <c r="H136" s="3" t="s">
        <v>12</v>
      </c>
      <c r="I136" s="3">
        <v>0</v>
      </c>
    </row>
    <row r="137" spans="1:9" x14ac:dyDescent="0.3">
      <c r="A137" s="3" t="s">
        <v>59</v>
      </c>
      <c r="B137" s="3">
        <v>2015</v>
      </c>
      <c r="C137" s="3">
        <v>0.65</v>
      </c>
      <c r="D137" s="3">
        <v>0.74</v>
      </c>
      <c r="E137" s="3">
        <v>5000</v>
      </c>
      <c r="F137" s="3" t="s">
        <v>10</v>
      </c>
      <c r="G137" s="3" t="s">
        <v>27</v>
      </c>
      <c r="H137" s="3" t="s">
        <v>12</v>
      </c>
      <c r="I137" s="3">
        <v>0</v>
      </c>
    </row>
    <row r="138" spans="1:9" x14ac:dyDescent="0.3">
      <c r="A138" s="3" t="s">
        <v>60</v>
      </c>
      <c r="B138" s="3">
        <v>2014</v>
      </c>
      <c r="C138" s="3">
        <v>0.65</v>
      </c>
      <c r="D138" s="3">
        <v>1.2</v>
      </c>
      <c r="E138" s="3">
        <v>23500</v>
      </c>
      <c r="F138" s="3" t="s">
        <v>10</v>
      </c>
      <c r="G138" s="3" t="s">
        <v>27</v>
      </c>
      <c r="H138" s="3" t="s">
        <v>12</v>
      </c>
      <c r="I138" s="3">
        <v>0</v>
      </c>
    </row>
    <row r="139" spans="1:9" x14ac:dyDescent="0.3">
      <c r="A139" s="3" t="s">
        <v>61</v>
      </c>
      <c r="B139" s="3">
        <v>2013</v>
      </c>
      <c r="C139" s="3">
        <v>0.65</v>
      </c>
      <c r="D139" s="3">
        <v>0.78700000000000003</v>
      </c>
      <c r="E139" s="3">
        <v>16000</v>
      </c>
      <c r="F139" s="3" t="s">
        <v>10</v>
      </c>
      <c r="G139" s="3" t="s">
        <v>27</v>
      </c>
      <c r="H139" s="3" t="s">
        <v>12</v>
      </c>
      <c r="I139" s="3">
        <v>0</v>
      </c>
    </row>
    <row r="140" spans="1:9" x14ac:dyDescent="0.3">
      <c r="A140" s="3" t="s">
        <v>55</v>
      </c>
      <c r="B140" s="3">
        <v>2016</v>
      </c>
      <c r="C140" s="3">
        <v>0.6</v>
      </c>
      <c r="D140" s="3">
        <v>0.87</v>
      </c>
      <c r="E140" s="3">
        <v>15000</v>
      </c>
      <c r="F140" s="3" t="s">
        <v>10</v>
      </c>
      <c r="G140" s="3" t="s">
        <v>27</v>
      </c>
      <c r="H140" s="3" t="s">
        <v>12</v>
      </c>
      <c r="I140" s="3">
        <v>0</v>
      </c>
    </row>
    <row r="141" spans="1:9" x14ac:dyDescent="0.3">
      <c r="A141" s="3" t="s">
        <v>62</v>
      </c>
      <c r="B141" s="3">
        <v>2015</v>
      </c>
      <c r="C141" s="3">
        <v>0.6</v>
      </c>
      <c r="D141" s="3">
        <v>0.95</v>
      </c>
      <c r="E141" s="3">
        <v>16600</v>
      </c>
      <c r="F141" s="3" t="s">
        <v>10</v>
      </c>
      <c r="G141" s="3" t="s">
        <v>27</v>
      </c>
      <c r="H141" s="3" t="s">
        <v>12</v>
      </c>
      <c r="I141" s="3">
        <v>0</v>
      </c>
    </row>
    <row r="142" spans="1:9" x14ac:dyDescent="0.3">
      <c r="A142" s="3" t="s">
        <v>60</v>
      </c>
      <c r="B142" s="3">
        <v>2013</v>
      </c>
      <c r="C142" s="3">
        <v>0.6</v>
      </c>
      <c r="D142" s="3">
        <v>1.2</v>
      </c>
      <c r="E142" s="3">
        <v>32000</v>
      </c>
      <c r="F142" s="3" t="s">
        <v>10</v>
      </c>
      <c r="G142" s="3" t="s">
        <v>27</v>
      </c>
      <c r="H142" s="3" t="s">
        <v>12</v>
      </c>
      <c r="I142" s="3">
        <v>0</v>
      </c>
    </row>
    <row r="143" spans="1:9" x14ac:dyDescent="0.3">
      <c r="A143" s="3" t="s">
        <v>63</v>
      </c>
      <c r="B143" s="3">
        <v>2016</v>
      </c>
      <c r="C143" s="3">
        <v>0.6</v>
      </c>
      <c r="D143" s="3">
        <v>0.8</v>
      </c>
      <c r="E143" s="3">
        <v>20000</v>
      </c>
      <c r="F143" s="3" t="s">
        <v>10</v>
      </c>
      <c r="G143" s="3" t="s">
        <v>27</v>
      </c>
      <c r="H143" s="3" t="s">
        <v>12</v>
      </c>
      <c r="I143" s="3">
        <v>0</v>
      </c>
    </row>
    <row r="144" spans="1:9" x14ac:dyDescent="0.3">
      <c r="A144" s="3" t="s">
        <v>64</v>
      </c>
      <c r="B144" s="3">
        <v>2015</v>
      </c>
      <c r="C144" s="3">
        <v>0.6</v>
      </c>
      <c r="D144" s="3">
        <v>0.84</v>
      </c>
      <c r="E144" s="3">
        <v>29000</v>
      </c>
      <c r="F144" s="3" t="s">
        <v>10</v>
      </c>
      <c r="G144" s="3" t="s">
        <v>27</v>
      </c>
      <c r="H144" s="3" t="s">
        <v>12</v>
      </c>
      <c r="I144" s="3">
        <v>0</v>
      </c>
    </row>
    <row r="145" spans="1:9" x14ac:dyDescent="0.3">
      <c r="A145" s="3" t="s">
        <v>64</v>
      </c>
      <c r="B145" s="3">
        <v>2016</v>
      </c>
      <c r="C145" s="3">
        <v>0.6</v>
      </c>
      <c r="D145" s="3">
        <v>0.84</v>
      </c>
      <c r="E145" s="3">
        <v>25000</v>
      </c>
      <c r="F145" s="3" t="s">
        <v>10</v>
      </c>
      <c r="G145" s="3" t="s">
        <v>27</v>
      </c>
      <c r="H145" s="3" t="s">
        <v>12</v>
      </c>
      <c r="I145" s="3">
        <v>0</v>
      </c>
    </row>
    <row r="146" spans="1:9" x14ac:dyDescent="0.3">
      <c r="A146" s="3" t="s">
        <v>65</v>
      </c>
      <c r="B146" s="3">
        <v>2014</v>
      </c>
      <c r="C146" s="3">
        <v>0.6</v>
      </c>
      <c r="D146" s="3">
        <v>0.99</v>
      </c>
      <c r="E146" s="3">
        <v>25000</v>
      </c>
      <c r="F146" s="3" t="s">
        <v>10</v>
      </c>
      <c r="G146" s="3" t="s">
        <v>27</v>
      </c>
      <c r="H146" s="3" t="s">
        <v>12</v>
      </c>
      <c r="I146" s="3">
        <v>0</v>
      </c>
    </row>
    <row r="147" spans="1:9" x14ac:dyDescent="0.3">
      <c r="A147" s="3" t="s">
        <v>58</v>
      </c>
      <c r="B147" s="3">
        <v>2012</v>
      </c>
      <c r="C147" s="3">
        <v>0.6</v>
      </c>
      <c r="D147" s="3">
        <v>0.81</v>
      </c>
      <c r="E147" s="3">
        <v>19000</v>
      </c>
      <c r="F147" s="3" t="s">
        <v>10</v>
      </c>
      <c r="G147" s="3" t="s">
        <v>27</v>
      </c>
      <c r="H147" s="3" t="s">
        <v>12</v>
      </c>
      <c r="I147" s="3">
        <v>0</v>
      </c>
    </row>
    <row r="148" spans="1:9" x14ac:dyDescent="0.3">
      <c r="A148" s="3" t="s">
        <v>61</v>
      </c>
      <c r="B148" s="3">
        <v>2014</v>
      </c>
      <c r="C148" s="3">
        <v>0.55000000000000004</v>
      </c>
      <c r="D148" s="3">
        <v>0.78700000000000003</v>
      </c>
      <c r="E148" s="3">
        <v>15000</v>
      </c>
      <c r="F148" s="3" t="s">
        <v>10</v>
      </c>
      <c r="G148" s="3" t="s">
        <v>27</v>
      </c>
      <c r="H148" s="3" t="s">
        <v>12</v>
      </c>
      <c r="I148" s="3">
        <v>0</v>
      </c>
    </row>
    <row r="149" spans="1:9" x14ac:dyDescent="0.3">
      <c r="A149" s="3" t="s">
        <v>56</v>
      </c>
      <c r="B149" s="3">
        <v>2015</v>
      </c>
      <c r="C149" s="3">
        <v>0.55000000000000004</v>
      </c>
      <c r="D149" s="3">
        <v>0.84</v>
      </c>
      <c r="E149" s="3">
        <v>58000</v>
      </c>
      <c r="F149" s="3" t="s">
        <v>10</v>
      </c>
      <c r="G149" s="3" t="s">
        <v>27</v>
      </c>
      <c r="H149" s="3" t="s">
        <v>12</v>
      </c>
      <c r="I149" s="3">
        <v>0</v>
      </c>
    </row>
    <row r="150" spans="1:9" x14ac:dyDescent="0.3">
      <c r="A150" s="3" t="s">
        <v>66</v>
      </c>
      <c r="B150" s="3">
        <v>2010</v>
      </c>
      <c r="C150" s="3">
        <v>0.52</v>
      </c>
      <c r="D150" s="3">
        <v>0.94</v>
      </c>
      <c r="E150" s="3">
        <v>45000</v>
      </c>
      <c r="F150" s="3" t="s">
        <v>10</v>
      </c>
      <c r="G150" s="3" t="s">
        <v>27</v>
      </c>
      <c r="H150" s="3" t="s">
        <v>12</v>
      </c>
      <c r="I150" s="3">
        <v>0</v>
      </c>
    </row>
    <row r="151" spans="1:9" x14ac:dyDescent="0.3">
      <c r="A151" s="3" t="s">
        <v>66</v>
      </c>
      <c r="B151" s="3">
        <v>2016</v>
      </c>
      <c r="C151" s="3">
        <v>0.51</v>
      </c>
      <c r="D151" s="3">
        <v>0.94</v>
      </c>
      <c r="E151" s="3">
        <v>24000</v>
      </c>
      <c r="F151" s="3" t="s">
        <v>10</v>
      </c>
      <c r="G151" s="3" t="s">
        <v>27</v>
      </c>
      <c r="H151" s="3" t="s">
        <v>12</v>
      </c>
      <c r="I151" s="3">
        <v>0</v>
      </c>
    </row>
    <row r="152" spans="1:9" x14ac:dyDescent="0.3">
      <c r="A152" s="3" t="s">
        <v>67</v>
      </c>
      <c r="B152" s="3">
        <v>2011</v>
      </c>
      <c r="C152" s="3">
        <v>0.5</v>
      </c>
      <c r="D152" s="3">
        <v>0.82599999999999996</v>
      </c>
      <c r="E152" s="3">
        <v>6000</v>
      </c>
      <c r="F152" s="3" t="s">
        <v>10</v>
      </c>
      <c r="G152" s="3" t="s">
        <v>27</v>
      </c>
      <c r="H152" s="3" t="s">
        <v>12</v>
      </c>
      <c r="I152" s="3">
        <v>0</v>
      </c>
    </row>
    <row r="153" spans="1:9" x14ac:dyDescent="0.3">
      <c r="A153" s="3" t="s">
        <v>68</v>
      </c>
      <c r="B153" s="3">
        <v>2016</v>
      </c>
      <c r="C153" s="3">
        <v>0.5</v>
      </c>
      <c r="D153" s="3">
        <v>0.55000000000000004</v>
      </c>
      <c r="E153" s="3">
        <v>31000</v>
      </c>
      <c r="F153" s="3" t="s">
        <v>10</v>
      </c>
      <c r="G153" s="3" t="s">
        <v>27</v>
      </c>
      <c r="H153" s="3" t="s">
        <v>12</v>
      </c>
      <c r="I153" s="3">
        <v>0</v>
      </c>
    </row>
    <row r="154" spans="1:9" x14ac:dyDescent="0.3">
      <c r="A154" s="3" t="s">
        <v>69</v>
      </c>
      <c r="B154" s="3">
        <v>2012</v>
      </c>
      <c r="C154" s="3">
        <v>0.5</v>
      </c>
      <c r="D154" s="3">
        <v>0.99</v>
      </c>
      <c r="E154" s="3">
        <v>13000</v>
      </c>
      <c r="F154" s="3" t="s">
        <v>10</v>
      </c>
      <c r="G154" s="3" t="s">
        <v>27</v>
      </c>
      <c r="H154" s="3" t="s">
        <v>12</v>
      </c>
      <c r="I154" s="3">
        <v>0</v>
      </c>
    </row>
    <row r="155" spans="1:9" x14ac:dyDescent="0.3">
      <c r="A155" s="3" t="s">
        <v>69</v>
      </c>
      <c r="B155" s="3">
        <v>2013</v>
      </c>
      <c r="C155" s="3">
        <v>0.5</v>
      </c>
      <c r="D155" s="3">
        <v>0.99</v>
      </c>
      <c r="E155" s="3">
        <v>45000</v>
      </c>
      <c r="F155" s="3" t="s">
        <v>10</v>
      </c>
      <c r="G155" s="3" t="s">
        <v>27</v>
      </c>
      <c r="H155" s="3" t="s">
        <v>12</v>
      </c>
      <c r="I155" s="3">
        <v>0</v>
      </c>
    </row>
    <row r="156" spans="1:9" x14ac:dyDescent="0.3">
      <c r="A156" s="3" t="s">
        <v>70</v>
      </c>
      <c r="B156" s="3">
        <v>2014</v>
      </c>
      <c r="C156" s="3">
        <v>0.5</v>
      </c>
      <c r="D156" s="3">
        <v>0.88</v>
      </c>
      <c r="E156" s="3">
        <v>8000</v>
      </c>
      <c r="F156" s="3" t="s">
        <v>10</v>
      </c>
      <c r="G156" s="3" t="s">
        <v>27</v>
      </c>
      <c r="H156" s="3" t="s">
        <v>12</v>
      </c>
      <c r="I156" s="3">
        <v>0</v>
      </c>
    </row>
    <row r="157" spans="1:9" x14ac:dyDescent="0.3">
      <c r="A157" s="3" t="s">
        <v>71</v>
      </c>
      <c r="B157" s="3">
        <v>2017</v>
      </c>
      <c r="C157" s="3">
        <v>0.48</v>
      </c>
      <c r="D157" s="3">
        <v>0.51</v>
      </c>
      <c r="E157" s="3">
        <v>4300</v>
      </c>
      <c r="F157" s="3" t="s">
        <v>10</v>
      </c>
      <c r="G157" s="3" t="s">
        <v>27</v>
      </c>
      <c r="H157" s="3" t="s">
        <v>21</v>
      </c>
      <c r="I157" s="3">
        <v>0</v>
      </c>
    </row>
    <row r="158" spans="1:9" x14ac:dyDescent="0.3">
      <c r="A158" s="3" t="s">
        <v>72</v>
      </c>
      <c r="B158" s="3">
        <v>2017</v>
      </c>
      <c r="C158" s="3">
        <v>0.48</v>
      </c>
      <c r="D158" s="3">
        <v>0.52</v>
      </c>
      <c r="E158" s="3">
        <v>15000</v>
      </c>
      <c r="F158" s="3" t="s">
        <v>10</v>
      </c>
      <c r="G158" s="3" t="s">
        <v>27</v>
      </c>
      <c r="H158" s="3" t="s">
        <v>12</v>
      </c>
      <c r="I158" s="3">
        <v>0</v>
      </c>
    </row>
    <row r="159" spans="1:9" x14ac:dyDescent="0.3">
      <c r="A159" s="3" t="s">
        <v>56</v>
      </c>
      <c r="B159" s="3">
        <v>2015</v>
      </c>
      <c r="C159" s="3">
        <v>0.48</v>
      </c>
      <c r="D159" s="3">
        <v>0.84</v>
      </c>
      <c r="E159" s="3">
        <v>23000</v>
      </c>
      <c r="F159" s="3" t="s">
        <v>10</v>
      </c>
      <c r="G159" s="3" t="s">
        <v>27</v>
      </c>
      <c r="H159" s="3" t="s">
        <v>12</v>
      </c>
      <c r="I159" s="3">
        <v>0</v>
      </c>
    </row>
    <row r="160" spans="1:9" x14ac:dyDescent="0.3">
      <c r="A160" s="3" t="s">
        <v>73</v>
      </c>
      <c r="B160" s="3">
        <v>2017</v>
      </c>
      <c r="C160" s="3">
        <v>0.48</v>
      </c>
      <c r="D160" s="3">
        <v>0.54</v>
      </c>
      <c r="E160" s="3">
        <v>8600</v>
      </c>
      <c r="F160" s="3" t="s">
        <v>10</v>
      </c>
      <c r="G160" s="3" t="s">
        <v>27</v>
      </c>
      <c r="H160" s="3" t="s">
        <v>12</v>
      </c>
      <c r="I160" s="3">
        <v>0</v>
      </c>
    </row>
    <row r="161" spans="1:9" x14ac:dyDescent="0.3">
      <c r="A161" s="3" t="s">
        <v>71</v>
      </c>
      <c r="B161" s="3">
        <v>2017</v>
      </c>
      <c r="C161" s="3">
        <v>0.45</v>
      </c>
      <c r="D161" s="3">
        <v>0.51</v>
      </c>
      <c r="E161" s="3">
        <v>4000</v>
      </c>
      <c r="F161" s="3" t="s">
        <v>10</v>
      </c>
      <c r="G161" s="3" t="s">
        <v>27</v>
      </c>
      <c r="H161" s="3" t="s">
        <v>21</v>
      </c>
      <c r="I161" s="3">
        <v>0</v>
      </c>
    </row>
    <row r="162" spans="1:9" x14ac:dyDescent="0.3">
      <c r="A162" s="3" t="s">
        <v>74</v>
      </c>
      <c r="B162" s="3">
        <v>2011</v>
      </c>
      <c r="C162" s="3">
        <v>0.45</v>
      </c>
      <c r="D162" s="3">
        <v>0.95</v>
      </c>
      <c r="E162" s="3">
        <v>24000</v>
      </c>
      <c r="F162" s="3" t="s">
        <v>10</v>
      </c>
      <c r="G162" s="3" t="s">
        <v>27</v>
      </c>
      <c r="H162" s="3" t="s">
        <v>12</v>
      </c>
      <c r="I162" s="3">
        <v>0</v>
      </c>
    </row>
    <row r="163" spans="1:9" x14ac:dyDescent="0.3">
      <c r="A163" s="3" t="s">
        <v>67</v>
      </c>
      <c r="B163" s="3">
        <v>2014</v>
      </c>
      <c r="C163" s="3">
        <v>0.45</v>
      </c>
      <c r="D163" s="3">
        <v>0.82599999999999996</v>
      </c>
      <c r="E163" s="3">
        <v>23000</v>
      </c>
      <c r="F163" s="3" t="s">
        <v>10</v>
      </c>
      <c r="G163" s="3" t="s">
        <v>27</v>
      </c>
      <c r="H163" s="3" t="s">
        <v>12</v>
      </c>
      <c r="I163" s="3">
        <v>0</v>
      </c>
    </row>
    <row r="164" spans="1:9" x14ac:dyDescent="0.3">
      <c r="A164" s="3" t="s">
        <v>69</v>
      </c>
      <c r="B164" s="3">
        <v>2012</v>
      </c>
      <c r="C164" s="3">
        <v>0.45</v>
      </c>
      <c r="D164" s="3">
        <v>0.99</v>
      </c>
      <c r="E164" s="3">
        <v>14500</v>
      </c>
      <c r="F164" s="3" t="s">
        <v>10</v>
      </c>
      <c r="G164" s="3" t="s">
        <v>27</v>
      </c>
      <c r="H164" s="3" t="s">
        <v>12</v>
      </c>
      <c r="I164" s="3">
        <v>0</v>
      </c>
    </row>
    <row r="165" spans="1:9" x14ac:dyDescent="0.3">
      <c r="A165" s="3" t="s">
        <v>62</v>
      </c>
      <c r="B165" s="3">
        <v>2010</v>
      </c>
      <c r="C165" s="3">
        <v>0.45</v>
      </c>
      <c r="D165" s="3">
        <v>0.95</v>
      </c>
      <c r="E165" s="3">
        <v>27000</v>
      </c>
      <c r="F165" s="3" t="s">
        <v>10</v>
      </c>
      <c r="G165" s="3" t="s">
        <v>27</v>
      </c>
      <c r="H165" s="3" t="s">
        <v>12</v>
      </c>
      <c r="I165" s="3">
        <v>0</v>
      </c>
    </row>
    <row r="166" spans="1:9" x14ac:dyDescent="0.3">
      <c r="A166" s="3" t="s">
        <v>75</v>
      </c>
      <c r="B166" s="3">
        <v>2016</v>
      </c>
      <c r="C166" s="3">
        <v>0.45</v>
      </c>
      <c r="D166" s="3">
        <v>0.54</v>
      </c>
      <c r="E166" s="3">
        <v>14000</v>
      </c>
      <c r="F166" s="3" t="s">
        <v>10</v>
      </c>
      <c r="G166" s="3" t="s">
        <v>27</v>
      </c>
      <c r="H166" s="3" t="s">
        <v>12</v>
      </c>
      <c r="I166" s="3">
        <v>0</v>
      </c>
    </row>
    <row r="167" spans="1:9" x14ac:dyDescent="0.3">
      <c r="A167" s="3" t="s">
        <v>76</v>
      </c>
      <c r="B167" s="3">
        <v>2016</v>
      </c>
      <c r="C167" s="3">
        <v>0.45</v>
      </c>
      <c r="D167" s="3">
        <v>0.54</v>
      </c>
      <c r="E167" s="3">
        <v>500</v>
      </c>
      <c r="F167" s="3" t="s">
        <v>10</v>
      </c>
      <c r="G167" s="3" t="s">
        <v>27</v>
      </c>
      <c r="H167" s="3" t="s">
        <v>21</v>
      </c>
      <c r="I167" s="3">
        <v>0</v>
      </c>
    </row>
    <row r="168" spans="1:9" x14ac:dyDescent="0.3">
      <c r="A168" s="3" t="s">
        <v>77</v>
      </c>
      <c r="B168" s="3">
        <v>2016</v>
      </c>
      <c r="C168" s="3">
        <v>0.45</v>
      </c>
      <c r="D168" s="3">
        <v>0.55000000000000004</v>
      </c>
      <c r="E168" s="3">
        <v>1000</v>
      </c>
      <c r="F168" s="3" t="s">
        <v>10</v>
      </c>
      <c r="G168" s="3" t="s">
        <v>27</v>
      </c>
      <c r="H168" s="3" t="s">
        <v>12</v>
      </c>
      <c r="I168" s="3">
        <v>0</v>
      </c>
    </row>
    <row r="169" spans="1:9" x14ac:dyDescent="0.3">
      <c r="A169" s="3" t="s">
        <v>58</v>
      </c>
      <c r="B169" s="3">
        <v>2014</v>
      </c>
      <c r="C169" s="3">
        <v>0.42</v>
      </c>
      <c r="D169" s="3">
        <v>0.81</v>
      </c>
      <c r="E169" s="3">
        <v>42000</v>
      </c>
      <c r="F169" s="3" t="s">
        <v>10</v>
      </c>
      <c r="G169" s="3" t="s">
        <v>27</v>
      </c>
      <c r="H169" s="3" t="s">
        <v>12</v>
      </c>
      <c r="I169" s="3">
        <v>0</v>
      </c>
    </row>
    <row r="170" spans="1:9" x14ac:dyDescent="0.3">
      <c r="A170" s="3" t="s">
        <v>78</v>
      </c>
      <c r="B170" s="3">
        <v>2013</v>
      </c>
      <c r="C170" s="3">
        <v>0.42</v>
      </c>
      <c r="D170" s="3">
        <v>0.73</v>
      </c>
      <c r="E170" s="3">
        <v>12000</v>
      </c>
      <c r="F170" s="3" t="s">
        <v>10</v>
      </c>
      <c r="G170" s="3" t="s">
        <v>27</v>
      </c>
      <c r="H170" s="3" t="s">
        <v>12</v>
      </c>
      <c r="I170" s="3">
        <v>0</v>
      </c>
    </row>
    <row r="171" spans="1:9" x14ac:dyDescent="0.3">
      <c r="A171" s="3" t="s">
        <v>75</v>
      </c>
      <c r="B171" s="3">
        <v>2015</v>
      </c>
      <c r="C171" s="3">
        <v>0.4</v>
      </c>
      <c r="D171" s="3">
        <v>0.54</v>
      </c>
      <c r="E171" s="3">
        <v>14000</v>
      </c>
      <c r="F171" s="3" t="s">
        <v>10</v>
      </c>
      <c r="G171" s="3" t="s">
        <v>27</v>
      </c>
      <c r="H171" s="3" t="s">
        <v>12</v>
      </c>
      <c r="I171" s="3">
        <v>0</v>
      </c>
    </row>
    <row r="172" spans="1:9" x14ac:dyDescent="0.3">
      <c r="A172" s="3" t="s">
        <v>79</v>
      </c>
      <c r="B172" s="3">
        <v>2012</v>
      </c>
      <c r="C172" s="3">
        <v>0.4</v>
      </c>
      <c r="D172" s="3">
        <v>0.83</v>
      </c>
      <c r="E172" s="3">
        <v>5500</v>
      </c>
      <c r="F172" s="3" t="s">
        <v>10</v>
      </c>
      <c r="G172" s="3" t="s">
        <v>27</v>
      </c>
      <c r="H172" s="3" t="s">
        <v>12</v>
      </c>
      <c r="I172" s="3">
        <v>0</v>
      </c>
    </row>
    <row r="173" spans="1:9" x14ac:dyDescent="0.3">
      <c r="A173" s="3" t="s">
        <v>77</v>
      </c>
      <c r="B173" s="3">
        <v>2015</v>
      </c>
      <c r="C173" s="3">
        <v>0.4</v>
      </c>
      <c r="D173" s="3">
        <v>0.55000000000000004</v>
      </c>
      <c r="E173" s="3">
        <v>6700</v>
      </c>
      <c r="F173" s="3" t="s">
        <v>10</v>
      </c>
      <c r="G173" s="3" t="s">
        <v>27</v>
      </c>
      <c r="H173" s="3" t="s">
        <v>12</v>
      </c>
      <c r="I173" s="3">
        <v>0</v>
      </c>
    </row>
    <row r="174" spans="1:9" x14ac:dyDescent="0.3">
      <c r="A174" s="3" t="s">
        <v>80</v>
      </c>
      <c r="B174" s="3">
        <v>2014</v>
      </c>
      <c r="C174" s="3">
        <v>0.4</v>
      </c>
      <c r="D174" s="3">
        <v>0.64</v>
      </c>
      <c r="E174" s="3">
        <v>13700</v>
      </c>
      <c r="F174" s="3" t="s">
        <v>10</v>
      </c>
      <c r="G174" s="3" t="s">
        <v>27</v>
      </c>
      <c r="H174" s="3" t="s">
        <v>12</v>
      </c>
      <c r="I174" s="3">
        <v>0</v>
      </c>
    </row>
    <row r="175" spans="1:9" x14ac:dyDescent="0.3">
      <c r="A175" s="3" t="s">
        <v>81</v>
      </c>
      <c r="B175" s="3">
        <v>2017</v>
      </c>
      <c r="C175" s="3">
        <v>0.4</v>
      </c>
      <c r="D175" s="3">
        <v>0.51</v>
      </c>
      <c r="E175" s="3">
        <v>1300</v>
      </c>
      <c r="F175" s="3" t="s">
        <v>10</v>
      </c>
      <c r="G175" s="3" t="s">
        <v>27</v>
      </c>
      <c r="H175" s="3" t="s">
        <v>21</v>
      </c>
      <c r="I175" s="3">
        <v>0</v>
      </c>
    </row>
    <row r="176" spans="1:9" x14ac:dyDescent="0.3">
      <c r="A176" s="3" t="s">
        <v>82</v>
      </c>
      <c r="B176" s="3">
        <v>2015</v>
      </c>
      <c r="C176" s="3">
        <v>0.38</v>
      </c>
      <c r="D176" s="3">
        <v>0.72</v>
      </c>
      <c r="E176" s="3">
        <v>38600</v>
      </c>
      <c r="F176" s="3" t="s">
        <v>10</v>
      </c>
      <c r="G176" s="3" t="s">
        <v>27</v>
      </c>
      <c r="H176" s="3" t="s">
        <v>12</v>
      </c>
      <c r="I176" s="3">
        <v>0</v>
      </c>
    </row>
    <row r="177" spans="1:9" x14ac:dyDescent="0.3">
      <c r="A177" s="3" t="s">
        <v>83</v>
      </c>
      <c r="B177" s="3">
        <v>2011</v>
      </c>
      <c r="C177" s="3">
        <v>0.38</v>
      </c>
      <c r="D177" s="3">
        <v>0.78700000000000003</v>
      </c>
      <c r="E177" s="3">
        <v>75000</v>
      </c>
      <c r="F177" s="3" t="s">
        <v>10</v>
      </c>
      <c r="G177" s="3" t="s">
        <v>27</v>
      </c>
      <c r="H177" s="3" t="s">
        <v>12</v>
      </c>
      <c r="I177" s="3">
        <v>0</v>
      </c>
    </row>
    <row r="178" spans="1:9" x14ac:dyDescent="0.3">
      <c r="A178" s="3" t="s">
        <v>84</v>
      </c>
      <c r="B178" s="3">
        <v>2011</v>
      </c>
      <c r="C178" s="3">
        <v>0.35</v>
      </c>
      <c r="D178" s="3">
        <v>1.05</v>
      </c>
      <c r="E178" s="3">
        <v>30000</v>
      </c>
      <c r="F178" s="3" t="s">
        <v>10</v>
      </c>
      <c r="G178" s="3" t="s">
        <v>27</v>
      </c>
      <c r="H178" s="3" t="s">
        <v>12</v>
      </c>
      <c r="I178" s="3">
        <v>0</v>
      </c>
    </row>
    <row r="179" spans="1:9" x14ac:dyDescent="0.3">
      <c r="A179" s="3" t="s">
        <v>85</v>
      </c>
      <c r="B179" s="3">
        <v>2016</v>
      </c>
      <c r="C179" s="3">
        <v>0.35</v>
      </c>
      <c r="D179" s="3">
        <v>0.56999999999999995</v>
      </c>
      <c r="E179" s="3">
        <v>24000</v>
      </c>
      <c r="F179" s="3" t="s">
        <v>10</v>
      </c>
      <c r="G179" s="3" t="s">
        <v>27</v>
      </c>
      <c r="H179" s="3" t="s">
        <v>21</v>
      </c>
      <c r="I179" s="3">
        <v>0</v>
      </c>
    </row>
    <row r="180" spans="1:9" x14ac:dyDescent="0.3">
      <c r="A180" s="3" t="s">
        <v>86</v>
      </c>
      <c r="B180" s="3">
        <v>2014</v>
      </c>
      <c r="C180" s="3">
        <v>0.35</v>
      </c>
      <c r="D180" s="3">
        <v>0.52</v>
      </c>
      <c r="E180" s="3">
        <v>19000</v>
      </c>
      <c r="F180" s="3" t="s">
        <v>10</v>
      </c>
      <c r="G180" s="3" t="s">
        <v>27</v>
      </c>
      <c r="H180" s="3" t="s">
        <v>21</v>
      </c>
      <c r="I180" s="3">
        <v>0</v>
      </c>
    </row>
    <row r="181" spans="1:9" x14ac:dyDescent="0.3">
      <c r="A181" s="3" t="s">
        <v>84</v>
      </c>
      <c r="B181" s="3">
        <v>2010</v>
      </c>
      <c r="C181" s="3">
        <v>0.31</v>
      </c>
      <c r="D181" s="3">
        <v>1.05</v>
      </c>
      <c r="E181" s="3">
        <v>213000</v>
      </c>
      <c r="F181" s="3" t="s">
        <v>10</v>
      </c>
      <c r="G181" s="3" t="s">
        <v>27</v>
      </c>
      <c r="H181" s="3" t="s">
        <v>12</v>
      </c>
      <c r="I181" s="3">
        <v>0</v>
      </c>
    </row>
    <row r="182" spans="1:9" x14ac:dyDescent="0.3">
      <c r="A182" s="3" t="s">
        <v>87</v>
      </c>
      <c r="B182" s="3">
        <v>2012</v>
      </c>
      <c r="C182" s="3">
        <v>0.3</v>
      </c>
      <c r="D182" s="3">
        <v>0.51</v>
      </c>
      <c r="E182" s="3">
        <v>60000</v>
      </c>
      <c r="F182" s="3" t="s">
        <v>10</v>
      </c>
      <c r="G182" s="3" t="s">
        <v>27</v>
      </c>
      <c r="H182" s="3" t="s">
        <v>12</v>
      </c>
      <c r="I182" s="3">
        <v>0</v>
      </c>
    </row>
    <row r="183" spans="1:9" x14ac:dyDescent="0.3">
      <c r="A183" s="3" t="s">
        <v>88</v>
      </c>
      <c r="B183" s="3">
        <v>2016</v>
      </c>
      <c r="C183" s="3">
        <v>0.3</v>
      </c>
      <c r="D183" s="3">
        <v>0.48</v>
      </c>
      <c r="E183" s="3">
        <v>50000</v>
      </c>
      <c r="F183" s="3" t="s">
        <v>10</v>
      </c>
      <c r="G183" s="3" t="s">
        <v>27</v>
      </c>
      <c r="H183" s="3" t="s">
        <v>12</v>
      </c>
      <c r="I183" s="3">
        <v>0</v>
      </c>
    </row>
    <row r="184" spans="1:9" x14ac:dyDescent="0.3">
      <c r="A184" s="3" t="s">
        <v>89</v>
      </c>
      <c r="B184" s="3">
        <v>2013</v>
      </c>
      <c r="C184" s="3">
        <v>0.3</v>
      </c>
      <c r="D184" s="3">
        <v>0.57999999999999996</v>
      </c>
      <c r="E184" s="3">
        <v>30000</v>
      </c>
      <c r="F184" s="3" t="s">
        <v>10</v>
      </c>
      <c r="G184" s="3" t="s">
        <v>27</v>
      </c>
      <c r="H184" s="3" t="s">
        <v>12</v>
      </c>
      <c r="I184" s="3">
        <v>0</v>
      </c>
    </row>
    <row r="185" spans="1:9" x14ac:dyDescent="0.3">
      <c r="A185" s="3" t="s">
        <v>90</v>
      </c>
      <c r="B185" s="3">
        <v>2013</v>
      </c>
      <c r="C185" s="3">
        <v>0.27</v>
      </c>
      <c r="D185" s="3">
        <v>0.47</v>
      </c>
      <c r="E185" s="3">
        <v>21000</v>
      </c>
      <c r="F185" s="3" t="s">
        <v>10</v>
      </c>
      <c r="G185" s="3" t="s">
        <v>27</v>
      </c>
      <c r="H185" s="3" t="s">
        <v>12</v>
      </c>
      <c r="I185" s="3">
        <v>0</v>
      </c>
    </row>
    <row r="186" spans="1:9" x14ac:dyDescent="0.3">
      <c r="A186" s="3" t="s">
        <v>59</v>
      </c>
      <c r="B186" s="3">
        <v>2008</v>
      </c>
      <c r="C186" s="3">
        <v>0.25</v>
      </c>
      <c r="D186" s="3">
        <v>0.75</v>
      </c>
      <c r="E186" s="3">
        <v>26000</v>
      </c>
      <c r="F186" s="3" t="s">
        <v>10</v>
      </c>
      <c r="G186" s="3" t="s">
        <v>27</v>
      </c>
      <c r="H186" s="3" t="s">
        <v>12</v>
      </c>
      <c r="I186" s="3">
        <v>1</v>
      </c>
    </row>
    <row r="187" spans="1:9" x14ac:dyDescent="0.3">
      <c r="A187" s="3" t="s">
        <v>91</v>
      </c>
      <c r="B187" s="3">
        <v>2008</v>
      </c>
      <c r="C187" s="3">
        <v>0.25</v>
      </c>
      <c r="D187" s="3">
        <v>0.57999999999999996</v>
      </c>
      <c r="E187" s="3">
        <v>1900</v>
      </c>
      <c r="F187" s="3" t="s">
        <v>10</v>
      </c>
      <c r="G187" s="3" t="s">
        <v>27</v>
      </c>
      <c r="H187" s="3" t="s">
        <v>21</v>
      </c>
      <c r="I187" s="3">
        <v>0</v>
      </c>
    </row>
    <row r="188" spans="1:9" x14ac:dyDescent="0.3">
      <c r="A188" s="3" t="s">
        <v>92</v>
      </c>
      <c r="B188" s="3">
        <v>2010</v>
      </c>
      <c r="C188" s="3">
        <v>0.25</v>
      </c>
      <c r="D188" s="3">
        <v>0.52</v>
      </c>
      <c r="E188" s="3">
        <v>22000</v>
      </c>
      <c r="F188" s="3" t="s">
        <v>10</v>
      </c>
      <c r="G188" s="3" t="s">
        <v>27</v>
      </c>
      <c r="H188" s="3" t="s">
        <v>21</v>
      </c>
      <c r="I188" s="3">
        <v>0</v>
      </c>
    </row>
    <row r="189" spans="1:9" x14ac:dyDescent="0.3">
      <c r="A189" s="3" t="s">
        <v>93</v>
      </c>
      <c r="B189" s="3">
        <v>2013</v>
      </c>
      <c r="C189" s="3">
        <v>0.25</v>
      </c>
      <c r="D189" s="3">
        <v>0.51</v>
      </c>
      <c r="E189" s="3">
        <v>32000</v>
      </c>
      <c r="F189" s="3" t="s">
        <v>10</v>
      </c>
      <c r="G189" s="3" t="s">
        <v>27</v>
      </c>
      <c r="H189" s="3" t="s">
        <v>12</v>
      </c>
      <c r="I189" s="3">
        <v>0</v>
      </c>
    </row>
    <row r="190" spans="1:9" x14ac:dyDescent="0.3">
      <c r="A190" s="3" t="s">
        <v>94</v>
      </c>
      <c r="B190" s="3">
        <v>2013</v>
      </c>
      <c r="C190" s="3">
        <v>0.25</v>
      </c>
      <c r="D190" s="3">
        <v>0.56999999999999995</v>
      </c>
      <c r="E190" s="3">
        <v>18000</v>
      </c>
      <c r="F190" s="3" t="s">
        <v>10</v>
      </c>
      <c r="G190" s="3" t="s">
        <v>27</v>
      </c>
      <c r="H190" s="3" t="s">
        <v>12</v>
      </c>
      <c r="I190" s="3">
        <v>0</v>
      </c>
    </row>
    <row r="191" spans="1:9" x14ac:dyDescent="0.3">
      <c r="A191" s="3" t="s">
        <v>95</v>
      </c>
      <c r="B191" s="3">
        <v>2005</v>
      </c>
      <c r="C191" s="3">
        <v>0.2</v>
      </c>
      <c r="D191" s="3">
        <v>0.56999999999999995</v>
      </c>
      <c r="E191" s="3">
        <v>55000</v>
      </c>
      <c r="F191" s="3" t="s">
        <v>10</v>
      </c>
      <c r="G191" s="3" t="s">
        <v>27</v>
      </c>
      <c r="H191" s="3" t="s">
        <v>12</v>
      </c>
      <c r="I191" s="3">
        <v>0</v>
      </c>
    </row>
    <row r="192" spans="1:9" x14ac:dyDescent="0.3">
      <c r="A192" s="3" t="s">
        <v>59</v>
      </c>
      <c r="B192" s="3">
        <v>2008</v>
      </c>
      <c r="C192" s="3">
        <v>0.2</v>
      </c>
      <c r="D192" s="3">
        <v>0.75</v>
      </c>
      <c r="E192" s="3">
        <v>60000</v>
      </c>
      <c r="F192" s="3" t="s">
        <v>10</v>
      </c>
      <c r="G192" s="3" t="s">
        <v>27</v>
      </c>
      <c r="H192" s="3" t="s">
        <v>12</v>
      </c>
      <c r="I192" s="3">
        <v>0</v>
      </c>
    </row>
    <row r="193" spans="1:9" x14ac:dyDescent="0.3">
      <c r="A193" s="3" t="s">
        <v>96</v>
      </c>
      <c r="B193" s="3">
        <v>2012</v>
      </c>
      <c r="C193" s="3">
        <v>0.2</v>
      </c>
      <c r="D193" s="3">
        <v>0.56999999999999995</v>
      </c>
      <c r="E193" s="3">
        <v>25000</v>
      </c>
      <c r="F193" s="3" t="s">
        <v>10</v>
      </c>
      <c r="G193" s="3" t="s">
        <v>27</v>
      </c>
      <c r="H193" s="3" t="s">
        <v>12</v>
      </c>
      <c r="I193" s="3">
        <v>1</v>
      </c>
    </row>
    <row r="194" spans="1:9" x14ac:dyDescent="0.3">
      <c r="A194" s="3" t="s">
        <v>97</v>
      </c>
      <c r="B194" s="3">
        <v>2007</v>
      </c>
      <c r="C194" s="3">
        <v>0.2</v>
      </c>
      <c r="D194" s="3">
        <v>0.75</v>
      </c>
      <c r="E194" s="3">
        <v>49000</v>
      </c>
      <c r="F194" s="3" t="s">
        <v>10</v>
      </c>
      <c r="G194" s="3" t="s">
        <v>27</v>
      </c>
      <c r="H194" s="3" t="s">
        <v>12</v>
      </c>
      <c r="I194" s="3">
        <v>1</v>
      </c>
    </row>
    <row r="195" spans="1:9" x14ac:dyDescent="0.3">
      <c r="A195" s="3" t="s">
        <v>98</v>
      </c>
      <c r="B195" s="3">
        <v>2013</v>
      </c>
      <c r="C195" s="3">
        <v>0.2</v>
      </c>
      <c r="D195" s="3">
        <v>0.65</v>
      </c>
      <c r="E195" s="3">
        <v>24000</v>
      </c>
      <c r="F195" s="3" t="s">
        <v>10</v>
      </c>
      <c r="G195" s="3" t="s">
        <v>27</v>
      </c>
      <c r="H195" s="3" t="s">
        <v>12</v>
      </c>
      <c r="I195" s="3">
        <v>1</v>
      </c>
    </row>
    <row r="196" spans="1:9" x14ac:dyDescent="0.3">
      <c r="A196" s="3" t="s">
        <v>99</v>
      </c>
      <c r="B196" s="3">
        <v>2008</v>
      </c>
      <c r="C196" s="3">
        <v>0.2</v>
      </c>
      <c r="D196" s="3">
        <v>0.78700000000000003</v>
      </c>
      <c r="E196" s="3">
        <v>50000</v>
      </c>
      <c r="F196" s="3" t="s">
        <v>10</v>
      </c>
      <c r="G196" s="3" t="s">
        <v>27</v>
      </c>
      <c r="H196" s="3" t="s">
        <v>12</v>
      </c>
      <c r="I196" s="3">
        <v>0</v>
      </c>
    </row>
    <row r="197" spans="1:9" x14ac:dyDescent="0.3">
      <c r="A197" s="3" t="s">
        <v>100</v>
      </c>
      <c r="B197" s="3">
        <v>2015</v>
      </c>
      <c r="C197" s="3">
        <v>0.18</v>
      </c>
      <c r="D197" s="3">
        <v>0.32</v>
      </c>
      <c r="E197" s="3">
        <v>35000</v>
      </c>
      <c r="F197" s="3" t="s">
        <v>10</v>
      </c>
      <c r="G197" s="3" t="s">
        <v>27</v>
      </c>
      <c r="H197" s="3" t="s">
        <v>12</v>
      </c>
      <c r="I197" s="3">
        <v>0</v>
      </c>
    </row>
    <row r="198" spans="1:9" x14ac:dyDescent="0.3">
      <c r="A198" s="3" t="s">
        <v>76</v>
      </c>
      <c r="B198" s="3">
        <v>2008</v>
      </c>
      <c r="C198" s="3">
        <v>0.17</v>
      </c>
      <c r="D198" s="3">
        <v>0.52</v>
      </c>
      <c r="E198" s="3">
        <v>500000</v>
      </c>
      <c r="F198" s="3" t="s">
        <v>10</v>
      </c>
      <c r="G198" s="3" t="s">
        <v>27</v>
      </c>
      <c r="H198" s="3" t="s">
        <v>21</v>
      </c>
      <c r="I198" s="3">
        <v>0</v>
      </c>
    </row>
    <row r="199" spans="1:9" x14ac:dyDescent="0.3">
      <c r="A199" s="3" t="s">
        <v>93</v>
      </c>
      <c r="B199" s="3">
        <v>2010</v>
      </c>
      <c r="C199" s="3">
        <v>0.16</v>
      </c>
      <c r="D199" s="3">
        <v>0.51</v>
      </c>
      <c r="E199" s="3">
        <v>33000</v>
      </c>
      <c r="F199" s="3" t="s">
        <v>10</v>
      </c>
      <c r="G199" s="3" t="s">
        <v>27</v>
      </c>
      <c r="H199" s="3" t="s">
        <v>12</v>
      </c>
      <c r="I199" s="3">
        <v>0</v>
      </c>
    </row>
    <row r="200" spans="1:9" x14ac:dyDescent="0.3">
      <c r="A200" s="3" t="s">
        <v>96</v>
      </c>
      <c r="B200" s="3">
        <v>2011</v>
      </c>
      <c r="C200" s="3">
        <v>0.15</v>
      </c>
      <c r="D200" s="3">
        <v>0.56999999999999995</v>
      </c>
      <c r="E200" s="3">
        <v>35000</v>
      </c>
      <c r="F200" s="3" t="s">
        <v>10</v>
      </c>
      <c r="G200" s="3" t="s">
        <v>27</v>
      </c>
      <c r="H200" s="3" t="s">
        <v>12</v>
      </c>
      <c r="I200" s="3">
        <v>1</v>
      </c>
    </row>
    <row r="201" spans="1:9" x14ac:dyDescent="0.3">
      <c r="A201" s="3" t="s">
        <v>89</v>
      </c>
      <c r="B201" s="3">
        <v>2007</v>
      </c>
      <c r="C201" s="3">
        <v>0.12</v>
      </c>
      <c r="D201" s="3">
        <v>0.57999999999999996</v>
      </c>
      <c r="E201" s="3">
        <v>53000</v>
      </c>
      <c r="F201" s="3" t="s">
        <v>10</v>
      </c>
      <c r="G201" s="3" t="s">
        <v>27</v>
      </c>
      <c r="H201" s="3" t="s">
        <v>12</v>
      </c>
      <c r="I201" s="3">
        <v>0</v>
      </c>
    </row>
    <row r="202" spans="1:9" x14ac:dyDescent="0.3">
      <c r="A202" s="3" t="s">
        <v>59</v>
      </c>
      <c r="B202" s="3">
        <v>2006</v>
      </c>
      <c r="C202" s="3">
        <v>0.1</v>
      </c>
      <c r="D202" s="3">
        <v>0.75</v>
      </c>
      <c r="E202" s="3">
        <v>92233</v>
      </c>
      <c r="F202" s="3" t="s">
        <v>10</v>
      </c>
      <c r="G202" s="3" t="s">
        <v>27</v>
      </c>
      <c r="H202" s="3" t="s">
        <v>12</v>
      </c>
      <c r="I202" s="3">
        <v>0</v>
      </c>
    </row>
    <row r="203" spans="1:9" x14ac:dyDescent="0.3">
      <c r="A203" s="3" t="s">
        <v>101</v>
      </c>
      <c r="B203" s="3">
        <v>2010</v>
      </c>
      <c r="C203" s="3">
        <v>3.25</v>
      </c>
      <c r="D203" s="3">
        <v>6.79</v>
      </c>
      <c r="E203" s="3">
        <v>58000</v>
      </c>
      <c r="F203" s="3" t="s">
        <v>14</v>
      </c>
      <c r="G203" s="3" t="s">
        <v>11</v>
      </c>
      <c r="H203" s="3" t="s">
        <v>12</v>
      </c>
      <c r="I203" s="3">
        <v>1</v>
      </c>
    </row>
    <row r="204" spans="1:9" x14ac:dyDescent="0.3">
      <c r="A204" s="3" t="s">
        <v>102</v>
      </c>
      <c r="B204" s="3">
        <v>2015</v>
      </c>
      <c r="C204" s="3">
        <v>4.4000000000000004</v>
      </c>
      <c r="D204" s="3">
        <v>5.7</v>
      </c>
      <c r="E204" s="3">
        <v>28200</v>
      </c>
      <c r="F204" s="3" t="s">
        <v>10</v>
      </c>
      <c r="G204" s="3" t="s">
        <v>11</v>
      </c>
      <c r="H204" s="3" t="s">
        <v>12</v>
      </c>
      <c r="I204" s="3">
        <v>0</v>
      </c>
    </row>
    <row r="205" spans="1:9" x14ac:dyDescent="0.3">
      <c r="A205" s="3" t="s">
        <v>103</v>
      </c>
      <c r="B205" s="3">
        <v>2011</v>
      </c>
      <c r="C205" s="3">
        <v>2.95</v>
      </c>
      <c r="D205" s="3">
        <v>4.5999999999999996</v>
      </c>
      <c r="E205" s="3">
        <v>53460</v>
      </c>
      <c r="F205" s="3" t="s">
        <v>10</v>
      </c>
      <c r="G205" s="3" t="s">
        <v>11</v>
      </c>
      <c r="H205" s="3" t="s">
        <v>12</v>
      </c>
      <c r="I205" s="3">
        <v>0</v>
      </c>
    </row>
    <row r="206" spans="1:9" x14ac:dyDescent="0.3">
      <c r="A206" s="3" t="s">
        <v>104</v>
      </c>
      <c r="B206" s="3">
        <v>2015</v>
      </c>
      <c r="C206" s="3">
        <v>2.75</v>
      </c>
      <c r="D206" s="3">
        <v>4.43</v>
      </c>
      <c r="E206" s="3">
        <v>28282</v>
      </c>
      <c r="F206" s="3" t="s">
        <v>10</v>
      </c>
      <c r="G206" s="3" t="s">
        <v>11</v>
      </c>
      <c r="H206" s="3" t="s">
        <v>12</v>
      </c>
      <c r="I206" s="3">
        <v>0</v>
      </c>
    </row>
    <row r="207" spans="1:9" x14ac:dyDescent="0.3">
      <c r="A207" s="3" t="s">
        <v>102</v>
      </c>
      <c r="B207" s="3">
        <v>2016</v>
      </c>
      <c r="C207" s="3">
        <v>5.25</v>
      </c>
      <c r="D207" s="3">
        <v>5.7</v>
      </c>
      <c r="E207" s="3">
        <v>3493</v>
      </c>
      <c r="F207" s="3" t="s">
        <v>10</v>
      </c>
      <c r="G207" s="3" t="s">
        <v>11</v>
      </c>
      <c r="H207" s="3" t="s">
        <v>12</v>
      </c>
      <c r="I207" s="3">
        <v>1</v>
      </c>
    </row>
    <row r="208" spans="1:9" x14ac:dyDescent="0.3">
      <c r="A208" s="3" t="s">
        <v>105</v>
      </c>
      <c r="B208" s="3">
        <v>2017</v>
      </c>
      <c r="C208" s="3">
        <v>5.75</v>
      </c>
      <c r="D208" s="3">
        <v>7.13</v>
      </c>
      <c r="E208" s="3">
        <v>12479</v>
      </c>
      <c r="F208" s="3" t="s">
        <v>10</v>
      </c>
      <c r="G208" s="3" t="s">
        <v>11</v>
      </c>
      <c r="H208" s="3" t="s">
        <v>12</v>
      </c>
      <c r="I208" s="3">
        <v>0</v>
      </c>
    </row>
    <row r="209" spans="1:9" x14ac:dyDescent="0.3">
      <c r="A209" s="3" t="s">
        <v>102</v>
      </c>
      <c r="B209" s="3">
        <v>2015</v>
      </c>
      <c r="C209" s="3">
        <v>5.15</v>
      </c>
      <c r="D209" s="3">
        <v>5.7</v>
      </c>
      <c r="E209" s="3">
        <v>34797</v>
      </c>
      <c r="F209" s="3" t="s">
        <v>10</v>
      </c>
      <c r="G209" s="3" t="s">
        <v>11</v>
      </c>
      <c r="H209" s="3" t="s">
        <v>21</v>
      </c>
      <c r="I209" s="3">
        <v>0</v>
      </c>
    </row>
    <row r="210" spans="1:9" x14ac:dyDescent="0.3">
      <c r="A210" s="3" t="s">
        <v>101</v>
      </c>
      <c r="B210" s="3">
        <v>2017</v>
      </c>
      <c r="C210" s="3">
        <v>7.9</v>
      </c>
      <c r="D210" s="3">
        <v>8.1</v>
      </c>
      <c r="E210" s="3">
        <v>3435</v>
      </c>
      <c r="F210" s="3" t="s">
        <v>10</v>
      </c>
      <c r="G210" s="3" t="s">
        <v>11</v>
      </c>
      <c r="H210" s="3" t="s">
        <v>12</v>
      </c>
      <c r="I210" s="3">
        <v>0</v>
      </c>
    </row>
    <row r="211" spans="1:9" x14ac:dyDescent="0.3">
      <c r="A211" s="3" t="s">
        <v>102</v>
      </c>
      <c r="B211" s="3">
        <v>2015</v>
      </c>
      <c r="C211" s="3">
        <v>4.8499999999999996</v>
      </c>
      <c r="D211" s="3">
        <v>5.7</v>
      </c>
      <c r="E211" s="3">
        <v>21125</v>
      </c>
      <c r="F211" s="3" t="s">
        <v>14</v>
      </c>
      <c r="G211" s="3" t="s">
        <v>11</v>
      </c>
      <c r="H211" s="3" t="s">
        <v>12</v>
      </c>
      <c r="I211" s="3">
        <v>0</v>
      </c>
    </row>
    <row r="212" spans="1:9" x14ac:dyDescent="0.3">
      <c r="A212" s="3" t="s">
        <v>103</v>
      </c>
      <c r="B212" s="3">
        <v>2012</v>
      </c>
      <c r="C212" s="3">
        <v>3.1</v>
      </c>
      <c r="D212" s="3">
        <v>4.5999999999999996</v>
      </c>
      <c r="E212" s="3">
        <v>35775</v>
      </c>
      <c r="F212" s="3" t="s">
        <v>10</v>
      </c>
      <c r="G212" s="3" t="s">
        <v>11</v>
      </c>
      <c r="H212" s="3" t="s">
        <v>12</v>
      </c>
      <c r="I212" s="3">
        <v>0</v>
      </c>
    </row>
    <row r="213" spans="1:9" x14ac:dyDescent="0.3">
      <c r="A213" s="3" t="s">
        <v>106</v>
      </c>
      <c r="B213" s="3">
        <v>2015</v>
      </c>
      <c r="C213" s="3">
        <v>11.75</v>
      </c>
      <c r="D213" s="3">
        <v>14.79</v>
      </c>
      <c r="E213" s="3">
        <v>43535</v>
      </c>
      <c r="F213" s="3" t="s">
        <v>14</v>
      </c>
      <c r="G213" s="3" t="s">
        <v>11</v>
      </c>
      <c r="H213" s="3" t="s">
        <v>12</v>
      </c>
      <c r="I213" s="3">
        <v>0</v>
      </c>
    </row>
    <row r="214" spans="1:9" x14ac:dyDescent="0.3">
      <c r="A214" s="3" t="s">
        <v>107</v>
      </c>
      <c r="B214" s="3">
        <v>2016</v>
      </c>
      <c r="C214" s="3">
        <v>11.25</v>
      </c>
      <c r="D214" s="3">
        <v>13.6</v>
      </c>
      <c r="E214" s="3">
        <v>22671</v>
      </c>
      <c r="F214" s="3" t="s">
        <v>10</v>
      </c>
      <c r="G214" s="3" t="s">
        <v>11</v>
      </c>
      <c r="H214" s="3" t="s">
        <v>12</v>
      </c>
      <c r="I214" s="3">
        <v>0</v>
      </c>
    </row>
    <row r="215" spans="1:9" x14ac:dyDescent="0.3">
      <c r="A215" s="3" t="s">
        <v>101</v>
      </c>
      <c r="B215" s="3">
        <v>2011</v>
      </c>
      <c r="C215" s="3">
        <v>2.9</v>
      </c>
      <c r="D215" s="3">
        <v>6.79</v>
      </c>
      <c r="E215" s="3">
        <v>31604</v>
      </c>
      <c r="F215" s="3" t="s">
        <v>10</v>
      </c>
      <c r="G215" s="3" t="s">
        <v>11</v>
      </c>
      <c r="H215" s="3" t="s">
        <v>12</v>
      </c>
      <c r="I215" s="3">
        <v>0</v>
      </c>
    </row>
    <row r="216" spans="1:9" x14ac:dyDescent="0.3">
      <c r="A216" s="3" t="s">
        <v>102</v>
      </c>
      <c r="B216" s="3">
        <v>2017</v>
      </c>
      <c r="C216" s="3">
        <v>5.25</v>
      </c>
      <c r="D216" s="3">
        <v>5.7</v>
      </c>
      <c r="E216" s="3">
        <v>20114</v>
      </c>
      <c r="F216" s="3" t="s">
        <v>10</v>
      </c>
      <c r="G216" s="3" t="s">
        <v>11</v>
      </c>
      <c r="H216" s="3" t="s">
        <v>12</v>
      </c>
      <c r="I216" s="3">
        <v>0</v>
      </c>
    </row>
    <row r="217" spans="1:9" x14ac:dyDescent="0.3">
      <c r="A217" s="3" t="s">
        <v>108</v>
      </c>
      <c r="B217" s="3">
        <v>2012</v>
      </c>
      <c r="C217" s="3">
        <v>4.5</v>
      </c>
      <c r="D217" s="3">
        <v>9.4</v>
      </c>
      <c r="E217" s="3">
        <v>36100</v>
      </c>
      <c r="F217" s="3" t="s">
        <v>10</v>
      </c>
      <c r="G217" s="3" t="s">
        <v>11</v>
      </c>
      <c r="H217" s="3" t="s">
        <v>12</v>
      </c>
      <c r="I217" s="3">
        <v>0</v>
      </c>
    </row>
    <row r="218" spans="1:9" x14ac:dyDescent="0.3">
      <c r="A218" s="3" t="s">
        <v>104</v>
      </c>
      <c r="B218" s="3">
        <v>2016</v>
      </c>
      <c r="C218" s="3">
        <v>2.9</v>
      </c>
      <c r="D218" s="3">
        <v>4.43</v>
      </c>
      <c r="E218" s="3">
        <v>12500</v>
      </c>
      <c r="F218" s="3" t="s">
        <v>10</v>
      </c>
      <c r="G218" s="3" t="s">
        <v>11</v>
      </c>
      <c r="H218" s="3" t="s">
        <v>12</v>
      </c>
      <c r="I218" s="3">
        <v>0</v>
      </c>
    </row>
    <row r="219" spans="1:9" x14ac:dyDescent="0.3">
      <c r="A219" s="3" t="s">
        <v>104</v>
      </c>
      <c r="B219" s="3">
        <v>2016</v>
      </c>
      <c r="C219" s="3">
        <v>3.15</v>
      </c>
      <c r="D219" s="3">
        <v>4.43</v>
      </c>
      <c r="E219" s="3">
        <v>15000</v>
      </c>
      <c r="F219" s="3" t="s">
        <v>10</v>
      </c>
      <c r="G219" s="3" t="s">
        <v>11</v>
      </c>
      <c r="H219" s="3" t="s">
        <v>12</v>
      </c>
      <c r="I219" s="3">
        <v>0</v>
      </c>
    </row>
    <row r="220" spans="1:9" x14ac:dyDescent="0.3">
      <c r="A220" s="3" t="s">
        <v>108</v>
      </c>
      <c r="B220" s="3">
        <v>2014</v>
      </c>
      <c r="C220" s="3">
        <v>6.45</v>
      </c>
      <c r="D220" s="3">
        <v>9.4</v>
      </c>
      <c r="E220" s="3">
        <v>45078</v>
      </c>
      <c r="F220" s="3" t="s">
        <v>10</v>
      </c>
      <c r="G220" s="3" t="s">
        <v>11</v>
      </c>
      <c r="H220" s="3" t="s">
        <v>12</v>
      </c>
      <c r="I220" s="3">
        <v>0</v>
      </c>
    </row>
    <row r="221" spans="1:9" x14ac:dyDescent="0.3">
      <c r="A221" s="3" t="s">
        <v>108</v>
      </c>
      <c r="B221" s="3">
        <v>2012</v>
      </c>
      <c r="C221" s="3">
        <v>4.5</v>
      </c>
      <c r="D221" s="3">
        <v>9.4</v>
      </c>
      <c r="E221" s="3">
        <v>36000</v>
      </c>
      <c r="F221" s="3" t="s">
        <v>10</v>
      </c>
      <c r="G221" s="3" t="s">
        <v>11</v>
      </c>
      <c r="H221" s="3" t="s">
        <v>12</v>
      </c>
      <c r="I221" s="3">
        <v>0</v>
      </c>
    </row>
    <row r="222" spans="1:9" x14ac:dyDescent="0.3">
      <c r="A222" s="3" t="s">
        <v>104</v>
      </c>
      <c r="B222" s="3">
        <v>2017</v>
      </c>
      <c r="C222" s="3">
        <v>3.5</v>
      </c>
      <c r="D222" s="3">
        <v>4.43</v>
      </c>
      <c r="E222" s="3">
        <v>38488</v>
      </c>
      <c r="F222" s="3" t="s">
        <v>10</v>
      </c>
      <c r="G222" s="3" t="s">
        <v>11</v>
      </c>
      <c r="H222" s="3" t="s">
        <v>12</v>
      </c>
      <c r="I222" s="3">
        <v>0</v>
      </c>
    </row>
    <row r="223" spans="1:9" x14ac:dyDescent="0.3">
      <c r="A223" s="3" t="s">
        <v>101</v>
      </c>
      <c r="B223" s="3">
        <v>2013</v>
      </c>
      <c r="C223" s="3">
        <v>4.5</v>
      </c>
      <c r="D223" s="3">
        <v>6.79</v>
      </c>
      <c r="E223" s="3">
        <v>32000</v>
      </c>
      <c r="F223" s="3" t="s">
        <v>10</v>
      </c>
      <c r="G223" s="3" t="s">
        <v>11</v>
      </c>
      <c r="H223" s="3" t="s">
        <v>21</v>
      </c>
      <c r="I223" s="3">
        <v>0</v>
      </c>
    </row>
    <row r="224" spans="1:9" x14ac:dyDescent="0.3">
      <c r="A224" s="3" t="s">
        <v>101</v>
      </c>
      <c r="B224" s="3">
        <v>2014</v>
      </c>
      <c r="C224" s="3">
        <v>6</v>
      </c>
      <c r="D224" s="3">
        <v>7.6</v>
      </c>
      <c r="E224" s="3">
        <v>77632</v>
      </c>
      <c r="F224" s="3" t="s">
        <v>14</v>
      </c>
      <c r="G224" s="3" t="s">
        <v>11</v>
      </c>
      <c r="H224" s="3" t="s">
        <v>12</v>
      </c>
      <c r="I224" s="3">
        <v>0</v>
      </c>
    </row>
    <row r="225" spans="1:9" x14ac:dyDescent="0.3">
      <c r="A225" s="3" t="s">
        <v>108</v>
      </c>
      <c r="B225" s="3">
        <v>2015</v>
      </c>
      <c r="C225" s="3">
        <v>8.25</v>
      </c>
      <c r="D225" s="3">
        <v>9.4</v>
      </c>
      <c r="E225" s="3">
        <v>61381</v>
      </c>
      <c r="F225" s="3" t="s">
        <v>14</v>
      </c>
      <c r="G225" s="3" t="s">
        <v>11</v>
      </c>
      <c r="H225" s="3" t="s">
        <v>12</v>
      </c>
      <c r="I225" s="3">
        <v>0</v>
      </c>
    </row>
    <row r="226" spans="1:9" x14ac:dyDescent="0.3">
      <c r="A226" s="3" t="s">
        <v>108</v>
      </c>
      <c r="B226" s="3">
        <v>2013</v>
      </c>
      <c r="C226" s="3">
        <v>5.1100000000000003</v>
      </c>
      <c r="D226" s="3">
        <v>9.4</v>
      </c>
      <c r="E226" s="3">
        <v>36198</v>
      </c>
      <c r="F226" s="3" t="s">
        <v>10</v>
      </c>
      <c r="G226" s="3" t="s">
        <v>11</v>
      </c>
      <c r="H226" s="3" t="s">
        <v>21</v>
      </c>
      <c r="I226" s="3">
        <v>0</v>
      </c>
    </row>
    <row r="227" spans="1:9" x14ac:dyDescent="0.3">
      <c r="A227" s="3" t="s">
        <v>103</v>
      </c>
      <c r="B227" s="3">
        <v>2011</v>
      </c>
      <c r="C227" s="3">
        <v>2.7</v>
      </c>
      <c r="D227" s="3">
        <v>4.5999999999999996</v>
      </c>
      <c r="E227" s="3">
        <v>22517</v>
      </c>
      <c r="F227" s="3" t="s">
        <v>10</v>
      </c>
      <c r="G227" s="3" t="s">
        <v>11</v>
      </c>
      <c r="H227" s="3" t="s">
        <v>12</v>
      </c>
      <c r="I227" s="3">
        <v>0</v>
      </c>
    </row>
    <row r="228" spans="1:9" x14ac:dyDescent="0.3">
      <c r="A228" s="3" t="s">
        <v>102</v>
      </c>
      <c r="B228" s="3">
        <v>2015</v>
      </c>
      <c r="C228" s="3">
        <v>5.25</v>
      </c>
      <c r="D228" s="3">
        <v>5.7</v>
      </c>
      <c r="E228" s="3">
        <v>24678</v>
      </c>
      <c r="F228" s="3" t="s">
        <v>10</v>
      </c>
      <c r="G228" s="3" t="s">
        <v>11</v>
      </c>
      <c r="H228" s="3" t="s">
        <v>12</v>
      </c>
      <c r="I228" s="3">
        <v>0</v>
      </c>
    </row>
    <row r="229" spans="1:9" x14ac:dyDescent="0.3">
      <c r="A229" s="3" t="s">
        <v>103</v>
      </c>
      <c r="B229" s="3">
        <v>2011</v>
      </c>
      <c r="C229" s="3">
        <v>2.5499999999999998</v>
      </c>
      <c r="D229" s="3">
        <v>4.43</v>
      </c>
      <c r="E229" s="3">
        <v>57000</v>
      </c>
      <c r="F229" s="3" t="s">
        <v>10</v>
      </c>
      <c r="G229" s="3" t="s">
        <v>11</v>
      </c>
      <c r="H229" s="3" t="s">
        <v>12</v>
      </c>
      <c r="I229" s="3">
        <v>0</v>
      </c>
    </row>
    <row r="230" spans="1:9" x14ac:dyDescent="0.3">
      <c r="A230" s="3" t="s">
        <v>108</v>
      </c>
      <c r="B230" s="3">
        <v>2012</v>
      </c>
      <c r="C230" s="3">
        <v>4.95</v>
      </c>
      <c r="D230" s="3">
        <v>9.4</v>
      </c>
      <c r="E230" s="3">
        <v>60000</v>
      </c>
      <c r="F230" s="3" t="s">
        <v>14</v>
      </c>
      <c r="G230" s="3" t="s">
        <v>11</v>
      </c>
      <c r="H230" s="3" t="s">
        <v>12</v>
      </c>
      <c r="I230" s="3">
        <v>0</v>
      </c>
    </row>
    <row r="231" spans="1:9" x14ac:dyDescent="0.3">
      <c r="A231" s="3" t="s">
        <v>101</v>
      </c>
      <c r="B231" s="3">
        <v>2012</v>
      </c>
      <c r="C231" s="3">
        <v>3.1</v>
      </c>
      <c r="D231" s="3">
        <v>6.79</v>
      </c>
      <c r="E231" s="3">
        <v>52132</v>
      </c>
      <c r="F231" s="3" t="s">
        <v>14</v>
      </c>
      <c r="G231" s="3" t="s">
        <v>11</v>
      </c>
      <c r="H231" s="3" t="s">
        <v>12</v>
      </c>
      <c r="I231" s="3">
        <v>0</v>
      </c>
    </row>
    <row r="232" spans="1:9" x14ac:dyDescent="0.3">
      <c r="A232" s="3" t="s">
        <v>108</v>
      </c>
      <c r="B232" s="3">
        <v>2013</v>
      </c>
      <c r="C232" s="3">
        <v>6.15</v>
      </c>
      <c r="D232" s="3">
        <v>9.4</v>
      </c>
      <c r="E232" s="3">
        <v>45000</v>
      </c>
      <c r="F232" s="3" t="s">
        <v>14</v>
      </c>
      <c r="G232" s="3" t="s">
        <v>11</v>
      </c>
      <c r="H232" s="3" t="s">
        <v>12</v>
      </c>
      <c r="I232" s="3">
        <v>0</v>
      </c>
    </row>
    <row r="233" spans="1:9" x14ac:dyDescent="0.3">
      <c r="A233" s="3" t="s">
        <v>108</v>
      </c>
      <c r="B233" s="3">
        <v>2017</v>
      </c>
      <c r="C233" s="3">
        <v>9.25</v>
      </c>
      <c r="D233" s="3">
        <v>9.4</v>
      </c>
      <c r="E233" s="3">
        <v>15001</v>
      </c>
      <c r="F233" s="3" t="s">
        <v>10</v>
      </c>
      <c r="G233" s="3" t="s">
        <v>11</v>
      </c>
      <c r="H233" s="3" t="s">
        <v>12</v>
      </c>
      <c r="I233" s="3">
        <v>0</v>
      </c>
    </row>
    <row r="234" spans="1:9" x14ac:dyDescent="0.3">
      <c r="A234" s="3" t="s">
        <v>106</v>
      </c>
      <c r="B234" s="3">
        <v>2015</v>
      </c>
      <c r="C234" s="3">
        <v>11.45</v>
      </c>
      <c r="D234" s="3">
        <v>14.79</v>
      </c>
      <c r="E234" s="3">
        <v>12900</v>
      </c>
      <c r="F234" s="3" t="s">
        <v>10</v>
      </c>
      <c r="G234" s="3" t="s">
        <v>11</v>
      </c>
      <c r="H234" s="3" t="s">
        <v>21</v>
      </c>
      <c r="I234" s="3">
        <v>0</v>
      </c>
    </row>
    <row r="235" spans="1:9" x14ac:dyDescent="0.3">
      <c r="A235" s="3" t="s">
        <v>102</v>
      </c>
      <c r="B235" s="3">
        <v>2013</v>
      </c>
      <c r="C235" s="3">
        <v>3.9</v>
      </c>
      <c r="D235" s="3">
        <v>5.7</v>
      </c>
      <c r="E235" s="3">
        <v>53000</v>
      </c>
      <c r="F235" s="3" t="s">
        <v>14</v>
      </c>
      <c r="G235" s="3" t="s">
        <v>11</v>
      </c>
      <c r="H235" s="3" t="s">
        <v>12</v>
      </c>
      <c r="I235" s="3">
        <v>0</v>
      </c>
    </row>
    <row r="236" spans="1:9" x14ac:dyDescent="0.3">
      <c r="A236" s="3" t="s">
        <v>102</v>
      </c>
      <c r="B236" s="3">
        <v>2015</v>
      </c>
      <c r="C236" s="3">
        <v>5.5</v>
      </c>
      <c r="D236" s="3">
        <v>5.7</v>
      </c>
      <c r="E236" s="3">
        <v>4492</v>
      </c>
      <c r="F236" s="3" t="s">
        <v>10</v>
      </c>
      <c r="G236" s="3" t="s">
        <v>11</v>
      </c>
      <c r="H236" s="3" t="s">
        <v>12</v>
      </c>
      <c r="I236" s="3">
        <v>0</v>
      </c>
    </row>
    <row r="237" spans="1:9" x14ac:dyDescent="0.3">
      <c r="A237" s="3" t="s">
        <v>108</v>
      </c>
      <c r="B237" s="3">
        <v>2017</v>
      </c>
      <c r="C237" s="3">
        <v>9.1</v>
      </c>
      <c r="D237" s="3">
        <v>9.4</v>
      </c>
      <c r="E237" s="3">
        <v>15141</v>
      </c>
      <c r="F237" s="3" t="s">
        <v>10</v>
      </c>
      <c r="G237" s="3" t="s">
        <v>11</v>
      </c>
      <c r="H237" s="3" t="s">
        <v>12</v>
      </c>
      <c r="I237" s="3">
        <v>0</v>
      </c>
    </row>
    <row r="238" spans="1:9" x14ac:dyDescent="0.3">
      <c r="A238" s="3" t="s">
        <v>104</v>
      </c>
      <c r="B238" s="3">
        <v>2016</v>
      </c>
      <c r="C238" s="3">
        <v>3.1</v>
      </c>
      <c r="D238" s="3">
        <v>4.43</v>
      </c>
      <c r="E238" s="3">
        <v>11849</v>
      </c>
      <c r="F238" s="3" t="s">
        <v>10</v>
      </c>
      <c r="G238" s="3" t="s">
        <v>11</v>
      </c>
      <c r="H238" s="3" t="s">
        <v>12</v>
      </c>
      <c r="I238" s="3">
        <v>0</v>
      </c>
    </row>
    <row r="239" spans="1:9" x14ac:dyDescent="0.3">
      <c r="A239" s="3" t="s">
        <v>107</v>
      </c>
      <c r="B239" s="3">
        <v>2015</v>
      </c>
      <c r="C239" s="3">
        <v>11.25</v>
      </c>
      <c r="D239" s="3">
        <v>13.6</v>
      </c>
      <c r="E239" s="3">
        <v>68000</v>
      </c>
      <c r="F239" s="3" t="s">
        <v>14</v>
      </c>
      <c r="G239" s="3" t="s">
        <v>11</v>
      </c>
      <c r="H239" s="3" t="s">
        <v>12</v>
      </c>
      <c r="I239" s="3">
        <v>0</v>
      </c>
    </row>
    <row r="240" spans="1:9" x14ac:dyDescent="0.3">
      <c r="A240" s="3" t="s">
        <v>108</v>
      </c>
      <c r="B240" s="3">
        <v>2013</v>
      </c>
      <c r="C240" s="3">
        <v>4.8</v>
      </c>
      <c r="D240" s="3">
        <v>9.4</v>
      </c>
      <c r="E240" s="3">
        <v>60241</v>
      </c>
      <c r="F240" s="3" t="s">
        <v>10</v>
      </c>
      <c r="G240" s="3" t="s">
        <v>11</v>
      </c>
      <c r="H240" s="3" t="s">
        <v>12</v>
      </c>
      <c r="I240" s="3">
        <v>0</v>
      </c>
    </row>
    <row r="241" spans="1:9" x14ac:dyDescent="0.3">
      <c r="A241" s="3" t="s">
        <v>104</v>
      </c>
      <c r="B241" s="3">
        <v>2012</v>
      </c>
      <c r="C241" s="3">
        <v>2</v>
      </c>
      <c r="D241" s="3">
        <v>4.43</v>
      </c>
      <c r="E241" s="3">
        <v>23709</v>
      </c>
      <c r="F241" s="3" t="s">
        <v>10</v>
      </c>
      <c r="G241" s="3" t="s">
        <v>11</v>
      </c>
      <c r="H241" s="3" t="s">
        <v>12</v>
      </c>
      <c r="I241" s="3">
        <v>0</v>
      </c>
    </row>
    <row r="242" spans="1:9" x14ac:dyDescent="0.3">
      <c r="A242" s="3" t="s">
        <v>108</v>
      </c>
      <c r="B242" s="3">
        <v>2012</v>
      </c>
      <c r="C242" s="3">
        <v>5.35</v>
      </c>
      <c r="D242" s="3">
        <v>9.4</v>
      </c>
      <c r="E242" s="3">
        <v>32322</v>
      </c>
      <c r="F242" s="3" t="s">
        <v>14</v>
      </c>
      <c r="G242" s="3" t="s">
        <v>11</v>
      </c>
      <c r="H242" s="3" t="s">
        <v>12</v>
      </c>
      <c r="I242" s="3">
        <v>0</v>
      </c>
    </row>
    <row r="243" spans="1:9" x14ac:dyDescent="0.3">
      <c r="A243" s="3" t="s">
        <v>105</v>
      </c>
      <c r="B243" s="3">
        <v>2015</v>
      </c>
      <c r="C243" s="3">
        <v>4.75</v>
      </c>
      <c r="D243" s="3">
        <v>7.13</v>
      </c>
      <c r="E243" s="3">
        <v>35866</v>
      </c>
      <c r="F243" s="3" t="s">
        <v>10</v>
      </c>
      <c r="G243" s="3" t="s">
        <v>11</v>
      </c>
      <c r="H243" s="3" t="s">
        <v>12</v>
      </c>
      <c r="I243" s="3">
        <v>1</v>
      </c>
    </row>
    <row r="244" spans="1:9" x14ac:dyDescent="0.3">
      <c r="A244" s="3" t="s">
        <v>105</v>
      </c>
      <c r="B244" s="3">
        <v>2014</v>
      </c>
      <c r="C244" s="3">
        <v>4.4000000000000004</v>
      </c>
      <c r="D244" s="3">
        <v>7.13</v>
      </c>
      <c r="E244" s="3">
        <v>34000</v>
      </c>
      <c r="F244" s="3" t="s">
        <v>10</v>
      </c>
      <c r="G244" s="3" t="s">
        <v>11</v>
      </c>
      <c r="H244" s="3" t="s">
        <v>12</v>
      </c>
      <c r="I244" s="3">
        <v>0</v>
      </c>
    </row>
    <row r="245" spans="1:9" x14ac:dyDescent="0.3">
      <c r="A245" s="3" t="s">
        <v>101</v>
      </c>
      <c r="B245" s="3">
        <v>2016</v>
      </c>
      <c r="C245" s="3">
        <v>6.25</v>
      </c>
      <c r="D245" s="3">
        <v>7.6</v>
      </c>
      <c r="E245" s="3">
        <v>7000</v>
      </c>
      <c r="F245" s="3" t="s">
        <v>10</v>
      </c>
      <c r="G245" s="3" t="s">
        <v>11</v>
      </c>
      <c r="H245" s="3" t="s">
        <v>12</v>
      </c>
      <c r="I245" s="3">
        <v>0</v>
      </c>
    </row>
    <row r="246" spans="1:9" x14ac:dyDescent="0.3">
      <c r="A246" s="3" t="s">
        <v>108</v>
      </c>
      <c r="B246" s="3">
        <v>2013</v>
      </c>
      <c r="C246" s="3">
        <v>5.95</v>
      </c>
      <c r="D246" s="3">
        <v>9.4</v>
      </c>
      <c r="E246" s="3">
        <v>49000</v>
      </c>
      <c r="F246" s="3" t="s">
        <v>14</v>
      </c>
      <c r="G246" s="3" t="s">
        <v>11</v>
      </c>
      <c r="H246" s="3" t="s">
        <v>12</v>
      </c>
      <c r="I246" s="3">
        <v>0</v>
      </c>
    </row>
    <row r="247" spans="1:9" x14ac:dyDescent="0.3">
      <c r="A247" s="3" t="s">
        <v>108</v>
      </c>
      <c r="B247" s="3">
        <v>2012</v>
      </c>
      <c r="C247" s="3">
        <v>5.2</v>
      </c>
      <c r="D247" s="3">
        <v>9.4</v>
      </c>
      <c r="E247" s="3">
        <v>71000</v>
      </c>
      <c r="F247" s="3" t="s">
        <v>14</v>
      </c>
      <c r="G247" s="3" t="s">
        <v>11</v>
      </c>
      <c r="H247" s="3" t="s">
        <v>12</v>
      </c>
      <c r="I247" s="3">
        <v>0</v>
      </c>
    </row>
    <row r="248" spans="1:9" x14ac:dyDescent="0.3">
      <c r="A248" s="3" t="s">
        <v>101</v>
      </c>
      <c r="B248" s="3">
        <v>2012</v>
      </c>
      <c r="C248" s="3">
        <v>3.75</v>
      </c>
      <c r="D248" s="3">
        <v>6.79</v>
      </c>
      <c r="E248" s="3">
        <v>35000</v>
      </c>
      <c r="F248" s="3" t="s">
        <v>10</v>
      </c>
      <c r="G248" s="3" t="s">
        <v>11</v>
      </c>
      <c r="H248" s="3" t="s">
        <v>12</v>
      </c>
      <c r="I248" s="3">
        <v>0</v>
      </c>
    </row>
    <row r="249" spans="1:9" x14ac:dyDescent="0.3">
      <c r="A249" s="3" t="s">
        <v>108</v>
      </c>
      <c r="B249" s="3">
        <v>2015</v>
      </c>
      <c r="C249" s="3">
        <v>5.95</v>
      </c>
      <c r="D249" s="3">
        <v>9.4</v>
      </c>
      <c r="E249" s="3">
        <v>36000</v>
      </c>
      <c r="F249" s="3" t="s">
        <v>10</v>
      </c>
      <c r="G249" s="3" t="s">
        <v>11</v>
      </c>
      <c r="H249" s="3" t="s">
        <v>12</v>
      </c>
      <c r="I249" s="3">
        <v>0</v>
      </c>
    </row>
    <row r="250" spans="1:9" x14ac:dyDescent="0.3">
      <c r="A250" s="3" t="s">
        <v>103</v>
      </c>
      <c r="B250" s="3">
        <v>2013</v>
      </c>
      <c r="C250" s="3">
        <v>4</v>
      </c>
      <c r="D250" s="3">
        <v>4.5999999999999996</v>
      </c>
      <c r="E250" s="3">
        <v>30000</v>
      </c>
      <c r="F250" s="3" t="s">
        <v>10</v>
      </c>
      <c r="G250" s="3" t="s">
        <v>11</v>
      </c>
      <c r="H250" s="3" t="s">
        <v>12</v>
      </c>
      <c r="I250" s="3">
        <v>0</v>
      </c>
    </row>
    <row r="251" spans="1:9" x14ac:dyDescent="0.3">
      <c r="A251" s="3" t="s">
        <v>101</v>
      </c>
      <c r="B251" s="3">
        <v>2016</v>
      </c>
      <c r="C251" s="3">
        <v>5.25</v>
      </c>
      <c r="D251" s="3">
        <v>7.6</v>
      </c>
      <c r="E251" s="3">
        <v>17000</v>
      </c>
      <c r="F251" s="3" t="s">
        <v>10</v>
      </c>
      <c r="G251" s="3" t="s">
        <v>11</v>
      </c>
      <c r="H251" s="3" t="s">
        <v>12</v>
      </c>
      <c r="I251" s="3">
        <v>0</v>
      </c>
    </row>
    <row r="252" spans="1:9" x14ac:dyDescent="0.3">
      <c r="A252" s="3" t="s">
        <v>107</v>
      </c>
      <c r="B252" s="3">
        <v>2016</v>
      </c>
      <c r="C252" s="3">
        <v>12.9</v>
      </c>
      <c r="D252" s="3">
        <v>13.6</v>
      </c>
      <c r="E252" s="3">
        <v>35934</v>
      </c>
      <c r="F252" s="3" t="s">
        <v>14</v>
      </c>
      <c r="G252" s="3" t="s">
        <v>11</v>
      </c>
      <c r="H252" s="3" t="s">
        <v>12</v>
      </c>
      <c r="I252" s="3">
        <v>0</v>
      </c>
    </row>
    <row r="253" spans="1:9" x14ac:dyDescent="0.3">
      <c r="A253" s="3" t="s">
        <v>109</v>
      </c>
      <c r="B253" s="3">
        <v>2013</v>
      </c>
      <c r="C253" s="3">
        <v>5</v>
      </c>
      <c r="D253" s="3">
        <v>9.9</v>
      </c>
      <c r="E253" s="3">
        <v>56701</v>
      </c>
      <c r="F253" s="3" t="s">
        <v>10</v>
      </c>
      <c r="G253" s="3" t="s">
        <v>11</v>
      </c>
      <c r="H253" s="3" t="s">
        <v>12</v>
      </c>
      <c r="I253" s="3">
        <v>0</v>
      </c>
    </row>
    <row r="254" spans="1:9" x14ac:dyDescent="0.3">
      <c r="A254" s="3" t="s">
        <v>110</v>
      </c>
      <c r="B254" s="3">
        <v>2015</v>
      </c>
      <c r="C254" s="3">
        <v>5.4</v>
      </c>
      <c r="D254" s="3">
        <v>6.82</v>
      </c>
      <c r="E254" s="3">
        <v>31427</v>
      </c>
      <c r="F254" s="3" t="s">
        <v>10</v>
      </c>
      <c r="G254" s="3" t="s">
        <v>11</v>
      </c>
      <c r="H254" s="3" t="s">
        <v>21</v>
      </c>
      <c r="I254" s="3">
        <v>0</v>
      </c>
    </row>
    <row r="255" spans="1:9" x14ac:dyDescent="0.3">
      <c r="A255" s="3" t="s">
        <v>109</v>
      </c>
      <c r="B255" s="3">
        <v>2014</v>
      </c>
      <c r="C255" s="3">
        <v>7.2</v>
      </c>
      <c r="D255" s="3">
        <v>9.9</v>
      </c>
      <c r="E255" s="3">
        <v>48000</v>
      </c>
      <c r="F255" s="3" t="s">
        <v>14</v>
      </c>
      <c r="G255" s="3" t="s">
        <v>11</v>
      </c>
      <c r="H255" s="3" t="s">
        <v>12</v>
      </c>
      <c r="I255" s="3">
        <v>0</v>
      </c>
    </row>
    <row r="256" spans="1:9" x14ac:dyDescent="0.3">
      <c r="A256" s="3" t="s">
        <v>109</v>
      </c>
      <c r="B256" s="3">
        <v>2013</v>
      </c>
      <c r="C256" s="3">
        <v>5.25</v>
      </c>
      <c r="D256" s="3">
        <v>9.9</v>
      </c>
      <c r="E256" s="3">
        <v>54242</v>
      </c>
      <c r="F256" s="3" t="s">
        <v>10</v>
      </c>
      <c r="G256" s="3" t="s">
        <v>11</v>
      </c>
      <c r="H256" s="3" t="s">
        <v>12</v>
      </c>
      <c r="I256" s="3">
        <v>0</v>
      </c>
    </row>
    <row r="257" spans="1:9" x14ac:dyDescent="0.3">
      <c r="A257" s="3" t="s">
        <v>110</v>
      </c>
      <c r="B257" s="3">
        <v>2012</v>
      </c>
      <c r="C257" s="3">
        <v>3</v>
      </c>
      <c r="D257" s="3">
        <v>5.35</v>
      </c>
      <c r="E257" s="3">
        <v>53675</v>
      </c>
      <c r="F257" s="3" t="s">
        <v>10</v>
      </c>
      <c r="G257" s="3" t="s">
        <v>11</v>
      </c>
      <c r="H257" s="3" t="s">
        <v>12</v>
      </c>
      <c r="I257" s="3">
        <v>0</v>
      </c>
    </row>
    <row r="258" spans="1:9" x14ac:dyDescent="0.3">
      <c r="A258" s="3" t="s">
        <v>109</v>
      </c>
      <c r="B258" s="3">
        <v>2016</v>
      </c>
      <c r="C258" s="3">
        <v>10.25</v>
      </c>
      <c r="D258" s="3">
        <v>13.6</v>
      </c>
      <c r="E258" s="3">
        <v>49562</v>
      </c>
      <c r="F258" s="3" t="s">
        <v>10</v>
      </c>
      <c r="G258" s="3" t="s">
        <v>11</v>
      </c>
      <c r="H258" s="3" t="s">
        <v>12</v>
      </c>
      <c r="I258" s="3">
        <v>0</v>
      </c>
    </row>
    <row r="259" spans="1:9" x14ac:dyDescent="0.3">
      <c r="A259" s="3" t="s">
        <v>109</v>
      </c>
      <c r="B259" s="3">
        <v>2015</v>
      </c>
      <c r="C259" s="3">
        <v>8.5</v>
      </c>
      <c r="D259" s="3">
        <v>13.6</v>
      </c>
      <c r="E259" s="3">
        <v>40324</v>
      </c>
      <c r="F259" s="3" t="s">
        <v>10</v>
      </c>
      <c r="G259" s="3" t="s">
        <v>11</v>
      </c>
      <c r="H259" s="3" t="s">
        <v>12</v>
      </c>
      <c r="I259" s="3">
        <v>0</v>
      </c>
    </row>
    <row r="260" spans="1:9" x14ac:dyDescent="0.3">
      <c r="A260" s="3" t="s">
        <v>109</v>
      </c>
      <c r="B260" s="3">
        <v>2015</v>
      </c>
      <c r="C260" s="3">
        <v>8.4</v>
      </c>
      <c r="D260" s="3">
        <v>13.6</v>
      </c>
      <c r="E260" s="3">
        <v>25000</v>
      </c>
      <c r="F260" s="3" t="s">
        <v>10</v>
      </c>
      <c r="G260" s="3" t="s">
        <v>11</v>
      </c>
      <c r="H260" s="3" t="s">
        <v>12</v>
      </c>
      <c r="I260" s="3">
        <v>0</v>
      </c>
    </row>
    <row r="261" spans="1:9" x14ac:dyDescent="0.3">
      <c r="A261" s="3" t="s">
        <v>111</v>
      </c>
      <c r="B261" s="3">
        <v>2014</v>
      </c>
      <c r="C261" s="3">
        <v>3.9</v>
      </c>
      <c r="D261" s="3">
        <v>7</v>
      </c>
      <c r="E261" s="3">
        <v>36054</v>
      </c>
      <c r="F261" s="3" t="s">
        <v>10</v>
      </c>
      <c r="G261" s="3" t="s">
        <v>11</v>
      </c>
      <c r="H261" s="3" t="s">
        <v>12</v>
      </c>
      <c r="I261" s="3">
        <v>0</v>
      </c>
    </row>
    <row r="262" spans="1:9" x14ac:dyDescent="0.3">
      <c r="A262" s="3" t="s">
        <v>109</v>
      </c>
      <c r="B262" s="3">
        <v>2016</v>
      </c>
      <c r="C262" s="3">
        <v>9.15</v>
      </c>
      <c r="D262" s="3">
        <v>13.6</v>
      </c>
      <c r="E262" s="3">
        <v>29223</v>
      </c>
      <c r="F262" s="3" t="s">
        <v>10</v>
      </c>
      <c r="G262" s="3" t="s">
        <v>11</v>
      </c>
      <c r="H262" s="3" t="s">
        <v>12</v>
      </c>
      <c r="I262" s="3">
        <v>0</v>
      </c>
    </row>
    <row r="263" spans="1:9" x14ac:dyDescent="0.3">
      <c r="A263" s="3" t="s">
        <v>110</v>
      </c>
      <c r="B263" s="3">
        <v>2016</v>
      </c>
      <c r="C263" s="3">
        <v>5.5</v>
      </c>
      <c r="D263" s="3">
        <v>5.97</v>
      </c>
      <c r="E263" s="3">
        <v>5600</v>
      </c>
      <c r="F263" s="3" t="s">
        <v>10</v>
      </c>
      <c r="G263" s="3" t="s">
        <v>11</v>
      </c>
      <c r="H263" s="3" t="s">
        <v>12</v>
      </c>
      <c r="I263" s="3">
        <v>0</v>
      </c>
    </row>
    <row r="264" spans="1:9" x14ac:dyDescent="0.3">
      <c r="A264" s="3" t="s">
        <v>111</v>
      </c>
      <c r="B264" s="3">
        <v>2015</v>
      </c>
      <c r="C264" s="3">
        <v>4</v>
      </c>
      <c r="D264" s="3">
        <v>5.8</v>
      </c>
      <c r="E264" s="3">
        <v>40023</v>
      </c>
      <c r="F264" s="3" t="s">
        <v>10</v>
      </c>
      <c r="G264" s="3" t="s">
        <v>11</v>
      </c>
      <c r="H264" s="3" t="s">
        <v>12</v>
      </c>
      <c r="I264" s="3">
        <v>0</v>
      </c>
    </row>
    <row r="265" spans="1:9" x14ac:dyDescent="0.3">
      <c r="A265" s="3" t="s">
        <v>112</v>
      </c>
      <c r="B265" s="3">
        <v>2016</v>
      </c>
      <c r="C265" s="3">
        <v>6.6</v>
      </c>
      <c r="D265" s="3">
        <v>7.7</v>
      </c>
      <c r="E265" s="3">
        <v>16002</v>
      </c>
      <c r="F265" s="3" t="s">
        <v>10</v>
      </c>
      <c r="G265" s="3" t="s">
        <v>11</v>
      </c>
      <c r="H265" s="3" t="s">
        <v>12</v>
      </c>
      <c r="I265" s="3">
        <v>0</v>
      </c>
    </row>
    <row r="266" spans="1:9" x14ac:dyDescent="0.3">
      <c r="A266" s="3" t="s">
        <v>111</v>
      </c>
      <c r="B266" s="3">
        <v>2015</v>
      </c>
      <c r="C266" s="3">
        <v>4</v>
      </c>
      <c r="D266" s="3">
        <v>7</v>
      </c>
      <c r="E266" s="3">
        <v>40026</v>
      </c>
      <c r="F266" s="3" t="s">
        <v>10</v>
      </c>
      <c r="G266" s="3" t="s">
        <v>11</v>
      </c>
      <c r="H266" s="3" t="s">
        <v>12</v>
      </c>
      <c r="I266" s="3">
        <v>0</v>
      </c>
    </row>
    <row r="267" spans="1:9" x14ac:dyDescent="0.3">
      <c r="A267" s="3" t="s">
        <v>112</v>
      </c>
      <c r="B267" s="3">
        <v>2017</v>
      </c>
      <c r="C267" s="3">
        <v>6.5</v>
      </c>
      <c r="D267" s="3">
        <v>8.6999999999999993</v>
      </c>
      <c r="E267" s="3">
        <v>21200</v>
      </c>
      <c r="F267" s="3" t="s">
        <v>10</v>
      </c>
      <c r="G267" s="3" t="s">
        <v>11</v>
      </c>
      <c r="H267" s="3" t="s">
        <v>12</v>
      </c>
      <c r="I267" s="3">
        <v>0</v>
      </c>
    </row>
    <row r="268" spans="1:9" x14ac:dyDescent="0.3">
      <c r="A268" s="3" t="s">
        <v>111</v>
      </c>
      <c r="B268" s="3">
        <v>2014</v>
      </c>
      <c r="C268" s="3">
        <v>3.65</v>
      </c>
      <c r="D268" s="3">
        <v>7</v>
      </c>
      <c r="E268" s="3">
        <v>35000</v>
      </c>
      <c r="F268" s="3" t="s">
        <v>10</v>
      </c>
      <c r="G268" s="3" t="s">
        <v>11</v>
      </c>
      <c r="H268" s="3" t="s">
        <v>12</v>
      </c>
      <c r="I268" s="3">
        <v>0</v>
      </c>
    </row>
    <row r="269" spans="1:9" x14ac:dyDescent="0.3">
      <c r="A269" s="3" t="s">
        <v>109</v>
      </c>
      <c r="B269" s="3">
        <v>2016</v>
      </c>
      <c r="C269" s="3">
        <v>8.35</v>
      </c>
      <c r="D269" s="3">
        <v>9.4</v>
      </c>
      <c r="E269" s="3">
        <v>19434</v>
      </c>
      <c r="F269" s="3" t="s">
        <v>14</v>
      </c>
      <c r="G269" s="3" t="s">
        <v>11</v>
      </c>
      <c r="H269" s="3" t="s">
        <v>12</v>
      </c>
      <c r="I269" s="3">
        <v>0</v>
      </c>
    </row>
    <row r="270" spans="1:9" x14ac:dyDescent="0.3">
      <c r="A270" s="3" t="s">
        <v>110</v>
      </c>
      <c r="B270" s="3">
        <v>2017</v>
      </c>
      <c r="C270" s="3">
        <v>4.8</v>
      </c>
      <c r="D270" s="3">
        <v>5.8</v>
      </c>
      <c r="E270" s="3">
        <v>19000</v>
      </c>
      <c r="F270" s="3" t="s">
        <v>10</v>
      </c>
      <c r="G270" s="3" t="s">
        <v>11</v>
      </c>
      <c r="H270" s="3" t="s">
        <v>12</v>
      </c>
      <c r="I270" s="3">
        <v>0</v>
      </c>
    </row>
    <row r="271" spans="1:9" x14ac:dyDescent="0.3">
      <c r="A271" s="3" t="s">
        <v>109</v>
      </c>
      <c r="B271" s="3">
        <v>2015</v>
      </c>
      <c r="C271" s="3">
        <v>6.7</v>
      </c>
      <c r="D271" s="3">
        <v>10</v>
      </c>
      <c r="E271" s="3">
        <v>18828</v>
      </c>
      <c r="F271" s="3" t="s">
        <v>10</v>
      </c>
      <c r="G271" s="3" t="s">
        <v>11</v>
      </c>
      <c r="H271" s="3" t="s">
        <v>12</v>
      </c>
      <c r="I271" s="3">
        <v>0</v>
      </c>
    </row>
    <row r="272" spans="1:9" x14ac:dyDescent="0.3">
      <c r="A272" s="3" t="s">
        <v>109</v>
      </c>
      <c r="B272" s="3">
        <v>2011</v>
      </c>
      <c r="C272" s="3">
        <v>4.0999999999999996</v>
      </c>
      <c r="D272" s="3">
        <v>10</v>
      </c>
      <c r="E272" s="3">
        <v>69341</v>
      </c>
      <c r="F272" s="3" t="s">
        <v>10</v>
      </c>
      <c r="G272" s="3" t="s">
        <v>11</v>
      </c>
      <c r="H272" s="3" t="s">
        <v>12</v>
      </c>
      <c r="I272" s="3">
        <v>0</v>
      </c>
    </row>
    <row r="273" spans="1:9" x14ac:dyDescent="0.3">
      <c r="A273" s="3" t="s">
        <v>109</v>
      </c>
      <c r="B273" s="3">
        <v>2009</v>
      </c>
      <c r="C273" s="3">
        <v>3</v>
      </c>
      <c r="D273" s="3">
        <v>10</v>
      </c>
      <c r="E273" s="3">
        <v>69562</v>
      </c>
      <c r="F273" s="3" t="s">
        <v>10</v>
      </c>
      <c r="G273" s="3" t="s">
        <v>11</v>
      </c>
      <c r="H273" s="3" t="s">
        <v>12</v>
      </c>
      <c r="I273" s="3">
        <v>0</v>
      </c>
    </row>
    <row r="274" spans="1:9" x14ac:dyDescent="0.3">
      <c r="A274" s="3" t="s">
        <v>109</v>
      </c>
      <c r="B274" s="3">
        <v>2015</v>
      </c>
      <c r="C274" s="3">
        <v>7.5</v>
      </c>
      <c r="D274" s="3">
        <v>10</v>
      </c>
      <c r="E274" s="3">
        <v>27600</v>
      </c>
      <c r="F274" s="3" t="s">
        <v>10</v>
      </c>
      <c r="G274" s="3" t="s">
        <v>11</v>
      </c>
      <c r="H274" s="3" t="s">
        <v>12</v>
      </c>
      <c r="I274" s="3">
        <v>0</v>
      </c>
    </row>
    <row r="275" spans="1:9" x14ac:dyDescent="0.3">
      <c r="A275" s="3" t="s">
        <v>112</v>
      </c>
      <c r="B275" s="3">
        <v>2010</v>
      </c>
      <c r="C275" s="3">
        <v>2.25</v>
      </c>
      <c r="D275" s="3">
        <v>7.5</v>
      </c>
      <c r="E275" s="3">
        <v>61203</v>
      </c>
      <c r="F275" s="3" t="s">
        <v>10</v>
      </c>
      <c r="G275" s="3" t="s">
        <v>11</v>
      </c>
      <c r="H275" s="3" t="s">
        <v>12</v>
      </c>
      <c r="I275" s="3">
        <v>0</v>
      </c>
    </row>
    <row r="276" spans="1:9" x14ac:dyDescent="0.3">
      <c r="A276" s="3" t="s">
        <v>110</v>
      </c>
      <c r="B276" s="3">
        <v>2014</v>
      </c>
      <c r="C276" s="3">
        <v>5.3</v>
      </c>
      <c r="D276" s="3">
        <v>6.8</v>
      </c>
      <c r="E276" s="3">
        <v>16500</v>
      </c>
      <c r="F276" s="3" t="s">
        <v>10</v>
      </c>
      <c r="G276" s="3" t="s">
        <v>11</v>
      </c>
      <c r="H276" s="3" t="s">
        <v>12</v>
      </c>
      <c r="I276" s="3">
        <v>0</v>
      </c>
    </row>
    <row r="277" spans="1:9" x14ac:dyDescent="0.3">
      <c r="A277" s="3" t="s">
        <v>109</v>
      </c>
      <c r="B277" s="3">
        <v>2016</v>
      </c>
      <c r="C277" s="3">
        <v>10.9</v>
      </c>
      <c r="D277" s="3">
        <v>13.6</v>
      </c>
      <c r="E277" s="3">
        <v>30753</v>
      </c>
      <c r="F277" s="3" t="s">
        <v>10</v>
      </c>
      <c r="G277" s="3" t="s">
        <v>11</v>
      </c>
      <c r="H277" s="3" t="s">
        <v>21</v>
      </c>
      <c r="I277" s="3">
        <v>0</v>
      </c>
    </row>
    <row r="278" spans="1:9" x14ac:dyDescent="0.3">
      <c r="A278" s="3" t="s">
        <v>109</v>
      </c>
      <c r="B278" s="3">
        <v>2015</v>
      </c>
      <c r="C278" s="3">
        <v>8.65</v>
      </c>
      <c r="D278" s="3">
        <v>13.6</v>
      </c>
      <c r="E278" s="3">
        <v>24800</v>
      </c>
      <c r="F278" s="3" t="s">
        <v>10</v>
      </c>
      <c r="G278" s="3" t="s">
        <v>11</v>
      </c>
      <c r="H278" s="3" t="s">
        <v>12</v>
      </c>
      <c r="I278" s="3">
        <v>0</v>
      </c>
    </row>
    <row r="279" spans="1:9" x14ac:dyDescent="0.3">
      <c r="A279" s="3" t="s">
        <v>109</v>
      </c>
      <c r="B279" s="3">
        <v>2015</v>
      </c>
      <c r="C279" s="3">
        <v>9.6999999999999993</v>
      </c>
      <c r="D279" s="3">
        <v>13.6</v>
      </c>
      <c r="E279" s="3">
        <v>21780</v>
      </c>
      <c r="F279" s="3" t="s">
        <v>10</v>
      </c>
      <c r="G279" s="3" t="s">
        <v>11</v>
      </c>
      <c r="H279" s="3" t="s">
        <v>12</v>
      </c>
      <c r="I279" s="3">
        <v>0</v>
      </c>
    </row>
    <row r="280" spans="1:9" x14ac:dyDescent="0.3">
      <c r="A280" s="3" t="s">
        <v>112</v>
      </c>
      <c r="B280" s="3">
        <v>2016</v>
      </c>
      <c r="C280" s="3">
        <v>6</v>
      </c>
      <c r="D280" s="3">
        <v>8.4</v>
      </c>
      <c r="E280" s="3">
        <v>4000</v>
      </c>
      <c r="F280" s="3" t="s">
        <v>10</v>
      </c>
      <c r="G280" s="3" t="s">
        <v>11</v>
      </c>
      <c r="H280" s="3" t="s">
        <v>12</v>
      </c>
      <c r="I280" s="3">
        <v>0</v>
      </c>
    </row>
    <row r="281" spans="1:9" x14ac:dyDescent="0.3">
      <c r="A281" s="3" t="s">
        <v>109</v>
      </c>
      <c r="B281" s="3">
        <v>2014</v>
      </c>
      <c r="C281" s="3">
        <v>6.25</v>
      </c>
      <c r="D281" s="3">
        <v>13.6</v>
      </c>
      <c r="E281" s="3">
        <v>40126</v>
      </c>
      <c r="F281" s="3" t="s">
        <v>10</v>
      </c>
      <c r="G281" s="3" t="s">
        <v>11</v>
      </c>
      <c r="H281" s="3" t="s">
        <v>12</v>
      </c>
      <c r="I281" s="3">
        <v>0</v>
      </c>
    </row>
    <row r="282" spans="1:9" x14ac:dyDescent="0.3">
      <c r="A282" s="3" t="s">
        <v>110</v>
      </c>
      <c r="B282" s="3">
        <v>2015</v>
      </c>
      <c r="C282" s="3">
        <v>5.25</v>
      </c>
      <c r="D282" s="3">
        <v>5.9</v>
      </c>
      <c r="E282" s="3">
        <v>14465</v>
      </c>
      <c r="F282" s="3" t="s">
        <v>10</v>
      </c>
      <c r="G282" s="3" t="s">
        <v>11</v>
      </c>
      <c r="H282" s="3" t="s">
        <v>12</v>
      </c>
      <c r="I282" s="3">
        <v>0</v>
      </c>
    </row>
    <row r="283" spans="1:9" x14ac:dyDescent="0.3">
      <c r="A283" s="3" t="s">
        <v>109</v>
      </c>
      <c r="B283" s="3">
        <v>2006</v>
      </c>
      <c r="C283" s="3">
        <v>2.1</v>
      </c>
      <c r="D283" s="3">
        <v>7.6</v>
      </c>
      <c r="E283" s="3">
        <v>50456</v>
      </c>
      <c r="F283" s="3" t="s">
        <v>10</v>
      </c>
      <c r="G283" s="3" t="s">
        <v>11</v>
      </c>
      <c r="H283" s="3" t="s">
        <v>12</v>
      </c>
      <c r="I283" s="3">
        <v>0</v>
      </c>
    </row>
    <row r="284" spans="1:9" x14ac:dyDescent="0.3">
      <c r="A284" s="3" t="s">
        <v>109</v>
      </c>
      <c r="B284" s="3">
        <v>2014</v>
      </c>
      <c r="C284" s="3">
        <v>8.25</v>
      </c>
      <c r="D284" s="3">
        <v>14</v>
      </c>
      <c r="E284" s="3">
        <v>63000</v>
      </c>
      <c r="F284" s="3" t="s">
        <v>14</v>
      </c>
      <c r="G284" s="3" t="s">
        <v>11</v>
      </c>
      <c r="H284" s="3" t="s">
        <v>12</v>
      </c>
      <c r="I284" s="3">
        <v>0</v>
      </c>
    </row>
    <row r="285" spans="1:9" x14ac:dyDescent="0.3">
      <c r="A285" s="3" t="s">
        <v>109</v>
      </c>
      <c r="B285" s="3">
        <v>2016</v>
      </c>
      <c r="C285" s="3">
        <v>8.99</v>
      </c>
      <c r="D285" s="3">
        <v>11.8</v>
      </c>
      <c r="E285" s="3">
        <v>9010</v>
      </c>
      <c r="F285" s="3" t="s">
        <v>10</v>
      </c>
      <c r="G285" s="3" t="s">
        <v>11</v>
      </c>
      <c r="H285" s="3" t="s">
        <v>12</v>
      </c>
      <c r="I285" s="3">
        <v>0</v>
      </c>
    </row>
    <row r="286" spans="1:9" x14ac:dyDescent="0.3">
      <c r="A286" s="3" t="s">
        <v>110</v>
      </c>
      <c r="B286" s="3">
        <v>2013</v>
      </c>
      <c r="C286" s="3">
        <v>3.5</v>
      </c>
      <c r="D286" s="3">
        <v>5.9</v>
      </c>
      <c r="E286" s="3">
        <v>9800</v>
      </c>
      <c r="F286" s="3" t="s">
        <v>10</v>
      </c>
      <c r="G286" s="3" t="s">
        <v>11</v>
      </c>
      <c r="H286" s="3" t="s">
        <v>12</v>
      </c>
      <c r="I286" s="3">
        <v>0</v>
      </c>
    </row>
    <row r="287" spans="1:9" x14ac:dyDescent="0.3">
      <c r="A287" s="3" t="s">
        <v>112</v>
      </c>
      <c r="B287" s="3">
        <v>2016</v>
      </c>
      <c r="C287" s="3">
        <v>7.4</v>
      </c>
      <c r="D287" s="3">
        <v>8.5</v>
      </c>
      <c r="E287" s="3">
        <v>15059</v>
      </c>
      <c r="F287" s="3" t="s">
        <v>10</v>
      </c>
      <c r="G287" s="3" t="s">
        <v>11</v>
      </c>
      <c r="H287" s="3" t="s">
        <v>21</v>
      </c>
      <c r="I287" s="3">
        <v>0</v>
      </c>
    </row>
    <row r="288" spans="1:9" x14ac:dyDescent="0.3">
      <c r="A288" s="3" t="s">
        <v>112</v>
      </c>
      <c r="B288" s="3">
        <v>2016</v>
      </c>
      <c r="C288" s="3">
        <v>5.65</v>
      </c>
      <c r="D288" s="3">
        <v>7.9</v>
      </c>
      <c r="E288" s="3">
        <v>28569</v>
      </c>
      <c r="F288" s="3" t="s">
        <v>10</v>
      </c>
      <c r="G288" s="3" t="s">
        <v>11</v>
      </c>
      <c r="H288" s="3" t="s">
        <v>12</v>
      </c>
      <c r="I288" s="3">
        <v>0</v>
      </c>
    </row>
    <row r="289" spans="1:9" x14ac:dyDescent="0.3">
      <c r="A289" s="3" t="s">
        <v>111</v>
      </c>
      <c r="B289" s="3">
        <v>2015</v>
      </c>
      <c r="C289" s="3">
        <v>5.75</v>
      </c>
      <c r="D289" s="3">
        <v>7.5</v>
      </c>
      <c r="E289" s="3">
        <v>44000</v>
      </c>
      <c r="F289" s="3" t="s">
        <v>10</v>
      </c>
      <c r="G289" s="3" t="s">
        <v>11</v>
      </c>
      <c r="H289" s="3" t="s">
        <v>21</v>
      </c>
      <c r="I289" s="3">
        <v>0</v>
      </c>
    </row>
    <row r="290" spans="1:9" x14ac:dyDescent="0.3">
      <c r="A290" s="3" t="s">
        <v>109</v>
      </c>
      <c r="B290" s="3">
        <v>2015</v>
      </c>
      <c r="C290" s="3">
        <v>8.4</v>
      </c>
      <c r="D290" s="3">
        <v>13.6</v>
      </c>
      <c r="E290" s="3">
        <v>34000</v>
      </c>
      <c r="F290" s="3" t="s">
        <v>10</v>
      </c>
      <c r="G290" s="3" t="s">
        <v>11</v>
      </c>
      <c r="H290" s="3" t="s">
        <v>12</v>
      </c>
      <c r="I290" s="3">
        <v>0</v>
      </c>
    </row>
    <row r="291" spans="1:9" x14ac:dyDescent="0.3">
      <c r="A291" s="3" t="s">
        <v>109</v>
      </c>
      <c r="B291" s="3">
        <v>2016</v>
      </c>
      <c r="C291" s="3">
        <v>10.11</v>
      </c>
      <c r="D291" s="3">
        <v>13.6</v>
      </c>
      <c r="E291" s="3">
        <v>10980</v>
      </c>
      <c r="F291" s="3" t="s">
        <v>10</v>
      </c>
      <c r="G291" s="3" t="s">
        <v>11</v>
      </c>
      <c r="H291" s="3" t="s">
        <v>12</v>
      </c>
      <c r="I291" s="3">
        <v>0</v>
      </c>
    </row>
    <row r="292" spans="1:9" x14ac:dyDescent="0.3">
      <c r="A292" s="3" t="s">
        <v>111</v>
      </c>
      <c r="B292" s="3">
        <v>2014</v>
      </c>
      <c r="C292" s="3">
        <v>4.5</v>
      </c>
      <c r="D292" s="3">
        <v>6.4</v>
      </c>
      <c r="E292" s="3">
        <v>19000</v>
      </c>
      <c r="F292" s="3" t="s">
        <v>10</v>
      </c>
      <c r="G292" s="3" t="s">
        <v>11</v>
      </c>
      <c r="H292" s="3" t="s">
        <v>12</v>
      </c>
      <c r="I292" s="3">
        <v>0</v>
      </c>
    </row>
    <row r="293" spans="1:9" x14ac:dyDescent="0.3">
      <c r="A293" s="3" t="s">
        <v>110</v>
      </c>
      <c r="B293" s="3">
        <v>2015</v>
      </c>
      <c r="C293" s="3">
        <v>5.4</v>
      </c>
      <c r="D293" s="3">
        <v>6.1</v>
      </c>
      <c r="E293" s="3">
        <v>31427</v>
      </c>
      <c r="F293" s="3" t="s">
        <v>10</v>
      </c>
      <c r="G293" s="3" t="s">
        <v>11</v>
      </c>
      <c r="H293" s="3" t="s">
        <v>12</v>
      </c>
      <c r="I293" s="3">
        <v>0</v>
      </c>
    </row>
    <row r="294" spans="1:9" x14ac:dyDescent="0.3">
      <c r="A294" s="3" t="s">
        <v>112</v>
      </c>
      <c r="B294" s="3">
        <v>2016</v>
      </c>
      <c r="C294" s="3">
        <v>6.4</v>
      </c>
      <c r="D294" s="3">
        <v>8.4</v>
      </c>
      <c r="E294" s="3">
        <v>12000</v>
      </c>
      <c r="F294" s="3" t="s">
        <v>10</v>
      </c>
      <c r="G294" s="3" t="s">
        <v>11</v>
      </c>
      <c r="H294" s="3" t="s">
        <v>12</v>
      </c>
      <c r="I294" s="3">
        <v>0</v>
      </c>
    </row>
    <row r="295" spans="1:9" x14ac:dyDescent="0.3">
      <c r="A295" s="3" t="s">
        <v>109</v>
      </c>
      <c r="B295" s="3">
        <v>2010</v>
      </c>
      <c r="C295" s="3">
        <v>3.25</v>
      </c>
      <c r="D295" s="3">
        <v>9.9</v>
      </c>
      <c r="E295" s="3">
        <v>38000</v>
      </c>
      <c r="F295" s="3" t="s">
        <v>10</v>
      </c>
      <c r="G295" s="3" t="s">
        <v>11</v>
      </c>
      <c r="H295" s="3" t="s">
        <v>12</v>
      </c>
      <c r="I295" s="3">
        <v>0</v>
      </c>
    </row>
    <row r="296" spans="1:9" x14ac:dyDescent="0.3">
      <c r="A296" s="3" t="s">
        <v>111</v>
      </c>
      <c r="B296" s="3">
        <v>2014</v>
      </c>
      <c r="C296" s="3">
        <v>3.75</v>
      </c>
      <c r="D296" s="3">
        <v>6.8</v>
      </c>
      <c r="E296" s="3">
        <v>33019</v>
      </c>
      <c r="F296" s="3" t="s">
        <v>10</v>
      </c>
      <c r="G296" s="3" t="s">
        <v>11</v>
      </c>
      <c r="H296" s="3" t="s">
        <v>12</v>
      </c>
      <c r="I296" s="3">
        <v>0</v>
      </c>
    </row>
    <row r="297" spans="1:9" x14ac:dyDescent="0.3">
      <c r="A297" s="3" t="s">
        <v>109</v>
      </c>
      <c r="B297" s="3">
        <v>2015</v>
      </c>
      <c r="C297" s="3">
        <v>8.5500000000000007</v>
      </c>
      <c r="D297" s="3">
        <v>13.09</v>
      </c>
      <c r="E297" s="3">
        <v>60076</v>
      </c>
      <c r="F297" s="3" t="s">
        <v>14</v>
      </c>
      <c r="G297" s="3" t="s">
        <v>11</v>
      </c>
      <c r="H297" s="3" t="s">
        <v>12</v>
      </c>
      <c r="I297" s="3">
        <v>0</v>
      </c>
    </row>
    <row r="298" spans="1:9" x14ac:dyDescent="0.3">
      <c r="A298" s="3" t="s">
        <v>109</v>
      </c>
      <c r="B298" s="3">
        <v>2016</v>
      </c>
      <c r="C298" s="3">
        <v>9.5</v>
      </c>
      <c r="D298" s="3">
        <v>11.6</v>
      </c>
      <c r="E298" s="3">
        <v>33988</v>
      </c>
      <c r="F298" s="3" t="s">
        <v>14</v>
      </c>
      <c r="G298" s="3" t="s">
        <v>11</v>
      </c>
      <c r="H298" s="3" t="s">
        <v>12</v>
      </c>
      <c r="I298" s="3">
        <v>0</v>
      </c>
    </row>
    <row r="299" spans="1:9" x14ac:dyDescent="0.3">
      <c r="A299" s="3" t="s">
        <v>110</v>
      </c>
      <c r="B299" s="3">
        <v>2015</v>
      </c>
      <c r="C299" s="3">
        <v>4</v>
      </c>
      <c r="D299" s="3">
        <v>5.9</v>
      </c>
      <c r="E299" s="3">
        <v>60000</v>
      </c>
      <c r="F299" s="3" t="s">
        <v>10</v>
      </c>
      <c r="G299" s="3" t="s">
        <v>11</v>
      </c>
      <c r="H299" s="3" t="s">
        <v>12</v>
      </c>
      <c r="I299" s="3">
        <v>0</v>
      </c>
    </row>
    <row r="300" spans="1:9" x14ac:dyDescent="0.3">
      <c r="A300" s="3" t="s">
        <v>109</v>
      </c>
      <c r="B300" s="3">
        <v>2009</v>
      </c>
      <c r="C300" s="3">
        <v>3.35</v>
      </c>
      <c r="D300" s="3">
        <v>11</v>
      </c>
      <c r="E300" s="3">
        <v>87934</v>
      </c>
      <c r="F300" s="3" t="s">
        <v>10</v>
      </c>
      <c r="G300" s="3" t="s">
        <v>11</v>
      </c>
      <c r="H300" s="3" t="s">
        <v>12</v>
      </c>
      <c r="I300" s="3">
        <v>0</v>
      </c>
    </row>
    <row r="301" spans="1:9" x14ac:dyDescent="0.3">
      <c r="A301" s="3" t="s">
        <v>109</v>
      </c>
      <c r="B301" s="3">
        <v>2017</v>
      </c>
      <c r="C301" s="3">
        <v>11.5</v>
      </c>
      <c r="D301" s="3">
        <v>12.5</v>
      </c>
      <c r="E301" s="3">
        <v>9000</v>
      </c>
      <c r="F301" s="3" t="s">
        <v>14</v>
      </c>
      <c r="G301" s="3" t="s">
        <v>11</v>
      </c>
      <c r="H301" s="3" t="s">
        <v>12</v>
      </c>
      <c r="I301" s="3">
        <v>0</v>
      </c>
    </row>
    <row r="302" spans="1:9" x14ac:dyDescent="0.3">
      <c r="A302" s="3" t="s">
        <v>110</v>
      </c>
      <c r="B302" s="3">
        <v>2016</v>
      </c>
      <c r="C302" s="3">
        <v>5.3</v>
      </c>
      <c r="D302" s="3">
        <v>5.9</v>
      </c>
      <c r="E302" s="3">
        <v>5464</v>
      </c>
      <c r="F302" s="3" t="s">
        <v>10</v>
      </c>
      <c r="G302" s="3" t="s">
        <v>11</v>
      </c>
      <c r="H302" s="3" t="s">
        <v>12</v>
      </c>
      <c r="I302" s="3"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5E2CF-5F69-444F-A740-E4C23A98DEE5}">
  <dimension ref="A1:D302"/>
  <sheetViews>
    <sheetView showGridLines="0" workbookViewId="0">
      <selection activeCell="L22" sqref="L22"/>
    </sheetView>
  </sheetViews>
  <sheetFormatPr defaultRowHeight="14.4" x14ac:dyDescent="0.3"/>
  <cols>
    <col min="1" max="1" width="11" bestFit="1" customWidth="1"/>
    <col min="3" max="3" width="11.21875" bestFit="1" customWidth="1"/>
    <col min="4" max="4" width="15.77734375" bestFit="1" customWidth="1"/>
  </cols>
  <sheetData>
    <row r="1" spans="1:4" x14ac:dyDescent="0.3">
      <c r="A1" s="2" t="s">
        <v>4</v>
      </c>
    </row>
    <row r="2" spans="1:4" x14ac:dyDescent="0.3">
      <c r="A2" s="3">
        <v>27000</v>
      </c>
    </row>
    <row r="3" spans="1:4" x14ac:dyDescent="0.3">
      <c r="A3" s="3">
        <v>43000</v>
      </c>
      <c r="C3" s="16" t="s">
        <v>135</v>
      </c>
      <c r="D3" s="16" t="s">
        <v>139</v>
      </c>
    </row>
    <row r="4" spans="1:4" x14ac:dyDescent="0.3">
      <c r="A4" s="3">
        <v>6900</v>
      </c>
      <c r="C4" s="18">
        <v>0</v>
      </c>
      <c r="D4" s="17">
        <f>_xlfn.PERCENTILE.INC($A$2:$A$302,C4)</f>
        <v>500</v>
      </c>
    </row>
    <row r="5" spans="1:4" x14ac:dyDescent="0.3">
      <c r="A5" s="3">
        <v>5200</v>
      </c>
      <c r="C5" s="18">
        <v>0.25</v>
      </c>
      <c r="D5" s="17">
        <f>_xlfn.PERCENTILE.INC($A$2:$A$302,C5)</f>
        <v>15000</v>
      </c>
    </row>
    <row r="6" spans="1:4" x14ac:dyDescent="0.3">
      <c r="A6" s="3">
        <v>42450</v>
      </c>
      <c r="C6" s="18">
        <v>0.5</v>
      </c>
      <c r="D6" s="17">
        <f t="shared" ref="D6:D8" si="0">_xlfn.PERCENTILE.INC($A$2:$A$302,C6)</f>
        <v>32000</v>
      </c>
    </row>
    <row r="7" spans="1:4" x14ac:dyDescent="0.3">
      <c r="A7" s="3">
        <v>2071</v>
      </c>
      <c r="C7" s="18">
        <v>0.75</v>
      </c>
      <c r="D7" s="17">
        <f t="shared" si="0"/>
        <v>49000</v>
      </c>
    </row>
    <row r="8" spans="1:4" x14ac:dyDescent="0.3">
      <c r="A8" s="3">
        <v>18796</v>
      </c>
      <c r="C8" s="18">
        <v>1</v>
      </c>
      <c r="D8" s="17">
        <f t="shared" si="0"/>
        <v>500000</v>
      </c>
    </row>
    <row r="9" spans="1:4" x14ac:dyDescent="0.3">
      <c r="A9" s="3">
        <v>33429</v>
      </c>
    </row>
    <row r="10" spans="1:4" x14ac:dyDescent="0.3">
      <c r="A10" s="3">
        <v>20273</v>
      </c>
    </row>
    <row r="11" spans="1:4" x14ac:dyDescent="0.3">
      <c r="A11" s="3">
        <v>42367</v>
      </c>
      <c r="C11" s="19" t="s">
        <v>140</v>
      </c>
      <c r="D11" s="19">
        <f>D7-D5</f>
        <v>34000</v>
      </c>
    </row>
    <row r="12" spans="1:4" x14ac:dyDescent="0.3">
      <c r="A12" s="3">
        <v>2135</v>
      </c>
      <c r="C12" s="19" t="s">
        <v>141</v>
      </c>
      <c r="D12" s="19">
        <f>D7+1.5*D11</f>
        <v>100000</v>
      </c>
    </row>
    <row r="13" spans="1:4" x14ac:dyDescent="0.3">
      <c r="A13" s="3">
        <v>51000</v>
      </c>
      <c r="C13" s="19" t="s">
        <v>142</v>
      </c>
      <c r="D13" s="19">
        <f>D5-1.5*D11</f>
        <v>-36000</v>
      </c>
    </row>
    <row r="14" spans="1:4" x14ac:dyDescent="0.3">
      <c r="A14" s="3">
        <v>15000</v>
      </c>
    </row>
    <row r="15" spans="1:4" x14ac:dyDescent="0.3">
      <c r="A15" s="3">
        <v>26000</v>
      </c>
    </row>
    <row r="16" spans="1:4" x14ac:dyDescent="0.3">
      <c r="A16" s="3">
        <v>77427</v>
      </c>
    </row>
    <row r="17" spans="1:1" x14ac:dyDescent="0.3">
      <c r="A17" s="3">
        <v>43000</v>
      </c>
    </row>
    <row r="18" spans="1:1" x14ac:dyDescent="0.3">
      <c r="A18" s="3">
        <v>41678</v>
      </c>
    </row>
    <row r="19" spans="1:1" x14ac:dyDescent="0.3">
      <c r="A19" s="3">
        <v>43000</v>
      </c>
    </row>
    <row r="20" spans="1:1" x14ac:dyDescent="0.3">
      <c r="A20" s="3">
        <v>35500</v>
      </c>
    </row>
    <row r="21" spans="1:1" x14ac:dyDescent="0.3">
      <c r="A21" s="3">
        <v>41442</v>
      </c>
    </row>
    <row r="22" spans="1:1" x14ac:dyDescent="0.3">
      <c r="A22" s="3">
        <v>25000</v>
      </c>
    </row>
    <row r="23" spans="1:1" x14ac:dyDescent="0.3">
      <c r="A23" s="3">
        <v>2400</v>
      </c>
    </row>
    <row r="24" spans="1:1" x14ac:dyDescent="0.3">
      <c r="A24" s="3">
        <v>500000</v>
      </c>
    </row>
    <row r="25" spans="1:1" x14ac:dyDescent="0.3">
      <c r="A25" s="3">
        <v>452800</v>
      </c>
    </row>
    <row r="26" spans="1:1" x14ac:dyDescent="0.3">
      <c r="A26" s="3">
        <v>56879</v>
      </c>
    </row>
    <row r="27" spans="1:1" x14ac:dyDescent="0.3">
      <c r="A27" s="3">
        <v>20000</v>
      </c>
    </row>
    <row r="28" spans="1:1" x14ac:dyDescent="0.3">
      <c r="A28" s="3">
        <v>55138</v>
      </c>
    </row>
    <row r="29" spans="1:1" x14ac:dyDescent="0.3">
      <c r="A29" s="3">
        <v>16200</v>
      </c>
    </row>
    <row r="30" spans="1:1" x14ac:dyDescent="0.3">
      <c r="A30" s="3">
        <v>44542</v>
      </c>
    </row>
    <row r="31" spans="1:1" x14ac:dyDescent="0.3">
      <c r="A31" s="3">
        <v>45000</v>
      </c>
    </row>
    <row r="32" spans="1:1" x14ac:dyDescent="0.3">
      <c r="A32" s="3">
        <v>51439</v>
      </c>
    </row>
    <row r="33" spans="1:1" x14ac:dyDescent="0.3">
      <c r="A33" s="3">
        <v>54200</v>
      </c>
    </row>
    <row r="34" spans="1:1" x14ac:dyDescent="0.3">
      <c r="A34" s="3">
        <v>39000</v>
      </c>
    </row>
    <row r="35" spans="1:1" x14ac:dyDescent="0.3">
      <c r="A35" s="3">
        <v>45000</v>
      </c>
    </row>
    <row r="36" spans="1:1" x14ac:dyDescent="0.3">
      <c r="A36" s="3">
        <v>45000</v>
      </c>
    </row>
    <row r="37" spans="1:1" x14ac:dyDescent="0.3">
      <c r="A37" s="3">
        <v>49998</v>
      </c>
    </row>
    <row r="38" spans="1:1" x14ac:dyDescent="0.3">
      <c r="A38" s="3">
        <v>48767</v>
      </c>
    </row>
    <row r="39" spans="1:1" x14ac:dyDescent="0.3">
      <c r="A39" s="3">
        <v>127000</v>
      </c>
    </row>
    <row r="40" spans="1:1" x14ac:dyDescent="0.3">
      <c r="A40" s="3">
        <v>10079</v>
      </c>
    </row>
    <row r="41" spans="1:1" x14ac:dyDescent="0.3">
      <c r="A41" s="3">
        <v>62000</v>
      </c>
    </row>
    <row r="42" spans="1:1" x14ac:dyDescent="0.3">
      <c r="A42" s="3">
        <v>24524</v>
      </c>
    </row>
    <row r="43" spans="1:1" x14ac:dyDescent="0.3">
      <c r="A43" s="3">
        <v>46706</v>
      </c>
    </row>
    <row r="44" spans="1:1" x14ac:dyDescent="0.3">
      <c r="A44" s="3">
        <v>58000</v>
      </c>
    </row>
    <row r="45" spans="1:1" x14ac:dyDescent="0.3">
      <c r="A45" s="3">
        <v>45780</v>
      </c>
    </row>
    <row r="46" spans="1:1" x14ac:dyDescent="0.3">
      <c r="A46" s="3">
        <v>50000</v>
      </c>
    </row>
    <row r="47" spans="1:1" x14ac:dyDescent="0.3">
      <c r="A47" s="3">
        <v>15000</v>
      </c>
    </row>
    <row r="48" spans="1:1" x14ac:dyDescent="0.3">
      <c r="A48" s="3">
        <v>64532</v>
      </c>
    </row>
    <row r="49" spans="1:1" x14ac:dyDescent="0.3">
      <c r="A49" s="3">
        <v>65000</v>
      </c>
    </row>
    <row r="50" spans="1:1" x14ac:dyDescent="0.3">
      <c r="A50" s="3">
        <v>25870</v>
      </c>
    </row>
    <row r="51" spans="1:1" x14ac:dyDescent="0.3">
      <c r="A51" s="3">
        <v>37000</v>
      </c>
    </row>
    <row r="52" spans="1:1" x14ac:dyDescent="0.3">
      <c r="A52" s="3">
        <v>304707</v>
      </c>
    </row>
    <row r="53" spans="1:1" x14ac:dyDescent="0.3">
      <c r="A53" s="3">
        <v>40000</v>
      </c>
    </row>
    <row r="54" spans="1:1" x14ac:dyDescent="0.3">
      <c r="A54" s="3">
        <v>15000</v>
      </c>
    </row>
    <row r="55" spans="1:1" x14ac:dyDescent="0.3">
      <c r="A55" s="3">
        <v>135000</v>
      </c>
    </row>
    <row r="56" spans="1:1" x14ac:dyDescent="0.3">
      <c r="A56" s="3">
        <v>90000</v>
      </c>
    </row>
    <row r="57" spans="1:1" x14ac:dyDescent="0.3">
      <c r="A57" s="3">
        <v>70000</v>
      </c>
    </row>
    <row r="58" spans="1:1" x14ac:dyDescent="0.3">
      <c r="A58" s="3">
        <v>40534</v>
      </c>
    </row>
    <row r="59" spans="1:1" x14ac:dyDescent="0.3">
      <c r="A59" s="3">
        <v>50000</v>
      </c>
    </row>
    <row r="60" spans="1:1" x14ac:dyDescent="0.3">
      <c r="A60" s="3">
        <v>39485</v>
      </c>
    </row>
    <row r="61" spans="1:1" x14ac:dyDescent="0.3">
      <c r="A61" s="3">
        <v>41000</v>
      </c>
    </row>
    <row r="62" spans="1:1" x14ac:dyDescent="0.3">
      <c r="A62" s="3">
        <v>40001</v>
      </c>
    </row>
    <row r="63" spans="1:1" x14ac:dyDescent="0.3">
      <c r="A63" s="3">
        <v>40588</v>
      </c>
    </row>
    <row r="64" spans="1:1" x14ac:dyDescent="0.3">
      <c r="A64" s="3">
        <v>78000</v>
      </c>
    </row>
    <row r="65" spans="1:1" x14ac:dyDescent="0.3">
      <c r="A65" s="3">
        <v>47000</v>
      </c>
    </row>
    <row r="66" spans="1:1" x14ac:dyDescent="0.3">
      <c r="A66" s="3">
        <v>6000</v>
      </c>
    </row>
    <row r="67" spans="1:1" x14ac:dyDescent="0.3">
      <c r="A67" s="3">
        <v>45000</v>
      </c>
    </row>
    <row r="68" spans="1:1" x14ac:dyDescent="0.3">
      <c r="A68" s="3">
        <v>11000</v>
      </c>
    </row>
    <row r="69" spans="1:1" x14ac:dyDescent="0.3">
      <c r="A69" s="3">
        <v>59000</v>
      </c>
    </row>
    <row r="70" spans="1:1" x14ac:dyDescent="0.3">
      <c r="A70" s="3">
        <v>88000</v>
      </c>
    </row>
    <row r="71" spans="1:1" x14ac:dyDescent="0.3">
      <c r="A71" s="3">
        <v>12000</v>
      </c>
    </row>
    <row r="72" spans="1:1" x14ac:dyDescent="0.3">
      <c r="A72" s="3">
        <v>71000</v>
      </c>
    </row>
    <row r="73" spans="1:1" x14ac:dyDescent="0.3">
      <c r="A73" s="3">
        <v>45000</v>
      </c>
    </row>
    <row r="74" spans="1:1" x14ac:dyDescent="0.3">
      <c r="A74" s="3">
        <v>56001</v>
      </c>
    </row>
    <row r="75" spans="1:1" x14ac:dyDescent="0.3">
      <c r="A75" s="3">
        <v>43000</v>
      </c>
    </row>
    <row r="76" spans="1:1" x14ac:dyDescent="0.3">
      <c r="A76" s="3">
        <v>83000</v>
      </c>
    </row>
    <row r="77" spans="1:1" x14ac:dyDescent="0.3">
      <c r="A77" s="3">
        <v>36000</v>
      </c>
    </row>
    <row r="78" spans="1:1" x14ac:dyDescent="0.3">
      <c r="A78" s="3">
        <v>72000</v>
      </c>
    </row>
    <row r="79" spans="1:1" x14ac:dyDescent="0.3">
      <c r="A79" s="3">
        <v>135154</v>
      </c>
    </row>
    <row r="80" spans="1:1" x14ac:dyDescent="0.3">
      <c r="A80" s="3">
        <v>80000</v>
      </c>
    </row>
    <row r="81" spans="1:1" x14ac:dyDescent="0.3">
      <c r="A81" s="3">
        <v>89000</v>
      </c>
    </row>
    <row r="82" spans="1:1" x14ac:dyDescent="0.3">
      <c r="A82" s="3">
        <v>23000</v>
      </c>
    </row>
    <row r="83" spans="1:1" x14ac:dyDescent="0.3">
      <c r="A83" s="3">
        <v>40000</v>
      </c>
    </row>
    <row r="84" spans="1:1" x14ac:dyDescent="0.3">
      <c r="A84" s="3">
        <v>15000</v>
      </c>
    </row>
    <row r="85" spans="1:1" x14ac:dyDescent="0.3">
      <c r="A85" s="3">
        <v>38000</v>
      </c>
    </row>
    <row r="86" spans="1:1" x14ac:dyDescent="0.3">
      <c r="A86" s="3">
        <v>197176</v>
      </c>
    </row>
    <row r="87" spans="1:1" x14ac:dyDescent="0.3">
      <c r="A87" s="3">
        <v>142000</v>
      </c>
    </row>
    <row r="88" spans="1:1" x14ac:dyDescent="0.3">
      <c r="A88" s="3">
        <v>78000</v>
      </c>
    </row>
    <row r="89" spans="1:1" x14ac:dyDescent="0.3">
      <c r="A89" s="3">
        <v>56000</v>
      </c>
    </row>
    <row r="90" spans="1:1" x14ac:dyDescent="0.3">
      <c r="A90" s="3">
        <v>47000</v>
      </c>
    </row>
    <row r="91" spans="1:1" x14ac:dyDescent="0.3">
      <c r="A91" s="3">
        <v>40000</v>
      </c>
    </row>
    <row r="92" spans="1:1" x14ac:dyDescent="0.3">
      <c r="A92" s="3">
        <v>62000</v>
      </c>
    </row>
    <row r="93" spans="1:1" x14ac:dyDescent="0.3">
      <c r="A93" s="3">
        <v>58242</v>
      </c>
    </row>
    <row r="94" spans="1:1" x14ac:dyDescent="0.3">
      <c r="A94" s="3">
        <v>75000</v>
      </c>
    </row>
    <row r="95" spans="1:1" x14ac:dyDescent="0.3">
      <c r="A95" s="3">
        <v>40000</v>
      </c>
    </row>
    <row r="96" spans="1:1" x14ac:dyDescent="0.3">
      <c r="A96" s="3">
        <v>89000</v>
      </c>
    </row>
    <row r="97" spans="1:1" x14ac:dyDescent="0.3">
      <c r="A97" s="3">
        <v>72000</v>
      </c>
    </row>
    <row r="98" spans="1:1" x14ac:dyDescent="0.3">
      <c r="A98" s="3">
        <v>29000</v>
      </c>
    </row>
    <row r="99" spans="1:1" x14ac:dyDescent="0.3">
      <c r="A99" s="3">
        <v>8700</v>
      </c>
    </row>
    <row r="100" spans="1:1" x14ac:dyDescent="0.3">
      <c r="A100" s="3">
        <v>45000</v>
      </c>
    </row>
    <row r="101" spans="1:1" x14ac:dyDescent="0.3">
      <c r="A101" s="3">
        <v>50024</v>
      </c>
    </row>
    <row r="102" spans="1:1" x14ac:dyDescent="0.3">
      <c r="A102" s="3">
        <v>3000</v>
      </c>
    </row>
    <row r="103" spans="1:1" x14ac:dyDescent="0.3">
      <c r="A103" s="3">
        <v>1400</v>
      </c>
    </row>
    <row r="104" spans="1:1" x14ac:dyDescent="0.3">
      <c r="A104" s="3">
        <v>4000</v>
      </c>
    </row>
    <row r="105" spans="1:1" x14ac:dyDescent="0.3">
      <c r="A105" s="3">
        <v>1200</v>
      </c>
    </row>
    <row r="106" spans="1:1" x14ac:dyDescent="0.3">
      <c r="A106" s="3">
        <v>4100</v>
      </c>
    </row>
    <row r="107" spans="1:1" x14ac:dyDescent="0.3">
      <c r="A107" s="3">
        <v>21700</v>
      </c>
    </row>
    <row r="108" spans="1:1" x14ac:dyDescent="0.3">
      <c r="A108" s="3">
        <v>16500</v>
      </c>
    </row>
    <row r="109" spans="1:1" x14ac:dyDescent="0.3">
      <c r="A109" s="3">
        <v>15000</v>
      </c>
    </row>
    <row r="110" spans="1:1" x14ac:dyDescent="0.3">
      <c r="A110" s="3">
        <v>18000</v>
      </c>
    </row>
    <row r="111" spans="1:1" x14ac:dyDescent="0.3">
      <c r="A111" s="3">
        <v>11000</v>
      </c>
    </row>
    <row r="112" spans="1:1" x14ac:dyDescent="0.3">
      <c r="A112" s="3">
        <v>6000</v>
      </c>
    </row>
    <row r="113" spans="1:1" x14ac:dyDescent="0.3">
      <c r="A113" s="3">
        <v>8700</v>
      </c>
    </row>
    <row r="114" spans="1:1" x14ac:dyDescent="0.3">
      <c r="A114" s="3">
        <v>7000</v>
      </c>
    </row>
    <row r="115" spans="1:1" x14ac:dyDescent="0.3">
      <c r="A115" s="3">
        <v>35000</v>
      </c>
    </row>
    <row r="116" spans="1:1" x14ac:dyDescent="0.3">
      <c r="A116" s="3">
        <v>17000</v>
      </c>
    </row>
    <row r="117" spans="1:1" x14ac:dyDescent="0.3">
      <c r="A117" s="3">
        <v>17500</v>
      </c>
    </row>
    <row r="118" spans="1:1" x14ac:dyDescent="0.3">
      <c r="A118" s="3">
        <v>33000</v>
      </c>
    </row>
    <row r="119" spans="1:1" x14ac:dyDescent="0.3">
      <c r="A119" s="3">
        <v>14000</v>
      </c>
    </row>
    <row r="120" spans="1:1" x14ac:dyDescent="0.3">
      <c r="A120" s="3">
        <v>26000</v>
      </c>
    </row>
    <row r="121" spans="1:1" x14ac:dyDescent="0.3">
      <c r="A121" s="3">
        <v>5400</v>
      </c>
    </row>
    <row r="122" spans="1:1" x14ac:dyDescent="0.3">
      <c r="A122" s="3">
        <v>5700</v>
      </c>
    </row>
    <row r="123" spans="1:1" x14ac:dyDescent="0.3">
      <c r="A123" s="3">
        <v>6900</v>
      </c>
    </row>
    <row r="124" spans="1:1" x14ac:dyDescent="0.3">
      <c r="A124" s="3">
        <v>6000</v>
      </c>
    </row>
    <row r="125" spans="1:1" x14ac:dyDescent="0.3">
      <c r="A125" s="3">
        <v>46500</v>
      </c>
    </row>
    <row r="126" spans="1:1" x14ac:dyDescent="0.3">
      <c r="A126" s="3">
        <v>11500</v>
      </c>
    </row>
    <row r="127" spans="1:1" x14ac:dyDescent="0.3">
      <c r="A127" s="3">
        <v>40000</v>
      </c>
    </row>
    <row r="128" spans="1:1" x14ac:dyDescent="0.3">
      <c r="A128" s="3">
        <v>1300</v>
      </c>
    </row>
    <row r="129" spans="1:1" x14ac:dyDescent="0.3">
      <c r="A129" s="3">
        <v>7000</v>
      </c>
    </row>
    <row r="130" spans="1:1" x14ac:dyDescent="0.3">
      <c r="A130" s="3">
        <v>3000</v>
      </c>
    </row>
    <row r="131" spans="1:1" x14ac:dyDescent="0.3">
      <c r="A131" s="3">
        <v>5000</v>
      </c>
    </row>
    <row r="132" spans="1:1" x14ac:dyDescent="0.3">
      <c r="A132" s="3">
        <v>11000</v>
      </c>
    </row>
    <row r="133" spans="1:1" x14ac:dyDescent="0.3">
      <c r="A133" s="3">
        <v>18000</v>
      </c>
    </row>
    <row r="134" spans="1:1" x14ac:dyDescent="0.3">
      <c r="A134" s="3">
        <v>3500</v>
      </c>
    </row>
    <row r="135" spans="1:1" x14ac:dyDescent="0.3">
      <c r="A135" s="3">
        <v>500</v>
      </c>
    </row>
    <row r="136" spans="1:1" x14ac:dyDescent="0.3">
      <c r="A136" s="3">
        <v>11800</v>
      </c>
    </row>
    <row r="137" spans="1:1" x14ac:dyDescent="0.3">
      <c r="A137" s="3">
        <v>5000</v>
      </c>
    </row>
    <row r="138" spans="1:1" x14ac:dyDescent="0.3">
      <c r="A138" s="3">
        <v>23500</v>
      </c>
    </row>
    <row r="139" spans="1:1" x14ac:dyDescent="0.3">
      <c r="A139" s="3">
        <v>16000</v>
      </c>
    </row>
    <row r="140" spans="1:1" x14ac:dyDescent="0.3">
      <c r="A140" s="3">
        <v>15000</v>
      </c>
    </row>
    <row r="141" spans="1:1" x14ac:dyDescent="0.3">
      <c r="A141" s="3">
        <v>16600</v>
      </c>
    </row>
    <row r="142" spans="1:1" x14ac:dyDescent="0.3">
      <c r="A142" s="3">
        <v>32000</v>
      </c>
    </row>
    <row r="143" spans="1:1" x14ac:dyDescent="0.3">
      <c r="A143" s="3">
        <v>20000</v>
      </c>
    </row>
    <row r="144" spans="1:1" x14ac:dyDescent="0.3">
      <c r="A144" s="3">
        <v>29000</v>
      </c>
    </row>
    <row r="145" spans="1:1" x14ac:dyDescent="0.3">
      <c r="A145" s="3">
        <v>25000</v>
      </c>
    </row>
    <row r="146" spans="1:1" x14ac:dyDescent="0.3">
      <c r="A146" s="3">
        <v>25000</v>
      </c>
    </row>
    <row r="147" spans="1:1" x14ac:dyDescent="0.3">
      <c r="A147" s="3">
        <v>19000</v>
      </c>
    </row>
    <row r="148" spans="1:1" x14ac:dyDescent="0.3">
      <c r="A148" s="3">
        <v>15000</v>
      </c>
    </row>
    <row r="149" spans="1:1" x14ac:dyDescent="0.3">
      <c r="A149" s="3">
        <v>58000</v>
      </c>
    </row>
    <row r="150" spans="1:1" x14ac:dyDescent="0.3">
      <c r="A150" s="3">
        <v>45000</v>
      </c>
    </row>
    <row r="151" spans="1:1" x14ac:dyDescent="0.3">
      <c r="A151" s="3">
        <v>24000</v>
      </c>
    </row>
    <row r="152" spans="1:1" x14ac:dyDescent="0.3">
      <c r="A152" s="3">
        <v>6000</v>
      </c>
    </row>
    <row r="153" spans="1:1" x14ac:dyDescent="0.3">
      <c r="A153" s="3">
        <v>31000</v>
      </c>
    </row>
    <row r="154" spans="1:1" x14ac:dyDescent="0.3">
      <c r="A154" s="3">
        <v>13000</v>
      </c>
    </row>
    <row r="155" spans="1:1" x14ac:dyDescent="0.3">
      <c r="A155" s="3">
        <v>45000</v>
      </c>
    </row>
    <row r="156" spans="1:1" x14ac:dyDescent="0.3">
      <c r="A156" s="3">
        <v>8000</v>
      </c>
    </row>
    <row r="157" spans="1:1" x14ac:dyDescent="0.3">
      <c r="A157" s="3">
        <v>4300</v>
      </c>
    </row>
    <row r="158" spans="1:1" x14ac:dyDescent="0.3">
      <c r="A158" s="3">
        <v>15000</v>
      </c>
    </row>
    <row r="159" spans="1:1" x14ac:dyDescent="0.3">
      <c r="A159" s="3">
        <v>23000</v>
      </c>
    </row>
    <row r="160" spans="1:1" x14ac:dyDescent="0.3">
      <c r="A160" s="3">
        <v>8600</v>
      </c>
    </row>
    <row r="161" spans="1:1" x14ac:dyDescent="0.3">
      <c r="A161" s="3">
        <v>4000</v>
      </c>
    </row>
    <row r="162" spans="1:1" x14ac:dyDescent="0.3">
      <c r="A162" s="3">
        <v>24000</v>
      </c>
    </row>
    <row r="163" spans="1:1" x14ac:dyDescent="0.3">
      <c r="A163" s="3">
        <v>23000</v>
      </c>
    </row>
    <row r="164" spans="1:1" x14ac:dyDescent="0.3">
      <c r="A164" s="3">
        <v>14500</v>
      </c>
    </row>
    <row r="165" spans="1:1" x14ac:dyDescent="0.3">
      <c r="A165" s="3">
        <v>27000</v>
      </c>
    </row>
    <row r="166" spans="1:1" x14ac:dyDescent="0.3">
      <c r="A166" s="3">
        <v>14000</v>
      </c>
    </row>
    <row r="167" spans="1:1" x14ac:dyDescent="0.3">
      <c r="A167" s="3">
        <v>500</v>
      </c>
    </row>
    <row r="168" spans="1:1" x14ac:dyDescent="0.3">
      <c r="A168" s="3">
        <v>1000</v>
      </c>
    </row>
    <row r="169" spans="1:1" x14ac:dyDescent="0.3">
      <c r="A169" s="3">
        <v>42000</v>
      </c>
    </row>
    <row r="170" spans="1:1" x14ac:dyDescent="0.3">
      <c r="A170" s="3">
        <v>12000</v>
      </c>
    </row>
    <row r="171" spans="1:1" x14ac:dyDescent="0.3">
      <c r="A171" s="3">
        <v>14000</v>
      </c>
    </row>
    <row r="172" spans="1:1" x14ac:dyDescent="0.3">
      <c r="A172" s="3">
        <v>5500</v>
      </c>
    </row>
    <row r="173" spans="1:1" x14ac:dyDescent="0.3">
      <c r="A173" s="3">
        <v>6700</v>
      </c>
    </row>
    <row r="174" spans="1:1" x14ac:dyDescent="0.3">
      <c r="A174" s="3">
        <v>13700</v>
      </c>
    </row>
    <row r="175" spans="1:1" x14ac:dyDescent="0.3">
      <c r="A175" s="3">
        <v>1300</v>
      </c>
    </row>
    <row r="176" spans="1:1" x14ac:dyDescent="0.3">
      <c r="A176" s="3">
        <v>38600</v>
      </c>
    </row>
    <row r="177" spans="1:1" x14ac:dyDescent="0.3">
      <c r="A177" s="3">
        <v>75000</v>
      </c>
    </row>
    <row r="178" spans="1:1" x14ac:dyDescent="0.3">
      <c r="A178" s="3">
        <v>30000</v>
      </c>
    </row>
    <row r="179" spans="1:1" x14ac:dyDescent="0.3">
      <c r="A179" s="3">
        <v>24000</v>
      </c>
    </row>
    <row r="180" spans="1:1" x14ac:dyDescent="0.3">
      <c r="A180" s="3">
        <v>19000</v>
      </c>
    </row>
    <row r="181" spans="1:1" x14ac:dyDescent="0.3">
      <c r="A181" s="3">
        <v>213000</v>
      </c>
    </row>
    <row r="182" spans="1:1" x14ac:dyDescent="0.3">
      <c r="A182" s="3">
        <v>60000</v>
      </c>
    </row>
    <row r="183" spans="1:1" x14ac:dyDescent="0.3">
      <c r="A183" s="3">
        <v>50000</v>
      </c>
    </row>
    <row r="184" spans="1:1" x14ac:dyDescent="0.3">
      <c r="A184" s="3">
        <v>30000</v>
      </c>
    </row>
    <row r="185" spans="1:1" x14ac:dyDescent="0.3">
      <c r="A185" s="3">
        <v>21000</v>
      </c>
    </row>
    <row r="186" spans="1:1" x14ac:dyDescent="0.3">
      <c r="A186" s="3">
        <v>26000</v>
      </c>
    </row>
    <row r="187" spans="1:1" x14ac:dyDescent="0.3">
      <c r="A187" s="3">
        <v>1900</v>
      </c>
    </row>
    <row r="188" spans="1:1" x14ac:dyDescent="0.3">
      <c r="A188" s="3">
        <v>22000</v>
      </c>
    </row>
    <row r="189" spans="1:1" x14ac:dyDescent="0.3">
      <c r="A189" s="3">
        <v>32000</v>
      </c>
    </row>
    <row r="190" spans="1:1" x14ac:dyDescent="0.3">
      <c r="A190" s="3">
        <v>18000</v>
      </c>
    </row>
    <row r="191" spans="1:1" x14ac:dyDescent="0.3">
      <c r="A191" s="3">
        <v>55000</v>
      </c>
    </row>
    <row r="192" spans="1:1" x14ac:dyDescent="0.3">
      <c r="A192" s="3">
        <v>60000</v>
      </c>
    </row>
    <row r="193" spans="1:1" x14ac:dyDescent="0.3">
      <c r="A193" s="3">
        <v>25000</v>
      </c>
    </row>
    <row r="194" spans="1:1" x14ac:dyDescent="0.3">
      <c r="A194" s="3">
        <v>49000</v>
      </c>
    </row>
    <row r="195" spans="1:1" x14ac:dyDescent="0.3">
      <c r="A195" s="3">
        <v>24000</v>
      </c>
    </row>
    <row r="196" spans="1:1" x14ac:dyDescent="0.3">
      <c r="A196" s="3">
        <v>50000</v>
      </c>
    </row>
    <row r="197" spans="1:1" x14ac:dyDescent="0.3">
      <c r="A197" s="3">
        <v>35000</v>
      </c>
    </row>
    <row r="198" spans="1:1" x14ac:dyDescent="0.3">
      <c r="A198" s="3">
        <v>500000</v>
      </c>
    </row>
    <row r="199" spans="1:1" x14ac:dyDescent="0.3">
      <c r="A199" s="3">
        <v>33000</v>
      </c>
    </row>
    <row r="200" spans="1:1" x14ac:dyDescent="0.3">
      <c r="A200" s="3">
        <v>35000</v>
      </c>
    </row>
    <row r="201" spans="1:1" x14ac:dyDescent="0.3">
      <c r="A201" s="3">
        <v>53000</v>
      </c>
    </row>
    <row r="202" spans="1:1" x14ac:dyDescent="0.3">
      <c r="A202" s="3">
        <v>92233</v>
      </c>
    </row>
    <row r="203" spans="1:1" x14ac:dyDescent="0.3">
      <c r="A203" s="3">
        <v>58000</v>
      </c>
    </row>
    <row r="204" spans="1:1" x14ac:dyDescent="0.3">
      <c r="A204" s="3">
        <v>28200</v>
      </c>
    </row>
    <row r="205" spans="1:1" x14ac:dyDescent="0.3">
      <c r="A205" s="3">
        <v>53460</v>
      </c>
    </row>
    <row r="206" spans="1:1" x14ac:dyDescent="0.3">
      <c r="A206" s="3">
        <v>28282</v>
      </c>
    </row>
    <row r="207" spans="1:1" x14ac:dyDescent="0.3">
      <c r="A207" s="3">
        <v>3493</v>
      </c>
    </row>
    <row r="208" spans="1:1" x14ac:dyDescent="0.3">
      <c r="A208" s="3">
        <v>12479</v>
      </c>
    </row>
    <row r="209" spans="1:1" x14ac:dyDescent="0.3">
      <c r="A209" s="3">
        <v>34797</v>
      </c>
    </row>
    <row r="210" spans="1:1" x14ac:dyDescent="0.3">
      <c r="A210" s="3">
        <v>3435</v>
      </c>
    </row>
    <row r="211" spans="1:1" x14ac:dyDescent="0.3">
      <c r="A211" s="3">
        <v>21125</v>
      </c>
    </row>
    <row r="212" spans="1:1" x14ac:dyDescent="0.3">
      <c r="A212" s="3">
        <v>35775</v>
      </c>
    </row>
    <row r="213" spans="1:1" x14ac:dyDescent="0.3">
      <c r="A213" s="3">
        <v>43535</v>
      </c>
    </row>
    <row r="214" spans="1:1" x14ac:dyDescent="0.3">
      <c r="A214" s="3">
        <v>22671</v>
      </c>
    </row>
    <row r="215" spans="1:1" x14ac:dyDescent="0.3">
      <c r="A215" s="3">
        <v>31604</v>
      </c>
    </row>
    <row r="216" spans="1:1" x14ac:dyDescent="0.3">
      <c r="A216" s="3">
        <v>20114</v>
      </c>
    </row>
    <row r="217" spans="1:1" x14ac:dyDescent="0.3">
      <c r="A217" s="3">
        <v>36100</v>
      </c>
    </row>
    <row r="218" spans="1:1" x14ac:dyDescent="0.3">
      <c r="A218" s="3">
        <v>12500</v>
      </c>
    </row>
    <row r="219" spans="1:1" x14ac:dyDescent="0.3">
      <c r="A219" s="3">
        <v>15000</v>
      </c>
    </row>
    <row r="220" spans="1:1" x14ac:dyDescent="0.3">
      <c r="A220" s="3">
        <v>45078</v>
      </c>
    </row>
    <row r="221" spans="1:1" x14ac:dyDescent="0.3">
      <c r="A221" s="3">
        <v>36000</v>
      </c>
    </row>
    <row r="222" spans="1:1" x14ac:dyDescent="0.3">
      <c r="A222" s="3">
        <v>38488</v>
      </c>
    </row>
    <row r="223" spans="1:1" x14ac:dyDescent="0.3">
      <c r="A223" s="3">
        <v>32000</v>
      </c>
    </row>
    <row r="224" spans="1:1" x14ac:dyDescent="0.3">
      <c r="A224" s="3">
        <v>77632</v>
      </c>
    </row>
    <row r="225" spans="1:1" x14ac:dyDescent="0.3">
      <c r="A225" s="3">
        <v>61381</v>
      </c>
    </row>
    <row r="226" spans="1:1" x14ac:dyDescent="0.3">
      <c r="A226" s="3">
        <v>36198</v>
      </c>
    </row>
    <row r="227" spans="1:1" x14ac:dyDescent="0.3">
      <c r="A227" s="3">
        <v>22517</v>
      </c>
    </row>
    <row r="228" spans="1:1" x14ac:dyDescent="0.3">
      <c r="A228" s="3">
        <v>24678</v>
      </c>
    </row>
    <row r="229" spans="1:1" x14ac:dyDescent="0.3">
      <c r="A229" s="3">
        <v>57000</v>
      </c>
    </row>
    <row r="230" spans="1:1" x14ac:dyDescent="0.3">
      <c r="A230" s="3">
        <v>60000</v>
      </c>
    </row>
    <row r="231" spans="1:1" x14ac:dyDescent="0.3">
      <c r="A231" s="3">
        <v>52132</v>
      </c>
    </row>
    <row r="232" spans="1:1" x14ac:dyDescent="0.3">
      <c r="A232" s="3">
        <v>45000</v>
      </c>
    </row>
    <row r="233" spans="1:1" x14ac:dyDescent="0.3">
      <c r="A233" s="3">
        <v>15001</v>
      </c>
    </row>
    <row r="234" spans="1:1" x14ac:dyDescent="0.3">
      <c r="A234" s="3">
        <v>12900</v>
      </c>
    </row>
    <row r="235" spans="1:1" x14ac:dyDescent="0.3">
      <c r="A235" s="3">
        <v>53000</v>
      </c>
    </row>
    <row r="236" spans="1:1" x14ac:dyDescent="0.3">
      <c r="A236" s="3">
        <v>4492</v>
      </c>
    </row>
    <row r="237" spans="1:1" x14ac:dyDescent="0.3">
      <c r="A237" s="3">
        <v>15141</v>
      </c>
    </row>
    <row r="238" spans="1:1" x14ac:dyDescent="0.3">
      <c r="A238" s="3">
        <v>11849</v>
      </c>
    </row>
    <row r="239" spans="1:1" x14ac:dyDescent="0.3">
      <c r="A239" s="3">
        <v>68000</v>
      </c>
    </row>
    <row r="240" spans="1:1" x14ac:dyDescent="0.3">
      <c r="A240" s="3">
        <v>60241</v>
      </c>
    </row>
    <row r="241" spans="1:1" x14ac:dyDescent="0.3">
      <c r="A241" s="3">
        <v>23709</v>
      </c>
    </row>
    <row r="242" spans="1:1" x14ac:dyDescent="0.3">
      <c r="A242" s="3">
        <v>32322</v>
      </c>
    </row>
    <row r="243" spans="1:1" x14ac:dyDescent="0.3">
      <c r="A243" s="3">
        <v>35866</v>
      </c>
    </row>
    <row r="244" spans="1:1" x14ac:dyDescent="0.3">
      <c r="A244" s="3">
        <v>34000</v>
      </c>
    </row>
    <row r="245" spans="1:1" x14ac:dyDescent="0.3">
      <c r="A245" s="3">
        <v>7000</v>
      </c>
    </row>
    <row r="246" spans="1:1" x14ac:dyDescent="0.3">
      <c r="A246" s="3">
        <v>49000</v>
      </c>
    </row>
    <row r="247" spans="1:1" x14ac:dyDescent="0.3">
      <c r="A247" s="3">
        <v>71000</v>
      </c>
    </row>
    <row r="248" spans="1:1" x14ac:dyDescent="0.3">
      <c r="A248" s="3">
        <v>35000</v>
      </c>
    </row>
    <row r="249" spans="1:1" x14ac:dyDescent="0.3">
      <c r="A249" s="3">
        <v>36000</v>
      </c>
    </row>
    <row r="250" spans="1:1" x14ac:dyDescent="0.3">
      <c r="A250" s="3">
        <v>30000</v>
      </c>
    </row>
    <row r="251" spans="1:1" x14ac:dyDescent="0.3">
      <c r="A251" s="3">
        <v>17000</v>
      </c>
    </row>
    <row r="252" spans="1:1" x14ac:dyDescent="0.3">
      <c r="A252" s="3">
        <v>35934</v>
      </c>
    </row>
    <row r="253" spans="1:1" x14ac:dyDescent="0.3">
      <c r="A253" s="3">
        <v>56701</v>
      </c>
    </row>
    <row r="254" spans="1:1" x14ac:dyDescent="0.3">
      <c r="A254" s="3">
        <v>31427</v>
      </c>
    </row>
    <row r="255" spans="1:1" x14ac:dyDescent="0.3">
      <c r="A255" s="3">
        <v>48000</v>
      </c>
    </row>
    <row r="256" spans="1:1" x14ac:dyDescent="0.3">
      <c r="A256" s="3">
        <v>54242</v>
      </c>
    </row>
    <row r="257" spans="1:1" x14ac:dyDescent="0.3">
      <c r="A257" s="3">
        <v>53675</v>
      </c>
    </row>
    <row r="258" spans="1:1" x14ac:dyDescent="0.3">
      <c r="A258" s="3">
        <v>49562</v>
      </c>
    </row>
    <row r="259" spans="1:1" x14ac:dyDescent="0.3">
      <c r="A259" s="3">
        <v>40324</v>
      </c>
    </row>
    <row r="260" spans="1:1" x14ac:dyDescent="0.3">
      <c r="A260" s="3">
        <v>25000</v>
      </c>
    </row>
    <row r="261" spans="1:1" x14ac:dyDescent="0.3">
      <c r="A261" s="3">
        <v>36054</v>
      </c>
    </row>
    <row r="262" spans="1:1" x14ac:dyDescent="0.3">
      <c r="A262" s="3">
        <v>29223</v>
      </c>
    </row>
    <row r="263" spans="1:1" x14ac:dyDescent="0.3">
      <c r="A263" s="3">
        <v>5600</v>
      </c>
    </row>
    <row r="264" spans="1:1" x14ac:dyDescent="0.3">
      <c r="A264" s="3">
        <v>40023</v>
      </c>
    </row>
    <row r="265" spans="1:1" x14ac:dyDescent="0.3">
      <c r="A265" s="3">
        <v>16002</v>
      </c>
    </row>
    <row r="266" spans="1:1" x14ac:dyDescent="0.3">
      <c r="A266" s="3">
        <v>40026</v>
      </c>
    </row>
    <row r="267" spans="1:1" x14ac:dyDescent="0.3">
      <c r="A267" s="3">
        <v>21200</v>
      </c>
    </row>
    <row r="268" spans="1:1" x14ac:dyDescent="0.3">
      <c r="A268" s="3">
        <v>35000</v>
      </c>
    </row>
    <row r="269" spans="1:1" x14ac:dyDescent="0.3">
      <c r="A269" s="3">
        <v>19434</v>
      </c>
    </row>
    <row r="270" spans="1:1" x14ac:dyDescent="0.3">
      <c r="A270" s="3">
        <v>19000</v>
      </c>
    </row>
    <row r="271" spans="1:1" x14ac:dyDescent="0.3">
      <c r="A271" s="3">
        <v>18828</v>
      </c>
    </row>
    <row r="272" spans="1:1" x14ac:dyDescent="0.3">
      <c r="A272" s="3">
        <v>69341</v>
      </c>
    </row>
    <row r="273" spans="1:1" x14ac:dyDescent="0.3">
      <c r="A273" s="3">
        <v>69562</v>
      </c>
    </row>
    <row r="274" spans="1:1" x14ac:dyDescent="0.3">
      <c r="A274" s="3">
        <v>27600</v>
      </c>
    </row>
    <row r="275" spans="1:1" x14ac:dyDescent="0.3">
      <c r="A275" s="3">
        <v>61203</v>
      </c>
    </row>
    <row r="276" spans="1:1" x14ac:dyDescent="0.3">
      <c r="A276" s="3">
        <v>16500</v>
      </c>
    </row>
    <row r="277" spans="1:1" x14ac:dyDescent="0.3">
      <c r="A277" s="3">
        <v>30753</v>
      </c>
    </row>
    <row r="278" spans="1:1" x14ac:dyDescent="0.3">
      <c r="A278" s="3">
        <v>24800</v>
      </c>
    </row>
    <row r="279" spans="1:1" x14ac:dyDescent="0.3">
      <c r="A279" s="3">
        <v>21780</v>
      </c>
    </row>
    <row r="280" spans="1:1" x14ac:dyDescent="0.3">
      <c r="A280" s="3">
        <v>4000</v>
      </c>
    </row>
    <row r="281" spans="1:1" x14ac:dyDescent="0.3">
      <c r="A281" s="3">
        <v>40126</v>
      </c>
    </row>
    <row r="282" spans="1:1" x14ac:dyDescent="0.3">
      <c r="A282" s="3">
        <v>14465</v>
      </c>
    </row>
    <row r="283" spans="1:1" x14ac:dyDescent="0.3">
      <c r="A283" s="3">
        <v>50456</v>
      </c>
    </row>
    <row r="284" spans="1:1" x14ac:dyDescent="0.3">
      <c r="A284" s="3">
        <v>63000</v>
      </c>
    </row>
    <row r="285" spans="1:1" x14ac:dyDescent="0.3">
      <c r="A285" s="3">
        <v>9010</v>
      </c>
    </row>
    <row r="286" spans="1:1" x14ac:dyDescent="0.3">
      <c r="A286" s="3">
        <v>9800</v>
      </c>
    </row>
    <row r="287" spans="1:1" x14ac:dyDescent="0.3">
      <c r="A287" s="3">
        <v>15059</v>
      </c>
    </row>
    <row r="288" spans="1:1" x14ac:dyDescent="0.3">
      <c r="A288" s="3">
        <v>28569</v>
      </c>
    </row>
    <row r="289" spans="1:1" x14ac:dyDescent="0.3">
      <c r="A289" s="3">
        <v>44000</v>
      </c>
    </row>
    <row r="290" spans="1:1" x14ac:dyDescent="0.3">
      <c r="A290" s="3">
        <v>34000</v>
      </c>
    </row>
    <row r="291" spans="1:1" x14ac:dyDescent="0.3">
      <c r="A291" s="3">
        <v>10980</v>
      </c>
    </row>
    <row r="292" spans="1:1" x14ac:dyDescent="0.3">
      <c r="A292" s="3">
        <v>19000</v>
      </c>
    </row>
    <row r="293" spans="1:1" x14ac:dyDescent="0.3">
      <c r="A293" s="3">
        <v>31427</v>
      </c>
    </row>
    <row r="294" spans="1:1" x14ac:dyDescent="0.3">
      <c r="A294" s="3">
        <v>12000</v>
      </c>
    </row>
    <row r="295" spans="1:1" x14ac:dyDescent="0.3">
      <c r="A295" s="3">
        <v>38000</v>
      </c>
    </row>
    <row r="296" spans="1:1" x14ac:dyDescent="0.3">
      <c r="A296" s="3">
        <v>33019</v>
      </c>
    </row>
    <row r="297" spans="1:1" x14ac:dyDescent="0.3">
      <c r="A297" s="3">
        <v>60076</v>
      </c>
    </row>
    <row r="298" spans="1:1" x14ac:dyDescent="0.3">
      <c r="A298" s="3">
        <v>33988</v>
      </c>
    </row>
    <row r="299" spans="1:1" x14ac:dyDescent="0.3">
      <c r="A299" s="3">
        <v>60000</v>
      </c>
    </row>
    <row r="300" spans="1:1" x14ac:dyDescent="0.3">
      <c r="A300" s="3">
        <v>87934</v>
      </c>
    </row>
    <row r="301" spans="1:1" x14ac:dyDescent="0.3">
      <c r="A301" s="3">
        <v>9000</v>
      </c>
    </row>
    <row r="302" spans="1:1" x14ac:dyDescent="0.3">
      <c r="A302" s="3">
        <v>5464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7ADAC-5D7F-4E46-B712-B462FC987F05}">
  <dimension ref="A1:D302"/>
  <sheetViews>
    <sheetView showGridLines="0" workbookViewId="0">
      <selection activeCell="F13" sqref="F13"/>
    </sheetView>
  </sheetViews>
  <sheetFormatPr defaultRowHeight="14.4" x14ac:dyDescent="0.3"/>
  <cols>
    <col min="1" max="1" width="11.5546875" bestFit="1" customWidth="1"/>
    <col min="3" max="3" width="11.21875" bestFit="1" customWidth="1"/>
    <col min="4" max="4" width="15.77734375" bestFit="1" customWidth="1"/>
  </cols>
  <sheetData>
    <row r="1" spans="1:4" x14ac:dyDescent="0.3">
      <c r="A1" s="2" t="s">
        <v>2</v>
      </c>
    </row>
    <row r="2" spans="1:4" x14ac:dyDescent="0.3">
      <c r="A2" s="3">
        <v>3.35</v>
      </c>
    </row>
    <row r="3" spans="1:4" x14ac:dyDescent="0.3">
      <c r="A3" s="3">
        <v>4.75</v>
      </c>
      <c r="C3" s="16" t="s">
        <v>135</v>
      </c>
      <c r="D3" s="16" t="s">
        <v>143</v>
      </c>
    </row>
    <row r="4" spans="1:4" x14ac:dyDescent="0.3">
      <c r="A4" s="3">
        <v>7.25</v>
      </c>
      <c r="C4" s="18">
        <v>0</v>
      </c>
      <c r="D4" s="17">
        <f>_xlfn.PERCENTILE.INC($A$2:$A$302,C4)</f>
        <v>0.1</v>
      </c>
    </row>
    <row r="5" spans="1:4" x14ac:dyDescent="0.3">
      <c r="A5" s="3">
        <v>2.85</v>
      </c>
      <c r="C5" s="18">
        <v>0.25</v>
      </c>
      <c r="D5" s="17">
        <f>_xlfn.PERCENTILE.INC($A$2:$A$302,C5)</f>
        <v>0.9</v>
      </c>
    </row>
    <row r="6" spans="1:4" x14ac:dyDescent="0.3">
      <c r="A6" s="3">
        <v>4.5999999999999996</v>
      </c>
      <c r="C6" s="18">
        <v>0.5</v>
      </c>
      <c r="D6" s="17">
        <f t="shared" ref="D6:D8" si="0">_xlfn.PERCENTILE.INC($A$2:$A$302,C6)</f>
        <v>3.6</v>
      </c>
    </row>
    <row r="7" spans="1:4" x14ac:dyDescent="0.3">
      <c r="A7" s="3">
        <v>9.25</v>
      </c>
      <c r="C7" s="18">
        <v>0.75</v>
      </c>
      <c r="D7" s="17">
        <f t="shared" si="0"/>
        <v>6</v>
      </c>
    </row>
    <row r="8" spans="1:4" x14ac:dyDescent="0.3">
      <c r="A8" s="3">
        <v>6.75</v>
      </c>
      <c r="C8" s="18">
        <v>1</v>
      </c>
      <c r="D8" s="17">
        <f t="shared" si="0"/>
        <v>35</v>
      </c>
    </row>
    <row r="9" spans="1:4" x14ac:dyDescent="0.3">
      <c r="A9" s="3">
        <v>6.5</v>
      </c>
    </row>
    <row r="10" spans="1:4" x14ac:dyDescent="0.3">
      <c r="A10" s="3">
        <v>8.75</v>
      </c>
    </row>
    <row r="11" spans="1:4" x14ac:dyDescent="0.3">
      <c r="A11" s="3">
        <v>7.45</v>
      </c>
      <c r="C11" s="19" t="s">
        <v>140</v>
      </c>
      <c r="D11" s="19">
        <f>D7-D5</f>
        <v>5.0999999999999996</v>
      </c>
    </row>
    <row r="12" spans="1:4" x14ac:dyDescent="0.3">
      <c r="A12" s="3">
        <v>2.85</v>
      </c>
      <c r="C12" s="19" t="s">
        <v>141</v>
      </c>
      <c r="D12" s="19">
        <f>D7+1.5*D11</f>
        <v>13.649999999999999</v>
      </c>
    </row>
    <row r="13" spans="1:4" x14ac:dyDescent="0.3">
      <c r="A13" s="3">
        <v>6.85</v>
      </c>
      <c r="C13" s="19" t="s">
        <v>142</v>
      </c>
      <c r="D13" s="19">
        <f>D5-1.5*D11</f>
        <v>-6.7499999999999991</v>
      </c>
    </row>
    <row r="14" spans="1:4" x14ac:dyDescent="0.3">
      <c r="A14" s="3">
        <v>7.5</v>
      </c>
    </row>
    <row r="15" spans="1:4" x14ac:dyDescent="0.3">
      <c r="A15" s="3">
        <v>6.1</v>
      </c>
    </row>
    <row r="16" spans="1:4" x14ac:dyDescent="0.3">
      <c r="A16" s="3">
        <v>2.25</v>
      </c>
    </row>
    <row r="17" spans="1:1" x14ac:dyDescent="0.3">
      <c r="A17" s="3">
        <v>7.75</v>
      </c>
    </row>
    <row r="18" spans="1:1" x14ac:dyDescent="0.3">
      <c r="A18" s="3">
        <v>7.25</v>
      </c>
    </row>
    <row r="19" spans="1:1" x14ac:dyDescent="0.3">
      <c r="A19" s="3">
        <v>7.75</v>
      </c>
    </row>
    <row r="20" spans="1:1" x14ac:dyDescent="0.3">
      <c r="A20" s="3">
        <v>3.25</v>
      </c>
    </row>
    <row r="21" spans="1:1" x14ac:dyDescent="0.3">
      <c r="A21" s="3">
        <v>2.65</v>
      </c>
    </row>
    <row r="22" spans="1:1" x14ac:dyDescent="0.3">
      <c r="A22" s="3">
        <v>2.85</v>
      </c>
    </row>
    <row r="23" spans="1:1" x14ac:dyDescent="0.3">
      <c r="A23" s="3">
        <v>4.9000000000000004</v>
      </c>
    </row>
    <row r="24" spans="1:1" x14ac:dyDescent="0.3">
      <c r="A24" s="3">
        <v>4.4000000000000004</v>
      </c>
    </row>
    <row r="25" spans="1:1" x14ac:dyDescent="0.3">
      <c r="A25" s="3">
        <v>2.5</v>
      </c>
    </row>
    <row r="26" spans="1:1" x14ac:dyDescent="0.3">
      <c r="A26" s="3">
        <v>2.9</v>
      </c>
    </row>
    <row r="27" spans="1:1" x14ac:dyDescent="0.3">
      <c r="A27" s="3">
        <v>3</v>
      </c>
    </row>
    <row r="28" spans="1:1" x14ac:dyDescent="0.3">
      <c r="A28" s="3">
        <v>4.1500000000000004</v>
      </c>
    </row>
    <row r="29" spans="1:1" x14ac:dyDescent="0.3">
      <c r="A29" s="3">
        <v>6</v>
      </c>
    </row>
    <row r="30" spans="1:1" x14ac:dyDescent="0.3">
      <c r="A30" s="3">
        <v>1.95</v>
      </c>
    </row>
    <row r="31" spans="1:1" x14ac:dyDescent="0.3">
      <c r="A31" s="3">
        <v>7.45</v>
      </c>
    </row>
    <row r="32" spans="1:1" x14ac:dyDescent="0.3">
      <c r="A32" s="3">
        <v>3.1</v>
      </c>
    </row>
    <row r="33" spans="1:1" x14ac:dyDescent="0.3">
      <c r="A33" s="3">
        <v>2.35</v>
      </c>
    </row>
    <row r="34" spans="1:1" x14ac:dyDescent="0.3">
      <c r="A34" s="3">
        <v>4.95</v>
      </c>
    </row>
    <row r="35" spans="1:1" x14ac:dyDescent="0.3">
      <c r="A35" s="3">
        <v>6</v>
      </c>
    </row>
    <row r="36" spans="1:1" x14ac:dyDescent="0.3">
      <c r="A36" s="3">
        <v>5.5</v>
      </c>
    </row>
    <row r="37" spans="1:1" x14ac:dyDescent="0.3">
      <c r="A37" s="3">
        <v>2.95</v>
      </c>
    </row>
    <row r="38" spans="1:1" x14ac:dyDescent="0.3">
      <c r="A38" s="3">
        <v>4.6500000000000004</v>
      </c>
    </row>
    <row r="39" spans="1:1" x14ac:dyDescent="0.3">
      <c r="A39" s="3">
        <v>0.35</v>
      </c>
    </row>
    <row r="40" spans="1:1" x14ac:dyDescent="0.3">
      <c r="A40" s="3">
        <v>3</v>
      </c>
    </row>
    <row r="41" spans="1:1" x14ac:dyDescent="0.3">
      <c r="A41" s="3">
        <v>2.25</v>
      </c>
    </row>
    <row r="42" spans="1:1" x14ac:dyDescent="0.3">
      <c r="A42" s="3">
        <v>5.85</v>
      </c>
    </row>
    <row r="43" spans="1:1" x14ac:dyDescent="0.3">
      <c r="A43" s="3">
        <v>2.5499999999999998</v>
      </c>
    </row>
    <row r="44" spans="1:1" x14ac:dyDescent="0.3">
      <c r="A44" s="3">
        <v>1.95</v>
      </c>
    </row>
    <row r="45" spans="1:1" x14ac:dyDescent="0.3">
      <c r="A45" s="3">
        <v>5.5</v>
      </c>
    </row>
    <row r="46" spans="1:1" x14ac:dyDescent="0.3">
      <c r="A46" s="3">
        <v>1.25</v>
      </c>
    </row>
    <row r="47" spans="1:1" x14ac:dyDescent="0.3">
      <c r="A47" s="3">
        <v>7.5</v>
      </c>
    </row>
    <row r="48" spans="1:1" x14ac:dyDescent="0.3">
      <c r="A48" s="3">
        <v>2.65</v>
      </c>
    </row>
    <row r="49" spans="1:1" x14ac:dyDescent="0.3">
      <c r="A49" s="3">
        <v>1.05</v>
      </c>
    </row>
    <row r="50" spans="1:1" x14ac:dyDescent="0.3">
      <c r="A50" s="3">
        <v>5.8</v>
      </c>
    </row>
    <row r="51" spans="1:1" x14ac:dyDescent="0.3">
      <c r="A51" s="3">
        <v>7.75</v>
      </c>
    </row>
    <row r="52" spans="1:1" x14ac:dyDescent="0.3">
      <c r="A52" s="3">
        <v>14.9</v>
      </c>
    </row>
    <row r="53" spans="1:1" x14ac:dyDescent="0.3">
      <c r="A53" s="3">
        <v>23</v>
      </c>
    </row>
    <row r="54" spans="1:1" x14ac:dyDescent="0.3">
      <c r="A54" s="3">
        <v>18</v>
      </c>
    </row>
    <row r="55" spans="1:1" x14ac:dyDescent="0.3">
      <c r="A55" s="3">
        <v>16</v>
      </c>
    </row>
    <row r="56" spans="1:1" x14ac:dyDescent="0.3">
      <c r="A56" s="3">
        <v>2.75</v>
      </c>
    </row>
    <row r="57" spans="1:1" x14ac:dyDescent="0.3">
      <c r="A57" s="3">
        <v>3.6</v>
      </c>
    </row>
    <row r="58" spans="1:1" x14ac:dyDescent="0.3">
      <c r="A58" s="3">
        <v>4.5</v>
      </c>
    </row>
    <row r="59" spans="1:1" x14ac:dyDescent="0.3">
      <c r="A59" s="3">
        <v>4.75</v>
      </c>
    </row>
    <row r="60" spans="1:1" x14ac:dyDescent="0.3">
      <c r="A60" s="3">
        <v>4.0999999999999996</v>
      </c>
    </row>
    <row r="61" spans="1:1" x14ac:dyDescent="0.3">
      <c r="A61" s="3">
        <v>19.989999999999998</v>
      </c>
    </row>
    <row r="62" spans="1:1" x14ac:dyDescent="0.3">
      <c r="A62" s="3">
        <v>6.95</v>
      </c>
    </row>
    <row r="63" spans="1:1" x14ac:dyDescent="0.3">
      <c r="A63" s="3">
        <v>4.5</v>
      </c>
    </row>
    <row r="64" spans="1:1" x14ac:dyDescent="0.3">
      <c r="A64" s="3">
        <v>18.75</v>
      </c>
    </row>
    <row r="65" spans="1:1" x14ac:dyDescent="0.3">
      <c r="A65" s="3">
        <v>23.5</v>
      </c>
    </row>
    <row r="66" spans="1:1" x14ac:dyDescent="0.3">
      <c r="A66" s="3">
        <v>33</v>
      </c>
    </row>
    <row r="67" spans="1:1" x14ac:dyDescent="0.3">
      <c r="A67" s="3">
        <v>4.75</v>
      </c>
    </row>
    <row r="68" spans="1:1" x14ac:dyDescent="0.3">
      <c r="A68" s="3">
        <v>19.75</v>
      </c>
    </row>
    <row r="69" spans="1:1" x14ac:dyDescent="0.3">
      <c r="A69" s="3">
        <v>9.25</v>
      </c>
    </row>
    <row r="70" spans="1:1" x14ac:dyDescent="0.3">
      <c r="A70" s="3">
        <v>4.3499999999999996</v>
      </c>
    </row>
    <row r="71" spans="1:1" x14ac:dyDescent="0.3">
      <c r="A71" s="3">
        <v>14.25</v>
      </c>
    </row>
    <row r="72" spans="1:1" x14ac:dyDescent="0.3">
      <c r="A72" s="3">
        <v>3.95</v>
      </c>
    </row>
    <row r="73" spans="1:1" x14ac:dyDescent="0.3">
      <c r="A73" s="3">
        <v>4.5</v>
      </c>
    </row>
    <row r="74" spans="1:1" x14ac:dyDescent="0.3">
      <c r="A74" s="3">
        <v>7.45</v>
      </c>
    </row>
    <row r="75" spans="1:1" x14ac:dyDescent="0.3">
      <c r="A75" s="3">
        <v>2.65</v>
      </c>
    </row>
    <row r="76" spans="1:1" x14ac:dyDescent="0.3">
      <c r="A76" s="3">
        <v>4.9000000000000004</v>
      </c>
    </row>
    <row r="77" spans="1:1" x14ac:dyDescent="0.3">
      <c r="A77" s="3">
        <v>3.95</v>
      </c>
    </row>
    <row r="78" spans="1:1" x14ac:dyDescent="0.3">
      <c r="A78" s="3">
        <v>5.5</v>
      </c>
    </row>
    <row r="79" spans="1:1" x14ac:dyDescent="0.3">
      <c r="A79" s="3">
        <v>1.5</v>
      </c>
    </row>
    <row r="80" spans="1:1" x14ac:dyDescent="0.3">
      <c r="A80" s="3">
        <v>5.25</v>
      </c>
    </row>
    <row r="81" spans="1:1" x14ac:dyDescent="0.3">
      <c r="A81" s="3">
        <v>14.5</v>
      </c>
    </row>
    <row r="82" spans="1:1" x14ac:dyDescent="0.3">
      <c r="A82" s="3">
        <v>14.73</v>
      </c>
    </row>
    <row r="83" spans="1:1" x14ac:dyDescent="0.3">
      <c r="A83" s="3">
        <v>4.75</v>
      </c>
    </row>
    <row r="84" spans="1:1" x14ac:dyDescent="0.3">
      <c r="A84" s="3">
        <v>23</v>
      </c>
    </row>
    <row r="85" spans="1:1" x14ac:dyDescent="0.3">
      <c r="A85" s="3">
        <v>12.5</v>
      </c>
    </row>
    <row r="86" spans="1:1" x14ac:dyDescent="0.3">
      <c r="A86" s="3">
        <v>3.49</v>
      </c>
    </row>
    <row r="87" spans="1:1" x14ac:dyDescent="0.3">
      <c r="A87" s="3">
        <v>2.5</v>
      </c>
    </row>
    <row r="88" spans="1:1" x14ac:dyDescent="0.3">
      <c r="A88" s="3">
        <v>35</v>
      </c>
    </row>
    <row r="89" spans="1:1" x14ac:dyDescent="0.3">
      <c r="A89" s="3">
        <v>5.9</v>
      </c>
    </row>
    <row r="90" spans="1:1" x14ac:dyDescent="0.3">
      <c r="A90" s="3">
        <v>3.45</v>
      </c>
    </row>
    <row r="91" spans="1:1" x14ac:dyDescent="0.3">
      <c r="A91" s="3">
        <v>4.75</v>
      </c>
    </row>
    <row r="92" spans="1:1" x14ac:dyDescent="0.3">
      <c r="A92" s="3">
        <v>3.8</v>
      </c>
    </row>
    <row r="93" spans="1:1" x14ac:dyDescent="0.3">
      <c r="A93" s="3">
        <v>11.25</v>
      </c>
    </row>
    <row r="94" spans="1:1" x14ac:dyDescent="0.3">
      <c r="A94" s="3">
        <v>3.51</v>
      </c>
    </row>
    <row r="95" spans="1:1" x14ac:dyDescent="0.3">
      <c r="A95" s="3">
        <v>23</v>
      </c>
    </row>
    <row r="96" spans="1:1" x14ac:dyDescent="0.3">
      <c r="A96" s="3">
        <v>4</v>
      </c>
    </row>
    <row r="97" spans="1:1" x14ac:dyDescent="0.3">
      <c r="A97" s="3">
        <v>5.85</v>
      </c>
    </row>
    <row r="98" spans="1:1" x14ac:dyDescent="0.3">
      <c r="A98" s="3">
        <v>20.75</v>
      </c>
    </row>
    <row r="99" spans="1:1" x14ac:dyDescent="0.3">
      <c r="A99" s="3">
        <v>17</v>
      </c>
    </row>
    <row r="100" spans="1:1" x14ac:dyDescent="0.3">
      <c r="A100" s="3">
        <v>7.05</v>
      </c>
    </row>
    <row r="101" spans="1:1" x14ac:dyDescent="0.3">
      <c r="A101" s="3">
        <v>9.65</v>
      </c>
    </row>
    <row r="102" spans="1:1" x14ac:dyDescent="0.3">
      <c r="A102" s="3">
        <v>1.75</v>
      </c>
    </row>
    <row r="103" spans="1:1" x14ac:dyDescent="0.3">
      <c r="A103" s="3">
        <v>1.7</v>
      </c>
    </row>
    <row r="104" spans="1:1" x14ac:dyDescent="0.3">
      <c r="A104" s="3">
        <v>1.65</v>
      </c>
    </row>
    <row r="105" spans="1:1" x14ac:dyDescent="0.3">
      <c r="A105" s="3">
        <v>1.45</v>
      </c>
    </row>
    <row r="106" spans="1:1" x14ac:dyDescent="0.3">
      <c r="A106" s="3">
        <v>1.35</v>
      </c>
    </row>
    <row r="107" spans="1:1" x14ac:dyDescent="0.3">
      <c r="A107" s="3">
        <v>1.35</v>
      </c>
    </row>
    <row r="108" spans="1:1" x14ac:dyDescent="0.3">
      <c r="A108" s="3">
        <v>1.35</v>
      </c>
    </row>
    <row r="109" spans="1:1" x14ac:dyDescent="0.3">
      <c r="A109" s="3">
        <v>1.25</v>
      </c>
    </row>
    <row r="110" spans="1:1" x14ac:dyDescent="0.3">
      <c r="A110" s="3">
        <v>1.2</v>
      </c>
    </row>
    <row r="111" spans="1:1" x14ac:dyDescent="0.3">
      <c r="A111" s="3">
        <v>1.2</v>
      </c>
    </row>
    <row r="112" spans="1:1" x14ac:dyDescent="0.3">
      <c r="A112" s="3">
        <v>1.2</v>
      </c>
    </row>
    <row r="113" spans="1:1" x14ac:dyDescent="0.3">
      <c r="A113" s="3">
        <v>1.1499999999999999</v>
      </c>
    </row>
    <row r="114" spans="1:1" x14ac:dyDescent="0.3">
      <c r="A114" s="3">
        <v>1.1499999999999999</v>
      </c>
    </row>
    <row r="115" spans="1:1" x14ac:dyDescent="0.3">
      <c r="A115" s="3">
        <v>1.1499999999999999</v>
      </c>
    </row>
    <row r="116" spans="1:1" x14ac:dyDescent="0.3">
      <c r="A116" s="3">
        <v>1.1499999999999999</v>
      </c>
    </row>
    <row r="117" spans="1:1" x14ac:dyDescent="0.3">
      <c r="A117" s="3">
        <v>1.1100000000000001</v>
      </c>
    </row>
    <row r="118" spans="1:1" x14ac:dyDescent="0.3">
      <c r="A118" s="3">
        <v>1.1000000000000001</v>
      </c>
    </row>
    <row r="119" spans="1:1" x14ac:dyDescent="0.3">
      <c r="A119" s="3">
        <v>1.1000000000000001</v>
      </c>
    </row>
    <row r="120" spans="1:1" x14ac:dyDescent="0.3">
      <c r="A120" s="3">
        <v>1.1000000000000001</v>
      </c>
    </row>
    <row r="121" spans="1:1" x14ac:dyDescent="0.3">
      <c r="A121" s="3">
        <v>1.05</v>
      </c>
    </row>
    <row r="122" spans="1:1" x14ac:dyDescent="0.3">
      <c r="A122" s="3">
        <v>1.05</v>
      </c>
    </row>
    <row r="123" spans="1:1" x14ac:dyDescent="0.3">
      <c r="A123" s="3">
        <v>1.05</v>
      </c>
    </row>
    <row r="124" spans="1:1" x14ac:dyDescent="0.3">
      <c r="A124" s="3">
        <v>1.05</v>
      </c>
    </row>
    <row r="125" spans="1:1" x14ac:dyDescent="0.3">
      <c r="A125" s="3">
        <v>1</v>
      </c>
    </row>
    <row r="126" spans="1:1" x14ac:dyDescent="0.3">
      <c r="A126" s="3">
        <v>0.95</v>
      </c>
    </row>
    <row r="127" spans="1:1" x14ac:dyDescent="0.3">
      <c r="A127" s="3">
        <v>0.9</v>
      </c>
    </row>
    <row r="128" spans="1:1" x14ac:dyDescent="0.3">
      <c r="A128" s="3">
        <v>0.9</v>
      </c>
    </row>
    <row r="129" spans="1:1" x14ac:dyDescent="0.3">
      <c r="A129" s="3">
        <v>0.75</v>
      </c>
    </row>
    <row r="130" spans="1:1" x14ac:dyDescent="0.3">
      <c r="A130" s="3">
        <v>0.8</v>
      </c>
    </row>
    <row r="131" spans="1:1" x14ac:dyDescent="0.3">
      <c r="A131" s="3">
        <v>0.78</v>
      </c>
    </row>
    <row r="132" spans="1:1" x14ac:dyDescent="0.3">
      <c r="A132" s="3">
        <v>0.75</v>
      </c>
    </row>
    <row r="133" spans="1:1" x14ac:dyDescent="0.3">
      <c r="A133" s="3">
        <v>0.75</v>
      </c>
    </row>
    <row r="134" spans="1:1" x14ac:dyDescent="0.3">
      <c r="A134" s="3">
        <v>0.75</v>
      </c>
    </row>
    <row r="135" spans="1:1" x14ac:dyDescent="0.3">
      <c r="A135" s="3">
        <v>0.72</v>
      </c>
    </row>
    <row r="136" spans="1:1" x14ac:dyDescent="0.3">
      <c r="A136" s="3">
        <v>0.65</v>
      </c>
    </row>
    <row r="137" spans="1:1" x14ac:dyDescent="0.3">
      <c r="A137" s="3">
        <v>0.65</v>
      </c>
    </row>
    <row r="138" spans="1:1" x14ac:dyDescent="0.3">
      <c r="A138" s="3">
        <v>0.65</v>
      </c>
    </row>
    <row r="139" spans="1:1" x14ac:dyDescent="0.3">
      <c r="A139" s="3">
        <v>0.65</v>
      </c>
    </row>
    <row r="140" spans="1:1" x14ac:dyDescent="0.3">
      <c r="A140" s="3">
        <v>0.6</v>
      </c>
    </row>
    <row r="141" spans="1:1" x14ac:dyDescent="0.3">
      <c r="A141" s="3">
        <v>0.6</v>
      </c>
    </row>
    <row r="142" spans="1:1" x14ac:dyDescent="0.3">
      <c r="A142" s="3">
        <v>0.6</v>
      </c>
    </row>
    <row r="143" spans="1:1" x14ac:dyDescent="0.3">
      <c r="A143" s="3">
        <v>0.6</v>
      </c>
    </row>
    <row r="144" spans="1:1" x14ac:dyDescent="0.3">
      <c r="A144" s="3">
        <v>0.6</v>
      </c>
    </row>
    <row r="145" spans="1:1" x14ac:dyDescent="0.3">
      <c r="A145" s="3">
        <v>0.6</v>
      </c>
    </row>
    <row r="146" spans="1:1" x14ac:dyDescent="0.3">
      <c r="A146" s="3">
        <v>0.6</v>
      </c>
    </row>
    <row r="147" spans="1:1" x14ac:dyDescent="0.3">
      <c r="A147" s="3">
        <v>0.6</v>
      </c>
    </row>
    <row r="148" spans="1:1" x14ac:dyDescent="0.3">
      <c r="A148" s="3">
        <v>0.55000000000000004</v>
      </c>
    </row>
    <row r="149" spans="1:1" x14ac:dyDescent="0.3">
      <c r="A149" s="3">
        <v>0.55000000000000004</v>
      </c>
    </row>
    <row r="150" spans="1:1" x14ac:dyDescent="0.3">
      <c r="A150" s="3">
        <v>0.52</v>
      </c>
    </row>
    <row r="151" spans="1:1" x14ac:dyDescent="0.3">
      <c r="A151" s="3">
        <v>0.51</v>
      </c>
    </row>
    <row r="152" spans="1:1" x14ac:dyDescent="0.3">
      <c r="A152" s="3">
        <v>0.5</v>
      </c>
    </row>
    <row r="153" spans="1:1" x14ac:dyDescent="0.3">
      <c r="A153" s="3">
        <v>0.5</v>
      </c>
    </row>
    <row r="154" spans="1:1" x14ac:dyDescent="0.3">
      <c r="A154" s="3">
        <v>0.5</v>
      </c>
    </row>
    <row r="155" spans="1:1" x14ac:dyDescent="0.3">
      <c r="A155" s="3">
        <v>0.5</v>
      </c>
    </row>
    <row r="156" spans="1:1" x14ac:dyDescent="0.3">
      <c r="A156" s="3">
        <v>0.5</v>
      </c>
    </row>
    <row r="157" spans="1:1" x14ac:dyDescent="0.3">
      <c r="A157" s="3">
        <v>0.48</v>
      </c>
    </row>
    <row r="158" spans="1:1" x14ac:dyDescent="0.3">
      <c r="A158" s="3">
        <v>0.48</v>
      </c>
    </row>
    <row r="159" spans="1:1" x14ac:dyDescent="0.3">
      <c r="A159" s="3">
        <v>0.48</v>
      </c>
    </row>
    <row r="160" spans="1:1" x14ac:dyDescent="0.3">
      <c r="A160" s="3">
        <v>0.48</v>
      </c>
    </row>
    <row r="161" spans="1:1" x14ac:dyDescent="0.3">
      <c r="A161" s="3">
        <v>0.45</v>
      </c>
    </row>
    <row r="162" spans="1:1" x14ac:dyDescent="0.3">
      <c r="A162" s="3">
        <v>0.45</v>
      </c>
    </row>
    <row r="163" spans="1:1" x14ac:dyDescent="0.3">
      <c r="A163" s="3">
        <v>0.45</v>
      </c>
    </row>
    <row r="164" spans="1:1" x14ac:dyDescent="0.3">
      <c r="A164" s="3">
        <v>0.45</v>
      </c>
    </row>
    <row r="165" spans="1:1" x14ac:dyDescent="0.3">
      <c r="A165" s="3">
        <v>0.45</v>
      </c>
    </row>
    <row r="166" spans="1:1" x14ac:dyDescent="0.3">
      <c r="A166" s="3">
        <v>0.45</v>
      </c>
    </row>
    <row r="167" spans="1:1" x14ac:dyDescent="0.3">
      <c r="A167" s="3">
        <v>0.45</v>
      </c>
    </row>
    <row r="168" spans="1:1" x14ac:dyDescent="0.3">
      <c r="A168" s="3">
        <v>0.45</v>
      </c>
    </row>
    <row r="169" spans="1:1" x14ac:dyDescent="0.3">
      <c r="A169" s="3">
        <v>0.42</v>
      </c>
    </row>
    <row r="170" spans="1:1" x14ac:dyDescent="0.3">
      <c r="A170" s="3">
        <v>0.42</v>
      </c>
    </row>
    <row r="171" spans="1:1" x14ac:dyDescent="0.3">
      <c r="A171" s="3">
        <v>0.4</v>
      </c>
    </row>
    <row r="172" spans="1:1" x14ac:dyDescent="0.3">
      <c r="A172" s="3">
        <v>0.4</v>
      </c>
    </row>
    <row r="173" spans="1:1" x14ac:dyDescent="0.3">
      <c r="A173" s="3">
        <v>0.4</v>
      </c>
    </row>
    <row r="174" spans="1:1" x14ac:dyDescent="0.3">
      <c r="A174" s="3">
        <v>0.4</v>
      </c>
    </row>
    <row r="175" spans="1:1" x14ac:dyDescent="0.3">
      <c r="A175" s="3">
        <v>0.4</v>
      </c>
    </row>
    <row r="176" spans="1:1" x14ac:dyDescent="0.3">
      <c r="A176" s="3">
        <v>0.38</v>
      </c>
    </row>
    <row r="177" spans="1:1" x14ac:dyDescent="0.3">
      <c r="A177" s="3">
        <v>0.38</v>
      </c>
    </row>
    <row r="178" spans="1:1" x14ac:dyDescent="0.3">
      <c r="A178" s="3">
        <v>0.35</v>
      </c>
    </row>
    <row r="179" spans="1:1" x14ac:dyDescent="0.3">
      <c r="A179" s="3">
        <v>0.35</v>
      </c>
    </row>
    <row r="180" spans="1:1" x14ac:dyDescent="0.3">
      <c r="A180" s="3">
        <v>0.35</v>
      </c>
    </row>
    <row r="181" spans="1:1" x14ac:dyDescent="0.3">
      <c r="A181" s="3">
        <v>0.31</v>
      </c>
    </row>
    <row r="182" spans="1:1" x14ac:dyDescent="0.3">
      <c r="A182" s="3">
        <v>0.3</v>
      </c>
    </row>
    <row r="183" spans="1:1" x14ac:dyDescent="0.3">
      <c r="A183" s="3">
        <v>0.3</v>
      </c>
    </row>
    <row r="184" spans="1:1" x14ac:dyDescent="0.3">
      <c r="A184" s="3">
        <v>0.3</v>
      </c>
    </row>
    <row r="185" spans="1:1" x14ac:dyDescent="0.3">
      <c r="A185" s="3">
        <v>0.27</v>
      </c>
    </row>
    <row r="186" spans="1:1" x14ac:dyDescent="0.3">
      <c r="A186" s="3">
        <v>0.25</v>
      </c>
    </row>
    <row r="187" spans="1:1" x14ac:dyDescent="0.3">
      <c r="A187" s="3">
        <v>0.25</v>
      </c>
    </row>
    <row r="188" spans="1:1" x14ac:dyDescent="0.3">
      <c r="A188" s="3">
        <v>0.25</v>
      </c>
    </row>
    <row r="189" spans="1:1" x14ac:dyDescent="0.3">
      <c r="A189" s="3">
        <v>0.25</v>
      </c>
    </row>
    <row r="190" spans="1:1" x14ac:dyDescent="0.3">
      <c r="A190" s="3">
        <v>0.25</v>
      </c>
    </row>
    <row r="191" spans="1:1" x14ac:dyDescent="0.3">
      <c r="A191" s="3">
        <v>0.2</v>
      </c>
    </row>
    <row r="192" spans="1:1" x14ac:dyDescent="0.3">
      <c r="A192" s="3">
        <v>0.2</v>
      </c>
    </row>
    <row r="193" spans="1:1" x14ac:dyDescent="0.3">
      <c r="A193" s="3">
        <v>0.2</v>
      </c>
    </row>
    <row r="194" spans="1:1" x14ac:dyDescent="0.3">
      <c r="A194" s="3">
        <v>0.2</v>
      </c>
    </row>
    <row r="195" spans="1:1" x14ac:dyDescent="0.3">
      <c r="A195" s="3">
        <v>0.2</v>
      </c>
    </row>
    <row r="196" spans="1:1" x14ac:dyDescent="0.3">
      <c r="A196" s="3">
        <v>0.2</v>
      </c>
    </row>
    <row r="197" spans="1:1" x14ac:dyDescent="0.3">
      <c r="A197" s="3">
        <v>0.18</v>
      </c>
    </row>
    <row r="198" spans="1:1" x14ac:dyDescent="0.3">
      <c r="A198" s="3">
        <v>0.17</v>
      </c>
    </row>
    <row r="199" spans="1:1" x14ac:dyDescent="0.3">
      <c r="A199" s="3">
        <v>0.16</v>
      </c>
    </row>
    <row r="200" spans="1:1" x14ac:dyDescent="0.3">
      <c r="A200" s="3">
        <v>0.15</v>
      </c>
    </row>
    <row r="201" spans="1:1" x14ac:dyDescent="0.3">
      <c r="A201" s="3">
        <v>0.12</v>
      </c>
    </row>
    <row r="202" spans="1:1" x14ac:dyDescent="0.3">
      <c r="A202" s="3">
        <v>0.1</v>
      </c>
    </row>
    <row r="203" spans="1:1" x14ac:dyDescent="0.3">
      <c r="A203" s="3">
        <v>3.25</v>
      </c>
    </row>
    <row r="204" spans="1:1" x14ac:dyDescent="0.3">
      <c r="A204" s="3">
        <v>4.4000000000000004</v>
      </c>
    </row>
    <row r="205" spans="1:1" x14ac:dyDescent="0.3">
      <c r="A205" s="3">
        <v>2.95</v>
      </c>
    </row>
    <row r="206" spans="1:1" x14ac:dyDescent="0.3">
      <c r="A206" s="3">
        <v>2.75</v>
      </c>
    </row>
    <row r="207" spans="1:1" x14ac:dyDescent="0.3">
      <c r="A207" s="3">
        <v>5.25</v>
      </c>
    </row>
    <row r="208" spans="1:1" x14ac:dyDescent="0.3">
      <c r="A208" s="3">
        <v>5.75</v>
      </c>
    </row>
    <row r="209" spans="1:1" x14ac:dyDescent="0.3">
      <c r="A209" s="3">
        <v>5.15</v>
      </c>
    </row>
    <row r="210" spans="1:1" x14ac:dyDescent="0.3">
      <c r="A210" s="3">
        <v>7.9</v>
      </c>
    </row>
    <row r="211" spans="1:1" x14ac:dyDescent="0.3">
      <c r="A211" s="3">
        <v>4.8499999999999996</v>
      </c>
    </row>
    <row r="212" spans="1:1" x14ac:dyDescent="0.3">
      <c r="A212" s="3">
        <v>3.1</v>
      </c>
    </row>
    <row r="213" spans="1:1" x14ac:dyDescent="0.3">
      <c r="A213" s="3">
        <v>11.75</v>
      </c>
    </row>
    <row r="214" spans="1:1" x14ac:dyDescent="0.3">
      <c r="A214" s="3">
        <v>11.25</v>
      </c>
    </row>
    <row r="215" spans="1:1" x14ac:dyDescent="0.3">
      <c r="A215" s="3">
        <v>2.9</v>
      </c>
    </row>
    <row r="216" spans="1:1" x14ac:dyDescent="0.3">
      <c r="A216" s="3">
        <v>5.25</v>
      </c>
    </row>
    <row r="217" spans="1:1" x14ac:dyDescent="0.3">
      <c r="A217" s="3">
        <v>4.5</v>
      </c>
    </row>
    <row r="218" spans="1:1" x14ac:dyDescent="0.3">
      <c r="A218" s="3">
        <v>2.9</v>
      </c>
    </row>
    <row r="219" spans="1:1" x14ac:dyDescent="0.3">
      <c r="A219" s="3">
        <v>3.15</v>
      </c>
    </row>
    <row r="220" spans="1:1" x14ac:dyDescent="0.3">
      <c r="A220" s="3">
        <v>6.45</v>
      </c>
    </row>
    <row r="221" spans="1:1" x14ac:dyDescent="0.3">
      <c r="A221" s="3">
        <v>4.5</v>
      </c>
    </row>
    <row r="222" spans="1:1" x14ac:dyDescent="0.3">
      <c r="A222" s="3">
        <v>3.5</v>
      </c>
    </row>
    <row r="223" spans="1:1" x14ac:dyDescent="0.3">
      <c r="A223" s="3">
        <v>4.5</v>
      </c>
    </row>
    <row r="224" spans="1:1" x14ac:dyDescent="0.3">
      <c r="A224" s="3">
        <v>6</v>
      </c>
    </row>
    <row r="225" spans="1:1" x14ac:dyDescent="0.3">
      <c r="A225" s="3">
        <v>8.25</v>
      </c>
    </row>
    <row r="226" spans="1:1" x14ac:dyDescent="0.3">
      <c r="A226" s="3">
        <v>5.1100000000000003</v>
      </c>
    </row>
    <row r="227" spans="1:1" x14ac:dyDescent="0.3">
      <c r="A227" s="3">
        <v>2.7</v>
      </c>
    </row>
    <row r="228" spans="1:1" x14ac:dyDescent="0.3">
      <c r="A228" s="3">
        <v>5.25</v>
      </c>
    </row>
    <row r="229" spans="1:1" x14ac:dyDescent="0.3">
      <c r="A229" s="3">
        <v>2.5499999999999998</v>
      </c>
    </row>
    <row r="230" spans="1:1" x14ac:dyDescent="0.3">
      <c r="A230" s="3">
        <v>4.95</v>
      </c>
    </row>
    <row r="231" spans="1:1" x14ac:dyDescent="0.3">
      <c r="A231" s="3">
        <v>3.1</v>
      </c>
    </row>
    <row r="232" spans="1:1" x14ac:dyDescent="0.3">
      <c r="A232" s="3">
        <v>6.15</v>
      </c>
    </row>
    <row r="233" spans="1:1" x14ac:dyDescent="0.3">
      <c r="A233" s="3">
        <v>9.25</v>
      </c>
    </row>
    <row r="234" spans="1:1" x14ac:dyDescent="0.3">
      <c r="A234" s="3">
        <v>11.45</v>
      </c>
    </row>
    <row r="235" spans="1:1" x14ac:dyDescent="0.3">
      <c r="A235" s="3">
        <v>3.9</v>
      </c>
    </row>
    <row r="236" spans="1:1" x14ac:dyDescent="0.3">
      <c r="A236" s="3">
        <v>5.5</v>
      </c>
    </row>
    <row r="237" spans="1:1" x14ac:dyDescent="0.3">
      <c r="A237" s="3">
        <v>9.1</v>
      </c>
    </row>
    <row r="238" spans="1:1" x14ac:dyDescent="0.3">
      <c r="A238" s="3">
        <v>3.1</v>
      </c>
    </row>
    <row r="239" spans="1:1" x14ac:dyDescent="0.3">
      <c r="A239" s="3">
        <v>11.25</v>
      </c>
    </row>
    <row r="240" spans="1:1" x14ac:dyDescent="0.3">
      <c r="A240" s="3">
        <v>4.8</v>
      </c>
    </row>
    <row r="241" spans="1:1" x14ac:dyDescent="0.3">
      <c r="A241" s="3">
        <v>2</v>
      </c>
    </row>
    <row r="242" spans="1:1" x14ac:dyDescent="0.3">
      <c r="A242" s="3">
        <v>5.35</v>
      </c>
    </row>
    <row r="243" spans="1:1" x14ac:dyDescent="0.3">
      <c r="A243" s="3">
        <v>4.75</v>
      </c>
    </row>
    <row r="244" spans="1:1" x14ac:dyDescent="0.3">
      <c r="A244" s="3">
        <v>4.4000000000000004</v>
      </c>
    </row>
    <row r="245" spans="1:1" x14ac:dyDescent="0.3">
      <c r="A245" s="3">
        <v>6.25</v>
      </c>
    </row>
    <row r="246" spans="1:1" x14ac:dyDescent="0.3">
      <c r="A246" s="3">
        <v>5.95</v>
      </c>
    </row>
    <row r="247" spans="1:1" x14ac:dyDescent="0.3">
      <c r="A247" s="3">
        <v>5.2</v>
      </c>
    </row>
    <row r="248" spans="1:1" x14ac:dyDescent="0.3">
      <c r="A248" s="3">
        <v>3.75</v>
      </c>
    </row>
    <row r="249" spans="1:1" x14ac:dyDescent="0.3">
      <c r="A249" s="3">
        <v>5.95</v>
      </c>
    </row>
    <row r="250" spans="1:1" x14ac:dyDescent="0.3">
      <c r="A250" s="3">
        <v>4</v>
      </c>
    </row>
    <row r="251" spans="1:1" x14ac:dyDescent="0.3">
      <c r="A251" s="3">
        <v>5.25</v>
      </c>
    </row>
    <row r="252" spans="1:1" x14ac:dyDescent="0.3">
      <c r="A252" s="3">
        <v>12.9</v>
      </c>
    </row>
    <row r="253" spans="1:1" x14ac:dyDescent="0.3">
      <c r="A253" s="3">
        <v>5</v>
      </c>
    </row>
    <row r="254" spans="1:1" x14ac:dyDescent="0.3">
      <c r="A254" s="3">
        <v>5.4</v>
      </c>
    </row>
    <row r="255" spans="1:1" x14ac:dyDescent="0.3">
      <c r="A255" s="3">
        <v>7.2</v>
      </c>
    </row>
    <row r="256" spans="1:1" x14ac:dyDescent="0.3">
      <c r="A256" s="3">
        <v>5.25</v>
      </c>
    </row>
    <row r="257" spans="1:1" x14ac:dyDescent="0.3">
      <c r="A257" s="3">
        <v>3</v>
      </c>
    </row>
    <row r="258" spans="1:1" x14ac:dyDescent="0.3">
      <c r="A258" s="3">
        <v>10.25</v>
      </c>
    </row>
    <row r="259" spans="1:1" x14ac:dyDescent="0.3">
      <c r="A259" s="3">
        <v>8.5</v>
      </c>
    </row>
    <row r="260" spans="1:1" x14ac:dyDescent="0.3">
      <c r="A260" s="3">
        <v>8.4</v>
      </c>
    </row>
    <row r="261" spans="1:1" x14ac:dyDescent="0.3">
      <c r="A261" s="3">
        <v>3.9</v>
      </c>
    </row>
    <row r="262" spans="1:1" x14ac:dyDescent="0.3">
      <c r="A262" s="3">
        <v>9.15</v>
      </c>
    </row>
    <row r="263" spans="1:1" x14ac:dyDescent="0.3">
      <c r="A263" s="3">
        <v>5.5</v>
      </c>
    </row>
    <row r="264" spans="1:1" x14ac:dyDescent="0.3">
      <c r="A264" s="3">
        <v>4</v>
      </c>
    </row>
    <row r="265" spans="1:1" x14ac:dyDescent="0.3">
      <c r="A265" s="3">
        <v>6.6</v>
      </c>
    </row>
    <row r="266" spans="1:1" x14ac:dyDescent="0.3">
      <c r="A266" s="3">
        <v>4</v>
      </c>
    </row>
    <row r="267" spans="1:1" x14ac:dyDescent="0.3">
      <c r="A267" s="3">
        <v>6.5</v>
      </c>
    </row>
    <row r="268" spans="1:1" x14ac:dyDescent="0.3">
      <c r="A268" s="3">
        <v>3.65</v>
      </c>
    </row>
    <row r="269" spans="1:1" x14ac:dyDescent="0.3">
      <c r="A269" s="3">
        <v>8.35</v>
      </c>
    </row>
    <row r="270" spans="1:1" x14ac:dyDescent="0.3">
      <c r="A270" s="3">
        <v>4.8</v>
      </c>
    </row>
    <row r="271" spans="1:1" x14ac:dyDescent="0.3">
      <c r="A271" s="3">
        <v>6.7</v>
      </c>
    </row>
    <row r="272" spans="1:1" x14ac:dyDescent="0.3">
      <c r="A272" s="3">
        <v>4.0999999999999996</v>
      </c>
    </row>
    <row r="273" spans="1:1" x14ac:dyDescent="0.3">
      <c r="A273" s="3">
        <v>3</v>
      </c>
    </row>
    <row r="274" spans="1:1" x14ac:dyDescent="0.3">
      <c r="A274" s="3">
        <v>7.5</v>
      </c>
    </row>
    <row r="275" spans="1:1" x14ac:dyDescent="0.3">
      <c r="A275" s="3">
        <v>2.25</v>
      </c>
    </row>
    <row r="276" spans="1:1" x14ac:dyDescent="0.3">
      <c r="A276" s="3">
        <v>5.3</v>
      </c>
    </row>
    <row r="277" spans="1:1" x14ac:dyDescent="0.3">
      <c r="A277" s="3">
        <v>10.9</v>
      </c>
    </row>
    <row r="278" spans="1:1" x14ac:dyDescent="0.3">
      <c r="A278" s="3">
        <v>8.65</v>
      </c>
    </row>
    <row r="279" spans="1:1" x14ac:dyDescent="0.3">
      <c r="A279" s="3">
        <v>9.6999999999999993</v>
      </c>
    </row>
    <row r="280" spans="1:1" x14ac:dyDescent="0.3">
      <c r="A280" s="3">
        <v>6</v>
      </c>
    </row>
    <row r="281" spans="1:1" x14ac:dyDescent="0.3">
      <c r="A281" s="3">
        <v>6.25</v>
      </c>
    </row>
    <row r="282" spans="1:1" x14ac:dyDescent="0.3">
      <c r="A282" s="3">
        <v>5.25</v>
      </c>
    </row>
    <row r="283" spans="1:1" x14ac:dyDescent="0.3">
      <c r="A283" s="3">
        <v>2.1</v>
      </c>
    </row>
    <row r="284" spans="1:1" x14ac:dyDescent="0.3">
      <c r="A284" s="3">
        <v>8.25</v>
      </c>
    </row>
    <row r="285" spans="1:1" x14ac:dyDescent="0.3">
      <c r="A285" s="3">
        <v>8.99</v>
      </c>
    </row>
    <row r="286" spans="1:1" x14ac:dyDescent="0.3">
      <c r="A286" s="3">
        <v>3.5</v>
      </c>
    </row>
    <row r="287" spans="1:1" x14ac:dyDescent="0.3">
      <c r="A287" s="3">
        <v>7.4</v>
      </c>
    </row>
    <row r="288" spans="1:1" x14ac:dyDescent="0.3">
      <c r="A288" s="3">
        <v>5.65</v>
      </c>
    </row>
    <row r="289" spans="1:1" x14ac:dyDescent="0.3">
      <c r="A289" s="3">
        <v>5.75</v>
      </c>
    </row>
    <row r="290" spans="1:1" x14ac:dyDescent="0.3">
      <c r="A290" s="3">
        <v>8.4</v>
      </c>
    </row>
    <row r="291" spans="1:1" x14ac:dyDescent="0.3">
      <c r="A291" s="3">
        <v>10.11</v>
      </c>
    </row>
    <row r="292" spans="1:1" x14ac:dyDescent="0.3">
      <c r="A292" s="3">
        <v>4.5</v>
      </c>
    </row>
    <row r="293" spans="1:1" x14ac:dyDescent="0.3">
      <c r="A293" s="3">
        <v>5.4</v>
      </c>
    </row>
    <row r="294" spans="1:1" x14ac:dyDescent="0.3">
      <c r="A294" s="3">
        <v>6.4</v>
      </c>
    </row>
    <row r="295" spans="1:1" x14ac:dyDescent="0.3">
      <c r="A295" s="3">
        <v>3.25</v>
      </c>
    </row>
    <row r="296" spans="1:1" x14ac:dyDescent="0.3">
      <c r="A296" s="3">
        <v>3.75</v>
      </c>
    </row>
    <row r="297" spans="1:1" x14ac:dyDescent="0.3">
      <c r="A297" s="3">
        <v>8.5500000000000007</v>
      </c>
    </row>
    <row r="298" spans="1:1" x14ac:dyDescent="0.3">
      <c r="A298" s="3">
        <v>9.5</v>
      </c>
    </row>
    <row r="299" spans="1:1" x14ac:dyDescent="0.3">
      <c r="A299" s="3">
        <v>4</v>
      </c>
    </row>
    <row r="300" spans="1:1" x14ac:dyDescent="0.3">
      <c r="A300" s="3">
        <v>3.35</v>
      </c>
    </row>
    <row r="301" spans="1:1" x14ac:dyDescent="0.3">
      <c r="A301" s="3">
        <v>11.5</v>
      </c>
    </row>
    <row r="302" spans="1:1" x14ac:dyDescent="0.3">
      <c r="A302" s="3">
        <v>5.3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898A9-7C8B-4843-90BD-190547592E71}">
  <dimension ref="C3:D11"/>
  <sheetViews>
    <sheetView showGridLines="0" workbookViewId="0">
      <selection activeCell="M22" sqref="M22"/>
    </sheetView>
  </sheetViews>
  <sheetFormatPr defaultRowHeight="14.4" x14ac:dyDescent="0.3"/>
  <cols>
    <col min="3" max="3" width="15.33203125" bestFit="1" customWidth="1"/>
    <col min="4" max="4" width="15.88671875" bestFit="1" customWidth="1"/>
  </cols>
  <sheetData>
    <row r="3" spans="3:4" x14ac:dyDescent="0.3">
      <c r="C3" s="1"/>
    </row>
    <row r="4" spans="3:4" x14ac:dyDescent="0.3">
      <c r="C4" s="20" t="s">
        <v>147</v>
      </c>
      <c r="D4" s="19">
        <v>3</v>
      </c>
    </row>
    <row r="5" spans="3:4" x14ac:dyDescent="0.3">
      <c r="C5" s="21" t="s">
        <v>146</v>
      </c>
      <c r="D5" s="19">
        <v>0.5</v>
      </c>
    </row>
    <row r="7" spans="3:4" x14ac:dyDescent="0.3">
      <c r="C7" s="22" t="s">
        <v>144</v>
      </c>
      <c r="D7" s="22" t="s">
        <v>148</v>
      </c>
    </row>
    <row r="8" spans="3:4" x14ac:dyDescent="0.3">
      <c r="C8" s="2">
        <v>0</v>
      </c>
      <c r="D8" s="3">
        <f>_xlfn.BINOM.DIST(C8,$D$4,$D$5,FALSE)</f>
        <v>0.12500000000000003</v>
      </c>
    </row>
    <row r="9" spans="3:4" x14ac:dyDescent="0.3">
      <c r="C9" s="2">
        <v>1</v>
      </c>
      <c r="D9" s="3">
        <f t="shared" ref="D9:D11" si="0">_xlfn.BINOM.DIST(C9,$D$4,$D$5,FALSE)</f>
        <v>0.375</v>
      </c>
    </row>
    <row r="10" spans="3:4" x14ac:dyDescent="0.3">
      <c r="C10" s="2">
        <v>2</v>
      </c>
      <c r="D10" s="3">
        <f t="shared" si="0"/>
        <v>0.375</v>
      </c>
    </row>
    <row r="11" spans="3:4" x14ac:dyDescent="0.3">
      <c r="C11" s="2">
        <v>3</v>
      </c>
      <c r="D11" s="3">
        <f t="shared" si="0"/>
        <v>0.12500000000000003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487C8-8109-43F1-A7AB-0F2A9634B6E9}">
  <dimension ref="C3:D12"/>
  <sheetViews>
    <sheetView showGridLines="0" workbookViewId="0">
      <selection activeCell="C4" sqref="C4:D12"/>
    </sheetView>
  </sheetViews>
  <sheetFormatPr defaultRowHeight="14.4" x14ac:dyDescent="0.3"/>
  <cols>
    <col min="3" max="3" width="15.33203125" bestFit="1" customWidth="1"/>
    <col min="4" max="4" width="15.88671875" bestFit="1" customWidth="1"/>
  </cols>
  <sheetData>
    <row r="3" spans="3:4" x14ac:dyDescent="0.3">
      <c r="C3" s="1"/>
    </row>
    <row r="4" spans="3:4" x14ac:dyDescent="0.3">
      <c r="C4" s="20" t="s">
        <v>149</v>
      </c>
      <c r="D4" s="19">
        <v>4</v>
      </c>
    </row>
    <row r="5" spans="3:4" x14ac:dyDescent="0.3">
      <c r="C5" s="21" t="s">
        <v>146</v>
      </c>
      <c r="D5" s="19">
        <v>0.5</v>
      </c>
    </row>
    <row r="7" spans="3:4" x14ac:dyDescent="0.3">
      <c r="C7" s="22" t="s">
        <v>144</v>
      </c>
      <c r="D7" s="22" t="s">
        <v>148</v>
      </c>
    </row>
    <row r="8" spans="3:4" x14ac:dyDescent="0.3">
      <c r="C8" s="2">
        <v>0</v>
      </c>
      <c r="D8" s="3">
        <f>_xlfn.BINOM.DIST(C8,$D$4,$D$5,FALSE)</f>
        <v>6.25E-2</v>
      </c>
    </row>
    <row r="9" spans="3:4" x14ac:dyDescent="0.3">
      <c r="C9" s="2">
        <v>1</v>
      </c>
      <c r="D9" s="3">
        <f t="shared" ref="D9:D12" si="0">_xlfn.BINOM.DIST(C9,$D$4,$D$5,FALSE)</f>
        <v>0.24999999999999994</v>
      </c>
    </row>
    <row r="10" spans="3:4" x14ac:dyDescent="0.3">
      <c r="C10" s="2">
        <v>2</v>
      </c>
      <c r="D10" s="3">
        <f t="shared" si="0"/>
        <v>0.375</v>
      </c>
    </row>
    <row r="11" spans="3:4" x14ac:dyDescent="0.3">
      <c r="C11" s="2">
        <v>3</v>
      </c>
      <c r="D11" s="3">
        <f t="shared" si="0"/>
        <v>0.25</v>
      </c>
    </row>
    <row r="12" spans="3:4" x14ac:dyDescent="0.3">
      <c r="C12" s="2">
        <v>4</v>
      </c>
      <c r="D12" s="3">
        <f t="shared" si="0"/>
        <v>6.25E-2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CBD08-12C2-44EA-8FDC-B20129B29464}">
  <dimension ref="C4:D8"/>
  <sheetViews>
    <sheetView showGridLines="0" zoomScale="115" zoomScaleNormal="115" workbookViewId="0">
      <selection activeCell="C13" sqref="C13"/>
    </sheetView>
  </sheetViews>
  <sheetFormatPr defaultRowHeight="14.4" x14ac:dyDescent="0.3"/>
  <cols>
    <col min="3" max="3" width="10.21875" bestFit="1" customWidth="1"/>
  </cols>
  <sheetData>
    <row r="4" spans="3:4" x14ac:dyDescent="0.3">
      <c r="C4" t="s">
        <v>145</v>
      </c>
      <c r="D4">
        <v>10</v>
      </c>
    </row>
    <row r="5" spans="3:4" x14ac:dyDescent="0.3">
      <c r="C5" t="s">
        <v>146</v>
      </c>
      <c r="D5">
        <v>0.02</v>
      </c>
    </row>
    <row r="7" spans="3:4" x14ac:dyDescent="0.3">
      <c r="C7" t="s">
        <v>150</v>
      </c>
      <c r="D7">
        <f>_xlfn.BINOM.DIST(1,$D$4,$D$5,FALSE)</f>
        <v>0.16674955242602998</v>
      </c>
    </row>
    <row r="8" spans="3:4" x14ac:dyDescent="0.3">
      <c r="C8" t="s">
        <v>151</v>
      </c>
      <c r="D8">
        <f>_xlfn.BINOM.DIST(2,$D$4,$D$5,FALSE)</f>
        <v>1.531373440647214E-2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B3B68-D211-432A-975F-FAE7CA96A90F}">
  <dimension ref="C4:D208"/>
  <sheetViews>
    <sheetView showGridLines="0" workbookViewId="0">
      <selection activeCell="F24" sqref="F24"/>
    </sheetView>
  </sheetViews>
  <sheetFormatPr defaultRowHeight="14.4" x14ac:dyDescent="0.3"/>
  <cols>
    <col min="3" max="3" width="15.77734375" bestFit="1" customWidth="1"/>
    <col min="4" max="4" width="12" bestFit="1" customWidth="1"/>
  </cols>
  <sheetData>
    <row r="4" spans="3:4" x14ac:dyDescent="0.3">
      <c r="C4" s="20" t="s">
        <v>145</v>
      </c>
      <c r="D4" s="19">
        <v>200</v>
      </c>
    </row>
    <row r="5" spans="3:4" x14ac:dyDescent="0.3">
      <c r="C5" s="21" t="s">
        <v>146</v>
      </c>
      <c r="D5" s="19">
        <v>0.5</v>
      </c>
    </row>
    <row r="7" spans="3:4" x14ac:dyDescent="0.3">
      <c r="C7" s="22" t="s">
        <v>144</v>
      </c>
      <c r="D7" s="22" t="s">
        <v>148</v>
      </c>
    </row>
    <row r="8" spans="3:4" x14ac:dyDescent="0.3">
      <c r="C8" s="2">
        <v>0</v>
      </c>
      <c r="D8" s="3">
        <f>_xlfn.BINOM.DIST(C8,$D$4,$D$5,FALSE)</f>
        <v>6.223015277861121E-61</v>
      </c>
    </row>
    <row r="9" spans="3:4" x14ac:dyDescent="0.3">
      <c r="C9" s="2">
        <v>1</v>
      </c>
      <c r="D9" s="3">
        <f t="shared" ref="D9:D72" si="0">_xlfn.BINOM.DIST(C9,$D$4,$D$5,FALSE)</f>
        <v>1.2446030555722558E-58</v>
      </c>
    </row>
    <row r="10" spans="3:4" x14ac:dyDescent="0.3">
      <c r="C10" s="2">
        <v>2</v>
      </c>
      <c r="D10" s="3">
        <f t="shared" si="0"/>
        <v>1.2383800402943674E-56</v>
      </c>
    </row>
    <row r="11" spans="3:4" x14ac:dyDescent="0.3">
      <c r="C11" s="2">
        <v>3</v>
      </c>
      <c r="D11" s="3">
        <f t="shared" si="0"/>
        <v>8.1733082659429047E-55</v>
      </c>
    </row>
    <row r="12" spans="3:4" x14ac:dyDescent="0.3">
      <c r="C12" s="2">
        <v>4</v>
      </c>
      <c r="D12" s="3">
        <f t="shared" si="0"/>
        <v>4.0253543209769208E-53</v>
      </c>
    </row>
    <row r="13" spans="3:4" x14ac:dyDescent="0.3">
      <c r="C13" s="2">
        <v>5</v>
      </c>
      <c r="D13" s="3">
        <f t="shared" si="0"/>
        <v>1.5779388938229366E-51</v>
      </c>
    </row>
    <row r="14" spans="3:4" x14ac:dyDescent="0.3">
      <c r="C14" s="2">
        <v>6</v>
      </c>
      <c r="D14" s="3">
        <f t="shared" si="0"/>
        <v>5.1283014049246155E-50</v>
      </c>
    </row>
    <row r="15" spans="3:4" x14ac:dyDescent="0.3">
      <c r="C15" s="2">
        <v>7</v>
      </c>
      <c r="D15" s="3">
        <f t="shared" si="0"/>
        <v>1.4212721036505153E-48</v>
      </c>
    </row>
    <row r="16" spans="3:4" x14ac:dyDescent="0.3">
      <c r="C16" s="2">
        <v>8</v>
      </c>
      <c r="D16" s="3">
        <f t="shared" si="0"/>
        <v>3.4288189500568552E-47</v>
      </c>
    </row>
    <row r="17" spans="3:4" x14ac:dyDescent="0.3">
      <c r="C17" s="2">
        <v>9</v>
      </c>
      <c r="D17" s="3">
        <f t="shared" si="0"/>
        <v>7.3148137601213388E-46</v>
      </c>
    </row>
    <row r="18" spans="3:4" x14ac:dyDescent="0.3">
      <c r="C18" s="2">
        <v>10</v>
      </c>
      <c r="D18" s="3">
        <f t="shared" si="0"/>
        <v>1.3971294281831492E-44</v>
      </c>
    </row>
    <row r="19" spans="3:4" x14ac:dyDescent="0.3">
      <c r="C19" s="2">
        <v>11</v>
      </c>
      <c r="D19" s="3">
        <f t="shared" si="0"/>
        <v>2.4132235577709472E-43</v>
      </c>
    </row>
    <row r="20" spans="3:4" x14ac:dyDescent="0.3">
      <c r="C20" s="2">
        <v>12</v>
      </c>
      <c r="D20" s="3">
        <f t="shared" si="0"/>
        <v>3.8008271034892146E-42</v>
      </c>
    </row>
    <row r="21" spans="3:4" x14ac:dyDescent="0.3">
      <c r="C21" s="2">
        <v>13</v>
      </c>
      <c r="D21" s="3">
        <f t="shared" si="0"/>
        <v>5.4965807342765864E-41</v>
      </c>
    </row>
    <row r="22" spans="3:4" x14ac:dyDescent="0.3">
      <c r="C22" s="2">
        <v>14</v>
      </c>
      <c r="D22" s="3">
        <f t="shared" si="0"/>
        <v>7.3418614093551931E-40</v>
      </c>
    </row>
    <row r="23" spans="3:4" x14ac:dyDescent="0.3">
      <c r="C23" s="2">
        <v>15</v>
      </c>
      <c r="D23" s="3">
        <f t="shared" si="0"/>
        <v>9.103908147600484E-39</v>
      </c>
    </row>
    <row r="24" spans="3:4" x14ac:dyDescent="0.3">
      <c r="C24" s="2">
        <v>16</v>
      </c>
      <c r="D24" s="3">
        <f t="shared" si="0"/>
        <v>1.0526393795663103E-37</v>
      </c>
    </row>
    <row r="25" spans="3:4" x14ac:dyDescent="0.3">
      <c r="C25" s="2">
        <v>17</v>
      </c>
      <c r="D25" s="3">
        <f t="shared" si="0"/>
        <v>1.1393273284717806E-36</v>
      </c>
    </row>
    <row r="26" spans="3:4" x14ac:dyDescent="0.3">
      <c r="C26" s="2">
        <v>18</v>
      </c>
      <c r="D26" s="3">
        <f t="shared" si="0"/>
        <v>1.1583161172796218E-35</v>
      </c>
    </row>
    <row r="27" spans="3:4" x14ac:dyDescent="0.3">
      <c r="C27" s="2">
        <v>19</v>
      </c>
      <c r="D27" s="3">
        <f t="shared" si="0"/>
        <v>1.1095449123415412E-34</v>
      </c>
    </row>
    <row r="28" spans="3:4" x14ac:dyDescent="0.3">
      <c r="C28" s="2">
        <v>20</v>
      </c>
      <c r="D28" s="3">
        <f t="shared" si="0"/>
        <v>1.0041381456690835E-33</v>
      </c>
    </row>
    <row r="29" spans="3:4" x14ac:dyDescent="0.3">
      <c r="C29" s="2">
        <v>21</v>
      </c>
      <c r="D29" s="3">
        <f t="shared" si="0"/>
        <v>8.6068983914493899E-33</v>
      </c>
    </row>
    <row r="30" spans="3:4" x14ac:dyDescent="0.3">
      <c r="C30" s="2">
        <v>22</v>
      </c>
      <c r="D30" s="3">
        <f t="shared" si="0"/>
        <v>7.0028855094065989E-32</v>
      </c>
    </row>
    <row r="31" spans="3:4" x14ac:dyDescent="0.3">
      <c r="C31" s="2">
        <v>23</v>
      </c>
      <c r="D31" s="3">
        <f t="shared" si="0"/>
        <v>5.4196244377146259E-31</v>
      </c>
    </row>
    <row r="32" spans="3:4" x14ac:dyDescent="0.3">
      <c r="C32" s="2">
        <v>24</v>
      </c>
      <c r="D32" s="3">
        <f t="shared" si="0"/>
        <v>3.9969730228145854E-30</v>
      </c>
    </row>
    <row r="33" spans="3:4" x14ac:dyDescent="0.3">
      <c r="C33" s="2">
        <v>25</v>
      </c>
      <c r="D33" s="3">
        <f t="shared" si="0"/>
        <v>2.8138690080614788E-29</v>
      </c>
    </row>
    <row r="34" spans="3:4" x14ac:dyDescent="0.3">
      <c r="C34" s="2">
        <v>26</v>
      </c>
      <c r="D34" s="3">
        <f t="shared" si="0"/>
        <v>1.8939502938875073E-28</v>
      </c>
    </row>
    <row r="35" spans="3:4" x14ac:dyDescent="0.3">
      <c r="C35" s="2">
        <v>27</v>
      </c>
      <c r="D35" s="3">
        <f t="shared" si="0"/>
        <v>1.2205457449497226E-27</v>
      </c>
    </row>
    <row r="36" spans="3:4" x14ac:dyDescent="0.3">
      <c r="C36" s="2">
        <v>28</v>
      </c>
      <c r="D36" s="3">
        <f t="shared" si="0"/>
        <v>7.5412290670107829E-27</v>
      </c>
    </row>
    <row r="37" spans="3:4" x14ac:dyDescent="0.3">
      <c r="C37" s="2">
        <v>29</v>
      </c>
      <c r="D37" s="3">
        <f t="shared" si="0"/>
        <v>4.472728963882321E-26</v>
      </c>
    </row>
    <row r="38" spans="3:4" x14ac:dyDescent="0.3">
      <c r="C38" s="2">
        <v>30</v>
      </c>
      <c r="D38" s="3">
        <f t="shared" si="0"/>
        <v>2.5494555094128979E-25</v>
      </c>
    </row>
    <row r="39" spans="3:4" x14ac:dyDescent="0.3">
      <c r="C39" s="2">
        <v>31</v>
      </c>
      <c r="D39" s="3">
        <f t="shared" si="0"/>
        <v>1.3980885051619233E-24</v>
      </c>
    </row>
    <row r="40" spans="3:4" x14ac:dyDescent="0.3">
      <c r="C40" s="2">
        <v>32</v>
      </c>
      <c r="D40" s="3">
        <f t="shared" si="0"/>
        <v>7.3836549178863523E-24</v>
      </c>
    </row>
    <row r="41" spans="3:4" x14ac:dyDescent="0.3">
      <c r="C41" s="2">
        <v>33</v>
      </c>
      <c r="D41" s="3">
        <f t="shared" si="0"/>
        <v>3.7589515945603455E-23</v>
      </c>
    </row>
    <row r="42" spans="3:4" x14ac:dyDescent="0.3">
      <c r="C42" s="2">
        <v>34</v>
      </c>
      <c r="D42" s="3">
        <f t="shared" si="0"/>
        <v>1.8463085773281477E-22</v>
      </c>
    </row>
    <row r="43" spans="3:4" x14ac:dyDescent="0.3">
      <c r="C43" s="2">
        <v>35</v>
      </c>
      <c r="D43" s="3">
        <f t="shared" si="0"/>
        <v>8.7567778238995005E-22</v>
      </c>
    </row>
    <row r="44" spans="3:4" x14ac:dyDescent="0.3">
      <c r="C44" s="2">
        <v>36</v>
      </c>
      <c r="D44" s="3">
        <f t="shared" si="0"/>
        <v>4.0135231692872064E-21</v>
      </c>
    </row>
    <row r="45" spans="3:4" x14ac:dyDescent="0.3">
      <c r="C45" s="2">
        <v>37</v>
      </c>
      <c r="D45" s="3">
        <f t="shared" si="0"/>
        <v>1.7789670263867758E-20</v>
      </c>
    </row>
    <row r="46" spans="3:4" x14ac:dyDescent="0.3">
      <c r="C46" s="2">
        <v>38</v>
      </c>
      <c r="D46" s="3">
        <f t="shared" si="0"/>
        <v>7.6308322447641644E-20</v>
      </c>
    </row>
    <row r="47" spans="3:4" x14ac:dyDescent="0.3">
      <c r="C47" s="2">
        <v>39</v>
      </c>
      <c r="D47" s="3">
        <f t="shared" si="0"/>
        <v>3.1697303170558508E-19</v>
      </c>
    </row>
    <row r="48" spans="3:4" x14ac:dyDescent="0.3">
      <c r="C48" s="2">
        <v>40</v>
      </c>
      <c r="D48" s="3">
        <f t="shared" si="0"/>
        <v>1.2758164526149809E-18</v>
      </c>
    </row>
    <row r="49" spans="3:4" x14ac:dyDescent="0.3">
      <c r="C49" s="2">
        <v>41</v>
      </c>
      <c r="D49" s="3">
        <f t="shared" si="0"/>
        <v>4.9787959126439042E-18</v>
      </c>
    </row>
    <row r="50" spans="3:4" x14ac:dyDescent="0.3">
      <c r="C50" s="2">
        <v>42</v>
      </c>
      <c r="D50" s="3">
        <f t="shared" si="0"/>
        <v>1.884829881215169E-17</v>
      </c>
    </row>
    <row r="51" spans="3:4" x14ac:dyDescent="0.3">
      <c r="C51" s="2">
        <v>43</v>
      </c>
      <c r="D51" s="3">
        <f t="shared" si="0"/>
        <v>6.9256539821395134E-17</v>
      </c>
    </row>
    <row r="52" spans="3:4" x14ac:dyDescent="0.3">
      <c r="C52" s="2">
        <v>44</v>
      </c>
      <c r="D52" s="3">
        <f t="shared" si="0"/>
        <v>2.4711992618088442E-16</v>
      </c>
    </row>
    <row r="53" spans="3:4" x14ac:dyDescent="0.3">
      <c r="C53" s="2">
        <v>45</v>
      </c>
      <c r="D53" s="3">
        <f t="shared" si="0"/>
        <v>8.5668241076040976E-16</v>
      </c>
    </row>
    <row r="54" spans="3:4" x14ac:dyDescent="0.3">
      <c r="C54" s="2">
        <v>46</v>
      </c>
      <c r="D54" s="3">
        <f t="shared" si="0"/>
        <v>2.8866472536491709E-15</v>
      </c>
    </row>
    <row r="55" spans="3:4" x14ac:dyDescent="0.3">
      <c r="C55" s="2">
        <v>47</v>
      </c>
      <c r="D55" s="3">
        <f t="shared" si="0"/>
        <v>9.4583761077017314E-15</v>
      </c>
    </row>
    <row r="56" spans="3:4" x14ac:dyDescent="0.3">
      <c r="C56" s="2">
        <v>48</v>
      </c>
      <c r="D56" s="3">
        <f t="shared" si="0"/>
        <v>3.0148573843299194E-14</v>
      </c>
    </row>
    <row r="57" spans="3:4" x14ac:dyDescent="0.3">
      <c r="C57" s="2">
        <v>49</v>
      </c>
      <c r="D57" s="3">
        <f t="shared" si="0"/>
        <v>9.3522106615947683E-14</v>
      </c>
    </row>
    <row r="58" spans="3:4" x14ac:dyDescent="0.3">
      <c r="C58" s="2">
        <v>50</v>
      </c>
      <c r="D58" s="3">
        <f t="shared" si="0"/>
        <v>2.8243676198016374E-13</v>
      </c>
    </row>
    <row r="59" spans="3:4" x14ac:dyDescent="0.3">
      <c r="C59" s="2">
        <v>51</v>
      </c>
      <c r="D59" s="3">
        <f t="shared" si="0"/>
        <v>8.3069635876518432E-13</v>
      </c>
    </row>
    <row r="60" spans="3:4" x14ac:dyDescent="0.3">
      <c r="C60" s="2">
        <v>52</v>
      </c>
      <c r="D60" s="3">
        <f t="shared" si="0"/>
        <v>2.3802645664617747E-12</v>
      </c>
    </row>
    <row r="61" spans="3:4" x14ac:dyDescent="0.3">
      <c r="C61" s="2">
        <v>53</v>
      </c>
      <c r="D61" s="3">
        <f t="shared" si="0"/>
        <v>6.6467765252140391E-12</v>
      </c>
    </row>
    <row r="62" spans="3:4" x14ac:dyDescent="0.3">
      <c r="C62" s="2">
        <v>54</v>
      </c>
      <c r="D62" s="3">
        <f t="shared" si="0"/>
        <v>1.8094002763082606E-11</v>
      </c>
    </row>
    <row r="63" spans="3:4" x14ac:dyDescent="0.3">
      <c r="C63" s="2">
        <v>55</v>
      </c>
      <c r="D63" s="3">
        <f t="shared" si="0"/>
        <v>4.8031352789273994E-11</v>
      </c>
    </row>
    <row r="64" spans="3:4" x14ac:dyDescent="0.3">
      <c r="C64" s="2">
        <v>56</v>
      </c>
      <c r="D64" s="3">
        <f t="shared" si="0"/>
        <v>1.243668956150836E-10</v>
      </c>
    </row>
    <row r="65" spans="3:4" x14ac:dyDescent="0.3">
      <c r="C65" s="2">
        <v>57</v>
      </c>
      <c r="D65" s="3">
        <f t="shared" si="0"/>
        <v>3.1419005208021432E-10</v>
      </c>
    </row>
    <row r="66" spans="3:4" x14ac:dyDescent="0.3">
      <c r="C66" s="2">
        <v>58</v>
      </c>
      <c r="D66" s="3">
        <f t="shared" si="0"/>
        <v>7.7464099047363482E-10</v>
      </c>
    </row>
    <row r="67" spans="3:4" x14ac:dyDescent="0.3">
      <c r="C67" s="2">
        <v>59</v>
      </c>
      <c r="D67" s="3">
        <f t="shared" si="0"/>
        <v>1.864390180461956E-9</v>
      </c>
    </row>
    <row r="68" spans="3:4" x14ac:dyDescent="0.3">
      <c r="C68" s="2">
        <v>60</v>
      </c>
      <c r="D68" s="3">
        <f t="shared" si="0"/>
        <v>4.3813169240856455E-9</v>
      </c>
    </row>
    <row r="69" spans="3:4" x14ac:dyDescent="0.3">
      <c r="C69" s="2">
        <v>61</v>
      </c>
      <c r="D69" s="3">
        <f t="shared" si="0"/>
        <v>1.005548146511441E-8</v>
      </c>
    </row>
    <row r="70" spans="3:4" x14ac:dyDescent="0.3">
      <c r="C70" s="2">
        <v>62</v>
      </c>
      <c r="D70" s="3">
        <f t="shared" si="0"/>
        <v>2.2543740704047105E-8</v>
      </c>
    </row>
    <row r="71" spans="3:4" x14ac:dyDescent="0.3">
      <c r="C71" s="2">
        <v>63</v>
      </c>
      <c r="D71" s="3">
        <f t="shared" si="0"/>
        <v>4.938152725648381E-8</v>
      </c>
    </row>
    <row r="72" spans="3:4" x14ac:dyDescent="0.3">
      <c r="C72" s="2">
        <v>64</v>
      </c>
      <c r="D72" s="3">
        <f t="shared" si="0"/>
        <v>1.0570733178341043E-7</v>
      </c>
    </row>
    <row r="73" spans="3:4" x14ac:dyDescent="0.3">
      <c r="C73" s="2">
        <v>65</v>
      </c>
      <c r="D73" s="3">
        <f t="shared" ref="D73:D136" si="1">_xlfn.BINOM.DIST(C73,$D$4,$D$5,FALSE)</f>
        <v>2.2117226342375236E-7</v>
      </c>
    </row>
    <row r="74" spans="3:4" x14ac:dyDescent="0.3">
      <c r="C74" s="2">
        <v>66</v>
      </c>
      <c r="D74" s="3">
        <f t="shared" si="1"/>
        <v>4.5239781154858364E-7</v>
      </c>
    </row>
    <row r="75" spans="3:4" x14ac:dyDescent="0.3">
      <c r="C75" s="2">
        <v>67</v>
      </c>
      <c r="D75" s="3">
        <f t="shared" si="1"/>
        <v>9.0479562309716411E-7</v>
      </c>
    </row>
    <row r="76" spans="3:4" x14ac:dyDescent="0.3">
      <c r="C76" s="2">
        <v>68</v>
      </c>
      <c r="D76" s="3">
        <f t="shared" si="1"/>
        <v>1.7696737922341665E-6</v>
      </c>
    </row>
    <row r="77" spans="3:4" x14ac:dyDescent="0.3">
      <c r="C77" s="2">
        <v>69</v>
      </c>
      <c r="D77" s="3">
        <f t="shared" si="1"/>
        <v>3.3854629068827239E-6</v>
      </c>
    </row>
    <row r="78" spans="3:4" x14ac:dyDescent="0.3">
      <c r="C78" s="2">
        <v>70</v>
      </c>
      <c r="D78" s="3">
        <f t="shared" si="1"/>
        <v>6.3356520114519936E-6</v>
      </c>
    </row>
    <row r="79" spans="3:4" x14ac:dyDescent="0.3">
      <c r="C79" s="2">
        <v>71</v>
      </c>
      <c r="D79" s="3">
        <f t="shared" si="1"/>
        <v>1.1600489598433141E-5</v>
      </c>
    </row>
    <row r="80" spans="3:4" x14ac:dyDescent="0.3">
      <c r="C80" s="2">
        <v>72</v>
      </c>
      <c r="D80" s="3">
        <f t="shared" si="1"/>
        <v>2.0784210530526226E-5</v>
      </c>
    </row>
    <row r="81" spans="3:4" x14ac:dyDescent="0.3">
      <c r="C81" s="2">
        <v>73</v>
      </c>
      <c r="D81" s="3">
        <f t="shared" si="1"/>
        <v>3.6443547231607491E-5</v>
      </c>
    </row>
    <row r="82" spans="3:4" x14ac:dyDescent="0.3">
      <c r="C82" s="2">
        <v>74</v>
      </c>
      <c r="D82" s="3">
        <f t="shared" si="1"/>
        <v>6.2545006735326508E-5</v>
      </c>
    </row>
    <row r="83" spans="3:4" x14ac:dyDescent="0.3">
      <c r="C83" s="2">
        <v>75</v>
      </c>
      <c r="D83" s="3">
        <f t="shared" si="1"/>
        <v>1.0507561131534862E-4</v>
      </c>
    </row>
    <row r="84" spans="3:4" x14ac:dyDescent="0.3">
      <c r="C84" s="2">
        <v>76</v>
      </c>
      <c r="D84" s="3">
        <f t="shared" si="1"/>
        <v>1.7282172913708584E-4</v>
      </c>
    </row>
    <row r="85" spans="3:4" x14ac:dyDescent="0.3">
      <c r="C85" s="2">
        <v>77</v>
      </c>
      <c r="D85" s="3">
        <f t="shared" si="1"/>
        <v>2.7831031705193146E-4</v>
      </c>
    </row>
    <row r="86" spans="3:4" x14ac:dyDescent="0.3">
      <c r="C86" s="2">
        <v>78</v>
      </c>
      <c r="D86" s="3">
        <f t="shared" si="1"/>
        <v>4.3887396150496955E-4</v>
      </c>
    </row>
    <row r="87" spans="3:4" x14ac:dyDescent="0.3">
      <c r="C87" s="2">
        <v>79</v>
      </c>
      <c r="D87" s="3">
        <f t="shared" si="1"/>
        <v>6.7775472536210602E-4</v>
      </c>
    </row>
    <row r="88" spans="3:4" x14ac:dyDescent="0.3">
      <c r="C88" s="2">
        <v>80</v>
      </c>
      <c r="D88" s="3">
        <f t="shared" si="1"/>
        <v>1.0251040221101841E-3</v>
      </c>
    </row>
    <row r="89" spans="3:4" x14ac:dyDescent="0.3">
      <c r="C89" s="2">
        <v>81</v>
      </c>
      <c r="D89" s="3">
        <f t="shared" si="1"/>
        <v>1.5186726253484221E-3</v>
      </c>
    </row>
    <row r="90" spans="3:4" x14ac:dyDescent="0.3">
      <c r="C90" s="2">
        <v>82</v>
      </c>
      <c r="D90" s="3">
        <f t="shared" si="1"/>
        <v>2.2039273465422125E-3</v>
      </c>
    </row>
    <row r="91" spans="3:4" x14ac:dyDescent="0.3">
      <c r="C91" s="2">
        <v>83</v>
      </c>
      <c r="D91" s="3">
        <f t="shared" si="1"/>
        <v>3.133294299903389E-3</v>
      </c>
    </row>
    <row r="92" spans="3:4" x14ac:dyDescent="0.3">
      <c r="C92" s="2">
        <v>84</v>
      </c>
      <c r="D92" s="3">
        <f t="shared" si="1"/>
        <v>4.3642313462940105E-3</v>
      </c>
    </row>
    <row r="93" spans="3:4" x14ac:dyDescent="0.3">
      <c r="C93" s="2">
        <v>85</v>
      </c>
      <c r="D93" s="3">
        <f t="shared" si="1"/>
        <v>5.9558921902365426E-3</v>
      </c>
    </row>
    <row r="94" spans="3:4" x14ac:dyDescent="0.3">
      <c r="C94" s="2">
        <v>86</v>
      </c>
      <c r="D94" s="3">
        <f t="shared" si="1"/>
        <v>7.9642744404325658E-3</v>
      </c>
    </row>
    <row r="95" spans="3:4" x14ac:dyDescent="0.3">
      <c r="C95" s="2">
        <v>87</v>
      </c>
      <c r="D95" s="3">
        <f t="shared" si="1"/>
        <v>1.0435945818497876E-2</v>
      </c>
    </row>
    <row r="96" spans="3:4" x14ac:dyDescent="0.3">
      <c r="C96" s="2">
        <v>88</v>
      </c>
      <c r="D96" s="3">
        <f t="shared" si="1"/>
        <v>1.34007031532984E-2</v>
      </c>
    </row>
    <row r="97" spans="3:4" x14ac:dyDescent="0.3">
      <c r="C97" s="2">
        <v>89</v>
      </c>
      <c r="D97" s="3">
        <f t="shared" si="1"/>
        <v>1.6863806215386763E-2</v>
      </c>
    </row>
    <row r="98" spans="3:4" x14ac:dyDescent="0.3">
      <c r="C98" s="2">
        <v>90</v>
      </c>
      <c r="D98" s="3">
        <f t="shared" si="1"/>
        <v>2.0798694332310325E-2</v>
      </c>
    </row>
    <row r="99" spans="3:4" x14ac:dyDescent="0.3">
      <c r="C99" s="2">
        <v>91</v>
      </c>
      <c r="D99" s="3">
        <f t="shared" si="1"/>
        <v>2.5141278863232235E-2</v>
      </c>
    </row>
    <row r="100" spans="3:4" x14ac:dyDescent="0.3">
      <c r="C100" s="2">
        <v>92</v>
      </c>
      <c r="D100" s="3">
        <f t="shared" si="1"/>
        <v>2.9786949957525156E-2</v>
      </c>
    </row>
    <row r="101" spans="3:4" x14ac:dyDescent="0.3">
      <c r="C101" s="2">
        <v>93</v>
      </c>
      <c r="D101" s="3">
        <f t="shared" si="1"/>
        <v>3.4591296724867958E-2</v>
      </c>
    </row>
    <row r="102" spans="3:4" x14ac:dyDescent="0.3">
      <c r="C102" s="2">
        <v>94</v>
      </c>
      <c r="D102" s="3">
        <f t="shared" si="1"/>
        <v>3.9375199463413453E-2</v>
      </c>
    </row>
    <row r="103" spans="3:4" x14ac:dyDescent="0.3">
      <c r="C103" s="2">
        <v>95</v>
      </c>
      <c r="D103" s="3">
        <f t="shared" si="1"/>
        <v>4.3934433085492948E-2</v>
      </c>
    </row>
    <row r="104" spans="3:4" x14ac:dyDescent="0.3">
      <c r="C104" s="2">
        <v>96</v>
      </c>
      <c r="D104" s="3">
        <f t="shared" si="1"/>
        <v>4.8053286187257883E-2</v>
      </c>
    </row>
    <row r="105" spans="3:4" x14ac:dyDescent="0.3">
      <c r="C105" s="2">
        <v>97</v>
      </c>
      <c r="D105" s="3">
        <f t="shared" si="1"/>
        <v>5.1521049107987861E-2</v>
      </c>
    </row>
    <row r="106" spans="3:4" x14ac:dyDescent="0.3">
      <c r="C106" s="2">
        <v>98</v>
      </c>
      <c r="D106" s="3">
        <f t="shared" si="1"/>
        <v>5.4149674062477039E-2</v>
      </c>
    </row>
    <row r="107" spans="3:4" x14ac:dyDescent="0.3">
      <c r="C107" s="2">
        <v>99</v>
      </c>
      <c r="D107" s="3">
        <f t="shared" si="1"/>
        <v>5.5790573276491499E-2</v>
      </c>
    </row>
    <row r="108" spans="3:4" x14ac:dyDescent="0.3">
      <c r="C108" s="2">
        <v>100</v>
      </c>
      <c r="D108" s="3">
        <f t="shared" si="1"/>
        <v>5.6348479009256387E-2</v>
      </c>
    </row>
    <row r="109" spans="3:4" x14ac:dyDescent="0.3">
      <c r="C109" s="2">
        <v>101</v>
      </c>
      <c r="D109" s="3">
        <f t="shared" si="1"/>
        <v>5.5790573276491499E-2</v>
      </c>
    </row>
    <row r="110" spans="3:4" x14ac:dyDescent="0.3">
      <c r="C110" s="2">
        <v>102</v>
      </c>
      <c r="D110" s="3">
        <f t="shared" si="1"/>
        <v>5.4149674062477039E-2</v>
      </c>
    </row>
    <row r="111" spans="3:4" x14ac:dyDescent="0.3">
      <c r="C111" s="2">
        <v>103</v>
      </c>
      <c r="D111" s="3">
        <f t="shared" si="1"/>
        <v>5.1521049107987861E-2</v>
      </c>
    </row>
    <row r="112" spans="3:4" x14ac:dyDescent="0.3">
      <c r="C112" s="2">
        <v>104</v>
      </c>
      <c r="D112" s="3">
        <f t="shared" si="1"/>
        <v>4.8053286187257883E-2</v>
      </c>
    </row>
    <row r="113" spans="3:4" x14ac:dyDescent="0.3">
      <c r="C113" s="2">
        <v>105</v>
      </c>
      <c r="D113" s="3">
        <f t="shared" si="1"/>
        <v>4.3934433085492948E-2</v>
      </c>
    </row>
    <row r="114" spans="3:4" x14ac:dyDescent="0.3">
      <c r="C114" s="2">
        <v>106</v>
      </c>
      <c r="D114" s="3">
        <f t="shared" si="1"/>
        <v>3.9375199463413453E-2</v>
      </c>
    </row>
    <row r="115" spans="3:4" x14ac:dyDescent="0.3">
      <c r="C115" s="2">
        <v>107</v>
      </c>
      <c r="D115" s="3">
        <f t="shared" si="1"/>
        <v>3.4591296724867958E-2</v>
      </c>
    </row>
    <row r="116" spans="3:4" x14ac:dyDescent="0.3">
      <c r="C116" s="2">
        <v>108</v>
      </c>
      <c r="D116" s="3">
        <f t="shared" si="1"/>
        <v>2.9786949957525156E-2</v>
      </c>
    </row>
    <row r="117" spans="3:4" x14ac:dyDescent="0.3">
      <c r="C117" s="2">
        <v>109</v>
      </c>
      <c r="D117" s="3">
        <f t="shared" si="1"/>
        <v>2.5141278863232235E-2</v>
      </c>
    </row>
    <row r="118" spans="3:4" x14ac:dyDescent="0.3">
      <c r="C118" s="2">
        <v>110</v>
      </c>
      <c r="D118" s="3">
        <f t="shared" si="1"/>
        <v>2.0798694332310325E-2</v>
      </c>
    </row>
    <row r="119" spans="3:4" x14ac:dyDescent="0.3">
      <c r="C119" s="2">
        <v>111</v>
      </c>
      <c r="D119" s="3">
        <f t="shared" si="1"/>
        <v>1.6863806215386763E-2</v>
      </c>
    </row>
    <row r="120" spans="3:4" x14ac:dyDescent="0.3">
      <c r="C120" s="2">
        <v>112</v>
      </c>
      <c r="D120" s="3">
        <f t="shared" si="1"/>
        <v>1.34007031532984E-2</v>
      </c>
    </row>
    <row r="121" spans="3:4" x14ac:dyDescent="0.3">
      <c r="C121" s="2">
        <v>113</v>
      </c>
      <c r="D121" s="3">
        <f t="shared" si="1"/>
        <v>1.0435945818497879E-2</v>
      </c>
    </row>
    <row r="122" spans="3:4" x14ac:dyDescent="0.3">
      <c r="C122" s="2">
        <v>114</v>
      </c>
      <c r="D122" s="3">
        <f t="shared" si="1"/>
        <v>7.9642744404325675E-3</v>
      </c>
    </row>
    <row r="123" spans="3:4" x14ac:dyDescent="0.3">
      <c r="C123" s="2">
        <v>115</v>
      </c>
      <c r="D123" s="3">
        <f t="shared" si="1"/>
        <v>5.9558921902365426E-3</v>
      </c>
    </row>
    <row r="124" spans="3:4" x14ac:dyDescent="0.3">
      <c r="C124" s="2">
        <v>116</v>
      </c>
      <c r="D124" s="3">
        <f t="shared" si="1"/>
        <v>4.3642313462940105E-3</v>
      </c>
    </row>
    <row r="125" spans="3:4" x14ac:dyDescent="0.3">
      <c r="C125" s="2">
        <v>117</v>
      </c>
      <c r="D125" s="3">
        <f t="shared" si="1"/>
        <v>3.133294299903389E-3</v>
      </c>
    </row>
    <row r="126" spans="3:4" x14ac:dyDescent="0.3">
      <c r="C126" s="2">
        <v>118</v>
      </c>
      <c r="D126" s="3">
        <f t="shared" si="1"/>
        <v>2.2039273465422125E-3</v>
      </c>
    </row>
    <row r="127" spans="3:4" x14ac:dyDescent="0.3">
      <c r="C127" s="2">
        <v>119</v>
      </c>
      <c r="D127" s="3">
        <f t="shared" si="1"/>
        <v>1.5186726253484221E-3</v>
      </c>
    </row>
    <row r="128" spans="3:4" x14ac:dyDescent="0.3">
      <c r="C128" s="2">
        <v>120</v>
      </c>
      <c r="D128" s="3">
        <f t="shared" si="1"/>
        <v>1.0251040221101841E-3</v>
      </c>
    </row>
    <row r="129" spans="3:4" x14ac:dyDescent="0.3">
      <c r="C129" s="2">
        <v>121</v>
      </c>
      <c r="D129" s="3">
        <f t="shared" si="1"/>
        <v>6.7775472536210667E-4</v>
      </c>
    </row>
    <row r="130" spans="3:4" x14ac:dyDescent="0.3">
      <c r="C130" s="2">
        <v>122</v>
      </c>
      <c r="D130" s="3">
        <f t="shared" si="1"/>
        <v>4.3887396150496955E-4</v>
      </c>
    </row>
    <row r="131" spans="3:4" x14ac:dyDescent="0.3">
      <c r="C131" s="2">
        <v>123</v>
      </c>
      <c r="D131" s="3">
        <f t="shared" si="1"/>
        <v>2.7831031705193146E-4</v>
      </c>
    </row>
    <row r="132" spans="3:4" x14ac:dyDescent="0.3">
      <c r="C132" s="2">
        <v>124</v>
      </c>
      <c r="D132" s="3">
        <f t="shared" si="1"/>
        <v>1.7282172913708584E-4</v>
      </c>
    </row>
    <row r="133" spans="3:4" x14ac:dyDescent="0.3">
      <c r="C133" s="2">
        <v>125</v>
      </c>
      <c r="D133" s="3">
        <f t="shared" si="1"/>
        <v>1.0507561131534872E-4</v>
      </c>
    </row>
    <row r="134" spans="3:4" x14ac:dyDescent="0.3">
      <c r="C134" s="2">
        <v>126</v>
      </c>
      <c r="D134" s="3">
        <f t="shared" si="1"/>
        <v>6.2545006735326508E-5</v>
      </c>
    </row>
    <row r="135" spans="3:4" x14ac:dyDescent="0.3">
      <c r="C135" s="2">
        <v>127</v>
      </c>
      <c r="D135" s="3">
        <f t="shared" si="1"/>
        <v>3.6443547231607464E-5</v>
      </c>
    </row>
    <row r="136" spans="3:4" x14ac:dyDescent="0.3">
      <c r="C136" s="2">
        <v>128</v>
      </c>
      <c r="D136" s="3">
        <f t="shared" si="1"/>
        <v>2.0784210530526226E-5</v>
      </c>
    </row>
    <row r="137" spans="3:4" x14ac:dyDescent="0.3">
      <c r="C137" s="2">
        <v>129</v>
      </c>
      <c r="D137" s="3">
        <f t="shared" ref="D137:D200" si="2">_xlfn.BINOM.DIST(C137,$D$4,$D$5,FALSE)</f>
        <v>1.1600489598433141E-5</v>
      </c>
    </row>
    <row r="138" spans="3:4" x14ac:dyDescent="0.3">
      <c r="C138" s="2">
        <v>130</v>
      </c>
      <c r="D138" s="3">
        <f t="shared" si="2"/>
        <v>6.3356520114519936E-6</v>
      </c>
    </row>
    <row r="139" spans="3:4" x14ac:dyDescent="0.3">
      <c r="C139" s="2">
        <v>131</v>
      </c>
      <c r="D139" s="3">
        <f t="shared" si="2"/>
        <v>3.3854629068827247E-6</v>
      </c>
    </row>
    <row r="140" spans="3:4" x14ac:dyDescent="0.3">
      <c r="C140" s="2">
        <v>132</v>
      </c>
      <c r="D140" s="3">
        <f t="shared" si="2"/>
        <v>1.7696737922341665E-6</v>
      </c>
    </row>
    <row r="141" spans="3:4" x14ac:dyDescent="0.3">
      <c r="C141" s="2">
        <v>133</v>
      </c>
      <c r="D141" s="3">
        <f t="shared" si="2"/>
        <v>9.0479562309716252E-7</v>
      </c>
    </row>
    <row r="142" spans="3:4" x14ac:dyDescent="0.3">
      <c r="C142" s="2">
        <v>134</v>
      </c>
      <c r="D142" s="3">
        <f t="shared" si="2"/>
        <v>4.523978115485837E-7</v>
      </c>
    </row>
    <row r="143" spans="3:4" x14ac:dyDescent="0.3">
      <c r="C143" s="2">
        <v>135</v>
      </c>
      <c r="D143" s="3">
        <f t="shared" si="2"/>
        <v>2.2117226342375236E-7</v>
      </c>
    </row>
    <row r="144" spans="3:4" x14ac:dyDescent="0.3">
      <c r="C144" s="2">
        <v>136</v>
      </c>
      <c r="D144" s="3">
        <f t="shared" si="2"/>
        <v>1.0570733178341043E-7</v>
      </c>
    </row>
    <row r="145" spans="3:4" x14ac:dyDescent="0.3">
      <c r="C145" s="2">
        <v>137</v>
      </c>
      <c r="D145" s="3">
        <f t="shared" si="2"/>
        <v>4.938152725648381E-8</v>
      </c>
    </row>
    <row r="146" spans="3:4" x14ac:dyDescent="0.3">
      <c r="C146" s="2">
        <v>138</v>
      </c>
      <c r="D146" s="3">
        <f t="shared" si="2"/>
        <v>2.2543740704047105E-8</v>
      </c>
    </row>
    <row r="147" spans="3:4" x14ac:dyDescent="0.3">
      <c r="C147" s="2">
        <v>139</v>
      </c>
      <c r="D147" s="3">
        <f t="shared" si="2"/>
        <v>1.0055481465114428E-8</v>
      </c>
    </row>
    <row r="148" spans="3:4" x14ac:dyDescent="0.3">
      <c r="C148" s="2">
        <v>140</v>
      </c>
      <c r="D148" s="3">
        <f t="shared" si="2"/>
        <v>4.3813169240856438E-9</v>
      </c>
    </row>
    <row r="149" spans="3:4" x14ac:dyDescent="0.3">
      <c r="C149" s="2">
        <v>141</v>
      </c>
      <c r="D149" s="3">
        <f t="shared" si="2"/>
        <v>1.8643901804619555E-9</v>
      </c>
    </row>
    <row r="150" spans="3:4" x14ac:dyDescent="0.3">
      <c r="C150" s="2">
        <v>142</v>
      </c>
      <c r="D150" s="3">
        <f t="shared" si="2"/>
        <v>7.7464099047363482E-10</v>
      </c>
    </row>
    <row r="151" spans="3:4" x14ac:dyDescent="0.3">
      <c r="C151" s="2">
        <v>143</v>
      </c>
      <c r="D151" s="3">
        <f t="shared" si="2"/>
        <v>3.1419005208021541E-10</v>
      </c>
    </row>
    <row r="152" spans="3:4" x14ac:dyDescent="0.3">
      <c r="C152" s="2">
        <v>144</v>
      </c>
      <c r="D152" s="3">
        <f t="shared" si="2"/>
        <v>1.243668956150836E-10</v>
      </c>
    </row>
    <row r="153" spans="3:4" x14ac:dyDescent="0.3">
      <c r="C153" s="2">
        <v>145</v>
      </c>
      <c r="D153" s="3">
        <f t="shared" si="2"/>
        <v>4.8031352789273994E-11</v>
      </c>
    </row>
    <row r="154" spans="3:4" x14ac:dyDescent="0.3">
      <c r="C154" s="2">
        <v>146</v>
      </c>
      <c r="D154" s="3">
        <f t="shared" si="2"/>
        <v>1.8094002763082606E-11</v>
      </c>
    </row>
    <row r="155" spans="3:4" x14ac:dyDescent="0.3">
      <c r="C155" s="2">
        <v>147</v>
      </c>
      <c r="D155" s="3">
        <f t="shared" si="2"/>
        <v>6.6467765252140391E-12</v>
      </c>
    </row>
    <row r="156" spans="3:4" x14ac:dyDescent="0.3">
      <c r="C156" s="2">
        <v>148</v>
      </c>
      <c r="D156" s="3">
        <f t="shared" si="2"/>
        <v>2.3802645664617832E-12</v>
      </c>
    </row>
    <row r="157" spans="3:4" x14ac:dyDescent="0.3">
      <c r="C157" s="2">
        <v>149</v>
      </c>
      <c r="D157" s="3">
        <f t="shared" si="2"/>
        <v>8.3069635876518432E-13</v>
      </c>
    </row>
    <row r="158" spans="3:4" x14ac:dyDescent="0.3">
      <c r="C158" s="2">
        <v>150</v>
      </c>
      <c r="D158" s="3">
        <f t="shared" si="2"/>
        <v>2.8243676198016374E-13</v>
      </c>
    </row>
    <row r="159" spans="3:4" x14ac:dyDescent="0.3">
      <c r="C159" s="2">
        <v>151</v>
      </c>
      <c r="D159" s="3">
        <f t="shared" si="2"/>
        <v>9.3522106615947683E-14</v>
      </c>
    </row>
    <row r="160" spans="3:4" x14ac:dyDescent="0.3">
      <c r="C160" s="2">
        <v>152</v>
      </c>
      <c r="D160" s="3">
        <f t="shared" si="2"/>
        <v>3.0148573843299087E-14</v>
      </c>
    </row>
    <row r="161" spans="3:4" x14ac:dyDescent="0.3">
      <c r="C161" s="2">
        <v>153</v>
      </c>
      <c r="D161" s="3">
        <f t="shared" si="2"/>
        <v>9.4583761077017314E-15</v>
      </c>
    </row>
    <row r="162" spans="3:4" x14ac:dyDescent="0.3">
      <c r="C162" s="2">
        <v>154</v>
      </c>
      <c r="D162" s="3">
        <f t="shared" si="2"/>
        <v>2.8866472536491705E-15</v>
      </c>
    </row>
    <row r="163" spans="3:4" x14ac:dyDescent="0.3">
      <c r="C163" s="2">
        <v>155</v>
      </c>
      <c r="D163" s="3">
        <f t="shared" si="2"/>
        <v>8.5668241076040976E-16</v>
      </c>
    </row>
    <row r="164" spans="3:4" x14ac:dyDescent="0.3">
      <c r="C164" s="2">
        <v>156</v>
      </c>
      <c r="D164" s="3">
        <f t="shared" si="2"/>
        <v>2.4711992618088442E-16</v>
      </c>
    </row>
    <row r="165" spans="3:4" x14ac:dyDescent="0.3">
      <c r="C165" s="2">
        <v>157</v>
      </c>
      <c r="D165" s="3">
        <f t="shared" si="2"/>
        <v>6.9256539821395134E-17</v>
      </c>
    </row>
    <row r="166" spans="3:4" x14ac:dyDescent="0.3">
      <c r="C166" s="2">
        <v>158</v>
      </c>
      <c r="D166" s="3">
        <f t="shared" si="2"/>
        <v>1.884829881215169E-17</v>
      </c>
    </row>
    <row r="167" spans="3:4" x14ac:dyDescent="0.3">
      <c r="C167" s="2">
        <v>159</v>
      </c>
      <c r="D167" s="3">
        <f t="shared" si="2"/>
        <v>4.9787959126439042E-18</v>
      </c>
    </row>
    <row r="168" spans="3:4" x14ac:dyDescent="0.3">
      <c r="C168" s="2">
        <v>160</v>
      </c>
      <c r="D168" s="3">
        <f t="shared" si="2"/>
        <v>1.2758164526149809E-18</v>
      </c>
    </row>
    <row r="169" spans="3:4" x14ac:dyDescent="0.3">
      <c r="C169" s="2">
        <v>161</v>
      </c>
      <c r="D169" s="3">
        <f t="shared" si="2"/>
        <v>3.1697303170558508E-19</v>
      </c>
    </row>
    <row r="170" spans="3:4" x14ac:dyDescent="0.3">
      <c r="C170" s="2">
        <v>162</v>
      </c>
      <c r="D170" s="3">
        <f t="shared" si="2"/>
        <v>7.6308322447641656E-20</v>
      </c>
    </row>
    <row r="171" spans="3:4" x14ac:dyDescent="0.3">
      <c r="C171" s="2">
        <v>163</v>
      </c>
      <c r="D171" s="3">
        <f t="shared" si="2"/>
        <v>1.7789670263867758E-20</v>
      </c>
    </row>
    <row r="172" spans="3:4" x14ac:dyDescent="0.3">
      <c r="C172" s="2">
        <v>164</v>
      </c>
      <c r="D172" s="3">
        <f t="shared" si="2"/>
        <v>4.0135231692872064E-21</v>
      </c>
    </row>
    <row r="173" spans="3:4" x14ac:dyDescent="0.3">
      <c r="C173" s="2">
        <v>165</v>
      </c>
      <c r="D173" s="3">
        <f t="shared" si="2"/>
        <v>8.7567778238995005E-22</v>
      </c>
    </row>
    <row r="174" spans="3:4" x14ac:dyDescent="0.3">
      <c r="C174" s="2">
        <v>166</v>
      </c>
      <c r="D174" s="3">
        <f t="shared" si="2"/>
        <v>1.8463085773281477E-22</v>
      </c>
    </row>
    <row r="175" spans="3:4" x14ac:dyDescent="0.3">
      <c r="C175" s="2">
        <v>167</v>
      </c>
      <c r="D175" s="3">
        <f t="shared" si="2"/>
        <v>3.7589515945603455E-23</v>
      </c>
    </row>
    <row r="176" spans="3:4" x14ac:dyDescent="0.3">
      <c r="C176" s="2">
        <v>168</v>
      </c>
      <c r="D176" s="3">
        <f t="shared" si="2"/>
        <v>7.3836549178863523E-24</v>
      </c>
    </row>
    <row r="177" spans="3:4" x14ac:dyDescent="0.3">
      <c r="C177" s="2">
        <v>169</v>
      </c>
      <c r="D177" s="3">
        <f t="shared" si="2"/>
        <v>1.3980885051619133E-24</v>
      </c>
    </row>
    <row r="178" spans="3:4" x14ac:dyDescent="0.3">
      <c r="C178" s="2">
        <v>170</v>
      </c>
      <c r="D178" s="3">
        <f t="shared" si="2"/>
        <v>2.5494555094128975E-25</v>
      </c>
    </row>
    <row r="179" spans="3:4" x14ac:dyDescent="0.3">
      <c r="C179" s="2">
        <v>171</v>
      </c>
      <c r="D179" s="3">
        <f t="shared" si="2"/>
        <v>4.472728963882321E-26</v>
      </c>
    </row>
    <row r="180" spans="3:4" x14ac:dyDescent="0.3">
      <c r="C180" s="2">
        <v>172</v>
      </c>
      <c r="D180" s="3">
        <f t="shared" si="2"/>
        <v>7.5412290670107284E-27</v>
      </c>
    </row>
    <row r="181" spans="3:4" x14ac:dyDescent="0.3">
      <c r="C181" s="2">
        <v>173</v>
      </c>
      <c r="D181" s="3">
        <f t="shared" si="2"/>
        <v>1.2205457449497226E-27</v>
      </c>
    </row>
    <row r="182" spans="3:4" x14ac:dyDescent="0.3">
      <c r="C182" s="2">
        <v>174</v>
      </c>
      <c r="D182" s="3">
        <f t="shared" si="2"/>
        <v>1.8939502938875073E-28</v>
      </c>
    </row>
    <row r="183" spans="3:4" x14ac:dyDescent="0.3">
      <c r="C183" s="2">
        <v>175</v>
      </c>
      <c r="D183" s="3">
        <f t="shared" si="2"/>
        <v>2.8138690080614788E-29</v>
      </c>
    </row>
    <row r="184" spans="3:4" x14ac:dyDescent="0.3">
      <c r="C184" s="2">
        <v>176</v>
      </c>
      <c r="D184" s="3">
        <f t="shared" si="2"/>
        <v>3.9969730228145287E-30</v>
      </c>
    </row>
    <row r="185" spans="3:4" x14ac:dyDescent="0.3">
      <c r="C185" s="2">
        <v>177</v>
      </c>
      <c r="D185" s="3">
        <f t="shared" si="2"/>
        <v>5.4196244377146259E-31</v>
      </c>
    </row>
    <row r="186" spans="3:4" x14ac:dyDescent="0.3">
      <c r="C186" s="2">
        <v>178</v>
      </c>
      <c r="D186" s="3">
        <f t="shared" si="2"/>
        <v>7.0028855094065989E-32</v>
      </c>
    </row>
    <row r="187" spans="3:4" x14ac:dyDescent="0.3">
      <c r="C187" s="2">
        <v>179</v>
      </c>
      <c r="D187" s="3">
        <f t="shared" si="2"/>
        <v>8.6068983914493899E-33</v>
      </c>
    </row>
    <row r="188" spans="3:4" x14ac:dyDescent="0.3">
      <c r="C188" s="2">
        <v>180</v>
      </c>
      <c r="D188" s="3">
        <f t="shared" si="2"/>
        <v>1.0041381456690835E-33</v>
      </c>
    </row>
    <row r="189" spans="3:4" x14ac:dyDescent="0.3">
      <c r="C189" s="2">
        <v>181</v>
      </c>
      <c r="D189" s="3">
        <f t="shared" si="2"/>
        <v>1.1095449123415412E-34</v>
      </c>
    </row>
    <row r="190" spans="3:4" x14ac:dyDescent="0.3">
      <c r="C190" s="2">
        <v>182</v>
      </c>
      <c r="D190" s="3">
        <f t="shared" si="2"/>
        <v>1.1583161172796218E-35</v>
      </c>
    </row>
    <row r="191" spans="3:4" x14ac:dyDescent="0.3">
      <c r="C191" s="2">
        <v>183</v>
      </c>
      <c r="D191" s="3">
        <f t="shared" si="2"/>
        <v>1.1393273284717806E-36</v>
      </c>
    </row>
    <row r="192" spans="3:4" x14ac:dyDescent="0.3">
      <c r="C192" s="2">
        <v>184</v>
      </c>
      <c r="D192" s="3">
        <f t="shared" si="2"/>
        <v>1.0526393795662953E-37</v>
      </c>
    </row>
    <row r="193" spans="3:4" x14ac:dyDescent="0.3">
      <c r="C193" s="2">
        <v>185</v>
      </c>
      <c r="D193" s="3">
        <f t="shared" si="2"/>
        <v>9.103908147600484E-39</v>
      </c>
    </row>
    <row r="194" spans="3:4" x14ac:dyDescent="0.3">
      <c r="C194" s="2">
        <v>186</v>
      </c>
      <c r="D194" s="3">
        <f t="shared" si="2"/>
        <v>7.3418614093551931E-40</v>
      </c>
    </row>
    <row r="195" spans="3:4" x14ac:dyDescent="0.3">
      <c r="C195" s="2">
        <v>187</v>
      </c>
      <c r="D195" s="3">
        <f t="shared" si="2"/>
        <v>5.4965807342765864E-41</v>
      </c>
    </row>
    <row r="196" spans="3:4" x14ac:dyDescent="0.3">
      <c r="C196" s="2">
        <v>188</v>
      </c>
      <c r="D196" s="3">
        <f t="shared" si="2"/>
        <v>3.8008271034892146E-42</v>
      </c>
    </row>
    <row r="197" spans="3:4" x14ac:dyDescent="0.3">
      <c r="C197" s="2">
        <v>189</v>
      </c>
      <c r="D197" s="3">
        <f t="shared" si="2"/>
        <v>2.4132235577709472E-43</v>
      </c>
    </row>
    <row r="198" spans="3:4" x14ac:dyDescent="0.3">
      <c r="C198" s="2">
        <v>190</v>
      </c>
      <c r="D198" s="3">
        <f t="shared" si="2"/>
        <v>1.3971294281831689E-44</v>
      </c>
    </row>
    <row r="199" spans="3:4" x14ac:dyDescent="0.3">
      <c r="C199" s="2">
        <v>191</v>
      </c>
      <c r="D199" s="3">
        <f t="shared" si="2"/>
        <v>7.314813760121443E-46</v>
      </c>
    </row>
    <row r="200" spans="3:4" x14ac:dyDescent="0.3">
      <c r="C200" s="2">
        <v>192</v>
      </c>
      <c r="D200" s="3">
        <f t="shared" si="2"/>
        <v>3.4288189500569038E-47</v>
      </c>
    </row>
    <row r="201" spans="3:4" x14ac:dyDescent="0.3">
      <c r="C201" s="2">
        <v>193</v>
      </c>
      <c r="D201" s="3">
        <f t="shared" ref="D201:D208" si="3">_xlfn.BINOM.DIST(C201,$D$4,$D$5,FALSE)</f>
        <v>1.4212721036505357E-48</v>
      </c>
    </row>
    <row r="202" spans="3:4" x14ac:dyDescent="0.3">
      <c r="C202" s="2">
        <v>194</v>
      </c>
      <c r="D202" s="3">
        <f t="shared" si="3"/>
        <v>5.1283014049245433E-50</v>
      </c>
    </row>
    <row r="203" spans="3:4" x14ac:dyDescent="0.3">
      <c r="C203" s="2">
        <v>195</v>
      </c>
      <c r="D203" s="3">
        <f t="shared" si="3"/>
        <v>1.5779388938229366E-51</v>
      </c>
    </row>
    <row r="204" spans="3:4" x14ac:dyDescent="0.3">
      <c r="C204" s="2">
        <v>196</v>
      </c>
      <c r="D204" s="3">
        <f t="shared" si="3"/>
        <v>4.0253543209769208E-53</v>
      </c>
    </row>
    <row r="205" spans="3:4" x14ac:dyDescent="0.3">
      <c r="C205" s="2">
        <v>197</v>
      </c>
      <c r="D205" s="3">
        <f t="shared" si="3"/>
        <v>8.1733082659429047E-55</v>
      </c>
    </row>
    <row r="206" spans="3:4" x14ac:dyDescent="0.3">
      <c r="C206" s="2">
        <v>198</v>
      </c>
      <c r="D206" s="3">
        <f t="shared" si="3"/>
        <v>1.2383800402943674E-56</v>
      </c>
    </row>
    <row r="207" spans="3:4" x14ac:dyDescent="0.3">
      <c r="C207" s="2">
        <v>199</v>
      </c>
      <c r="D207" s="3">
        <f t="shared" si="3"/>
        <v>1.2446030555722558E-58</v>
      </c>
    </row>
    <row r="208" spans="3:4" x14ac:dyDescent="0.3">
      <c r="C208" s="2">
        <v>200</v>
      </c>
      <c r="D208" s="3">
        <f t="shared" si="3"/>
        <v>6.223015277861121E-61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E7531-6F6B-46BD-ACFB-B30F4403E33B}">
  <dimension ref="O4:P10"/>
  <sheetViews>
    <sheetView showGridLines="0" workbookViewId="0">
      <selection activeCell="O4" sqref="O4:P10"/>
    </sheetView>
  </sheetViews>
  <sheetFormatPr defaultRowHeight="14.4" x14ac:dyDescent="0.3"/>
  <cols>
    <col min="15" max="15" width="17.77734375" bestFit="1" customWidth="1"/>
  </cols>
  <sheetData>
    <row r="4" spans="15:16" ht="23.4" x14ac:dyDescent="0.45">
      <c r="O4" s="6" t="s">
        <v>130</v>
      </c>
      <c r="P4" s="24">
        <v>30.63</v>
      </c>
    </row>
    <row r="5" spans="15:16" ht="23.4" x14ac:dyDescent="0.45">
      <c r="O5" s="6" t="s">
        <v>134</v>
      </c>
      <c r="P5" s="24">
        <v>9.2899999999999991</v>
      </c>
    </row>
    <row r="9" spans="15:16" ht="18" x14ac:dyDescent="0.35">
      <c r="O9" s="25" t="s">
        <v>152</v>
      </c>
      <c r="P9" s="24">
        <f>P4-2*P5</f>
        <v>12.05</v>
      </c>
    </row>
    <row r="10" spans="15:16" ht="18" x14ac:dyDescent="0.35">
      <c r="O10" s="25" t="s">
        <v>153</v>
      </c>
      <c r="P10" s="24">
        <f>P4+2*P5</f>
        <v>49.209999999999994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0E51B-5E04-460E-AA72-DC99869A5506}">
  <dimension ref="P9:Q15"/>
  <sheetViews>
    <sheetView showGridLines="0" topLeftCell="A4" workbookViewId="0">
      <selection activeCell="Q14" sqref="P14:Q14"/>
    </sheetView>
  </sheetViews>
  <sheetFormatPr defaultRowHeight="14.4" x14ac:dyDescent="0.3"/>
  <cols>
    <col min="16" max="16" width="12.44140625" bestFit="1" customWidth="1"/>
  </cols>
  <sheetData>
    <row r="9" spans="16:17" ht="23.4" x14ac:dyDescent="0.45">
      <c r="P9" s="6" t="s">
        <v>130</v>
      </c>
      <c r="Q9" s="24">
        <v>30.63</v>
      </c>
    </row>
    <row r="10" spans="16:17" ht="23.4" x14ac:dyDescent="0.45">
      <c r="P10" s="6" t="s">
        <v>134</v>
      </c>
      <c r="Q10" s="24">
        <v>9.2899999999999991</v>
      </c>
    </row>
    <row r="14" spans="16:17" ht="18" x14ac:dyDescent="0.35">
      <c r="P14" s="25"/>
      <c r="Q14" s="24"/>
    </row>
    <row r="15" spans="16:17" ht="18" x14ac:dyDescent="0.35">
      <c r="P15" s="25" t="s">
        <v>153</v>
      </c>
      <c r="Q15" s="24">
        <f>Q9+2*Q10</f>
        <v>49.209999999999994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E62AA-9C19-4807-9304-DAE77AEC7892}">
  <dimension ref="D4:G9"/>
  <sheetViews>
    <sheetView showGridLines="0" workbookViewId="0">
      <selection activeCell="D6" sqref="D6"/>
    </sheetView>
  </sheetViews>
  <sheetFormatPr defaultRowHeight="14.4" x14ac:dyDescent="0.3"/>
  <cols>
    <col min="4" max="4" width="14.6640625" bestFit="1" customWidth="1"/>
    <col min="5" max="5" width="12.77734375" bestFit="1" customWidth="1"/>
    <col min="6" max="6" width="10.5546875" bestFit="1" customWidth="1"/>
    <col min="7" max="7" width="12.33203125" bestFit="1" customWidth="1"/>
  </cols>
  <sheetData>
    <row r="4" spans="4:7" ht="28.8" x14ac:dyDescent="0.3">
      <c r="D4" s="30" t="s">
        <v>154</v>
      </c>
      <c r="E4" s="30" t="s">
        <v>155</v>
      </c>
      <c r="F4" s="30" t="s">
        <v>156</v>
      </c>
      <c r="G4" s="30" t="s">
        <v>169</v>
      </c>
    </row>
    <row r="5" spans="4:7" ht="15.6" x14ac:dyDescent="0.3">
      <c r="D5" s="32" t="s">
        <v>157</v>
      </c>
      <c r="E5" s="32">
        <v>5</v>
      </c>
      <c r="F5" s="32">
        <v>4</v>
      </c>
      <c r="G5" s="32">
        <v>0.1</v>
      </c>
    </row>
    <row r="6" spans="4:7" ht="15.6" x14ac:dyDescent="0.3">
      <c r="D6" s="33" t="s">
        <v>161</v>
      </c>
      <c r="E6" s="32">
        <v>15</v>
      </c>
      <c r="F6" s="32">
        <v>6</v>
      </c>
      <c r="G6" s="32">
        <v>0.15</v>
      </c>
    </row>
    <row r="7" spans="4:7" ht="15.6" x14ac:dyDescent="0.3">
      <c r="D7" s="32" t="s">
        <v>158</v>
      </c>
      <c r="E7" s="32">
        <v>25</v>
      </c>
      <c r="F7" s="32">
        <v>10</v>
      </c>
      <c r="G7" s="32">
        <v>0.25</v>
      </c>
    </row>
    <row r="8" spans="4:7" ht="15.6" x14ac:dyDescent="0.3">
      <c r="D8" s="32" t="s">
        <v>159</v>
      </c>
      <c r="E8" s="32">
        <v>35</v>
      </c>
      <c r="F8" s="32">
        <v>12</v>
      </c>
      <c r="G8" s="32">
        <v>0.3</v>
      </c>
    </row>
    <row r="9" spans="4:7" ht="15.6" x14ac:dyDescent="0.3">
      <c r="D9" s="32" t="s">
        <v>160</v>
      </c>
      <c r="E9" s="32">
        <v>45</v>
      </c>
      <c r="F9" s="32">
        <v>8</v>
      </c>
      <c r="G9" s="32">
        <v>0.2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54671-D358-4710-9C19-068B9668A9F7}">
  <dimension ref="O6:S15"/>
  <sheetViews>
    <sheetView showGridLines="0" workbookViewId="0">
      <selection activeCell="O6" sqref="O6:S13"/>
    </sheetView>
  </sheetViews>
  <sheetFormatPr defaultRowHeight="14.4" x14ac:dyDescent="0.3"/>
  <cols>
    <col min="15" max="15" width="11" style="7" bestFit="1" customWidth="1"/>
    <col min="16" max="16" width="10.5546875" style="7" customWidth="1"/>
    <col min="17" max="17" width="8.88671875" style="7" customWidth="1"/>
    <col min="18" max="18" width="12.6640625" bestFit="1" customWidth="1"/>
    <col min="19" max="19" width="8.109375" bestFit="1" customWidth="1"/>
  </cols>
  <sheetData>
    <row r="6" spans="15:19" ht="28.8" x14ac:dyDescent="0.3">
      <c r="O6" s="34" t="s">
        <v>162</v>
      </c>
      <c r="P6" s="34" t="s">
        <v>171</v>
      </c>
      <c r="Q6" s="34" t="s">
        <v>170</v>
      </c>
      <c r="R6" s="38" t="s">
        <v>169</v>
      </c>
      <c r="S6" s="42" t="s">
        <v>172</v>
      </c>
    </row>
    <row r="7" spans="15:19" ht="18" x14ac:dyDescent="0.3">
      <c r="O7" s="35" t="s">
        <v>163</v>
      </c>
      <c r="P7" s="35">
        <v>5</v>
      </c>
      <c r="Q7" s="35">
        <v>30</v>
      </c>
      <c r="R7" s="39">
        <f>Q7/$Q$13</f>
        <v>1.4326647564469915E-2</v>
      </c>
      <c r="S7" s="40">
        <f>P7*R7</f>
        <v>7.163323782234958E-2</v>
      </c>
    </row>
    <row r="8" spans="15:19" ht="18" x14ac:dyDescent="0.3">
      <c r="O8" s="35" t="s">
        <v>164</v>
      </c>
      <c r="P8" s="35">
        <f>P7+10</f>
        <v>15</v>
      </c>
      <c r="Q8" s="35">
        <v>220</v>
      </c>
      <c r="R8" s="39">
        <f t="shared" ref="R8:R12" si="0">Q8/$Q$13</f>
        <v>0.10506208213944604</v>
      </c>
      <c r="S8" s="40">
        <f t="shared" ref="S8:S12" si="1">P8*R8</f>
        <v>1.5759312320916905</v>
      </c>
    </row>
    <row r="9" spans="15:19" ht="18" x14ac:dyDescent="0.3">
      <c r="O9" s="35" t="s">
        <v>165</v>
      </c>
      <c r="P9" s="35">
        <f>P8+10</f>
        <v>25</v>
      </c>
      <c r="Q9" s="35">
        <v>743</v>
      </c>
      <c r="R9" s="39">
        <f t="shared" si="0"/>
        <v>0.3548233046800382</v>
      </c>
      <c r="S9" s="40">
        <f t="shared" si="1"/>
        <v>8.8705826170009558</v>
      </c>
    </row>
    <row r="10" spans="15:19" ht="18" x14ac:dyDescent="0.3">
      <c r="O10" s="35" t="s">
        <v>166</v>
      </c>
      <c r="P10" s="35">
        <f>P9+10</f>
        <v>35</v>
      </c>
      <c r="Q10" s="35">
        <v>781</v>
      </c>
      <c r="R10" s="39">
        <f t="shared" si="0"/>
        <v>0.37297039159503342</v>
      </c>
      <c r="S10" s="40">
        <f t="shared" si="1"/>
        <v>13.05396370582617</v>
      </c>
    </row>
    <row r="11" spans="15:19" ht="18" x14ac:dyDescent="0.3">
      <c r="O11" s="35" t="s">
        <v>167</v>
      </c>
      <c r="P11" s="35">
        <f>P10+10</f>
        <v>45</v>
      </c>
      <c r="Q11" s="35">
        <v>278</v>
      </c>
      <c r="R11" s="39">
        <f t="shared" si="0"/>
        <v>0.13276026743075453</v>
      </c>
      <c r="S11" s="40">
        <f t="shared" si="1"/>
        <v>5.974212034383954</v>
      </c>
    </row>
    <row r="12" spans="15:19" ht="18" x14ac:dyDescent="0.3">
      <c r="O12" s="35" t="s">
        <v>168</v>
      </c>
      <c r="P12" s="35">
        <f>P11+10</f>
        <v>55</v>
      </c>
      <c r="Q12" s="35">
        <v>42</v>
      </c>
      <c r="R12" s="39">
        <f t="shared" si="0"/>
        <v>2.0057306590257881E-2</v>
      </c>
      <c r="S12" s="40">
        <f t="shared" si="1"/>
        <v>1.1031518624641834</v>
      </c>
    </row>
    <row r="13" spans="15:19" ht="18" x14ac:dyDescent="0.35">
      <c r="O13" s="36"/>
      <c r="Q13" s="37">
        <f>SUM(Q7:Q12)</f>
        <v>2094</v>
      </c>
      <c r="S13" s="41">
        <f>SUM(S7:S12)</f>
        <v>30.649474689589304</v>
      </c>
    </row>
    <row r="14" spans="15:19" ht="18" x14ac:dyDescent="0.3">
      <c r="O14" s="36"/>
    </row>
    <row r="15" spans="15:19" ht="18" x14ac:dyDescent="0.3">
      <c r="O15" s="36"/>
    </row>
  </sheetData>
  <phoneticPr fontId="1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38914-7ECE-4921-8C1A-8AF11FFA870E}">
  <dimension ref="C1:F302"/>
  <sheetViews>
    <sheetView showFormulas="1" showGridLines="0" tabSelected="1" workbookViewId="0">
      <selection activeCell="E16" sqref="E16"/>
    </sheetView>
  </sheetViews>
  <sheetFormatPr defaultRowHeight="14.4" x14ac:dyDescent="0.3"/>
  <cols>
    <col min="3" max="3" width="5.88671875" bestFit="1" customWidth="1"/>
    <col min="5" max="5" width="12" bestFit="1" customWidth="1"/>
  </cols>
  <sheetData>
    <row r="1" spans="3:6" x14ac:dyDescent="0.3">
      <c r="C1" s="2" t="s">
        <v>2</v>
      </c>
    </row>
    <row r="2" spans="3:6" x14ac:dyDescent="0.3">
      <c r="C2" s="3">
        <v>3.35</v>
      </c>
    </row>
    <row r="3" spans="3:6" x14ac:dyDescent="0.3">
      <c r="C3" s="3">
        <v>4.75</v>
      </c>
    </row>
    <row r="4" spans="3:6" x14ac:dyDescent="0.3">
      <c r="C4" s="3">
        <v>7.25</v>
      </c>
      <c r="E4" t="s">
        <v>113</v>
      </c>
      <c r="F4">
        <f>SUM(C2:C302)</f>
        <v>1403.0500000000011</v>
      </c>
    </row>
    <row r="5" spans="3:6" x14ac:dyDescent="0.3">
      <c r="C5" s="3">
        <v>2.85</v>
      </c>
      <c r="E5" t="s">
        <v>114</v>
      </c>
      <c r="F5">
        <f>COUNT(C2:C302)</f>
        <v>301</v>
      </c>
    </row>
    <row r="6" spans="3:6" x14ac:dyDescent="0.3">
      <c r="C6" s="3">
        <v>4.5999999999999996</v>
      </c>
      <c r="E6" t="s">
        <v>115</v>
      </c>
      <c r="F6">
        <f>F4/F5</f>
        <v>4.6612956810631268</v>
      </c>
    </row>
    <row r="7" spans="3:6" x14ac:dyDescent="0.3">
      <c r="C7" s="3">
        <v>9.25</v>
      </c>
    </row>
    <row r="8" spans="3:6" x14ac:dyDescent="0.3">
      <c r="C8" s="3">
        <v>6.75</v>
      </c>
      <c r="E8" t="s">
        <v>116</v>
      </c>
      <c r="F8">
        <f>AVERAGE(C2:C302)</f>
        <v>4.6612956810631268</v>
      </c>
    </row>
    <row r="9" spans="3:6" x14ac:dyDescent="0.3">
      <c r="C9" s="3">
        <v>6.5</v>
      </c>
    </row>
    <row r="10" spans="3:6" x14ac:dyDescent="0.3">
      <c r="C10" s="3">
        <v>8.75</v>
      </c>
    </row>
    <row r="11" spans="3:6" x14ac:dyDescent="0.3">
      <c r="C11" s="3">
        <v>7.45</v>
      </c>
    </row>
    <row r="12" spans="3:6" x14ac:dyDescent="0.3">
      <c r="C12" s="3">
        <v>2.85</v>
      </c>
    </row>
    <row r="13" spans="3:6" x14ac:dyDescent="0.3">
      <c r="C13" s="3">
        <v>6.85</v>
      </c>
    </row>
    <row r="14" spans="3:6" x14ac:dyDescent="0.3">
      <c r="C14" s="3">
        <v>7.5</v>
      </c>
    </row>
    <row r="15" spans="3:6" x14ac:dyDescent="0.3">
      <c r="C15" s="3">
        <v>6.1</v>
      </c>
    </row>
    <row r="16" spans="3:6" x14ac:dyDescent="0.3">
      <c r="C16" s="3">
        <v>2.25</v>
      </c>
    </row>
    <row r="17" spans="3:3" x14ac:dyDescent="0.3">
      <c r="C17" s="3">
        <v>7.75</v>
      </c>
    </row>
    <row r="18" spans="3:3" x14ac:dyDescent="0.3">
      <c r="C18" s="3">
        <v>7.25</v>
      </c>
    </row>
    <row r="19" spans="3:3" x14ac:dyDescent="0.3">
      <c r="C19" s="3">
        <v>7.75</v>
      </c>
    </row>
    <row r="20" spans="3:3" x14ac:dyDescent="0.3">
      <c r="C20" s="3">
        <v>3.25</v>
      </c>
    </row>
    <row r="21" spans="3:3" x14ac:dyDescent="0.3">
      <c r="C21" s="3">
        <v>2.65</v>
      </c>
    </row>
    <row r="22" spans="3:3" x14ac:dyDescent="0.3">
      <c r="C22" s="3">
        <v>2.85</v>
      </c>
    </row>
    <row r="23" spans="3:3" x14ac:dyDescent="0.3">
      <c r="C23" s="3">
        <v>4.9000000000000004</v>
      </c>
    </row>
    <row r="24" spans="3:3" x14ac:dyDescent="0.3">
      <c r="C24" s="3">
        <v>4.4000000000000004</v>
      </c>
    </row>
    <row r="25" spans="3:3" x14ac:dyDescent="0.3">
      <c r="C25" s="3">
        <v>2.5</v>
      </c>
    </row>
    <row r="26" spans="3:3" x14ac:dyDescent="0.3">
      <c r="C26" s="3">
        <v>2.9</v>
      </c>
    </row>
    <row r="27" spans="3:3" x14ac:dyDescent="0.3">
      <c r="C27" s="3">
        <v>3</v>
      </c>
    </row>
    <row r="28" spans="3:3" x14ac:dyDescent="0.3">
      <c r="C28" s="3">
        <v>4.1500000000000004</v>
      </c>
    </row>
    <row r="29" spans="3:3" x14ac:dyDescent="0.3">
      <c r="C29" s="3">
        <v>6</v>
      </c>
    </row>
    <row r="30" spans="3:3" x14ac:dyDescent="0.3">
      <c r="C30" s="3">
        <v>1.95</v>
      </c>
    </row>
    <row r="31" spans="3:3" x14ac:dyDescent="0.3">
      <c r="C31" s="3">
        <v>7.45</v>
      </c>
    </row>
    <row r="32" spans="3:3" x14ac:dyDescent="0.3">
      <c r="C32" s="3">
        <v>3.1</v>
      </c>
    </row>
    <row r="33" spans="3:3" x14ac:dyDescent="0.3">
      <c r="C33" s="3">
        <v>2.35</v>
      </c>
    </row>
    <row r="34" spans="3:3" x14ac:dyDescent="0.3">
      <c r="C34" s="3">
        <v>4.95</v>
      </c>
    </row>
    <row r="35" spans="3:3" x14ac:dyDescent="0.3">
      <c r="C35" s="3">
        <v>6</v>
      </c>
    </row>
    <row r="36" spans="3:3" x14ac:dyDescent="0.3">
      <c r="C36" s="3">
        <v>5.5</v>
      </c>
    </row>
    <row r="37" spans="3:3" x14ac:dyDescent="0.3">
      <c r="C37" s="3">
        <v>2.95</v>
      </c>
    </row>
    <row r="38" spans="3:3" x14ac:dyDescent="0.3">
      <c r="C38" s="3">
        <v>4.6500000000000004</v>
      </c>
    </row>
    <row r="39" spans="3:3" x14ac:dyDescent="0.3">
      <c r="C39" s="3">
        <v>0.35</v>
      </c>
    </row>
    <row r="40" spans="3:3" x14ac:dyDescent="0.3">
      <c r="C40" s="3">
        <v>3</v>
      </c>
    </row>
    <row r="41" spans="3:3" x14ac:dyDescent="0.3">
      <c r="C41" s="3">
        <v>2.25</v>
      </c>
    </row>
    <row r="42" spans="3:3" x14ac:dyDescent="0.3">
      <c r="C42" s="3">
        <v>5.85</v>
      </c>
    </row>
    <row r="43" spans="3:3" x14ac:dyDescent="0.3">
      <c r="C43" s="3">
        <v>2.5499999999999998</v>
      </c>
    </row>
    <row r="44" spans="3:3" x14ac:dyDescent="0.3">
      <c r="C44" s="3">
        <v>1.95</v>
      </c>
    </row>
    <row r="45" spans="3:3" x14ac:dyDescent="0.3">
      <c r="C45" s="3">
        <v>5.5</v>
      </c>
    </row>
    <row r="46" spans="3:3" x14ac:dyDescent="0.3">
      <c r="C46" s="3">
        <v>1.25</v>
      </c>
    </row>
    <row r="47" spans="3:3" x14ac:dyDescent="0.3">
      <c r="C47" s="3">
        <v>7.5</v>
      </c>
    </row>
    <row r="48" spans="3:3" x14ac:dyDescent="0.3">
      <c r="C48" s="3">
        <v>2.65</v>
      </c>
    </row>
    <row r="49" spans="3:3" x14ac:dyDescent="0.3">
      <c r="C49" s="3">
        <v>1.05</v>
      </c>
    </row>
    <row r="50" spans="3:3" x14ac:dyDescent="0.3">
      <c r="C50" s="3">
        <v>5.8</v>
      </c>
    </row>
    <row r="51" spans="3:3" x14ac:dyDescent="0.3">
      <c r="C51" s="3">
        <v>7.75</v>
      </c>
    </row>
    <row r="52" spans="3:3" x14ac:dyDescent="0.3">
      <c r="C52" s="3">
        <v>14.9</v>
      </c>
    </row>
    <row r="53" spans="3:3" x14ac:dyDescent="0.3">
      <c r="C53" s="3">
        <v>23</v>
      </c>
    </row>
    <row r="54" spans="3:3" x14ac:dyDescent="0.3">
      <c r="C54" s="3">
        <v>18</v>
      </c>
    </row>
    <row r="55" spans="3:3" x14ac:dyDescent="0.3">
      <c r="C55" s="3">
        <v>16</v>
      </c>
    </row>
    <row r="56" spans="3:3" x14ac:dyDescent="0.3">
      <c r="C56" s="3">
        <v>2.75</v>
      </c>
    </row>
    <row r="57" spans="3:3" x14ac:dyDescent="0.3">
      <c r="C57" s="3">
        <v>3.6</v>
      </c>
    </row>
    <row r="58" spans="3:3" x14ac:dyDescent="0.3">
      <c r="C58" s="3">
        <v>4.5</v>
      </c>
    </row>
    <row r="59" spans="3:3" x14ac:dyDescent="0.3">
      <c r="C59" s="3">
        <v>4.75</v>
      </c>
    </row>
    <row r="60" spans="3:3" x14ac:dyDescent="0.3">
      <c r="C60" s="3">
        <v>4.0999999999999996</v>
      </c>
    </row>
    <row r="61" spans="3:3" x14ac:dyDescent="0.3">
      <c r="C61" s="3">
        <v>19.989999999999998</v>
      </c>
    </row>
    <row r="62" spans="3:3" x14ac:dyDescent="0.3">
      <c r="C62" s="3">
        <v>6.95</v>
      </c>
    </row>
    <row r="63" spans="3:3" x14ac:dyDescent="0.3">
      <c r="C63" s="3">
        <v>4.5</v>
      </c>
    </row>
    <row r="64" spans="3:3" x14ac:dyDescent="0.3">
      <c r="C64" s="3">
        <v>18.75</v>
      </c>
    </row>
    <row r="65" spans="3:3" x14ac:dyDescent="0.3">
      <c r="C65" s="3">
        <v>23.5</v>
      </c>
    </row>
    <row r="66" spans="3:3" x14ac:dyDescent="0.3">
      <c r="C66" s="3">
        <v>33</v>
      </c>
    </row>
    <row r="67" spans="3:3" x14ac:dyDescent="0.3">
      <c r="C67" s="3">
        <v>4.75</v>
      </c>
    </row>
    <row r="68" spans="3:3" x14ac:dyDescent="0.3">
      <c r="C68" s="3">
        <v>19.75</v>
      </c>
    </row>
    <row r="69" spans="3:3" x14ac:dyDescent="0.3">
      <c r="C69" s="3">
        <v>9.25</v>
      </c>
    </row>
    <row r="70" spans="3:3" x14ac:dyDescent="0.3">
      <c r="C70" s="3">
        <v>4.3499999999999996</v>
      </c>
    </row>
    <row r="71" spans="3:3" x14ac:dyDescent="0.3">
      <c r="C71" s="3">
        <v>14.25</v>
      </c>
    </row>
    <row r="72" spans="3:3" x14ac:dyDescent="0.3">
      <c r="C72" s="3">
        <v>3.95</v>
      </c>
    </row>
    <row r="73" spans="3:3" x14ac:dyDescent="0.3">
      <c r="C73" s="3">
        <v>4.5</v>
      </c>
    </row>
    <row r="74" spans="3:3" x14ac:dyDescent="0.3">
      <c r="C74" s="3">
        <v>7.45</v>
      </c>
    </row>
    <row r="75" spans="3:3" x14ac:dyDescent="0.3">
      <c r="C75" s="3">
        <v>2.65</v>
      </c>
    </row>
    <row r="76" spans="3:3" x14ac:dyDescent="0.3">
      <c r="C76" s="3">
        <v>4.9000000000000004</v>
      </c>
    </row>
    <row r="77" spans="3:3" x14ac:dyDescent="0.3">
      <c r="C77" s="3">
        <v>3.95</v>
      </c>
    </row>
    <row r="78" spans="3:3" x14ac:dyDescent="0.3">
      <c r="C78" s="3">
        <v>5.5</v>
      </c>
    </row>
    <row r="79" spans="3:3" x14ac:dyDescent="0.3">
      <c r="C79" s="3">
        <v>1.5</v>
      </c>
    </row>
    <row r="80" spans="3:3" x14ac:dyDescent="0.3">
      <c r="C80" s="3">
        <v>5.25</v>
      </c>
    </row>
    <row r="81" spans="3:3" x14ac:dyDescent="0.3">
      <c r="C81" s="3">
        <v>14.5</v>
      </c>
    </row>
    <row r="82" spans="3:3" x14ac:dyDescent="0.3">
      <c r="C82" s="3">
        <v>14.73</v>
      </c>
    </row>
    <row r="83" spans="3:3" x14ac:dyDescent="0.3">
      <c r="C83" s="3">
        <v>4.75</v>
      </c>
    </row>
    <row r="84" spans="3:3" x14ac:dyDescent="0.3">
      <c r="C84" s="3">
        <v>23</v>
      </c>
    </row>
    <row r="85" spans="3:3" x14ac:dyDescent="0.3">
      <c r="C85" s="3">
        <v>12.5</v>
      </c>
    </row>
    <row r="86" spans="3:3" x14ac:dyDescent="0.3">
      <c r="C86" s="3">
        <v>3.49</v>
      </c>
    </row>
    <row r="87" spans="3:3" x14ac:dyDescent="0.3">
      <c r="C87" s="3">
        <v>2.5</v>
      </c>
    </row>
    <row r="88" spans="3:3" x14ac:dyDescent="0.3">
      <c r="C88" s="3">
        <v>35</v>
      </c>
    </row>
    <row r="89" spans="3:3" x14ac:dyDescent="0.3">
      <c r="C89" s="3">
        <v>5.9</v>
      </c>
    </row>
    <row r="90" spans="3:3" x14ac:dyDescent="0.3">
      <c r="C90" s="3">
        <v>3.45</v>
      </c>
    </row>
    <row r="91" spans="3:3" x14ac:dyDescent="0.3">
      <c r="C91" s="3">
        <v>4.75</v>
      </c>
    </row>
    <row r="92" spans="3:3" x14ac:dyDescent="0.3">
      <c r="C92" s="3">
        <v>3.8</v>
      </c>
    </row>
    <row r="93" spans="3:3" x14ac:dyDescent="0.3">
      <c r="C93" s="3">
        <v>11.25</v>
      </c>
    </row>
    <row r="94" spans="3:3" x14ac:dyDescent="0.3">
      <c r="C94" s="3">
        <v>3.51</v>
      </c>
    </row>
    <row r="95" spans="3:3" x14ac:dyDescent="0.3">
      <c r="C95" s="3">
        <v>23</v>
      </c>
    </row>
    <row r="96" spans="3:3" x14ac:dyDescent="0.3">
      <c r="C96" s="3">
        <v>4</v>
      </c>
    </row>
    <row r="97" spans="3:3" x14ac:dyDescent="0.3">
      <c r="C97" s="3">
        <v>5.85</v>
      </c>
    </row>
    <row r="98" spans="3:3" x14ac:dyDescent="0.3">
      <c r="C98" s="3">
        <v>20.75</v>
      </c>
    </row>
    <row r="99" spans="3:3" x14ac:dyDescent="0.3">
      <c r="C99" s="3">
        <v>17</v>
      </c>
    </row>
    <row r="100" spans="3:3" x14ac:dyDescent="0.3">
      <c r="C100" s="3">
        <v>7.05</v>
      </c>
    </row>
    <row r="101" spans="3:3" x14ac:dyDescent="0.3">
      <c r="C101" s="3">
        <v>9.65</v>
      </c>
    </row>
    <row r="102" spans="3:3" x14ac:dyDescent="0.3">
      <c r="C102" s="3">
        <v>1.75</v>
      </c>
    </row>
    <row r="103" spans="3:3" x14ac:dyDescent="0.3">
      <c r="C103" s="3">
        <v>1.7</v>
      </c>
    </row>
    <row r="104" spans="3:3" x14ac:dyDescent="0.3">
      <c r="C104" s="3">
        <v>1.65</v>
      </c>
    </row>
    <row r="105" spans="3:3" x14ac:dyDescent="0.3">
      <c r="C105" s="3">
        <v>1.45</v>
      </c>
    </row>
    <row r="106" spans="3:3" x14ac:dyDescent="0.3">
      <c r="C106" s="3">
        <v>1.35</v>
      </c>
    </row>
    <row r="107" spans="3:3" x14ac:dyDescent="0.3">
      <c r="C107" s="3">
        <v>1.35</v>
      </c>
    </row>
    <row r="108" spans="3:3" x14ac:dyDescent="0.3">
      <c r="C108" s="3">
        <v>1.35</v>
      </c>
    </row>
    <row r="109" spans="3:3" x14ac:dyDescent="0.3">
      <c r="C109" s="3">
        <v>1.25</v>
      </c>
    </row>
    <row r="110" spans="3:3" x14ac:dyDescent="0.3">
      <c r="C110" s="3">
        <v>1.2</v>
      </c>
    </row>
    <row r="111" spans="3:3" x14ac:dyDescent="0.3">
      <c r="C111" s="3">
        <v>1.2</v>
      </c>
    </row>
    <row r="112" spans="3:3" x14ac:dyDescent="0.3">
      <c r="C112" s="3">
        <v>1.2</v>
      </c>
    </row>
    <row r="113" spans="3:3" x14ac:dyDescent="0.3">
      <c r="C113" s="3">
        <v>1.1499999999999999</v>
      </c>
    </row>
    <row r="114" spans="3:3" x14ac:dyDescent="0.3">
      <c r="C114" s="3">
        <v>1.1499999999999999</v>
      </c>
    </row>
    <row r="115" spans="3:3" x14ac:dyDescent="0.3">
      <c r="C115" s="3">
        <v>1.1499999999999999</v>
      </c>
    </row>
    <row r="116" spans="3:3" x14ac:dyDescent="0.3">
      <c r="C116" s="3">
        <v>1.1499999999999999</v>
      </c>
    </row>
    <row r="117" spans="3:3" x14ac:dyDescent="0.3">
      <c r="C117" s="3">
        <v>1.1100000000000001</v>
      </c>
    </row>
    <row r="118" spans="3:3" x14ac:dyDescent="0.3">
      <c r="C118" s="3">
        <v>1.1000000000000001</v>
      </c>
    </row>
    <row r="119" spans="3:3" x14ac:dyDescent="0.3">
      <c r="C119" s="3">
        <v>1.1000000000000001</v>
      </c>
    </row>
    <row r="120" spans="3:3" x14ac:dyDescent="0.3">
      <c r="C120" s="3">
        <v>1.1000000000000001</v>
      </c>
    </row>
    <row r="121" spans="3:3" x14ac:dyDescent="0.3">
      <c r="C121" s="3">
        <v>1.05</v>
      </c>
    </row>
    <row r="122" spans="3:3" x14ac:dyDescent="0.3">
      <c r="C122" s="3">
        <v>1.05</v>
      </c>
    </row>
    <row r="123" spans="3:3" x14ac:dyDescent="0.3">
      <c r="C123" s="3">
        <v>1.05</v>
      </c>
    </row>
    <row r="124" spans="3:3" x14ac:dyDescent="0.3">
      <c r="C124" s="3">
        <v>1.05</v>
      </c>
    </row>
    <row r="125" spans="3:3" x14ac:dyDescent="0.3">
      <c r="C125" s="3">
        <v>1</v>
      </c>
    </row>
    <row r="126" spans="3:3" x14ac:dyDescent="0.3">
      <c r="C126" s="3">
        <v>0.95</v>
      </c>
    </row>
    <row r="127" spans="3:3" x14ac:dyDescent="0.3">
      <c r="C127" s="3">
        <v>0.9</v>
      </c>
    </row>
    <row r="128" spans="3:3" x14ac:dyDescent="0.3">
      <c r="C128" s="3">
        <v>0.9</v>
      </c>
    </row>
    <row r="129" spans="3:3" x14ac:dyDescent="0.3">
      <c r="C129" s="3">
        <v>0.75</v>
      </c>
    </row>
    <row r="130" spans="3:3" x14ac:dyDescent="0.3">
      <c r="C130" s="3">
        <v>0.8</v>
      </c>
    </row>
    <row r="131" spans="3:3" x14ac:dyDescent="0.3">
      <c r="C131" s="3">
        <v>0.78</v>
      </c>
    </row>
    <row r="132" spans="3:3" x14ac:dyDescent="0.3">
      <c r="C132" s="3">
        <v>0.75</v>
      </c>
    </row>
    <row r="133" spans="3:3" x14ac:dyDescent="0.3">
      <c r="C133" s="3">
        <v>0.75</v>
      </c>
    </row>
    <row r="134" spans="3:3" x14ac:dyDescent="0.3">
      <c r="C134" s="3">
        <v>0.75</v>
      </c>
    </row>
    <row r="135" spans="3:3" x14ac:dyDescent="0.3">
      <c r="C135" s="3">
        <v>0.72</v>
      </c>
    </row>
    <row r="136" spans="3:3" x14ac:dyDescent="0.3">
      <c r="C136" s="3">
        <v>0.65</v>
      </c>
    </row>
    <row r="137" spans="3:3" x14ac:dyDescent="0.3">
      <c r="C137" s="3">
        <v>0.65</v>
      </c>
    </row>
    <row r="138" spans="3:3" x14ac:dyDescent="0.3">
      <c r="C138" s="3">
        <v>0.65</v>
      </c>
    </row>
    <row r="139" spans="3:3" x14ac:dyDescent="0.3">
      <c r="C139" s="3">
        <v>0.65</v>
      </c>
    </row>
    <row r="140" spans="3:3" x14ac:dyDescent="0.3">
      <c r="C140" s="3">
        <v>0.6</v>
      </c>
    </row>
    <row r="141" spans="3:3" x14ac:dyDescent="0.3">
      <c r="C141" s="3">
        <v>0.6</v>
      </c>
    </row>
    <row r="142" spans="3:3" x14ac:dyDescent="0.3">
      <c r="C142" s="3">
        <v>0.6</v>
      </c>
    </row>
    <row r="143" spans="3:3" x14ac:dyDescent="0.3">
      <c r="C143" s="3">
        <v>0.6</v>
      </c>
    </row>
    <row r="144" spans="3:3" x14ac:dyDescent="0.3">
      <c r="C144" s="3">
        <v>0.6</v>
      </c>
    </row>
    <row r="145" spans="3:3" x14ac:dyDescent="0.3">
      <c r="C145" s="3">
        <v>0.6</v>
      </c>
    </row>
    <row r="146" spans="3:3" x14ac:dyDescent="0.3">
      <c r="C146" s="3">
        <v>0.6</v>
      </c>
    </row>
    <row r="147" spans="3:3" x14ac:dyDescent="0.3">
      <c r="C147" s="3">
        <v>0.6</v>
      </c>
    </row>
    <row r="148" spans="3:3" x14ac:dyDescent="0.3">
      <c r="C148" s="3">
        <v>0.55000000000000004</v>
      </c>
    </row>
    <row r="149" spans="3:3" x14ac:dyDescent="0.3">
      <c r="C149" s="3">
        <v>0.55000000000000004</v>
      </c>
    </row>
    <row r="150" spans="3:3" x14ac:dyDescent="0.3">
      <c r="C150" s="3">
        <v>0.52</v>
      </c>
    </row>
    <row r="151" spans="3:3" x14ac:dyDescent="0.3">
      <c r="C151" s="3">
        <v>0.51</v>
      </c>
    </row>
    <row r="152" spans="3:3" x14ac:dyDescent="0.3">
      <c r="C152" s="3">
        <v>0.5</v>
      </c>
    </row>
    <row r="153" spans="3:3" x14ac:dyDescent="0.3">
      <c r="C153" s="3">
        <v>0.5</v>
      </c>
    </row>
    <row r="154" spans="3:3" x14ac:dyDescent="0.3">
      <c r="C154" s="3">
        <v>0.5</v>
      </c>
    </row>
    <row r="155" spans="3:3" x14ac:dyDescent="0.3">
      <c r="C155" s="3">
        <v>0.5</v>
      </c>
    </row>
    <row r="156" spans="3:3" x14ac:dyDescent="0.3">
      <c r="C156" s="3">
        <v>0.5</v>
      </c>
    </row>
    <row r="157" spans="3:3" x14ac:dyDescent="0.3">
      <c r="C157" s="3">
        <v>0.48</v>
      </c>
    </row>
    <row r="158" spans="3:3" x14ac:dyDescent="0.3">
      <c r="C158" s="3">
        <v>0.48</v>
      </c>
    </row>
    <row r="159" spans="3:3" x14ac:dyDescent="0.3">
      <c r="C159" s="3">
        <v>0.48</v>
      </c>
    </row>
    <row r="160" spans="3:3" x14ac:dyDescent="0.3">
      <c r="C160" s="3">
        <v>0.48</v>
      </c>
    </row>
    <row r="161" spans="3:3" x14ac:dyDescent="0.3">
      <c r="C161" s="3">
        <v>0.45</v>
      </c>
    </row>
    <row r="162" spans="3:3" x14ac:dyDescent="0.3">
      <c r="C162" s="3">
        <v>0.45</v>
      </c>
    </row>
    <row r="163" spans="3:3" x14ac:dyDescent="0.3">
      <c r="C163" s="3">
        <v>0.45</v>
      </c>
    </row>
    <row r="164" spans="3:3" x14ac:dyDescent="0.3">
      <c r="C164" s="3">
        <v>0.45</v>
      </c>
    </row>
    <row r="165" spans="3:3" x14ac:dyDescent="0.3">
      <c r="C165" s="3">
        <v>0.45</v>
      </c>
    </row>
    <row r="166" spans="3:3" x14ac:dyDescent="0.3">
      <c r="C166" s="3">
        <v>0.45</v>
      </c>
    </row>
    <row r="167" spans="3:3" x14ac:dyDescent="0.3">
      <c r="C167" s="3">
        <v>0.45</v>
      </c>
    </row>
    <row r="168" spans="3:3" x14ac:dyDescent="0.3">
      <c r="C168" s="3">
        <v>0.45</v>
      </c>
    </row>
    <row r="169" spans="3:3" x14ac:dyDescent="0.3">
      <c r="C169" s="3">
        <v>0.42</v>
      </c>
    </row>
    <row r="170" spans="3:3" x14ac:dyDescent="0.3">
      <c r="C170" s="3">
        <v>0.42</v>
      </c>
    </row>
    <row r="171" spans="3:3" x14ac:dyDescent="0.3">
      <c r="C171" s="3">
        <v>0.4</v>
      </c>
    </row>
    <row r="172" spans="3:3" x14ac:dyDescent="0.3">
      <c r="C172" s="3">
        <v>0.4</v>
      </c>
    </row>
    <row r="173" spans="3:3" x14ac:dyDescent="0.3">
      <c r="C173" s="3">
        <v>0.4</v>
      </c>
    </row>
    <row r="174" spans="3:3" x14ac:dyDescent="0.3">
      <c r="C174" s="3">
        <v>0.4</v>
      </c>
    </row>
    <row r="175" spans="3:3" x14ac:dyDescent="0.3">
      <c r="C175" s="3">
        <v>0.4</v>
      </c>
    </row>
    <row r="176" spans="3:3" x14ac:dyDescent="0.3">
      <c r="C176" s="3">
        <v>0.38</v>
      </c>
    </row>
    <row r="177" spans="3:3" x14ac:dyDescent="0.3">
      <c r="C177" s="3">
        <v>0.38</v>
      </c>
    </row>
    <row r="178" spans="3:3" x14ac:dyDescent="0.3">
      <c r="C178" s="3">
        <v>0.35</v>
      </c>
    </row>
    <row r="179" spans="3:3" x14ac:dyDescent="0.3">
      <c r="C179" s="3">
        <v>0.35</v>
      </c>
    </row>
    <row r="180" spans="3:3" x14ac:dyDescent="0.3">
      <c r="C180" s="3">
        <v>0.35</v>
      </c>
    </row>
    <row r="181" spans="3:3" x14ac:dyDescent="0.3">
      <c r="C181" s="3">
        <v>0.31</v>
      </c>
    </row>
    <row r="182" spans="3:3" x14ac:dyDescent="0.3">
      <c r="C182" s="3">
        <v>0.3</v>
      </c>
    </row>
    <row r="183" spans="3:3" x14ac:dyDescent="0.3">
      <c r="C183" s="3">
        <v>0.3</v>
      </c>
    </row>
    <row r="184" spans="3:3" x14ac:dyDescent="0.3">
      <c r="C184" s="3">
        <v>0.3</v>
      </c>
    </row>
    <row r="185" spans="3:3" x14ac:dyDescent="0.3">
      <c r="C185" s="3">
        <v>0.27</v>
      </c>
    </row>
    <row r="186" spans="3:3" x14ac:dyDescent="0.3">
      <c r="C186" s="3">
        <v>0.25</v>
      </c>
    </row>
    <row r="187" spans="3:3" x14ac:dyDescent="0.3">
      <c r="C187" s="3">
        <v>0.25</v>
      </c>
    </row>
    <row r="188" spans="3:3" x14ac:dyDescent="0.3">
      <c r="C188" s="3">
        <v>0.25</v>
      </c>
    </row>
    <row r="189" spans="3:3" x14ac:dyDescent="0.3">
      <c r="C189" s="3">
        <v>0.25</v>
      </c>
    </row>
    <row r="190" spans="3:3" x14ac:dyDescent="0.3">
      <c r="C190" s="3">
        <v>0.25</v>
      </c>
    </row>
    <row r="191" spans="3:3" x14ac:dyDescent="0.3">
      <c r="C191" s="3">
        <v>0.2</v>
      </c>
    </row>
    <row r="192" spans="3:3" x14ac:dyDescent="0.3">
      <c r="C192" s="3">
        <v>0.2</v>
      </c>
    </row>
    <row r="193" spans="3:3" x14ac:dyDescent="0.3">
      <c r="C193" s="3">
        <v>0.2</v>
      </c>
    </row>
    <row r="194" spans="3:3" x14ac:dyDescent="0.3">
      <c r="C194" s="3">
        <v>0.2</v>
      </c>
    </row>
    <row r="195" spans="3:3" x14ac:dyDescent="0.3">
      <c r="C195" s="3">
        <v>0.2</v>
      </c>
    </row>
    <row r="196" spans="3:3" x14ac:dyDescent="0.3">
      <c r="C196" s="3">
        <v>0.2</v>
      </c>
    </row>
    <row r="197" spans="3:3" x14ac:dyDescent="0.3">
      <c r="C197" s="3">
        <v>0.18</v>
      </c>
    </row>
    <row r="198" spans="3:3" x14ac:dyDescent="0.3">
      <c r="C198" s="3">
        <v>0.17</v>
      </c>
    </row>
    <row r="199" spans="3:3" x14ac:dyDescent="0.3">
      <c r="C199" s="3">
        <v>0.16</v>
      </c>
    </row>
    <row r="200" spans="3:3" x14ac:dyDescent="0.3">
      <c r="C200" s="3">
        <v>0.15</v>
      </c>
    </row>
    <row r="201" spans="3:3" x14ac:dyDescent="0.3">
      <c r="C201" s="3">
        <v>0.12</v>
      </c>
    </row>
    <row r="202" spans="3:3" x14ac:dyDescent="0.3">
      <c r="C202" s="3">
        <v>0.1</v>
      </c>
    </row>
    <row r="203" spans="3:3" x14ac:dyDescent="0.3">
      <c r="C203" s="3">
        <v>3.25</v>
      </c>
    </row>
    <row r="204" spans="3:3" x14ac:dyDescent="0.3">
      <c r="C204" s="3">
        <v>4.4000000000000004</v>
      </c>
    </row>
    <row r="205" spans="3:3" x14ac:dyDescent="0.3">
      <c r="C205" s="3">
        <v>2.95</v>
      </c>
    </row>
    <row r="206" spans="3:3" x14ac:dyDescent="0.3">
      <c r="C206" s="3">
        <v>2.75</v>
      </c>
    </row>
    <row r="207" spans="3:3" x14ac:dyDescent="0.3">
      <c r="C207" s="3">
        <v>5.25</v>
      </c>
    </row>
    <row r="208" spans="3:3" x14ac:dyDescent="0.3">
      <c r="C208" s="3">
        <v>5.75</v>
      </c>
    </row>
    <row r="209" spans="3:3" x14ac:dyDescent="0.3">
      <c r="C209" s="3">
        <v>5.15</v>
      </c>
    </row>
    <row r="210" spans="3:3" x14ac:dyDescent="0.3">
      <c r="C210" s="3">
        <v>7.9</v>
      </c>
    </row>
    <row r="211" spans="3:3" x14ac:dyDescent="0.3">
      <c r="C211" s="3">
        <v>4.8499999999999996</v>
      </c>
    </row>
    <row r="212" spans="3:3" x14ac:dyDescent="0.3">
      <c r="C212" s="3">
        <v>3.1</v>
      </c>
    </row>
    <row r="213" spans="3:3" x14ac:dyDescent="0.3">
      <c r="C213" s="3">
        <v>11.75</v>
      </c>
    </row>
    <row r="214" spans="3:3" x14ac:dyDescent="0.3">
      <c r="C214" s="3">
        <v>11.25</v>
      </c>
    </row>
    <row r="215" spans="3:3" x14ac:dyDescent="0.3">
      <c r="C215" s="3">
        <v>2.9</v>
      </c>
    </row>
    <row r="216" spans="3:3" x14ac:dyDescent="0.3">
      <c r="C216" s="3">
        <v>5.25</v>
      </c>
    </row>
    <row r="217" spans="3:3" x14ac:dyDescent="0.3">
      <c r="C217" s="3">
        <v>4.5</v>
      </c>
    </row>
    <row r="218" spans="3:3" x14ac:dyDescent="0.3">
      <c r="C218" s="3">
        <v>2.9</v>
      </c>
    </row>
    <row r="219" spans="3:3" x14ac:dyDescent="0.3">
      <c r="C219" s="3">
        <v>3.15</v>
      </c>
    </row>
    <row r="220" spans="3:3" x14ac:dyDescent="0.3">
      <c r="C220" s="3">
        <v>6.45</v>
      </c>
    </row>
    <row r="221" spans="3:3" x14ac:dyDescent="0.3">
      <c r="C221" s="3">
        <v>4.5</v>
      </c>
    </row>
    <row r="222" spans="3:3" x14ac:dyDescent="0.3">
      <c r="C222" s="3">
        <v>3.5</v>
      </c>
    </row>
    <row r="223" spans="3:3" x14ac:dyDescent="0.3">
      <c r="C223" s="3">
        <v>4.5</v>
      </c>
    </row>
    <row r="224" spans="3:3" x14ac:dyDescent="0.3">
      <c r="C224" s="3">
        <v>6</v>
      </c>
    </row>
    <row r="225" spans="3:3" x14ac:dyDescent="0.3">
      <c r="C225" s="3">
        <v>8.25</v>
      </c>
    </row>
    <row r="226" spans="3:3" x14ac:dyDescent="0.3">
      <c r="C226" s="3">
        <v>5.1100000000000003</v>
      </c>
    </row>
    <row r="227" spans="3:3" x14ac:dyDescent="0.3">
      <c r="C227" s="3">
        <v>2.7</v>
      </c>
    </row>
    <row r="228" spans="3:3" x14ac:dyDescent="0.3">
      <c r="C228" s="3">
        <v>5.25</v>
      </c>
    </row>
    <row r="229" spans="3:3" x14ac:dyDescent="0.3">
      <c r="C229" s="3">
        <v>2.5499999999999998</v>
      </c>
    </row>
    <row r="230" spans="3:3" x14ac:dyDescent="0.3">
      <c r="C230" s="3">
        <v>4.95</v>
      </c>
    </row>
    <row r="231" spans="3:3" x14ac:dyDescent="0.3">
      <c r="C231" s="3">
        <v>3.1</v>
      </c>
    </row>
    <row r="232" spans="3:3" x14ac:dyDescent="0.3">
      <c r="C232" s="3">
        <v>6.15</v>
      </c>
    </row>
    <row r="233" spans="3:3" x14ac:dyDescent="0.3">
      <c r="C233" s="3">
        <v>9.25</v>
      </c>
    </row>
    <row r="234" spans="3:3" x14ac:dyDescent="0.3">
      <c r="C234" s="3">
        <v>11.45</v>
      </c>
    </row>
    <row r="235" spans="3:3" x14ac:dyDescent="0.3">
      <c r="C235" s="3">
        <v>3.9</v>
      </c>
    </row>
    <row r="236" spans="3:3" x14ac:dyDescent="0.3">
      <c r="C236" s="3">
        <v>5.5</v>
      </c>
    </row>
    <row r="237" spans="3:3" x14ac:dyDescent="0.3">
      <c r="C237" s="3">
        <v>9.1</v>
      </c>
    </row>
    <row r="238" spans="3:3" x14ac:dyDescent="0.3">
      <c r="C238" s="3">
        <v>3.1</v>
      </c>
    </row>
    <row r="239" spans="3:3" x14ac:dyDescent="0.3">
      <c r="C239" s="3">
        <v>11.25</v>
      </c>
    </row>
    <row r="240" spans="3:3" x14ac:dyDescent="0.3">
      <c r="C240" s="3">
        <v>4.8</v>
      </c>
    </row>
    <row r="241" spans="3:3" x14ac:dyDescent="0.3">
      <c r="C241" s="3">
        <v>2</v>
      </c>
    </row>
    <row r="242" spans="3:3" x14ac:dyDescent="0.3">
      <c r="C242" s="3">
        <v>5.35</v>
      </c>
    </row>
    <row r="243" spans="3:3" x14ac:dyDescent="0.3">
      <c r="C243" s="3">
        <v>4.75</v>
      </c>
    </row>
    <row r="244" spans="3:3" x14ac:dyDescent="0.3">
      <c r="C244" s="3">
        <v>4.4000000000000004</v>
      </c>
    </row>
    <row r="245" spans="3:3" x14ac:dyDescent="0.3">
      <c r="C245" s="3">
        <v>6.25</v>
      </c>
    </row>
    <row r="246" spans="3:3" x14ac:dyDescent="0.3">
      <c r="C246" s="3">
        <v>5.95</v>
      </c>
    </row>
    <row r="247" spans="3:3" x14ac:dyDescent="0.3">
      <c r="C247" s="3">
        <v>5.2</v>
      </c>
    </row>
    <row r="248" spans="3:3" x14ac:dyDescent="0.3">
      <c r="C248" s="3">
        <v>3.75</v>
      </c>
    </row>
    <row r="249" spans="3:3" x14ac:dyDescent="0.3">
      <c r="C249" s="3">
        <v>5.95</v>
      </c>
    </row>
    <row r="250" spans="3:3" x14ac:dyDescent="0.3">
      <c r="C250" s="3">
        <v>4</v>
      </c>
    </row>
    <row r="251" spans="3:3" x14ac:dyDescent="0.3">
      <c r="C251" s="3">
        <v>5.25</v>
      </c>
    </row>
    <row r="252" spans="3:3" x14ac:dyDescent="0.3">
      <c r="C252" s="3">
        <v>12.9</v>
      </c>
    </row>
    <row r="253" spans="3:3" x14ac:dyDescent="0.3">
      <c r="C253" s="3">
        <v>5</v>
      </c>
    </row>
    <row r="254" spans="3:3" x14ac:dyDescent="0.3">
      <c r="C254" s="3">
        <v>5.4</v>
      </c>
    </row>
    <row r="255" spans="3:3" x14ac:dyDescent="0.3">
      <c r="C255" s="3">
        <v>7.2</v>
      </c>
    </row>
    <row r="256" spans="3:3" x14ac:dyDescent="0.3">
      <c r="C256" s="3">
        <v>5.25</v>
      </c>
    </row>
    <row r="257" spans="3:3" x14ac:dyDescent="0.3">
      <c r="C257" s="3">
        <v>3</v>
      </c>
    </row>
    <row r="258" spans="3:3" x14ac:dyDescent="0.3">
      <c r="C258" s="3">
        <v>10.25</v>
      </c>
    </row>
    <row r="259" spans="3:3" x14ac:dyDescent="0.3">
      <c r="C259" s="3">
        <v>8.5</v>
      </c>
    </row>
    <row r="260" spans="3:3" x14ac:dyDescent="0.3">
      <c r="C260" s="3">
        <v>8.4</v>
      </c>
    </row>
    <row r="261" spans="3:3" x14ac:dyDescent="0.3">
      <c r="C261" s="3">
        <v>3.9</v>
      </c>
    </row>
    <row r="262" spans="3:3" x14ac:dyDescent="0.3">
      <c r="C262" s="3">
        <v>9.15</v>
      </c>
    </row>
    <row r="263" spans="3:3" x14ac:dyDescent="0.3">
      <c r="C263" s="3">
        <v>5.5</v>
      </c>
    </row>
    <row r="264" spans="3:3" x14ac:dyDescent="0.3">
      <c r="C264" s="3">
        <v>4</v>
      </c>
    </row>
    <row r="265" spans="3:3" x14ac:dyDescent="0.3">
      <c r="C265" s="3">
        <v>6.6</v>
      </c>
    </row>
    <row r="266" spans="3:3" x14ac:dyDescent="0.3">
      <c r="C266" s="3">
        <v>4</v>
      </c>
    </row>
    <row r="267" spans="3:3" x14ac:dyDescent="0.3">
      <c r="C267" s="3">
        <v>6.5</v>
      </c>
    </row>
    <row r="268" spans="3:3" x14ac:dyDescent="0.3">
      <c r="C268" s="3">
        <v>3.65</v>
      </c>
    </row>
    <row r="269" spans="3:3" x14ac:dyDescent="0.3">
      <c r="C269" s="3">
        <v>8.35</v>
      </c>
    </row>
    <row r="270" spans="3:3" x14ac:dyDescent="0.3">
      <c r="C270" s="3">
        <v>4.8</v>
      </c>
    </row>
    <row r="271" spans="3:3" x14ac:dyDescent="0.3">
      <c r="C271" s="3">
        <v>6.7</v>
      </c>
    </row>
    <row r="272" spans="3:3" x14ac:dyDescent="0.3">
      <c r="C272" s="3">
        <v>4.0999999999999996</v>
      </c>
    </row>
    <row r="273" spans="3:3" x14ac:dyDescent="0.3">
      <c r="C273" s="3">
        <v>3</v>
      </c>
    </row>
    <row r="274" spans="3:3" x14ac:dyDescent="0.3">
      <c r="C274" s="3">
        <v>7.5</v>
      </c>
    </row>
    <row r="275" spans="3:3" x14ac:dyDescent="0.3">
      <c r="C275" s="3">
        <v>2.25</v>
      </c>
    </row>
    <row r="276" spans="3:3" x14ac:dyDescent="0.3">
      <c r="C276" s="3">
        <v>5.3</v>
      </c>
    </row>
    <row r="277" spans="3:3" x14ac:dyDescent="0.3">
      <c r="C277" s="3">
        <v>10.9</v>
      </c>
    </row>
    <row r="278" spans="3:3" x14ac:dyDescent="0.3">
      <c r="C278" s="3">
        <v>8.65</v>
      </c>
    </row>
    <row r="279" spans="3:3" x14ac:dyDescent="0.3">
      <c r="C279" s="3">
        <v>9.6999999999999993</v>
      </c>
    </row>
    <row r="280" spans="3:3" x14ac:dyDescent="0.3">
      <c r="C280" s="3">
        <v>6</v>
      </c>
    </row>
    <row r="281" spans="3:3" x14ac:dyDescent="0.3">
      <c r="C281" s="3">
        <v>6.25</v>
      </c>
    </row>
    <row r="282" spans="3:3" x14ac:dyDescent="0.3">
      <c r="C282" s="3">
        <v>5.25</v>
      </c>
    </row>
    <row r="283" spans="3:3" x14ac:dyDescent="0.3">
      <c r="C283" s="3">
        <v>2.1</v>
      </c>
    </row>
    <row r="284" spans="3:3" x14ac:dyDescent="0.3">
      <c r="C284" s="3">
        <v>8.25</v>
      </c>
    </row>
    <row r="285" spans="3:3" x14ac:dyDescent="0.3">
      <c r="C285" s="3">
        <v>8.99</v>
      </c>
    </row>
    <row r="286" spans="3:3" x14ac:dyDescent="0.3">
      <c r="C286" s="3">
        <v>3.5</v>
      </c>
    </row>
    <row r="287" spans="3:3" x14ac:dyDescent="0.3">
      <c r="C287" s="3">
        <v>7.4</v>
      </c>
    </row>
    <row r="288" spans="3:3" x14ac:dyDescent="0.3">
      <c r="C288" s="3">
        <v>5.65</v>
      </c>
    </row>
    <row r="289" spans="3:3" x14ac:dyDescent="0.3">
      <c r="C289" s="3">
        <v>5.75</v>
      </c>
    </row>
    <row r="290" spans="3:3" x14ac:dyDescent="0.3">
      <c r="C290" s="3">
        <v>8.4</v>
      </c>
    </row>
    <row r="291" spans="3:3" x14ac:dyDescent="0.3">
      <c r="C291" s="3">
        <v>10.11</v>
      </c>
    </row>
    <row r="292" spans="3:3" x14ac:dyDescent="0.3">
      <c r="C292" s="3">
        <v>4.5</v>
      </c>
    </row>
    <row r="293" spans="3:3" x14ac:dyDescent="0.3">
      <c r="C293" s="3">
        <v>5.4</v>
      </c>
    </row>
    <row r="294" spans="3:3" x14ac:dyDescent="0.3">
      <c r="C294" s="3">
        <v>6.4</v>
      </c>
    </row>
    <row r="295" spans="3:3" x14ac:dyDescent="0.3">
      <c r="C295" s="3">
        <v>3.25</v>
      </c>
    </row>
    <row r="296" spans="3:3" x14ac:dyDescent="0.3">
      <c r="C296" s="3">
        <v>3.75</v>
      </c>
    </row>
    <row r="297" spans="3:3" x14ac:dyDescent="0.3">
      <c r="C297" s="3">
        <v>8.5500000000000007</v>
      </c>
    </row>
    <row r="298" spans="3:3" x14ac:dyDescent="0.3">
      <c r="C298" s="3">
        <v>9.5</v>
      </c>
    </row>
    <row r="299" spans="3:3" x14ac:dyDescent="0.3">
      <c r="C299" s="3">
        <v>4</v>
      </c>
    </row>
    <row r="300" spans="3:3" x14ac:dyDescent="0.3">
      <c r="C300" s="3">
        <v>3.35</v>
      </c>
    </row>
    <row r="301" spans="3:3" x14ac:dyDescent="0.3">
      <c r="C301" s="3">
        <v>11.5</v>
      </c>
    </row>
    <row r="302" spans="3:3" x14ac:dyDescent="0.3">
      <c r="C302" s="3">
        <v>5.3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8B172-79F0-45BB-9AE5-268D48F8D716}">
  <dimension ref="E4:K11"/>
  <sheetViews>
    <sheetView showGridLines="0" workbookViewId="0">
      <selection activeCell="J10" sqref="J10:K11"/>
    </sheetView>
  </sheetViews>
  <sheetFormatPr defaultRowHeight="14.4" x14ac:dyDescent="0.3"/>
  <cols>
    <col min="5" max="5" width="14" bestFit="1" customWidth="1"/>
    <col min="6" max="6" width="11.6640625" bestFit="1" customWidth="1"/>
    <col min="7" max="7" width="9.77734375" bestFit="1" customWidth="1"/>
    <col min="8" max="9" width="13.21875" customWidth="1"/>
    <col min="10" max="10" width="13" customWidth="1"/>
    <col min="11" max="11" width="13.33203125" customWidth="1"/>
  </cols>
  <sheetData>
    <row r="4" spans="5:11" ht="46.8" x14ac:dyDescent="0.3">
      <c r="E4" s="45" t="s">
        <v>173</v>
      </c>
      <c r="F4" s="45" t="s">
        <v>155</v>
      </c>
      <c r="G4" s="45" t="s">
        <v>156</v>
      </c>
      <c r="H4" s="45" t="s">
        <v>169</v>
      </c>
      <c r="I4" s="45" t="s">
        <v>177</v>
      </c>
      <c r="J4" s="45" t="s">
        <v>174</v>
      </c>
      <c r="K4" s="45" t="s">
        <v>175</v>
      </c>
    </row>
    <row r="5" spans="5:11" ht="18" x14ac:dyDescent="0.3">
      <c r="E5" s="31" t="s">
        <v>157</v>
      </c>
      <c r="F5" s="31">
        <v>5</v>
      </c>
      <c r="G5" s="31">
        <v>20</v>
      </c>
      <c r="H5" s="31">
        <v>0.1</v>
      </c>
      <c r="I5" s="31">
        <f>F5*H5</f>
        <v>0.5</v>
      </c>
      <c r="J5" s="31">
        <f>(F5-$I$10)^2</f>
        <v>462.25</v>
      </c>
      <c r="K5" s="31">
        <f>J5*H5</f>
        <v>46.225000000000001</v>
      </c>
    </row>
    <row r="6" spans="5:11" ht="18" x14ac:dyDescent="0.3">
      <c r="E6" s="46" t="s">
        <v>161</v>
      </c>
      <c r="F6" s="31">
        <v>15</v>
      </c>
      <c r="G6" s="31">
        <v>40</v>
      </c>
      <c r="H6" s="31">
        <v>0.2</v>
      </c>
      <c r="I6" s="31">
        <f t="shared" ref="I6:I11" si="0">F6*H6</f>
        <v>3</v>
      </c>
      <c r="J6" s="31">
        <f t="shared" ref="J6:J9" si="1">(F6-$I$10)^2</f>
        <v>132.25</v>
      </c>
      <c r="K6" s="31">
        <f t="shared" ref="K6:K9" si="2">J6*H6</f>
        <v>26.450000000000003</v>
      </c>
    </row>
    <row r="7" spans="5:11" ht="18" x14ac:dyDescent="0.3">
      <c r="E7" s="31" t="s">
        <v>158</v>
      </c>
      <c r="F7" s="31">
        <v>25</v>
      </c>
      <c r="G7" s="31">
        <v>60</v>
      </c>
      <c r="H7" s="31">
        <v>0.3</v>
      </c>
      <c r="I7" s="31">
        <f t="shared" si="0"/>
        <v>7.5</v>
      </c>
      <c r="J7" s="31">
        <f t="shared" si="1"/>
        <v>2.25</v>
      </c>
      <c r="K7" s="31">
        <f t="shared" si="2"/>
        <v>0.67499999999999993</v>
      </c>
    </row>
    <row r="8" spans="5:11" ht="18" x14ac:dyDescent="0.3">
      <c r="E8" s="31" t="s">
        <v>159</v>
      </c>
      <c r="F8" s="31">
        <v>35</v>
      </c>
      <c r="G8" s="31">
        <v>50</v>
      </c>
      <c r="H8" s="31">
        <v>0.25</v>
      </c>
      <c r="I8" s="31">
        <f t="shared" si="0"/>
        <v>8.75</v>
      </c>
      <c r="J8" s="31">
        <f t="shared" si="1"/>
        <v>72.25</v>
      </c>
      <c r="K8" s="31">
        <f t="shared" si="2"/>
        <v>18.0625</v>
      </c>
    </row>
    <row r="9" spans="5:11" ht="18" x14ac:dyDescent="0.3">
      <c r="E9" s="31" t="s">
        <v>160</v>
      </c>
      <c r="F9" s="31">
        <v>45</v>
      </c>
      <c r="G9" s="31">
        <v>30</v>
      </c>
      <c r="H9" s="31">
        <v>0.15</v>
      </c>
      <c r="I9" s="31">
        <f t="shared" si="0"/>
        <v>6.75</v>
      </c>
      <c r="J9" s="31">
        <f t="shared" si="1"/>
        <v>342.25</v>
      </c>
      <c r="K9" s="31">
        <f t="shared" si="2"/>
        <v>51.337499999999999</v>
      </c>
    </row>
    <row r="10" spans="5:11" ht="18" x14ac:dyDescent="0.35">
      <c r="G10" s="43">
        <f>SUM(G5:G9)</f>
        <v>200</v>
      </c>
      <c r="I10" s="47">
        <f>SUM(I5:I9)</f>
        <v>26.5</v>
      </c>
      <c r="J10" s="43" t="s">
        <v>176</v>
      </c>
      <c r="K10" s="47">
        <f>SUM(K5:K9)</f>
        <v>142.75</v>
      </c>
    </row>
    <row r="11" spans="5:11" ht="18" x14ac:dyDescent="0.35">
      <c r="J11" s="43" t="s">
        <v>134</v>
      </c>
      <c r="K11" s="48">
        <f>SQRT(K10)</f>
        <v>11.947803145348521</v>
      </c>
    </row>
  </sheetData>
  <pageMargins left="0.7" right="0.7" top="0.75" bottom="0.75" header="0.3" footer="0.3"/>
  <ignoredErrors>
    <ignoredError sqref="E6" twoDigitTextYear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BA687-80D4-43C3-9D77-7462D0CB64E3}">
  <dimension ref="O6:U15"/>
  <sheetViews>
    <sheetView showGridLines="0" topLeftCell="J1" workbookViewId="0">
      <selection activeCell="X20" sqref="X20"/>
    </sheetView>
  </sheetViews>
  <sheetFormatPr defaultRowHeight="14.4" x14ac:dyDescent="0.3"/>
  <cols>
    <col min="15" max="15" width="11" style="7" bestFit="1" customWidth="1"/>
    <col min="16" max="16" width="10.5546875" style="7" customWidth="1"/>
    <col min="17" max="17" width="8.88671875" style="7" customWidth="1"/>
    <col min="18" max="18" width="12.6640625" bestFit="1" customWidth="1"/>
    <col min="19" max="19" width="8.109375" bestFit="1" customWidth="1"/>
    <col min="20" max="20" width="16.6640625" bestFit="1" customWidth="1"/>
    <col min="21" max="21" width="17.21875" customWidth="1"/>
  </cols>
  <sheetData>
    <row r="6" spans="15:21" ht="28.8" x14ac:dyDescent="0.3">
      <c r="O6" s="56" t="s">
        <v>162</v>
      </c>
      <c r="P6" s="56" t="s">
        <v>171</v>
      </c>
      <c r="Q6" s="56" t="s">
        <v>170</v>
      </c>
      <c r="R6" s="57" t="s">
        <v>169</v>
      </c>
      <c r="S6" s="44" t="s">
        <v>172</v>
      </c>
      <c r="T6" s="44" t="s">
        <v>174</v>
      </c>
      <c r="U6" s="44" t="s">
        <v>175</v>
      </c>
    </row>
    <row r="7" spans="15:21" ht="18" x14ac:dyDescent="0.3">
      <c r="O7" s="52" t="s">
        <v>163</v>
      </c>
      <c r="P7" s="52">
        <v>5</v>
      </c>
      <c r="Q7" s="52">
        <v>30</v>
      </c>
      <c r="R7" s="53">
        <f>Q7/$Q$13</f>
        <v>1.4326647564469915E-2</v>
      </c>
      <c r="S7" s="54">
        <f>P7*R7</f>
        <v>7.163323782234958E-2</v>
      </c>
      <c r="T7" s="55">
        <f>(P7-$S$13)^2</f>
        <v>657.89555185188237</v>
      </c>
      <c r="U7" s="54">
        <f>T7*R7</f>
        <v>9.4254377056143603</v>
      </c>
    </row>
    <row r="8" spans="15:21" ht="18" x14ac:dyDescent="0.3">
      <c r="O8" s="52" t="s">
        <v>164</v>
      </c>
      <c r="P8" s="52">
        <f>P7+10</f>
        <v>15</v>
      </c>
      <c r="Q8" s="52">
        <v>220</v>
      </c>
      <c r="R8" s="53">
        <f t="shared" ref="R8:R12" si="0">Q8/$Q$13</f>
        <v>0.10506208213944604</v>
      </c>
      <c r="S8" s="54">
        <f t="shared" ref="S8:S12" si="1">P8*R8</f>
        <v>1.5759312320916905</v>
      </c>
      <c r="T8" s="55">
        <f>(P8-$S$13)^2</f>
        <v>244.90605806009626</v>
      </c>
      <c r="U8" s="54">
        <f t="shared" ref="U8:U12" si="2">T8*R8</f>
        <v>25.730340388357774</v>
      </c>
    </row>
    <row r="9" spans="15:21" ht="18" x14ac:dyDescent="0.3">
      <c r="O9" s="52" t="s">
        <v>165</v>
      </c>
      <c r="P9" s="52">
        <f>P8+10</f>
        <v>25</v>
      </c>
      <c r="Q9" s="52">
        <v>743</v>
      </c>
      <c r="R9" s="53">
        <f t="shared" si="0"/>
        <v>0.3548233046800382</v>
      </c>
      <c r="S9" s="54">
        <f t="shared" si="1"/>
        <v>8.8705826170009558</v>
      </c>
      <c r="T9" s="55">
        <f>(P9-$S$13)^2</f>
        <v>31.916564268310168</v>
      </c>
      <c r="U9" s="54">
        <f t="shared" si="2"/>
        <v>11.324740807714639</v>
      </c>
    </row>
    <row r="10" spans="15:21" ht="18" x14ac:dyDescent="0.3">
      <c r="O10" s="52" t="s">
        <v>166</v>
      </c>
      <c r="P10" s="52">
        <f>P9+10</f>
        <v>35</v>
      </c>
      <c r="Q10" s="52">
        <v>781</v>
      </c>
      <c r="R10" s="53">
        <f t="shared" si="0"/>
        <v>0.37297039159503342</v>
      </c>
      <c r="S10" s="54">
        <f t="shared" si="1"/>
        <v>13.05396370582617</v>
      </c>
      <c r="T10" s="55">
        <f>(P10-$S$13)^2</f>
        <v>18.927070476524079</v>
      </c>
      <c r="U10" s="54">
        <f t="shared" si="2"/>
        <v>7.0592368873759819</v>
      </c>
    </row>
    <row r="11" spans="15:21" ht="18" x14ac:dyDescent="0.3">
      <c r="O11" s="52" t="s">
        <v>167</v>
      </c>
      <c r="P11" s="52">
        <f>P10+10</f>
        <v>45</v>
      </c>
      <c r="Q11" s="52">
        <v>278</v>
      </c>
      <c r="R11" s="53">
        <f t="shared" si="0"/>
        <v>0.13276026743075453</v>
      </c>
      <c r="S11" s="54">
        <f t="shared" si="1"/>
        <v>5.974212034383954</v>
      </c>
      <c r="T11" s="55">
        <f>(P11-$S$13)^2</f>
        <v>205.93757668473799</v>
      </c>
      <c r="U11" s="54">
        <f t="shared" si="2"/>
        <v>27.340327754707335</v>
      </c>
    </row>
    <row r="12" spans="15:21" ht="18" x14ac:dyDescent="0.3">
      <c r="O12" s="52" t="s">
        <v>168</v>
      </c>
      <c r="P12" s="52">
        <f>P11+10</f>
        <v>55</v>
      </c>
      <c r="Q12" s="52">
        <v>42</v>
      </c>
      <c r="R12" s="53">
        <f t="shared" si="0"/>
        <v>2.0057306590257881E-2</v>
      </c>
      <c r="S12" s="54">
        <f t="shared" si="1"/>
        <v>1.1031518624641834</v>
      </c>
      <c r="T12" s="55">
        <f>(P12-$S$13)^2</f>
        <v>592.9480828929519</v>
      </c>
      <c r="U12" s="54">
        <f t="shared" si="2"/>
        <v>11.89294149068958</v>
      </c>
    </row>
    <row r="13" spans="15:21" ht="18" x14ac:dyDescent="0.35">
      <c r="O13" s="36"/>
      <c r="Q13" s="49">
        <f>SUM(Q7:Q12)</f>
        <v>2094</v>
      </c>
      <c r="S13" s="50">
        <f>SUM(S7:S12)</f>
        <v>30.649474689589304</v>
      </c>
      <c r="T13" s="43" t="s">
        <v>176</v>
      </c>
      <c r="U13" s="51">
        <f>SUM(U7:U12)</f>
        <v>92.773025034459664</v>
      </c>
    </row>
    <row r="14" spans="15:21" ht="18" x14ac:dyDescent="0.35">
      <c r="O14" s="36"/>
      <c r="T14" s="43" t="s">
        <v>134</v>
      </c>
      <c r="U14" s="48">
        <f>SQRT(U13)</f>
        <v>9.6318754681764691</v>
      </c>
    </row>
    <row r="15" spans="15:21" ht="18" x14ac:dyDescent="0.3">
      <c r="O15" s="36"/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C2783-31B5-403D-8744-A02891BCA9DD}">
  <dimension ref="P4:Q11"/>
  <sheetViews>
    <sheetView showGridLines="0" zoomScaleNormal="100" workbookViewId="0">
      <selection activeCell="P16" sqref="P16"/>
    </sheetView>
  </sheetViews>
  <sheetFormatPr defaultRowHeight="14.4" x14ac:dyDescent="0.3"/>
  <cols>
    <col min="16" max="16" width="23.109375" customWidth="1"/>
  </cols>
  <sheetData>
    <row r="4" spans="16:17" ht="18" x14ac:dyDescent="0.35">
      <c r="P4" s="58" t="s">
        <v>130</v>
      </c>
      <c r="Q4" s="58">
        <v>5400</v>
      </c>
    </row>
    <row r="5" spans="16:17" ht="18" x14ac:dyDescent="0.35">
      <c r="P5" s="58" t="s">
        <v>134</v>
      </c>
      <c r="Q5" s="58">
        <v>180</v>
      </c>
    </row>
    <row r="6" spans="16:17" ht="18" x14ac:dyDescent="0.35">
      <c r="P6" s="58" t="s">
        <v>178</v>
      </c>
      <c r="Q6" s="58">
        <v>81</v>
      </c>
    </row>
    <row r="7" spans="16:17" ht="18" x14ac:dyDescent="0.35">
      <c r="P7" s="58" t="s">
        <v>179</v>
      </c>
      <c r="Q7" s="58">
        <v>1.96</v>
      </c>
    </row>
    <row r="10" spans="16:17" ht="18" x14ac:dyDescent="0.35">
      <c r="P10" s="58" t="s">
        <v>180</v>
      </c>
      <c r="Q10" s="59">
        <f>Q4-(Q7*(Q5/SQRT(Q6)))</f>
        <v>5360.8</v>
      </c>
    </row>
    <row r="11" spans="16:17" ht="18" x14ac:dyDescent="0.35">
      <c r="P11" s="58" t="s">
        <v>181</v>
      </c>
      <c r="Q11" s="59">
        <f>Q4+(Q7*(Q5/SQRT(Q6)))</f>
        <v>5439.2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2B499-990D-45A8-9833-02AD40D02116}">
  <dimension ref="D4:E11"/>
  <sheetViews>
    <sheetView showGridLines="0" workbookViewId="0">
      <selection activeCell="D14" sqref="D14"/>
    </sheetView>
  </sheetViews>
  <sheetFormatPr defaultRowHeight="14.4" x14ac:dyDescent="0.3"/>
  <cols>
    <col min="4" max="4" width="16.6640625" customWidth="1"/>
    <col min="5" max="5" width="13.33203125" customWidth="1"/>
  </cols>
  <sheetData>
    <row r="4" spans="4:5" x14ac:dyDescent="0.3">
      <c r="D4" s="5" t="s">
        <v>119</v>
      </c>
      <c r="E4" s="5" t="s">
        <v>118</v>
      </c>
    </row>
    <row r="5" spans="4:5" x14ac:dyDescent="0.3">
      <c r="D5" s="4">
        <v>60</v>
      </c>
      <c r="E5" s="4">
        <v>4</v>
      </c>
    </row>
    <row r="6" spans="4:5" x14ac:dyDescent="0.3">
      <c r="D6" s="4">
        <v>70</v>
      </c>
      <c r="E6" s="4">
        <v>6</v>
      </c>
    </row>
    <row r="7" spans="4:5" x14ac:dyDescent="0.3">
      <c r="D7" s="4">
        <v>80</v>
      </c>
      <c r="E7" s="4">
        <v>5</v>
      </c>
    </row>
    <row r="8" spans="4:5" x14ac:dyDescent="0.3">
      <c r="D8" s="4">
        <v>90</v>
      </c>
      <c r="E8" s="4">
        <v>3</v>
      </c>
    </row>
    <row r="9" spans="4:5" x14ac:dyDescent="0.3">
      <c r="D9" s="4">
        <v>100</v>
      </c>
      <c r="E9" s="4">
        <v>2</v>
      </c>
    </row>
    <row r="11" spans="4:5" ht="23.4" x14ac:dyDescent="0.45">
      <c r="D11" s="6" t="s">
        <v>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7041A-A834-4540-BAC0-A9F479337A43}">
  <dimension ref="A3:E21"/>
  <sheetViews>
    <sheetView showGridLines="0" workbookViewId="0">
      <selection activeCell="C26" sqref="C26"/>
    </sheetView>
  </sheetViews>
  <sheetFormatPr defaultRowHeight="14.4" x14ac:dyDescent="0.3"/>
  <cols>
    <col min="2" max="2" width="17.44140625" style="7" customWidth="1"/>
    <col min="3" max="3" width="15.77734375" style="8" customWidth="1"/>
    <col min="4" max="4" width="15.88671875" style="8" customWidth="1"/>
    <col min="5" max="5" width="13.88671875" customWidth="1"/>
  </cols>
  <sheetData>
    <row r="3" spans="1:5" x14ac:dyDescent="0.3">
      <c r="A3" s="9"/>
      <c r="B3" s="10" t="s">
        <v>121</v>
      </c>
    </row>
    <row r="6" spans="1:5" ht="31.2" x14ac:dyDescent="0.3">
      <c r="B6" s="26" t="s">
        <v>127</v>
      </c>
      <c r="C6" s="26" t="s">
        <v>117</v>
      </c>
      <c r="D6" s="27"/>
      <c r="E6" s="23"/>
    </row>
    <row r="7" spans="1:5" ht="15.6" x14ac:dyDescent="0.3">
      <c r="B7" s="28" t="s">
        <v>122</v>
      </c>
      <c r="C7" s="28">
        <v>10</v>
      </c>
      <c r="D7" s="27"/>
      <c r="E7" s="23"/>
    </row>
    <row r="8" spans="1:5" ht="15.6" x14ac:dyDescent="0.3">
      <c r="B8" s="28" t="s">
        <v>123</v>
      </c>
      <c r="C8" s="28">
        <v>18</v>
      </c>
      <c r="D8" s="27"/>
      <c r="E8" s="23"/>
    </row>
    <row r="9" spans="1:5" ht="15.6" x14ac:dyDescent="0.3">
      <c r="B9" s="28" t="s">
        <v>124</v>
      </c>
      <c r="C9" s="28">
        <v>12</v>
      </c>
      <c r="D9" s="27"/>
      <c r="E9" s="23"/>
    </row>
    <row r="10" spans="1:5" ht="15.6" x14ac:dyDescent="0.3">
      <c r="B10" s="28" t="s">
        <v>125</v>
      </c>
      <c r="C10" s="28">
        <v>8</v>
      </c>
      <c r="D10" s="27"/>
      <c r="E10" s="23"/>
    </row>
    <row r="11" spans="1:5" ht="15.6" x14ac:dyDescent="0.3">
      <c r="B11" s="28" t="s">
        <v>126</v>
      </c>
      <c r="C11" s="28">
        <v>2</v>
      </c>
      <c r="D11" s="27"/>
      <c r="E11" s="23"/>
    </row>
    <row r="12" spans="1:5" ht="15.6" x14ac:dyDescent="0.3">
      <c r="B12" s="29"/>
      <c r="C12" s="27"/>
      <c r="D12" s="27"/>
      <c r="E12" s="23"/>
    </row>
    <row r="13" spans="1:5" ht="15.6" x14ac:dyDescent="0.3">
      <c r="B13" s="29"/>
      <c r="C13" s="27"/>
      <c r="D13" s="27"/>
      <c r="E13" s="23"/>
    </row>
    <row r="14" spans="1:5" ht="31.2" x14ac:dyDescent="0.3">
      <c r="B14" s="26" t="s">
        <v>127</v>
      </c>
      <c r="C14" s="26" t="s">
        <v>128</v>
      </c>
      <c r="D14" s="26" t="s">
        <v>117</v>
      </c>
      <c r="E14" s="23"/>
    </row>
    <row r="15" spans="1:5" ht="15.6" x14ac:dyDescent="0.3">
      <c r="B15" s="28" t="s">
        <v>122</v>
      </c>
      <c r="C15" s="28">
        <v>24.5</v>
      </c>
      <c r="D15" s="28">
        <v>10</v>
      </c>
      <c r="E15" s="23"/>
    </row>
    <row r="16" spans="1:5" ht="15.6" x14ac:dyDescent="0.3">
      <c r="B16" s="28" t="s">
        <v>123</v>
      </c>
      <c r="C16" s="28">
        <v>34.5</v>
      </c>
      <c r="D16" s="28">
        <v>18</v>
      </c>
      <c r="E16" s="23"/>
    </row>
    <row r="17" spans="2:5" ht="15.6" x14ac:dyDescent="0.3">
      <c r="B17" s="28" t="s">
        <v>124</v>
      </c>
      <c r="C17" s="28">
        <v>44.5</v>
      </c>
      <c r="D17" s="28">
        <v>12</v>
      </c>
      <c r="E17" s="23"/>
    </row>
    <row r="18" spans="2:5" ht="15.6" x14ac:dyDescent="0.3">
      <c r="B18" s="28" t="s">
        <v>129</v>
      </c>
      <c r="C18" s="28">
        <v>54.5</v>
      </c>
      <c r="D18" s="28">
        <v>8</v>
      </c>
      <c r="E18" s="23"/>
    </row>
    <row r="19" spans="2:5" ht="15.6" x14ac:dyDescent="0.3">
      <c r="B19" s="28" t="s">
        <v>126</v>
      </c>
      <c r="C19" s="28">
        <v>64.5</v>
      </c>
      <c r="D19" s="28">
        <v>2</v>
      </c>
      <c r="E19" s="23"/>
    </row>
    <row r="20" spans="2:5" ht="15.6" x14ac:dyDescent="0.3">
      <c r="B20" s="29"/>
      <c r="C20" s="27"/>
      <c r="D20" s="27"/>
      <c r="E20" s="23"/>
    </row>
    <row r="21" spans="2:5" ht="15.6" x14ac:dyDescent="0.3">
      <c r="B21" s="29"/>
      <c r="C21" s="27"/>
      <c r="D21" s="27"/>
      <c r="E21" s="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C2B39-6B53-4BA1-8148-A2FDBAEE66F7}">
  <dimension ref="D1:H302"/>
  <sheetViews>
    <sheetView showGridLines="0" workbookViewId="0">
      <selection activeCell="D1" sqref="D1:D1048576"/>
    </sheetView>
  </sheetViews>
  <sheetFormatPr defaultRowHeight="14.4" x14ac:dyDescent="0.3"/>
  <cols>
    <col min="4" max="4" width="11" bestFit="1" customWidth="1"/>
  </cols>
  <sheetData>
    <row r="1" spans="4:8" x14ac:dyDescent="0.3">
      <c r="D1" s="2" t="s">
        <v>4</v>
      </c>
    </row>
    <row r="2" spans="4:8" x14ac:dyDescent="0.3">
      <c r="D2" s="3">
        <v>27000</v>
      </c>
    </row>
    <row r="3" spans="4:8" x14ac:dyDescent="0.3">
      <c r="D3" s="3">
        <v>43000</v>
      </c>
      <c r="G3" s="11" t="s">
        <v>130</v>
      </c>
      <c r="H3" s="12">
        <f>AVERAGE(D2:D302)</f>
        <v>40460.561461794023</v>
      </c>
    </row>
    <row r="4" spans="4:8" x14ac:dyDescent="0.3">
      <c r="D4" s="3">
        <v>6900</v>
      </c>
      <c r="G4" s="11" t="s">
        <v>131</v>
      </c>
      <c r="H4" s="12">
        <f>MEDIAN(D2:D302)</f>
        <v>32000</v>
      </c>
    </row>
    <row r="5" spans="4:8" x14ac:dyDescent="0.3">
      <c r="D5" s="3">
        <v>5200</v>
      </c>
    </row>
    <row r="6" spans="4:8" x14ac:dyDescent="0.3">
      <c r="D6" s="3">
        <v>42450</v>
      </c>
    </row>
    <row r="7" spans="4:8" x14ac:dyDescent="0.3">
      <c r="D7" s="3">
        <v>2071</v>
      </c>
    </row>
    <row r="8" spans="4:8" x14ac:dyDescent="0.3">
      <c r="D8" s="3">
        <v>18796</v>
      </c>
    </row>
    <row r="9" spans="4:8" x14ac:dyDescent="0.3">
      <c r="D9" s="3">
        <v>33429</v>
      </c>
    </row>
    <row r="10" spans="4:8" x14ac:dyDescent="0.3">
      <c r="D10" s="3">
        <v>20273</v>
      </c>
    </row>
    <row r="11" spans="4:8" x14ac:dyDescent="0.3">
      <c r="D11" s="3">
        <v>42367</v>
      </c>
    </row>
    <row r="12" spans="4:8" x14ac:dyDescent="0.3">
      <c r="D12" s="3">
        <v>2135</v>
      </c>
    </row>
    <row r="13" spans="4:8" x14ac:dyDescent="0.3">
      <c r="D13" s="3">
        <v>51000</v>
      </c>
    </row>
    <row r="14" spans="4:8" x14ac:dyDescent="0.3">
      <c r="D14" s="3">
        <v>15000</v>
      </c>
    </row>
    <row r="15" spans="4:8" x14ac:dyDescent="0.3">
      <c r="D15" s="3">
        <v>26000</v>
      </c>
    </row>
    <row r="16" spans="4:8" x14ac:dyDescent="0.3">
      <c r="D16" s="3">
        <v>77427</v>
      </c>
    </row>
    <row r="17" spans="4:4" x14ac:dyDescent="0.3">
      <c r="D17" s="3">
        <v>43000</v>
      </c>
    </row>
    <row r="18" spans="4:4" x14ac:dyDescent="0.3">
      <c r="D18" s="3">
        <v>41678</v>
      </c>
    </row>
    <row r="19" spans="4:4" x14ac:dyDescent="0.3">
      <c r="D19" s="3">
        <v>43000</v>
      </c>
    </row>
    <row r="20" spans="4:4" x14ac:dyDescent="0.3">
      <c r="D20" s="3">
        <v>35500</v>
      </c>
    </row>
    <row r="21" spans="4:4" x14ac:dyDescent="0.3">
      <c r="D21" s="3">
        <v>41442</v>
      </c>
    </row>
    <row r="22" spans="4:4" x14ac:dyDescent="0.3">
      <c r="D22" s="3">
        <v>25000</v>
      </c>
    </row>
    <row r="23" spans="4:4" x14ac:dyDescent="0.3">
      <c r="D23" s="3">
        <v>2400</v>
      </c>
    </row>
    <row r="24" spans="4:4" x14ac:dyDescent="0.3">
      <c r="D24" s="3">
        <v>500000</v>
      </c>
    </row>
    <row r="25" spans="4:4" x14ac:dyDescent="0.3">
      <c r="D25" s="3">
        <v>452800</v>
      </c>
    </row>
    <row r="26" spans="4:4" x14ac:dyDescent="0.3">
      <c r="D26" s="3">
        <v>56879</v>
      </c>
    </row>
    <row r="27" spans="4:4" x14ac:dyDescent="0.3">
      <c r="D27" s="3">
        <v>20000</v>
      </c>
    </row>
    <row r="28" spans="4:4" x14ac:dyDescent="0.3">
      <c r="D28" s="3">
        <v>55138</v>
      </c>
    </row>
    <row r="29" spans="4:4" x14ac:dyDescent="0.3">
      <c r="D29" s="3">
        <v>16200</v>
      </c>
    </row>
    <row r="30" spans="4:4" x14ac:dyDescent="0.3">
      <c r="D30" s="3">
        <v>44542</v>
      </c>
    </row>
    <row r="31" spans="4:4" x14ac:dyDescent="0.3">
      <c r="D31" s="3">
        <v>45000</v>
      </c>
    </row>
    <row r="32" spans="4:4" x14ac:dyDescent="0.3">
      <c r="D32" s="3">
        <v>51439</v>
      </c>
    </row>
    <row r="33" spans="4:4" x14ac:dyDescent="0.3">
      <c r="D33" s="3">
        <v>54200</v>
      </c>
    </row>
    <row r="34" spans="4:4" x14ac:dyDescent="0.3">
      <c r="D34" s="3">
        <v>39000</v>
      </c>
    </row>
    <row r="35" spans="4:4" x14ac:dyDescent="0.3">
      <c r="D35" s="3">
        <v>45000</v>
      </c>
    </row>
    <row r="36" spans="4:4" x14ac:dyDescent="0.3">
      <c r="D36" s="3">
        <v>45000</v>
      </c>
    </row>
    <row r="37" spans="4:4" x14ac:dyDescent="0.3">
      <c r="D37" s="3">
        <v>49998</v>
      </c>
    </row>
    <row r="38" spans="4:4" x14ac:dyDescent="0.3">
      <c r="D38" s="3">
        <v>48767</v>
      </c>
    </row>
    <row r="39" spans="4:4" x14ac:dyDescent="0.3">
      <c r="D39" s="3">
        <v>127000</v>
      </c>
    </row>
    <row r="40" spans="4:4" x14ac:dyDescent="0.3">
      <c r="D40" s="3">
        <v>10079</v>
      </c>
    </row>
    <row r="41" spans="4:4" x14ac:dyDescent="0.3">
      <c r="D41" s="3">
        <v>62000</v>
      </c>
    </row>
    <row r="42" spans="4:4" x14ac:dyDescent="0.3">
      <c r="D42" s="3">
        <v>24524</v>
      </c>
    </row>
    <row r="43" spans="4:4" x14ac:dyDescent="0.3">
      <c r="D43" s="3">
        <v>46706</v>
      </c>
    </row>
    <row r="44" spans="4:4" x14ac:dyDescent="0.3">
      <c r="D44" s="3">
        <v>58000</v>
      </c>
    </row>
    <row r="45" spans="4:4" x14ac:dyDescent="0.3">
      <c r="D45" s="3">
        <v>45780</v>
      </c>
    </row>
    <row r="46" spans="4:4" x14ac:dyDescent="0.3">
      <c r="D46" s="3">
        <v>50000</v>
      </c>
    </row>
    <row r="47" spans="4:4" x14ac:dyDescent="0.3">
      <c r="D47" s="3">
        <v>15000</v>
      </c>
    </row>
    <row r="48" spans="4:4" x14ac:dyDescent="0.3">
      <c r="D48" s="3">
        <v>64532</v>
      </c>
    </row>
    <row r="49" spans="4:4" x14ac:dyDescent="0.3">
      <c r="D49" s="3">
        <v>65000</v>
      </c>
    </row>
    <row r="50" spans="4:4" x14ac:dyDescent="0.3">
      <c r="D50" s="3">
        <v>25870</v>
      </c>
    </row>
    <row r="51" spans="4:4" x14ac:dyDescent="0.3">
      <c r="D51" s="3">
        <v>37000</v>
      </c>
    </row>
    <row r="52" spans="4:4" x14ac:dyDescent="0.3">
      <c r="D52" s="3">
        <v>304707</v>
      </c>
    </row>
    <row r="53" spans="4:4" x14ac:dyDescent="0.3">
      <c r="D53" s="3">
        <v>40000</v>
      </c>
    </row>
    <row r="54" spans="4:4" x14ac:dyDescent="0.3">
      <c r="D54" s="3">
        <v>15000</v>
      </c>
    </row>
    <row r="55" spans="4:4" x14ac:dyDescent="0.3">
      <c r="D55" s="3">
        <v>135000</v>
      </c>
    </row>
    <row r="56" spans="4:4" x14ac:dyDescent="0.3">
      <c r="D56" s="3">
        <v>90000</v>
      </c>
    </row>
    <row r="57" spans="4:4" x14ac:dyDescent="0.3">
      <c r="D57" s="3">
        <v>70000</v>
      </c>
    </row>
    <row r="58" spans="4:4" x14ac:dyDescent="0.3">
      <c r="D58" s="3">
        <v>40534</v>
      </c>
    </row>
    <row r="59" spans="4:4" x14ac:dyDescent="0.3">
      <c r="D59" s="3">
        <v>50000</v>
      </c>
    </row>
    <row r="60" spans="4:4" x14ac:dyDescent="0.3">
      <c r="D60" s="3">
        <v>39485</v>
      </c>
    </row>
    <row r="61" spans="4:4" x14ac:dyDescent="0.3">
      <c r="D61" s="3">
        <v>41000</v>
      </c>
    </row>
    <row r="62" spans="4:4" x14ac:dyDescent="0.3">
      <c r="D62" s="3">
        <v>40001</v>
      </c>
    </row>
    <row r="63" spans="4:4" x14ac:dyDescent="0.3">
      <c r="D63" s="3">
        <v>40588</v>
      </c>
    </row>
    <row r="64" spans="4:4" x14ac:dyDescent="0.3">
      <c r="D64" s="3">
        <v>78000</v>
      </c>
    </row>
    <row r="65" spans="4:4" x14ac:dyDescent="0.3">
      <c r="D65" s="3">
        <v>47000</v>
      </c>
    </row>
    <row r="66" spans="4:4" x14ac:dyDescent="0.3">
      <c r="D66" s="3">
        <v>6000</v>
      </c>
    </row>
    <row r="67" spans="4:4" x14ac:dyDescent="0.3">
      <c r="D67" s="3">
        <v>45000</v>
      </c>
    </row>
    <row r="68" spans="4:4" x14ac:dyDescent="0.3">
      <c r="D68" s="3">
        <v>11000</v>
      </c>
    </row>
    <row r="69" spans="4:4" x14ac:dyDescent="0.3">
      <c r="D69" s="3">
        <v>59000</v>
      </c>
    </row>
    <row r="70" spans="4:4" x14ac:dyDescent="0.3">
      <c r="D70" s="3">
        <v>88000</v>
      </c>
    </row>
    <row r="71" spans="4:4" x14ac:dyDescent="0.3">
      <c r="D71" s="3">
        <v>12000</v>
      </c>
    </row>
    <row r="72" spans="4:4" x14ac:dyDescent="0.3">
      <c r="D72" s="3">
        <v>71000</v>
      </c>
    </row>
    <row r="73" spans="4:4" x14ac:dyDescent="0.3">
      <c r="D73" s="3">
        <v>45000</v>
      </c>
    </row>
    <row r="74" spans="4:4" x14ac:dyDescent="0.3">
      <c r="D74" s="3">
        <v>56001</v>
      </c>
    </row>
    <row r="75" spans="4:4" x14ac:dyDescent="0.3">
      <c r="D75" s="3">
        <v>43000</v>
      </c>
    </row>
    <row r="76" spans="4:4" x14ac:dyDescent="0.3">
      <c r="D76" s="3">
        <v>83000</v>
      </c>
    </row>
    <row r="77" spans="4:4" x14ac:dyDescent="0.3">
      <c r="D77" s="3">
        <v>36000</v>
      </c>
    </row>
    <row r="78" spans="4:4" x14ac:dyDescent="0.3">
      <c r="D78" s="3">
        <v>72000</v>
      </c>
    </row>
    <row r="79" spans="4:4" x14ac:dyDescent="0.3">
      <c r="D79" s="3">
        <v>135154</v>
      </c>
    </row>
    <row r="80" spans="4:4" x14ac:dyDescent="0.3">
      <c r="D80" s="3">
        <v>80000</v>
      </c>
    </row>
    <row r="81" spans="4:4" x14ac:dyDescent="0.3">
      <c r="D81" s="3">
        <v>89000</v>
      </c>
    </row>
    <row r="82" spans="4:4" x14ac:dyDescent="0.3">
      <c r="D82" s="3">
        <v>23000</v>
      </c>
    </row>
    <row r="83" spans="4:4" x14ac:dyDescent="0.3">
      <c r="D83" s="3">
        <v>40000</v>
      </c>
    </row>
    <row r="84" spans="4:4" x14ac:dyDescent="0.3">
      <c r="D84" s="3">
        <v>15000</v>
      </c>
    </row>
    <row r="85" spans="4:4" x14ac:dyDescent="0.3">
      <c r="D85" s="3">
        <v>38000</v>
      </c>
    </row>
    <row r="86" spans="4:4" x14ac:dyDescent="0.3">
      <c r="D86" s="3">
        <v>197176</v>
      </c>
    </row>
    <row r="87" spans="4:4" x14ac:dyDescent="0.3">
      <c r="D87" s="3">
        <v>142000</v>
      </c>
    </row>
    <row r="88" spans="4:4" x14ac:dyDescent="0.3">
      <c r="D88" s="3">
        <v>78000</v>
      </c>
    </row>
    <row r="89" spans="4:4" x14ac:dyDescent="0.3">
      <c r="D89" s="3">
        <v>56000</v>
      </c>
    </row>
    <row r="90" spans="4:4" x14ac:dyDescent="0.3">
      <c r="D90" s="3">
        <v>47000</v>
      </c>
    </row>
    <row r="91" spans="4:4" x14ac:dyDescent="0.3">
      <c r="D91" s="3">
        <v>40000</v>
      </c>
    </row>
    <row r="92" spans="4:4" x14ac:dyDescent="0.3">
      <c r="D92" s="3">
        <v>62000</v>
      </c>
    </row>
    <row r="93" spans="4:4" x14ac:dyDescent="0.3">
      <c r="D93" s="3">
        <v>58242</v>
      </c>
    </row>
    <row r="94" spans="4:4" x14ac:dyDescent="0.3">
      <c r="D94" s="3">
        <v>75000</v>
      </c>
    </row>
    <row r="95" spans="4:4" x14ac:dyDescent="0.3">
      <c r="D95" s="3">
        <v>40000</v>
      </c>
    </row>
    <row r="96" spans="4:4" x14ac:dyDescent="0.3">
      <c r="D96" s="3">
        <v>89000</v>
      </c>
    </row>
    <row r="97" spans="4:4" x14ac:dyDescent="0.3">
      <c r="D97" s="3">
        <v>72000</v>
      </c>
    </row>
    <row r="98" spans="4:4" x14ac:dyDescent="0.3">
      <c r="D98" s="3">
        <v>29000</v>
      </c>
    </row>
    <row r="99" spans="4:4" x14ac:dyDescent="0.3">
      <c r="D99" s="3">
        <v>8700</v>
      </c>
    </row>
    <row r="100" spans="4:4" x14ac:dyDescent="0.3">
      <c r="D100" s="3">
        <v>45000</v>
      </c>
    </row>
    <row r="101" spans="4:4" x14ac:dyDescent="0.3">
      <c r="D101" s="3">
        <v>50024</v>
      </c>
    </row>
    <row r="102" spans="4:4" x14ac:dyDescent="0.3">
      <c r="D102" s="3">
        <v>3000</v>
      </c>
    </row>
    <row r="103" spans="4:4" x14ac:dyDescent="0.3">
      <c r="D103" s="3">
        <v>1400</v>
      </c>
    </row>
    <row r="104" spans="4:4" x14ac:dyDescent="0.3">
      <c r="D104" s="3">
        <v>4000</v>
      </c>
    </row>
    <row r="105" spans="4:4" x14ac:dyDescent="0.3">
      <c r="D105" s="3">
        <v>1200</v>
      </c>
    </row>
    <row r="106" spans="4:4" x14ac:dyDescent="0.3">
      <c r="D106" s="3">
        <v>4100</v>
      </c>
    </row>
    <row r="107" spans="4:4" x14ac:dyDescent="0.3">
      <c r="D107" s="3">
        <v>21700</v>
      </c>
    </row>
    <row r="108" spans="4:4" x14ac:dyDescent="0.3">
      <c r="D108" s="3">
        <v>16500</v>
      </c>
    </row>
    <row r="109" spans="4:4" x14ac:dyDescent="0.3">
      <c r="D109" s="3">
        <v>15000</v>
      </c>
    </row>
    <row r="110" spans="4:4" x14ac:dyDescent="0.3">
      <c r="D110" s="3">
        <v>18000</v>
      </c>
    </row>
    <row r="111" spans="4:4" x14ac:dyDescent="0.3">
      <c r="D111" s="3">
        <v>11000</v>
      </c>
    </row>
    <row r="112" spans="4:4" x14ac:dyDescent="0.3">
      <c r="D112" s="3">
        <v>6000</v>
      </c>
    </row>
    <row r="113" spans="4:4" x14ac:dyDescent="0.3">
      <c r="D113" s="3">
        <v>8700</v>
      </c>
    </row>
    <row r="114" spans="4:4" x14ac:dyDescent="0.3">
      <c r="D114" s="3">
        <v>7000</v>
      </c>
    </row>
    <row r="115" spans="4:4" x14ac:dyDescent="0.3">
      <c r="D115" s="3">
        <v>35000</v>
      </c>
    </row>
    <row r="116" spans="4:4" x14ac:dyDescent="0.3">
      <c r="D116" s="3">
        <v>17000</v>
      </c>
    </row>
    <row r="117" spans="4:4" x14ac:dyDescent="0.3">
      <c r="D117" s="3">
        <v>17500</v>
      </c>
    </row>
    <row r="118" spans="4:4" x14ac:dyDescent="0.3">
      <c r="D118" s="3">
        <v>33000</v>
      </c>
    </row>
    <row r="119" spans="4:4" x14ac:dyDescent="0.3">
      <c r="D119" s="3">
        <v>14000</v>
      </c>
    </row>
    <row r="120" spans="4:4" x14ac:dyDescent="0.3">
      <c r="D120" s="3">
        <v>26000</v>
      </c>
    </row>
    <row r="121" spans="4:4" x14ac:dyDescent="0.3">
      <c r="D121" s="3">
        <v>5400</v>
      </c>
    </row>
    <row r="122" spans="4:4" x14ac:dyDescent="0.3">
      <c r="D122" s="3">
        <v>5700</v>
      </c>
    </row>
    <row r="123" spans="4:4" x14ac:dyDescent="0.3">
      <c r="D123" s="3">
        <v>6900</v>
      </c>
    </row>
    <row r="124" spans="4:4" x14ac:dyDescent="0.3">
      <c r="D124" s="3">
        <v>6000</v>
      </c>
    </row>
    <row r="125" spans="4:4" x14ac:dyDescent="0.3">
      <c r="D125" s="3">
        <v>46500</v>
      </c>
    </row>
    <row r="126" spans="4:4" x14ac:dyDescent="0.3">
      <c r="D126" s="3">
        <v>11500</v>
      </c>
    </row>
    <row r="127" spans="4:4" x14ac:dyDescent="0.3">
      <c r="D127" s="3">
        <v>40000</v>
      </c>
    </row>
    <row r="128" spans="4:4" x14ac:dyDescent="0.3">
      <c r="D128" s="3">
        <v>1300</v>
      </c>
    </row>
    <row r="129" spans="4:4" x14ac:dyDescent="0.3">
      <c r="D129" s="3">
        <v>7000</v>
      </c>
    </row>
    <row r="130" spans="4:4" x14ac:dyDescent="0.3">
      <c r="D130" s="3">
        <v>3000</v>
      </c>
    </row>
    <row r="131" spans="4:4" x14ac:dyDescent="0.3">
      <c r="D131" s="3">
        <v>5000</v>
      </c>
    </row>
    <row r="132" spans="4:4" x14ac:dyDescent="0.3">
      <c r="D132" s="3">
        <v>11000</v>
      </c>
    </row>
    <row r="133" spans="4:4" x14ac:dyDescent="0.3">
      <c r="D133" s="3">
        <v>18000</v>
      </c>
    </row>
    <row r="134" spans="4:4" x14ac:dyDescent="0.3">
      <c r="D134" s="3">
        <v>3500</v>
      </c>
    </row>
    <row r="135" spans="4:4" x14ac:dyDescent="0.3">
      <c r="D135" s="3">
        <v>500</v>
      </c>
    </row>
    <row r="136" spans="4:4" x14ac:dyDescent="0.3">
      <c r="D136" s="3">
        <v>11800</v>
      </c>
    </row>
    <row r="137" spans="4:4" x14ac:dyDescent="0.3">
      <c r="D137" s="3">
        <v>5000</v>
      </c>
    </row>
    <row r="138" spans="4:4" x14ac:dyDescent="0.3">
      <c r="D138" s="3">
        <v>23500</v>
      </c>
    </row>
    <row r="139" spans="4:4" x14ac:dyDescent="0.3">
      <c r="D139" s="3">
        <v>16000</v>
      </c>
    </row>
    <row r="140" spans="4:4" x14ac:dyDescent="0.3">
      <c r="D140" s="3">
        <v>15000</v>
      </c>
    </row>
    <row r="141" spans="4:4" x14ac:dyDescent="0.3">
      <c r="D141" s="3">
        <v>16600</v>
      </c>
    </row>
    <row r="142" spans="4:4" x14ac:dyDescent="0.3">
      <c r="D142" s="3">
        <v>32000</v>
      </c>
    </row>
    <row r="143" spans="4:4" x14ac:dyDescent="0.3">
      <c r="D143" s="3">
        <v>20000</v>
      </c>
    </row>
    <row r="144" spans="4:4" x14ac:dyDescent="0.3">
      <c r="D144" s="3">
        <v>29000</v>
      </c>
    </row>
    <row r="145" spans="4:4" x14ac:dyDescent="0.3">
      <c r="D145" s="3">
        <v>25000</v>
      </c>
    </row>
    <row r="146" spans="4:4" x14ac:dyDescent="0.3">
      <c r="D146" s="3">
        <v>25000</v>
      </c>
    </row>
    <row r="147" spans="4:4" x14ac:dyDescent="0.3">
      <c r="D147" s="3">
        <v>19000</v>
      </c>
    </row>
    <row r="148" spans="4:4" x14ac:dyDescent="0.3">
      <c r="D148" s="3">
        <v>15000</v>
      </c>
    </row>
    <row r="149" spans="4:4" x14ac:dyDescent="0.3">
      <c r="D149" s="3">
        <v>58000</v>
      </c>
    </row>
    <row r="150" spans="4:4" x14ac:dyDescent="0.3">
      <c r="D150" s="3">
        <v>45000</v>
      </c>
    </row>
    <row r="151" spans="4:4" x14ac:dyDescent="0.3">
      <c r="D151" s="3">
        <v>24000</v>
      </c>
    </row>
    <row r="152" spans="4:4" x14ac:dyDescent="0.3">
      <c r="D152" s="3">
        <v>6000</v>
      </c>
    </row>
    <row r="153" spans="4:4" x14ac:dyDescent="0.3">
      <c r="D153" s="3">
        <v>31000</v>
      </c>
    </row>
    <row r="154" spans="4:4" x14ac:dyDescent="0.3">
      <c r="D154" s="3">
        <v>13000</v>
      </c>
    </row>
    <row r="155" spans="4:4" x14ac:dyDescent="0.3">
      <c r="D155" s="3">
        <v>45000</v>
      </c>
    </row>
    <row r="156" spans="4:4" x14ac:dyDescent="0.3">
      <c r="D156" s="3">
        <v>8000</v>
      </c>
    </row>
    <row r="157" spans="4:4" x14ac:dyDescent="0.3">
      <c r="D157" s="3">
        <v>4300</v>
      </c>
    </row>
    <row r="158" spans="4:4" x14ac:dyDescent="0.3">
      <c r="D158" s="3">
        <v>15000</v>
      </c>
    </row>
    <row r="159" spans="4:4" x14ac:dyDescent="0.3">
      <c r="D159" s="3">
        <v>23000</v>
      </c>
    </row>
    <row r="160" spans="4:4" x14ac:dyDescent="0.3">
      <c r="D160" s="3">
        <v>8600</v>
      </c>
    </row>
    <row r="161" spans="4:4" x14ac:dyDescent="0.3">
      <c r="D161" s="3">
        <v>4000</v>
      </c>
    </row>
    <row r="162" spans="4:4" x14ac:dyDescent="0.3">
      <c r="D162" s="3">
        <v>24000</v>
      </c>
    </row>
    <row r="163" spans="4:4" x14ac:dyDescent="0.3">
      <c r="D163" s="3">
        <v>23000</v>
      </c>
    </row>
    <row r="164" spans="4:4" x14ac:dyDescent="0.3">
      <c r="D164" s="3">
        <v>14500</v>
      </c>
    </row>
    <row r="165" spans="4:4" x14ac:dyDescent="0.3">
      <c r="D165" s="3">
        <v>27000</v>
      </c>
    </row>
    <row r="166" spans="4:4" x14ac:dyDescent="0.3">
      <c r="D166" s="3">
        <v>14000</v>
      </c>
    </row>
    <row r="167" spans="4:4" x14ac:dyDescent="0.3">
      <c r="D167" s="3">
        <v>500</v>
      </c>
    </row>
    <row r="168" spans="4:4" x14ac:dyDescent="0.3">
      <c r="D168" s="3">
        <v>1000</v>
      </c>
    </row>
    <row r="169" spans="4:4" x14ac:dyDescent="0.3">
      <c r="D169" s="3">
        <v>42000</v>
      </c>
    </row>
    <row r="170" spans="4:4" x14ac:dyDescent="0.3">
      <c r="D170" s="3">
        <v>12000</v>
      </c>
    </row>
    <row r="171" spans="4:4" x14ac:dyDescent="0.3">
      <c r="D171" s="3">
        <v>14000</v>
      </c>
    </row>
    <row r="172" spans="4:4" x14ac:dyDescent="0.3">
      <c r="D172" s="3">
        <v>5500</v>
      </c>
    </row>
    <row r="173" spans="4:4" x14ac:dyDescent="0.3">
      <c r="D173" s="3">
        <v>6700</v>
      </c>
    </row>
    <row r="174" spans="4:4" x14ac:dyDescent="0.3">
      <c r="D174" s="3">
        <v>13700</v>
      </c>
    </row>
    <row r="175" spans="4:4" x14ac:dyDescent="0.3">
      <c r="D175" s="3">
        <v>1300</v>
      </c>
    </row>
    <row r="176" spans="4:4" x14ac:dyDescent="0.3">
      <c r="D176" s="3">
        <v>38600</v>
      </c>
    </row>
    <row r="177" spans="4:4" x14ac:dyDescent="0.3">
      <c r="D177" s="3">
        <v>75000</v>
      </c>
    </row>
    <row r="178" spans="4:4" x14ac:dyDescent="0.3">
      <c r="D178" s="3">
        <v>30000</v>
      </c>
    </row>
    <row r="179" spans="4:4" x14ac:dyDescent="0.3">
      <c r="D179" s="3">
        <v>24000</v>
      </c>
    </row>
    <row r="180" spans="4:4" x14ac:dyDescent="0.3">
      <c r="D180" s="3">
        <v>19000</v>
      </c>
    </row>
    <row r="181" spans="4:4" x14ac:dyDescent="0.3">
      <c r="D181" s="3">
        <v>213000</v>
      </c>
    </row>
    <row r="182" spans="4:4" x14ac:dyDescent="0.3">
      <c r="D182" s="3">
        <v>60000</v>
      </c>
    </row>
    <row r="183" spans="4:4" x14ac:dyDescent="0.3">
      <c r="D183" s="3">
        <v>50000</v>
      </c>
    </row>
    <row r="184" spans="4:4" x14ac:dyDescent="0.3">
      <c r="D184" s="3">
        <v>30000</v>
      </c>
    </row>
    <row r="185" spans="4:4" x14ac:dyDescent="0.3">
      <c r="D185" s="3">
        <v>21000</v>
      </c>
    </row>
    <row r="186" spans="4:4" x14ac:dyDescent="0.3">
      <c r="D186" s="3">
        <v>26000</v>
      </c>
    </row>
    <row r="187" spans="4:4" x14ac:dyDescent="0.3">
      <c r="D187" s="3">
        <v>1900</v>
      </c>
    </row>
    <row r="188" spans="4:4" x14ac:dyDescent="0.3">
      <c r="D188" s="3">
        <v>22000</v>
      </c>
    </row>
    <row r="189" spans="4:4" x14ac:dyDescent="0.3">
      <c r="D189" s="3">
        <v>32000</v>
      </c>
    </row>
    <row r="190" spans="4:4" x14ac:dyDescent="0.3">
      <c r="D190" s="3">
        <v>18000</v>
      </c>
    </row>
    <row r="191" spans="4:4" x14ac:dyDescent="0.3">
      <c r="D191" s="3">
        <v>55000</v>
      </c>
    </row>
    <row r="192" spans="4:4" x14ac:dyDescent="0.3">
      <c r="D192" s="3">
        <v>60000</v>
      </c>
    </row>
    <row r="193" spans="4:4" x14ac:dyDescent="0.3">
      <c r="D193" s="3">
        <v>25000</v>
      </c>
    </row>
    <row r="194" spans="4:4" x14ac:dyDescent="0.3">
      <c r="D194" s="3">
        <v>49000</v>
      </c>
    </row>
    <row r="195" spans="4:4" x14ac:dyDescent="0.3">
      <c r="D195" s="3">
        <v>24000</v>
      </c>
    </row>
    <row r="196" spans="4:4" x14ac:dyDescent="0.3">
      <c r="D196" s="3">
        <v>50000</v>
      </c>
    </row>
    <row r="197" spans="4:4" x14ac:dyDescent="0.3">
      <c r="D197" s="3">
        <v>35000</v>
      </c>
    </row>
    <row r="198" spans="4:4" x14ac:dyDescent="0.3">
      <c r="D198" s="3">
        <v>500000</v>
      </c>
    </row>
    <row r="199" spans="4:4" x14ac:dyDescent="0.3">
      <c r="D199" s="3">
        <v>33000</v>
      </c>
    </row>
    <row r="200" spans="4:4" x14ac:dyDescent="0.3">
      <c r="D200" s="3">
        <v>35000</v>
      </c>
    </row>
    <row r="201" spans="4:4" x14ac:dyDescent="0.3">
      <c r="D201" s="3">
        <v>53000</v>
      </c>
    </row>
    <row r="202" spans="4:4" x14ac:dyDescent="0.3">
      <c r="D202" s="3">
        <v>92233</v>
      </c>
    </row>
    <row r="203" spans="4:4" x14ac:dyDescent="0.3">
      <c r="D203" s="3">
        <v>58000</v>
      </c>
    </row>
    <row r="204" spans="4:4" x14ac:dyDescent="0.3">
      <c r="D204" s="3">
        <v>28200</v>
      </c>
    </row>
    <row r="205" spans="4:4" x14ac:dyDescent="0.3">
      <c r="D205" s="3">
        <v>53460</v>
      </c>
    </row>
    <row r="206" spans="4:4" x14ac:dyDescent="0.3">
      <c r="D206" s="3">
        <v>28282</v>
      </c>
    </row>
    <row r="207" spans="4:4" x14ac:dyDescent="0.3">
      <c r="D207" s="3">
        <v>3493</v>
      </c>
    </row>
    <row r="208" spans="4:4" x14ac:dyDescent="0.3">
      <c r="D208" s="3">
        <v>12479</v>
      </c>
    </row>
    <row r="209" spans="4:4" x14ac:dyDescent="0.3">
      <c r="D209" s="3">
        <v>34797</v>
      </c>
    </row>
    <row r="210" spans="4:4" x14ac:dyDescent="0.3">
      <c r="D210" s="3">
        <v>3435</v>
      </c>
    </row>
    <row r="211" spans="4:4" x14ac:dyDescent="0.3">
      <c r="D211" s="3">
        <v>21125</v>
      </c>
    </row>
    <row r="212" spans="4:4" x14ac:dyDescent="0.3">
      <c r="D212" s="3">
        <v>35775</v>
      </c>
    </row>
    <row r="213" spans="4:4" x14ac:dyDescent="0.3">
      <c r="D213" s="3">
        <v>43535</v>
      </c>
    </row>
    <row r="214" spans="4:4" x14ac:dyDescent="0.3">
      <c r="D214" s="3">
        <v>22671</v>
      </c>
    </row>
    <row r="215" spans="4:4" x14ac:dyDescent="0.3">
      <c r="D215" s="3">
        <v>31604</v>
      </c>
    </row>
    <row r="216" spans="4:4" x14ac:dyDescent="0.3">
      <c r="D216" s="3">
        <v>20114</v>
      </c>
    </row>
    <row r="217" spans="4:4" x14ac:dyDescent="0.3">
      <c r="D217" s="3">
        <v>36100</v>
      </c>
    </row>
    <row r="218" spans="4:4" x14ac:dyDescent="0.3">
      <c r="D218" s="3">
        <v>12500</v>
      </c>
    </row>
    <row r="219" spans="4:4" x14ac:dyDescent="0.3">
      <c r="D219" s="3">
        <v>15000</v>
      </c>
    </row>
    <row r="220" spans="4:4" x14ac:dyDescent="0.3">
      <c r="D220" s="3">
        <v>45078</v>
      </c>
    </row>
    <row r="221" spans="4:4" x14ac:dyDescent="0.3">
      <c r="D221" s="3">
        <v>36000</v>
      </c>
    </row>
    <row r="222" spans="4:4" x14ac:dyDescent="0.3">
      <c r="D222" s="3">
        <v>38488</v>
      </c>
    </row>
    <row r="223" spans="4:4" x14ac:dyDescent="0.3">
      <c r="D223" s="3">
        <v>32000</v>
      </c>
    </row>
    <row r="224" spans="4:4" x14ac:dyDescent="0.3">
      <c r="D224" s="3">
        <v>77632</v>
      </c>
    </row>
    <row r="225" spans="4:4" x14ac:dyDescent="0.3">
      <c r="D225" s="3">
        <v>61381</v>
      </c>
    </row>
    <row r="226" spans="4:4" x14ac:dyDescent="0.3">
      <c r="D226" s="3">
        <v>36198</v>
      </c>
    </row>
    <row r="227" spans="4:4" x14ac:dyDescent="0.3">
      <c r="D227" s="3">
        <v>22517</v>
      </c>
    </row>
    <row r="228" spans="4:4" x14ac:dyDescent="0.3">
      <c r="D228" s="3">
        <v>24678</v>
      </c>
    </row>
    <row r="229" spans="4:4" x14ac:dyDescent="0.3">
      <c r="D229" s="3">
        <v>57000</v>
      </c>
    </row>
    <row r="230" spans="4:4" x14ac:dyDescent="0.3">
      <c r="D230" s="3">
        <v>60000</v>
      </c>
    </row>
    <row r="231" spans="4:4" x14ac:dyDescent="0.3">
      <c r="D231" s="3">
        <v>52132</v>
      </c>
    </row>
    <row r="232" spans="4:4" x14ac:dyDescent="0.3">
      <c r="D232" s="3">
        <v>45000</v>
      </c>
    </row>
    <row r="233" spans="4:4" x14ac:dyDescent="0.3">
      <c r="D233" s="3">
        <v>15001</v>
      </c>
    </row>
    <row r="234" spans="4:4" x14ac:dyDescent="0.3">
      <c r="D234" s="3">
        <v>12900</v>
      </c>
    </row>
    <row r="235" spans="4:4" x14ac:dyDescent="0.3">
      <c r="D235" s="3">
        <v>53000</v>
      </c>
    </row>
    <row r="236" spans="4:4" x14ac:dyDescent="0.3">
      <c r="D236" s="3">
        <v>4492</v>
      </c>
    </row>
    <row r="237" spans="4:4" x14ac:dyDescent="0.3">
      <c r="D237" s="3">
        <v>15141</v>
      </c>
    </row>
    <row r="238" spans="4:4" x14ac:dyDescent="0.3">
      <c r="D238" s="3">
        <v>11849</v>
      </c>
    </row>
    <row r="239" spans="4:4" x14ac:dyDescent="0.3">
      <c r="D239" s="3">
        <v>68000</v>
      </c>
    </row>
    <row r="240" spans="4:4" x14ac:dyDescent="0.3">
      <c r="D240" s="3">
        <v>60241</v>
      </c>
    </row>
    <row r="241" spans="4:4" x14ac:dyDescent="0.3">
      <c r="D241" s="3">
        <v>23709</v>
      </c>
    </row>
    <row r="242" spans="4:4" x14ac:dyDescent="0.3">
      <c r="D242" s="3">
        <v>32322</v>
      </c>
    </row>
    <row r="243" spans="4:4" x14ac:dyDescent="0.3">
      <c r="D243" s="3">
        <v>35866</v>
      </c>
    </row>
    <row r="244" spans="4:4" x14ac:dyDescent="0.3">
      <c r="D244" s="3">
        <v>34000</v>
      </c>
    </row>
    <row r="245" spans="4:4" x14ac:dyDescent="0.3">
      <c r="D245" s="3">
        <v>7000</v>
      </c>
    </row>
    <row r="246" spans="4:4" x14ac:dyDescent="0.3">
      <c r="D246" s="3">
        <v>49000</v>
      </c>
    </row>
    <row r="247" spans="4:4" x14ac:dyDescent="0.3">
      <c r="D247" s="3">
        <v>71000</v>
      </c>
    </row>
    <row r="248" spans="4:4" x14ac:dyDescent="0.3">
      <c r="D248" s="3">
        <v>35000</v>
      </c>
    </row>
    <row r="249" spans="4:4" x14ac:dyDescent="0.3">
      <c r="D249" s="3">
        <v>36000</v>
      </c>
    </row>
    <row r="250" spans="4:4" x14ac:dyDescent="0.3">
      <c r="D250" s="3">
        <v>30000</v>
      </c>
    </row>
    <row r="251" spans="4:4" x14ac:dyDescent="0.3">
      <c r="D251" s="3">
        <v>17000</v>
      </c>
    </row>
    <row r="252" spans="4:4" x14ac:dyDescent="0.3">
      <c r="D252" s="3">
        <v>35934</v>
      </c>
    </row>
    <row r="253" spans="4:4" x14ac:dyDescent="0.3">
      <c r="D253" s="3">
        <v>56701</v>
      </c>
    </row>
    <row r="254" spans="4:4" x14ac:dyDescent="0.3">
      <c r="D254" s="3">
        <v>31427</v>
      </c>
    </row>
    <row r="255" spans="4:4" x14ac:dyDescent="0.3">
      <c r="D255" s="3">
        <v>48000</v>
      </c>
    </row>
    <row r="256" spans="4:4" x14ac:dyDescent="0.3">
      <c r="D256" s="3">
        <v>54242</v>
      </c>
    </row>
    <row r="257" spans="4:4" x14ac:dyDescent="0.3">
      <c r="D257" s="3">
        <v>53675</v>
      </c>
    </row>
    <row r="258" spans="4:4" x14ac:dyDescent="0.3">
      <c r="D258" s="3">
        <v>49562</v>
      </c>
    </row>
    <row r="259" spans="4:4" x14ac:dyDescent="0.3">
      <c r="D259" s="3">
        <v>40324</v>
      </c>
    </row>
    <row r="260" spans="4:4" x14ac:dyDescent="0.3">
      <c r="D260" s="3">
        <v>25000</v>
      </c>
    </row>
    <row r="261" spans="4:4" x14ac:dyDescent="0.3">
      <c r="D261" s="3">
        <v>36054</v>
      </c>
    </row>
    <row r="262" spans="4:4" x14ac:dyDescent="0.3">
      <c r="D262" s="3">
        <v>29223</v>
      </c>
    </row>
    <row r="263" spans="4:4" x14ac:dyDescent="0.3">
      <c r="D263" s="3">
        <v>5600</v>
      </c>
    </row>
    <row r="264" spans="4:4" x14ac:dyDescent="0.3">
      <c r="D264" s="3">
        <v>40023</v>
      </c>
    </row>
    <row r="265" spans="4:4" x14ac:dyDescent="0.3">
      <c r="D265" s="3">
        <v>16002</v>
      </c>
    </row>
    <row r="266" spans="4:4" x14ac:dyDescent="0.3">
      <c r="D266" s="3">
        <v>40026</v>
      </c>
    </row>
    <row r="267" spans="4:4" x14ac:dyDescent="0.3">
      <c r="D267" s="3">
        <v>21200</v>
      </c>
    </row>
    <row r="268" spans="4:4" x14ac:dyDescent="0.3">
      <c r="D268" s="3">
        <v>35000</v>
      </c>
    </row>
    <row r="269" spans="4:4" x14ac:dyDescent="0.3">
      <c r="D269" s="3">
        <v>19434</v>
      </c>
    </row>
    <row r="270" spans="4:4" x14ac:dyDescent="0.3">
      <c r="D270" s="3">
        <v>19000</v>
      </c>
    </row>
    <row r="271" spans="4:4" x14ac:dyDescent="0.3">
      <c r="D271" s="3">
        <v>18828</v>
      </c>
    </row>
    <row r="272" spans="4:4" x14ac:dyDescent="0.3">
      <c r="D272" s="3">
        <v>69341</v>
      </c>
    </row>
    <row r="273" spans="4:4" x14ac:dyDescent="0.3">
      <c r="D273" s="3">
        <v>69562</v>
      </c>
    </row>
    <row r="274" spans="4:4" x14ac:dyDescent="0.3">
      <c r="D274" s="3">
        <v>27600</v>
      </c>
    </row>
    <row r="275" spans="4:4" x14ac:dyDescent="0.3">
      <c r="D275" s="3">
        <v>61203</v>
      </c>
    </row>
    <row r="276" spans="4:4" x14ac:dyDescent="0.3">
      <c r="D276" s="3">
        <v>16500</v>
      </c>
    </row>
    <row r="277" spans="4:4" x14ac:dyDescent="0.3">
      <c r="D277" s="3">
        <v>30753</v>
      </c>
    </row>
    <row r="278" spans="4:4" x14ac:dyDescent="0.3">
      <c r="D278" s="3">
        <v>24800</v>
      </c>
    </row>
    <row r="279" spans="4:4" x14ac:dyDescent="0.3">
      <c r="D279" s="3">
        <v>21780</v>
      </c>
    </row>
    <row r="280" spans="4:4" x14ac:dyDescent="0.3">
      <c r="D280" s="3">
        <v>4000</v>
      </c>
    </row>
    <row r="281" spans="4:4" x14ac:dyDescent="0.3">
      <c r="D281" s="3">
        <v>40126</v>
      </c>
    </row>
    <row r="282" spans="4:4" x14ac:dyDescent="0.3">
      <c r="D282" s="3">
        <v>14465</v>
      </c>
    </row>
    <row r="283" spans="4:4" x14ac:dyDescent="0.3">
      <c r="D283" s="3">
        <v>50456</v>
      </c>
    </row>
    <row r="284" spans="4:4" x14ac:dyDescent="0.3">
      <c r="D284" s="3">
        <v>63000</v>
      </c>
    </row>
    <row r="285" spans="4:4" x14ac:dyDescent="0.3">
      <c r="D285" s="3">
        <v>9010</v>
      </c>
    </row>
    <row r="286" spans="4:4" x14ac:dyDescent="0.3">
      <c r="D286" s="3">
        <v>9800</v>
      </c>
    </row>
    <row r="287" spans="4:4" x14ac:dyDescent="0.3">
      <c r="D287" s="3">
        <v>15059</v>
      </c>
    </row>
    <row r="288" spans="4:4" x14ac:dyDescent="0.3">
      <c r="D288" s="3">
        <v>28569</v>
      </c>
    </row>
    <row r="289" spans="4:4" x14ac:dyDescent="0.3">
      <c r="D289" s="3">
        <v>44000</v>
      </c>
    </row>
    <row r="290" spans="4:4" x14ac:dyDescent="0.3">
      <c r="D290" s="3">
        <v>34000</v>
      </c>
    </row>
    <row r="291" spans="4:4" x14ac:dyDescent="0.3">
      <c r="D291" s="3">
        <v>10980</v>
      </c>
    </row>
    <row r="292" spans="4:4" x14ac:dyDescent="0.3">
      <c r="D292" s="3">
        <v>19000</v>
      </c>
    </row>
    <row r="293" spans="4:4" x14ac:dyDescent="0.3">
      <c r="D293" s="3">
        <v>31427</v>
      </c>
    </row>
    <row r="294" spans="4:4" x14ac:dyDescent="0.3">
      <c r="D294" s="3">
        <v>12000</v>
      </c>
    </row>
    <row r="295" spans="4:4" x14ac:dyDescent="0.3">
      <c r="D295" s="3">
        <v>38000</v>
      </c>
    </row>
    <row r="296" spans="4:4" x14ac:dyDescent="0.3">
      <c r="D296" s="3">
        <v>33019</v>
      </c>
    </row>
    <row r="297" spans="4:4" x14ac:dyDescent="0.3">
      <c r="D297" s="3">
        <v>60076</v>
      </c>
    </row>
    <row r="298" spans="4:4" x14ac:dyDescent="0.3">
      <c r="D298" s="3">
        <v>33988</v>
      </c>
    </row>
    <row r="299" spans="4:4" x14ac:dyDescent="0.3">
      <c r="D299" s="3">
        <v>60000</v>
      </c>
    </row>
    <row r="300" spans="4:4" x14ac:dyDescent="0.3">
      <c r="D300" s="3">
        <v>87934</v>
      </c>
    </row>
    <row r="301" spans="4:4" x14ac:dyDescent="0.3">
      <c r="D301" s="3">
        <v>9000</v>
      </c>
    </row>
    <row r="302" spans="4:4" x14ac:dyDescent="0.3">
      <c r="D302" s="3">
        <v>5464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6E3C7-24FD-4C73-82DC-A69E6C38A708}">
  <dimension ref="A1:K240"/>
  <sheetViews>
    <sheetView showGridLines="0" workbookViewId="0">
      <selection activeCell="K10" sqref="K10"/>
    </sheetView>
  </sheetViews>
  <sheetFormatPr defaultRowHeight="14.4" x14ac:dyDescent="0.3"/>
  <cols>
    <col min="1" max="1" width="11.109375" bestFit="1" customWidth="1"/>
    <col min="2" max="2" width="9.21875" bestFit="1" customWidth="1"/>
    <col min="5" max="5" width="11.109375" bestFit="1" customWidth="1"/>
    <col min="10" max="10" width="10" bestFit="1" customWidth="1"/>
  </cols>
  <sheetData>
    <row r="1" spans="1:11" x14ac:dyDescent="0.3">
      <c r="A1" t="s">
        <v>2</v>
      </c>
      <c r="B1" t="s">
        <v>5</v>
      </c>
      <c r="E1" t="s">
        <v>2</v>
      </c>
      <c r="F1" t="s">
        <v>5</v>
      </c>
    </row>
    <row r="2" spans="1:11" x14ac:dyDescent="0.3">
      <c r="A2">
        <v>3.35</v>
      </c>
      <c r="B2" t="s">
        <v>10</v>
      </c>
      <c r="E2">
        <v>4.75</v>
      </c>
      <c r="F2" t="s">
        <v>14</v>
      </c>
    </row>
    <row r="3" spans="1:11" ht="23.4" x14ac:dyDescent="0.45">
      <c r="A3">
        <v>7.25</v>
      </c>
      <c r="B3" t="s">
        <v>10</v>
      </c>
      <c r="E3">
        <v>4.5999999999999996</v>
      </c>
      <c r="F3" t="s">
        <v>14</v>
      </c>
      <c r="J3" s="6" t="s">
        <v>10</v>
      </c>
    </row>
    <row r="4" spans="1:11" ht="18" x14ac:dyDescent="0.35">
      <c r="A4">
        <v>2.85</v>
      </c>
      <c r="B4" t="s">
        <v>10</v>
      </c>
      <c r="E4">
        <v>9.25</v>
      </c>
      <c r="F4" t="s">
        <v>14</v>
      </c>
      <c r="J4" s="13" t="s">
        <v>133</v>
      </c>
      <c r="K4" s="14">
        <f>VAR(A2:A240)</f>
        <v>9.831593344115884</v>
      </c>
    </row>
    <row r="5" spans="1:11" ht="18" x14ac:dyDescent="0.35">
      <c r="A5">
        <v>6.75</v>
      </c>
      <c r="B5" t="s">
        <v>10</v>
      </c>
      <c r="E5">
        <v>6.5</v>
      </c>
      <c r="F5" t="s">
        <v>14</v>
      </c>
      <c r="J5" s="13" t="s">
        <v>134</v>
      </c>
      <c r="K5" s="14">
        <f>_xlfn.STDEV.P(A2:A240)</f>
        <v>3.128970592749496</v>
      </c>
    </row>
    <row r="6" spans="1:11" x14ac:dyDescent="0.3">
      <c r="A6">
        <v>2.85</v>
      </c>
      <c r="B6" t="s">
        <v>10</v>
      </c>
      <c r="E6">
        <v>8.75</v>
      </c>
      <c r="F6" t="s">
        <v>14</v>
      </c>
    </row>
    <row r="7" spans="1:11" x14ac:dyDescent="0.3">
      <c r="A7">
        <v>7.5</v>
      </c>
      <c r="B7" t="s">
        <v>10</v>
      </c>
      <c r="E7">
        <v>7.45</v>
      </c>
      <c r="F7" t="s">
        <v>14</v>
      </c>
    </row>
    <row r="8" spans="1:11" ht="23.4" x14ac:dyDescent="0.45">
      <c r="A8">
        <v>6.1</v>
      </c>
      <c r="B8" t="s">
        <v>10</v>
      </c>
      <c r="E8">
        <v>6.85</v>
      </c>
      <c r="F8" t="s">
        <v>14</v>
      </c>
      <c r="J8" s="6" t="s">
        <v>132</v>
      </c>
    </row>
    <row r="9" spans="1:11" ht="18" x14ac:dyDescent="0.35">
      <c r="A9">
        <v>2.25</v>
      </c>
      <c r="B9" t="s">
        <v>10</v>
      </c>
      <c r="E9">
        <v>7.75</v>
      </c>
      <c r="F9" t="s">
        <v>14</v>
      </c>
      <c r="J9" s="13" t="s">
        <v>133</v>
      </c>
      <c r="K9" s="13">
        <f>VAR(E2:E63)</f>
        <v>51.569615044949778</v>
      </c>
    </row>
    <row r="10" spans="1:11" ht="18" x14ac:dyDescent="0.35">
      <c r="A10">
        <v>2.65</v>
      </c>
      <c r="B10" t="s">
        <v>10</v>
      </c>
      <c r="E10">
        <v>7.25</v>
      </c>
      <c r="F10" t="s">
        <v>14</v>
      </c>
      <c r="J10" s="13" t="s">
        <v>134</v>
      </c>
      <c r="K10" s="14">
        <f>_xlfn.STDEV.P(E2:E63)</f>
        <v>7.1230504041705203</v>
      </c>
    </row>
    <row r="11" spans="1:11" x14ac:dyDescent="0.3">
      <c r="A11">
        <v>2.85</v>
      </c>
      <c r="B11" t="s">
        <v>10</v>
      </c>
      <c r="E11">
        <v>7.75</v>
      </c>
      <c r="F11" t="s">
        <v>14</v>
      </c>
    </row>
    <row r="12" spans="1:11" x14ac:dyDescent="0.3">
      <c r="A12">
        <v>4.9000000000000004</v>
      </c>
      <c r="B12" t="s">
        <v>10</v>
      </c>
      <c r="E12">
        <v>3.25</v>
      </c>
      <c r="F12" t="s">
        <v>24</v>
      </c>
    </row>
    <row r="13" spans="1:11" x14ac:dyDescent="0.3">
      <c r="A13">
        <v>4.4000000000000004</v>
      </c>
      <c r="B13" t="s">
        <v>10</v>
      </c>
      <c r="E13">
        <v>7.45</v>
      </c>
      <c r="F13" t="s">
        <v>14</v>
      </c>
    </row>
    <row r="14" spans="1:11" x14ac:dyDescent="0.3">
      <c r="A14">
        <v>2.5</v>
      </c>
      <c r="B14" t="s">
        <v>10</v>
      </c>
      <c r="E14">
        <v>3.1</v>
      </c>
      <c r="F14" t="s">
        <v>14</v>
      </c>
    </row>
    <row r="15" spans="1:11" x14ac:dyDescent="0.3">
      <c r="A15">
        <v>2.9</v>
      </c>
      <c r="B15" t="s">
        <v>10</v>
      </c>
      <c r="E15">
        <v>4.95</v>
      </c>
      <c r="F15" t="s">
        <v>14</v>
      </c>
    </row>
    <row r="16" spans="1:11" x14ac:dyDescent="0.3">
      <c r="A16">
        <v>3</v>
      </c>
      <c r="B16" t="s">
        <v>10</v>
      </c>
      <c r="E16">
        <v>6</v>
      </c>
      <c r="F16" t="s">
        <v>14</v>
      </c>
    </row>
    <row r="17" spans="1:6" x14ac:dyDescent="0.3">
      <c r="A17">
        <v>4.1500000000000004</v>
      </c>
      <c r="B17" t="s">
        <v>10</v>
      </c>
      <c r="E17">
        <v>5.5</v>
      </c>
      <c r="F17" t="s">
        <v>14</v>
      </c>
    </row>
    <row r="18" spans="1:6" x14ac:dyDescent="0.3">
      <c r="A18">
        <v>6</v>
      </c>
      <c r="B18" t="s">
        <v>10</v>
      </c>
      <c r="E18">
        <v>2.95</v>
      </c>
      <c r="F18" t="s">
        <v>24</v>
      </c>
    </row>
    <row r="19" spans="1:6" x14ac:dyDescent="0.3">
      <c r="A19">
        <v>1.95</v>
      </c>
      <c r="B19" t="s">
        <v>10</v>
      </c>
      <c r="E19">
        <v>5.5</v>
      </c>
      <c r="F19" t="s">
        <v>14</v>
      </c>
    </row>
    <row r="20" spans="1:6" x14ac:dyDescent="0.3">
      <c r="A20">
        <v>2.35</v>
      </c>
      <c r="B20" t="s">
        <v>10</v>
      </c>
      <c r="E20">
        <v>14.9</v>
      </c>
      <c r="F20" t="s">
        <v>14</v>
      </c>
    </row>
    <row r="21" spans="1:6" x14ac:dyDescent="0.3">
      <c r="A21">
        <v>4.6500000000000004</v>
      </c>
      <c r="B21" t="s">
        <v>10</v>
      </c>
      <c r="E21">
        <v>23</v>
      </c>
      <c r="F21" t="s">
        <v>14</v>
      </c>
    </row>
    <row r="22" spans="1:6" x14ac:dyDescent="0.3">
      <c r="A22">
        <v>0.35</v>
      </c>
      <c r="B22" t="s">
        <v>10</v>
      </c>
      <c r="E22">
        <v>18</v>
      </c>
      <c r="F22" t="s">
        <v>14</v>
      </c>
    </row>
    <row r="23" spans="1:6" x14ac:dyDescent="0.3">
      <c r="A23">
        <v>3</v>
      </c>
      <c r="B23" t="s">
        <v>10</v>
      </c>
      <c r="E23">
        <v>16</v>
      </c>
      <c r="F23" t="s">
        <v>14</v>
      </c>
    </row>
    <row r="24" spans="1:6" x14ac:dyDescent="0.3">
      <c r="A24">
        <v>2.25</v>
      </c>
      <c r="B24" t="s">
        <v>10</v>
      </c>
      <c r="E24">
        <v>19.989999999999998</v>
      </c>
      <c r="F24" t="s">
        <v>14</v>
      </c>
    </row>
    <row r="25" spans="1:6" x14ac:dyDescent="0.3">
      <c r="A25">
        <v>5.85</v>
      </c>
      <c r="B25" t="s">
        <v>10</v>
      </c>
      <c r="E25">
        <v>18.75</v>
      </c>
      <c r="F25" t="s">
        <v>14</v>
      </c>
    </row>
    <row r="26" spans="1:6" x14ac:dyDescent="0.3">
      <c r="A26">
        <v>2.5499999999999998</v>
      </c>
      <c r="B26" t="s">
        <v>10</v>
      </c>
      <c r="E26">
        <v>23.5</v>
      </c>
      <c r="F26" t="s">
        <v>14</v>
      </c>
    </row>
    <row r="27" spans="1:6" x14ac:dyDescent="0.3">
      <c r="A27">
        <v>1.95</v>
      </c>
      <c r="B27" t="s">
        <v>10</v>
      </c>
      <c r="E27">
        <v>33</v>
      </c>
      <c r="F27" t="s">
        <v>14</v>
      </c>
    </row>
    <row r="28" spans="1:6" x14ac:dyDescent="0.3">
      <c r="A28">
        <v>1.25</v>
      </c>
      <c r="B28" t="s">
        <v>10</v>
      </c>
      <c r="E28">
        <v>4.75</v>
      </c>
      <c r="F28" t="s">
        <v>14</v>
      </c>
    </row>
    <row r="29" spans="1:6" x14ac:dyDescent="0.3">
      <c r="A29">
        <v>7.5</v>
      </c>
      <c r="B29" t="s">
        <v>10</v>
      </c>
      <c r="E29">
        <v>9.25</v>
      </c>
      <c r="F29" t="s">
        <v>14</v>
      </c>
    </row>
    <row r="30" spans="1:6" x14ac:dyDescent="0.3">
      <c r="A30">
        <v>2.65</v>
      </c>
      <c r="B30" t="s">
        <v>10</v>
      </c>
      <c r="E30">
        <v>3.95</v>
      </c>
      <c r="F30" t="s">
        <v>14</v>
      </c>
    </row>
    <row r="31" spans="1:6" x14ac:dyDescent="0.3">
      <c r="A31">
        <v>1.05</v>
      </c>
      <c r="B31" t="s">
        <v>10</v>
      </c>
      <c r="E31">
        <v>4.5</v>
      </c>
      <c r="F31" t="s">
        <v>14</v>
      </c>
    </row>
    <row r="32" spans="1:6" x14ac:dyDescent="0.3">
      <c r="A32">
        <v>5.8</v>
      </c>
      <c r="B32" t="s">
        <v>10</v>
      </c>
      <c r="E32">
        <v>4.9000000000000004</v>
      </c>
      <c r="F32" t="s">
        <v>14</v>
      </c>
    </row>
    <row r="33" spans="1:6" x14ac:dyDescent="0.3">
      <c r="A33">
        <v>7.75</v>
      </c>
      <c r="B33" t="s">
        <v>10</v>
      </c>
      <c r="E33">
        <v>14.5</v>
      </c>
      <c r="F33" t="s">
        <v>14</v>
      </c>
    </row>
    <row r="34" spans="1:6" x14ac:dyDescent="0.3">
      <c r="A34">
        <v>2.75</v>
      </c>
      <c r="B34" t="s">
        <v>10</v>
      </c>
      <c r="E34">
        <v>14.73</v>
      </c>
      <c r="F34" t="s">
        <v>14</v>
      </c>
    </row>
    <row r="35" spans="1:6" x14ac:dyDescent="0.3">
      <c r="A35">
        <v>3.6</v>
      </c>
      <c r="B35" t="s">
        <v>10</v>
      </c>
      <c r="E35">
        <v>4.75</v>
      </c>
      <c r="F35" t="s">
        <v>14</v>
      </c>
    </row>
    <row r="36" spans="1:6" x14ac:dyDescent="0.3">
      <c r="A36">
        <v>4.5</v>
      </c>
      <c r="B36" t="s">
        <v>10</v>
      </c>
      <c r="E36">
        <v>23</v>
      </c>
      <c r="F36" t="s">
        <v>14</v>
      </c>
    </row>
    <row r="37" spans="1:6" x14ac:dyDescent="0.3">
      <c r="A37">
        <v>4.75</v>
      </c>
      <c r="B37" t="s">
        <v>10</v>
      </c>
      <c r="E37">
        <v>12.5</v>
      </c>
      <c r="F37" t="s">
        <v>14</v>
      </c>
    </row>
    <row r="38" spans="1:6" x14ac:dyDescent="0.3">
      <c r="A38">
        <v>4.0999999999999996</v>
      </c>
      <c r="B38" t="s">
        <v>10</v>
      </c>
      <c r="E38">
        <v>3.49</v>
      </c>
      <c r="F38" t="s">
        <v>14</v>
      </c>
    </row>
    <row r="39" spans="1:6" x14ac:dyDescent="0.3">
      <c r="A39">
        <v>6.95</v>
      </c>
      <c r="B39" t="s">
        <v>10</v>
      </c>
      <c r="E39">
        <v>35</v>
      </c>
      <c r="F39" t="s">
        <v>14</v>
      </c>
    </row>
    <row r="40" spans="1:6" x14ac:dyDescent="0.3">
      <c r="A40">
        <v>4.5</v>
      </c>
      <c r="B40" t="s">
        <v>10</v>
      </c>
      <c r="E40">
        <v>11.25</v>
      </c>
      <c r="F40" t="s">
        <v>14</v>
      </c>
    </row>
    <row r="41" spans="1:6" x14ac:dyDescent="0.3">
      <c r="A41">
        <v>19.75</v>
      </c>
      <c r="B41" t="s">
        <v>10</v>
      </c>
      <c r="E41">
        <v>23</v>
      </c>
      <c r="F41" t="s">
        <v>14</v>
      </c>
    </row>
    <row r="42" spans="1:6" x14ac:dyDescent="0.3">
      <c r="A42">
        <v>4.3499999999999996</v>
      </c>
      <c r="B42" t="s">
        <v>10</v>
      </c>
      <c r="E42">
        <v>20.75</v>
      </c>
      <c r="F42" t="s">
        <v>14</v>
      </c>
    </row>
    <row r="43" spans="1:6" x14ac:dyDescent="0.3">
      <c r="A43">
        <v>14.25</v>
      </c>
      <c r="B43" t="s">
        <v>10</v>
      </c>
      <c r="E43">
        <v>9.65</v>
      </c>
      <c r="F43" t="s">
        <v>14</v>
      </c>
    </row>
    <row r="44" spans="1:6" x14ac:dyDescent="0.3">
      <c r="A44">
        <v>7.45</v>
      </c>
      <c r="B44" t="s">
        <v>10</v>
      </c>
      <c r="E44">
        <v>3.25</v>
      </c>
      <c r="F44" t="s">
        <v>14</v>
      </c>
    </row>
    <row r="45" spans="1:6" x14ac:dyDescent="0.3">
      <c r="A45">
        <v>2.65</v>
      </c>
      <c r="B45" t="s">
        <v>10</v>
      </c>
      <c r="E45">
        <v>4.8499999999999996</v>
      </c>
      <c r="F45" t="s">
        <v>14</v>
      </c>
    </row>
    <row r="46" spans="1:6" x14ac:dyDescent="0.3">
      <c r="A46">
        <v>3.95</v>
      </c>
      <c r="B46" t="s">
        <v>10</v>
      </c>
      <c r="E46">
        <v>11.75</v>
      </c>
      <c r="F46" t="s">
        <v>14</v>
      </c>
    </row>
    <row r="47" spans="1:6" x14ac:dyDescent="0.3">
      <c r="A47">
        <v>5.5</v>
      </c>
      <c r="B47" t="s">
        <v>10</v>
      </c>
      <c r="E47">
        <v>6</v>
      </c>
      <c r="F47" t="s">
        <v>14</v>
      </c>
    </row>
    <row r="48" spans="1:6" x14ac:dyDescent="0.3">
      <c r="A48">
        <v>1.5</v>
      </c>
      <c r="B48" t="s">
        <v>10</v>
      </c>
      <c r="E48">
        <v>8.25</v>
      </c>
      <c r="F48" t="s">
        <v>14</v>
      </c>
    </row>
    <row r="49" spans="1:6" x14ac:dyDescent="0.3">
      <c r="A49">
        <v>5.25</v>
      </c>
      <c r="B49" t="s">
        <v>10</v>
      </c>
      <c r="E49">
        <v>4.95</v>
      </c>
      <c r="F49" t="s">
        <v>14</v>
      </c>
    </row>
    <row r="50" spans="1:6" x14ac:dyDescent="0.3">
      <c r="A50">
        <v>2.5</v>
      </c>
      <c r="B50" t="s">
        <v>10</v>
      </c>
      <c r="E50">
        <v>3.1</v>
      </c>
      <c r="F50" t="s">
        <v>14</v>
      </c>
    </row>
    <row r="51" spans="1:6" x14ac:dyDescent="0.3">
      <c r="A51">
        <v>5.9</v>
      </c>
      <c r="B51" t="s">
        <v>10</v>
      </c>
      <c r="E51">
        <v>6.15</v>
      </c>
      <c r="F51" t="s">
        <v>14</v>
      </c>
    </row>
    <row r="52" spans="1:6" x14ac:dyDescent="0.3">
      <c r="A52">
        <v>3.45</v>
      </c>
      <c r="B52" t="s">
        <v>10</v>
      </c>
      <c r="E52">
        <v>3.9</v>
      </c>
      <c r="F52" t="s">
        <v>14</v>
      </c>
    </row>
    <row r="53" spans="1:6" x14ac:dyDescent="0.3">
      <c r="A53">
        <v>4.75</v>
      </c>
      <c r="B53" t="s">
        <v>10</v>
      </c>
      <c r="E53">
        <v>11.25</v>
      </c>
      <c r="F53" t="s">
        <v>14</v>
      </c>
    </row>
    <row r="54" spans="1:6" x14ac:dyDescent="0.3">
      <c r="A54">
        <v>3.8</v>
      </c>
      <c r="B54" t="s">
        <v>10</v>
      </c>
      <c r="E54">
        <v>5.35</v>
      </c>
      <c r="F54" t="s">
        <v>14</v>
      </c>
    </row>
    <row r="55" spans="1:6" x14ac:dyDescent="0.3">
      <c r="A55">
        <v>3.51</v>
      </c>
      <c r="B55" t="s">
        <v>10</v>
      </c>
      <c r="E55">
        <v>5.95</v>
      </c>
      <c r="F55" t="s">
        <v>14</v>
      </c>
    </row>
    <row r="56" spans="1:6" x14ac:dyDescent="0.3">
      <c r="A56">
        <v>4</v>
      </c>
      <c r="B56" t="s">
        <v>10</v>
      </c>
      <c r="E56">
        <v>5.2</v>
      </c>
      <c r="F56" t="s">
        <v>14</v>
      </c>
    </row>
    <row r="57" spans="1:6" x14ac:dyDescent="0.3">
      <c r="A57">
        <v>5.85</v>
      </c>
      <c r="B57" t="s">
        <v>10</v>
      </c>
      <c r="E57">
        <v>12.9</v>
      </c>
      <c r="F57" t="s">
        <v>14</v>
      </c>
    </row>
    <row r="58" spans="1:6" x14ac:dyDescent="0.3">
      <c r="A58">
        <v>17</v>
      </c>
      <c r="B58" t="s">
        <v>10</v>
      </c>
      <c r="E58">
        <v>7.2</v>
      </c>
      <c r="F58" t="s">
        <v>14</v>
      </c>
    </row>
    <row r="59" spans="1:6" x14ac:dyDescent="0.3">
      <c r="A59">
        <v>7.05</v>
      </c>
      <c r="B59" t="s">
        <v>10</v>
      </c>
      <c r="E59">
        <v>8.35</v>
      </c>
      <c r="F59" t="s">
        <v>14</v>
      </c>
    </row>
    <row r="60" spans="1:6" x14ac:dyDescent="0.3">
      <c r="A60">
        <v>1.75</v>
      </c>
      <c r="B60" t="s">
        <v>10</v>
      </c>
      <c r="E60">
        <v>8.25</v>
      </c>
      <c r="F60" t="s">
        <v>14</v>
      </c>
    </row>
    <row r="61" spans="1:6" x14ac:dyDescent="0.3">
      <c r="A61">
        <v>1.7</v>
      </c>
      <c r="B61" t="s">
        <v>10</v>
      </c>
      <c r="E61">
        <v>8.5500000000000007</v>
      </c>
      <c r="F61" t="s">
        <v>14</v>
      </c>
    </row>
    <row r="62" spans="1:6" x14ac:dyDescent="0.3">
      <c r="A62">
        <v>1.65</v>
      </c>
      <c r="B62" t="s">
        <v>10</v>
      </c>
      <c r="E62">
        <v>9.5</v>
      </c>
      <c r="F62" t="s">
        <v>14</v>
      </c>
    </row>
    <row r="63" spans="1:6" x14ac:dyDescent="0.3">
      <c r="A63">
        <v>1.45</v>
      </c>
      <c r="B63" t="s">
        <v>10</v>
      </c>
      <c r="E63">
        <v>11.5</v>
      </c>
      <c r="F63" t="s">
        <v>14</v>
      </c>
    </row>
    <row r="64" spans="1:6" x14ac:dyDescent="0.3">
      <c r="A64">
        <v>1.35</v>
      </c>
      <c r="B64" t="s">
        <v>10</v>
      </c>
    </row>
    <row r="65" spans="1:2" x14ac:dyDescent="0.3">
      <c r="A65">
        <v>1.35</v>
      </c>
      <c r="B65" t="s">
        <v>10</v>
      </c>
    </row>
    <row r="66" spans="1:2" x14ac:dyDescent="0.3">
      <c r="A66">
        <v>1.35</v>
      </c>
      <c r="B66" t="s">
        <v>10</v>
      </c>
    </row>
    <row r="67" spans="1:2" x14ac:dyDescent="0.3">
      <c r="A67">
        <v>1.25</v>
      </c>
      <c r="B67" t="s">
        <v>10</v>
      </c>
    </row>
    <row r="68" spans="1:2" x14ac:dyDescent="0.3">
      <c r="A68">
        <v>1.2</v>
      </c>
      <c r="B68" t="s">
        <v>10</v>
      </c>
    </row>
    <row r="69" spans="1:2" x14ac:dyDescent="0.3">
      <c r="A69">
        <v>1.2</v>
      </c>
      <c r="B69" t="s">
        <v>10</v>
      </c>
    </row>
    <row r="70" spans="1:2" x14ac:dyDescent="0.3">
      <c r="A70">
        <v>1.2</v>
      </c>
      <c r="B70" t="s">
        <v>10</v>
      </c>
    </row>
    <row r="71" spans="1:2" x14ac:dyDescent="0.3">
      <c r="A71">
        <v>1.1499999999999999</v>
      </c>
      <c r="B71" t="s">
        <v>10</v>
      </c>
    </row>
    <row r="72" spans="1:2" x14ac:dyDescent="0.3">
      <c r="A72">
        <v>1.1499999999999999</v>
      </c>
      <c r="B72" t="s">
        <v>10</v>
      </c>
    </row>
    <row r="73" spans="1:2" x14ac:dyDescent="0.3">
      <c r="A73">
        <v>1.1499999999999999</v>
      </c>
      <c r="B73" t="s">
        <v>10</v>
      </c>
    </row>
    <row r="74" spans="1:2" x14ac:dyDescent="0.3">
      <c r="A74">
        <v>1.1499999999999999</v>
      </c>
      <c r="B74" t="s">
        <v>10</v>
      </c>
    </row>
    <row r="75" spans="1:2" x14ac:dyDescent="0.3">
      <c r="A75">
        <v>1.1100000000000001</v>
      </c>
      <c r="B75" t="s">
        <v>10</v>
      </c>
    </row>
    <row r="76" spans="1:2" x14ac:dyDescent="0.3">
      <c r="A76">
        <v>1.1000000000000001</v>
      </c>
      <c r="B76" t="s">
        <v>10</v>
      </c>
    </row>
    <row r="77" spans="1:2" x14ac:dyDescent="0.3">
      <c r="A77">
        <v>1.1000000000000001</v>
      </c>
      <c r="B77" t="s">
        <v>10</v>
      </c>
    </row>
    <row r="78" spans="1:2" x14ac:dyDescent="0.3">
      <c r="A78">
        <v>1.1000000000000001</v>
      </c>
      <c r="B78" t="s">
        <v>10</v>
      </c>
    </row>
    <row r="79" spans="1:2" x14ac:dyDescent="0.3">
      <c r="A79">
        <v>1.05</v>
      </c>
      <c r="B79" t="s">
        <v>10</v>
      </c>
    </row>
    <row r="80" spans="1:2" x14ac:dyDescent="0.3">
      <c r="A80">
        <v>1.05</v>
      </c>
      <c r="B80" t="s">
        <v>10</v>
      </c>
    </row>
    <row r="81" spans="1:2" x14ac:dyDescent="0.3">
      <c r="A81">
        <v>1.05</v>
      </c>
      <c r="B81" t="s">
        <v>10</v>
      </c>
    </row>
    <row r="82" spans="1:2" x14ac:dyDescent="0.3">
      <c r="A82">
        <v>1.05</v>
      </c>
      <c r="B82" t="s">
        <v>10</v>
      </c>
    </row>
    <row r="83" spans="1:2" x14ac:dyDescent="0.3">
      <c r="A83">
        <v>1</v>
      </c>
      <c r="B83" t="s">
        <v>10</v>
      </c>
    </row>
    <row r="84" spans="1:2" x14ac:dyDescent="0.3">
      <c r="A84">
        <v>0.95</v>
      </c>
      <c r="B84" t="s">
        <v>10</v>
      </c>
    </row>
    <row r="85" spans="1:2" x14ac:dyDescent="0.3">
      <c r="A85">
        <v>0.9</v>
      </c>
      <c r="B85" t="s">
        <v>10</v>
      </c>
    </row>
    <row r="86" spans="1:2" x14ac:dyDescent="0.3">
      <c r="A86">
        <v>0.9</v>
      </c>
      <c r="B86" t="s">
        <v>10</v>
      </c>
    </row>
    <row r="87" spans="1:2" x14ac:dyDescent="0.3">
      <c r="A87">
        <v>0.75</v>
      </c>
      <c r="B87" t="s">
        <v>10</v>
      </c>
    </row>
    <row r="88" spans="1:2" x14ac:dyDescent="0.3">
      <c r="A88">
        <v>0.8</v>
      </c>
      <c r="B88" t="s">
        <v>10</v>
      </c>
    </row>
    <row r="89" spans="1:2" x14ac:dyDescent="0.3">
      <c r="A89">
        <v>0.78</v>
      </c>
      <c r="B89" t="s">
        <v>10</v>
      </c>
    </row>
    <row r="90" spans="1:2" x14ac:dyDescent="0.3">
      <c r="A90">
        <v>0.75</v>
      </c>
      <c r="B90" t="s">
        <v>10</v>
      </c>
    </row>
    <row r="91" spans="1:2" x14ac:dyDescent="0.3">
      <c r="A91">
        <v>0.75</v>
      </c>
      <c r="B91" t="s">
        <v>10</v>
      </c>
    </row>
    <row r="92" spans="1:2" x14ac:dyDescent="0.3">
      <c r="A92">
        <v>0.75</v>
      </c>
      <c r="B92" t="s">
        <v>10</v>
      </c>
    </row>
    <row r="93" spans="1:2" x14ac:dyDescent="0.3">
      <c r="A93">
        <v>0.72</v>
      </c>
      <c r="B93" t="s">
        <v>10</v>
      </c>
    </row>
    <row r="94" spans="1:2" x14ac:dyDescent="0.3">
      <c r="A94">
        <v>0.65</v>
      </c>
      <c r="B94" t="s">
        <v>10</v>
      </c>
    </row>
    <row r="95" spans="1:2" x14ac:dyDescent="0.3">
      <c r="A95">
        <v>0.65</v>
      </c>
      <c r="B95" t="s">
        <v>10</v>
      </c>
    </row>
    <row r="96" spans="1:2" x14ac:dyDescent="0.3">
      <c r="A96">
        <v>0.65</v>
      </c>
      <c r="B96" t="s">
        <v>10</v>
      </c>
    </row>
    <row r="97" spans="1:2" x14ac:dyDescent="0.3">
      <c r="A97">
        <v>0.65</v>
      </c>
      <c r="B97" t="s">
        <v>10</v>
      </c>
    </row>
    <row r="98" spans="1:2" x14ac:dyDescent="0.3">
      <c r="A98">
        <v>0.6</v>
      </c>
      <c r="B98" t="s">
        <v>10</v>
      </c>
    </row>
    <row r="99" spans="1:2" x14ac:dyDescent="0.3">
      <c r="A99">
        <v>0.6</v>
      </c>
      <c r="B99" t="s">
        <v>10</v>
      </c>
    </row>
    <row r="100" spans="1:2" x14ac:dyDescent="0.3">
      <c r="A100">
        <v>0.6</v>
      </c>
      <c r="B100" t="s">
        <v>10</v>
      </c>
    </row>
    <row r="101" spans="1:2" x14ac:dyDescent="0.3">
      <c r="A101">
        <v>0.6</v>
      </c>
      <c r="B101" t="s">
        <v>10</v>
      </c>
    </row>
    <row r="102" spans="1:2" x14ac:dyDescent="0.3">
      <c r="A102">
        <v>0.6</v>
      </c>
      <c r="B102" t="s">
        <v>10</v>
      </c>
    </row>
    <row r="103" spans="1:2" x14ac:dyDescent="0.3">
      <c r="A103">
        <v>0.6</v>
      </c>
      <c r="B103" t="s">
        <v>10</v>
      </c>
    </row>
    <row r="104" spans="1:2" x14ac:dyDescent="0.3">
      <c r="A104">
        <v>0.6</v>
      </c>
      <c r="B104" t="s">
        <v>10</v>
      </c>
    </row>
    <row r="105" spans="1:2" x14ac:dyDescent="0.3">
      <c r="A105">
        <v>0.6</v>
      </c>
      <c r="B105" t="s">
        <v>10</v>
      </c>
    </row>
    <row r="106" spans="1:2" x14ac:dyDescent="0.3">
      <c r="A106">
        <v>0.55000000000000004</v>
      </c>
      <c r="B106" t="s">
        <v>10</v>
      </c>
    </row>
    <row r="107" spans="1:2" x14ac:dyDescent="0.3">
      <c r="A107">
        <v>0.55000000000000004</v>
      </c>
      <c r="B107" t="s">
        <v>10</v>
      </c>
    </row>
    <row r="108" spans="1:2" x14ac:dyDescent="0.3">
      <c r="A108">
        <v>0.52</v>
      </c>
      <c r="B108" t="s">
        <v>10</v>
      </c>
    </row>
    <row r="109" spans="1:2" x14ac:dyDescent="0.3">
      <c r="A109">
        <v>0.51</v>
      </c>
      <c r="B109" t="s">
        <v>10</v>
      </c>
    </row>
    <row r="110" spans="1:2" x14ac:dyDescent="0.3">
      <c r="A110">
        <v>0.5</v>
      </c>
      <c r="B110" t="s">
        <v>10</v>
      </c>
    </row>
    <row r="111" spans="1:2" x14ac:dyDescent="0.3">
      <c r="A111">
        <v>0.5</v>
      </c>
      <c r="B111" t="s">
        <v>10</v>
      </c>
    </row>
    <row r="112" spans="1:2" x14ac:dyDescent="0.3">
      <c r="A112">
        <v>0.5</v>
      </c>
      <c r="B112" t="s">
        <v>10</v>
      </c>
    </row>
    <row r="113" spans="1:2" x14ac:dyDescent="0.3">
      <c r="A113">
        <v>0.5</v>
      </c>
      <c r="B113" t="s">
        <v>10</v>
      </c>
    </row>
    <row r="114" spans="1:2" x14ac:dyDescent="0.3">
      <c r="A114">
        <v>0.5</v>
      </c>
      <c r="B114" t="s">
        <v>10</v>
      </c>
    </row>
    <row r="115" spans="1:2" x14ac:dyDescent="0.3">
      <c r="A115">
        <v>0.48</v>
      </c>
      <c r="B115" t="s">
        <v>10</v>
      </c>
    </row>
    <row r="116" spans="1:2" x14ac:dyDescent="0.3">
      <c r="A116">
        <v>0.48</v>
      </c>
      <c r="B116" t="s">
        <v>10</v>
      </c>
    </row>
    <row r="117" spans="1:2" x14ac:dyDescent="0.3">
      <c r="A117">
        <v>0.48</v>
      </c>
      <c r="B117" t="s">
        <v>10</v>
      </c>
    </row>
    <row r="118" spans="1:2" x14ac:dyDescent="0.3">
      <c r="A118">
        <v>0.48</v>
      </c>
      <c r="B118" t="s">
        <v>10</v>
      </c>
    </row>
    <row r="119" spans="1:2" x14ac:dyDescent="0.3">
      <c r="A119">
        <v>0.45</v>
      </c>
      <c r="B119" t="s">
        <v>10</v>
      </c>
    </row>
    <row r="120" spans="1:2" x14ac:dyDescent="0.3">
      <c r="A120">
        <v>0.45</v>
      </c>
      <c r="B120" t="s">
        <v>10</v>
      </c>
    </row>
    <row r="121" spans="1:2" x14ac:dyDescent="0.3">
      <c r="A121">
        <v>0.45</v>
      </c>
      <c r="B121" t="s">
        <v>10</v>
      </c>
    </row>
    <row r="122" spans="1:2" x14ac:dyDescent="0.3">
      <c r="A122">
        <v>0.45</v>
      </c>
      <c r="B122" t="s">
        <v>10</v>
      </c>
    </row>
    <row r="123" spans="1:2" x14ac:dyDescent="0.3">
      <c r="A123">
        <v>0.45</v>
      </c>
      <c r="B123" t="s">
        <v>10</v>
      </c>
    </row>
    <row r="124" spans="1:2" x14ac:dyDescent="0.3">
      <c r="A124">
        <v>0.45</v>
      </c>
      <c r="B124" t="s">
        <v>10</v>
      </c>
    </row>
    <row r="125" spans="1:2" x14ac:dyDescent="0.3">
      <c r="A125">
        <v>0.45</v>
      </c>
      <c r="B125" t="s">
        <v>10</v>
      </c>
    </row>
    <row r="126" spans="1:2" x14ac:dyDescent="0.3">
      <c r="A126">
        <v>0.45</v>
      </c>
      <c r="B126" t="s">
        <v>10</v>
      </c>
    </row>
    <row r="127" spans="1:2" x14ac:dyDescent="0.3">
      <c r="A127">
        <v>0.42</v>
      </c>
      <c r="B127" t="s">
        <v>10</v>
      </c>
    </row>
    <row r="128" spans="1:2" x14ac:dyDescent="0.3">
      <c r="A128">
        <v>0.42</v>
      </c>
      <c r="B128" t="s">
        <v>10</v>
      </c>
    </row>
    <row r="129" spans="1:2" x14ac:dyDescent="0.3">
      <c r="A129">
        <v>0.4</v>
      </c>
      <c r="B129" t="s">
        <v>10</v>
      </c>
    </row>
    <row r="130" spans="1:2" x14ac:dyDescent="0.3">
      <c r="A130">
        <v>0.4</v>
      </c>
      <c r="B130" t="s">
        <v>10</v>
      </c>
    </row>
    <row r="131" spans="1:2" x14ac:dyDescent="0.3">
      <c r="A131">
        <v>0.4</v>
      </c>
      <c r="B131" t="s">
        <v>10</v>
      </c>
    </row>
    <row r="132" spans="1:2" x14ac:dyDescent="0.3">
      <c r="A132">
        <v>0.4</v>
      </c>
      <c r="B132" t="s">
        <v>10</v>
      </c>
    </row>
    <row r="133" spans="1:2" x14ac:dyDescent="0.3">
      <c r="A133">
        <v>0.4</v>
      </c>
      <c r="B133" t="s">
        <v>10</v>
      </c>
    </row>
    <row r="134" spans="1:2" x14ac:dyDescent="0.3">
      <c r="A134">
        <v>0.38</v>
      </c>
      <c r="B134" t="s">
        <v>10</v>
      </c>
    </row>
    <row r="135" spans="1:2" x14ac:dyDescent="0.3">
      <c r="A135">
        <v>0.38</v>
      </c>
      <c r="B135" t="s">
        <v>10</v>
      </c>
    </row>
    <row r="136" spans="1:2" x14ac:dyDescent="0.3">
      <c r="A136">
        <v>0.35</v>
      </c>
      <c r="B136" t="s">
        <v>10</v>
      </c>
    </row>
    <row r="137" spans="1:2" x14ac:dyDescent="0.3">
      <c r="A137">
        <v>0.35</v>
      </c>
      <c r="B137" t="s">
        <v>10</v>
      </c>
    </row>
    <row r="138" spans="1:2" x14ac:dyDescent="0.3">
      <c r="A138">
        <v>0.35</v>
      </c>
      <c r="B138" t="s">
        <v>10</v>
      </c>
    </row>
    <row r="139" spans="1:2" x14ac:dyDescent="0.3">
      <c r="A139">
        <v>0.31</v>
      </c>
      <c r="B139" t="s">
        <v>10</v>
      </c>
    </row>
    <row r="140" spans="1:2" x14ac:dyDescent="0.3">
      <c r="A140">
        <v>0.3</v>
      </c>
      <c r="B140" t="s">
        <v>10</v>
      </c>
    </row>
    <row r="141" spans="1:2" x14ac:dyDescent="0.3">
      <c r="A141">
        <v>0.3</v>
      </c>
      <c r="B141" t="s">
        <v>10</v>
      </c>
    </row>
    <row r="142" spans="1:2" x14ac:dyDescent="0.3">
      <c r="A142">
        <v>0.3</v>
      </c>
      <c r="B142" t="s">
        <v>10</v>
      </c>
    </row>
    <row r="143" spans="1:2" x14ac:dyDescent="0.3">
      <c r="A143">
        <v>0.27</v>
      </c>
      <c r="B143" t="s">
        <v>10</v>
      </c>
    </row>
    <row r="144" spans="1:2" x14ac:dyDescent="0.3">
      <c r="A144">
        <v>0.25</v>
      </c>
      <c r="B144" t="s">
        <v>10</v>
      </c>
    </row>
    <row r="145" spans="1:2" x14ac:dyDescent="0.3">
      <c r="A145">
        <v>0.25</v>
      </c>
      <c r="B145" t="s">
        <v>10</v>
      </c>
    </row>
    <row r="146" spans="1:2" x14ac:dyDescent="0.3">
      <c r="A146">
        <v>0.25</v>
      </c>
      <c r="B146" t="s">
        <v>10</v>
      </c>
    </row>
    <row r="147" spans="1:2" x14ac:dyDescent="0.3">
      <c r="A147">
        <v>0.25</v>
      </c>
      <c r="B147" t="s">
        <v>10</v>
      </c>
    </row>
    <row r="148" spans="1:2" x14ac:dyDescent="0.3">
      <c r="A148">
        <v>0.25</v>
      </c>
      <c r="B148" t="s">
        <v>10</v>
      </c>
    </row>
    <row r="149" spans="1:2" x14ac:dyDescent="0.3">
      <c r="A149">
        <v>0.2</v>
      </c>
      <c r="B149" t="s">
        <v>10</v>
      </c>
    </row>
    <row r="150" spans="1:2" x14ac:dyDescent="0.3">
      <c r="A150">
        <v>0.2</v>
      </c>
      <c r="B150" t="s">
        <v>10</v>
      </c>
    </row>
    <row r="151" spans="1:2" x14ac:dyDescent="0.3">
      <c r="A151">
        <v>0.2</v>
      </c>
      <c r="B151" t="s">
        <v>10</v>
      </c>
    </row>
    <row r="152" spans="1:2" x14ac:dyDescent="0.3">
      <c r="A152">
        <v>0.2</v>
      </c>
      <c r="B152" t="s">
        <v>10</v>
      </c>
    </row>
    <row r="153" spans="1:2" x14ac:dyDescent="0.3">
      <c r="A153">
        <v>0.2</v>
      </c>
      <c r="B153" t="s">
        <v>10</v>
      </c>
    </row>
    <row r="154" spans="1:2" x14ac:dyDescent="0.3">
      <c r="A154">
        <v>0.2</v>
      </c>
      <c r="B154" t="s">
        <v>10</v>
      </c>
    </row>
    <row r="155" spans="1:2" x14ac:dyDescent="0.3">
      <c r="A155">
        <v>0.18</v>
      </c>
      <c r="B155" t="s">
        <v>10</v>
      </c>
    </row>
    <row r="156" spans="1:2" x14ac:dyDescent="0.3">
      <c r="A156">
        <v>0.17</v>
      </c>
      <c r="B156" t="s">
        <v>10</v>
      </c>
    </row>
    <row r="157" spans="1:2" x14ac:dyDescent="0.3">
      <c r="A157">
        <v>0.16</v>
      </c>
      <c r="B157" t="s">
        <v>10</v>
      </c>
    </row>
    <row r="158" spans="1:2" x14ac:dyDescent="0.3">
      <c r="A158">
        <v>0.15</v>
      </c>
      <c r="B158" t="s">
        <v>10</v>
      </c>
    </row>
    <row r="159" spans="1:2" x14ac:dyDescent="0.3">
      <c r="A159">
        <v>0.12</v>
      </c>
      <c r="B159" t="s">
        <v>10</v>
      </c>
    </row>
    <row r="160" spans="1:2" x14ac:dyDescent="0.3">
      <c r="A160">
        <v>0.1</v>
      </c>
      <c r="B160" t="s">
        <v>10</v>
      </c>
    </row>
    <row r="161" spans="1:2" x14ac:dyDescent="0.3">
      <c r="A161">
        <v>4.4000000000000004</v>
      </c>
      <c r="B161" t="s">
        <v>10</v>
      </c>
    </row>
    <row r="162" spans="1:2" x14ac:dyDescent="0.3">
      <c r="A162">
        <v>2.95</v>
      </c>
      <c r="B162" t="s">
        <v>10</v>
      </c>
    </row>
    <row r="163" spans="1:2" x14ac:dyDescent="0.3">
      <c r="A163">
        <v>2.75</v>
      </c>
      <c r="B163" t="s">
        <v>10</v>
      </c>
    </row>
    <row r="164" spans="1:2" x14ac:dyDescent="0.3">
      <c r="A164">
        <v>5.25</v>
      </c>
      <c r="B164" t="s">
        <v>10</v>
      </c>
    </row>
    <row r="165" spans="1:2" x14ac:dyDescent="0.3">
      <c r="A165">
        <v>5.75</v>
      </c>
      <c r="B165" t="s">
        <v>10</v>
      </c>
    </row>
    <row r="166" spans="1:2" x14ac:dyDescent="0.3">
      <c r="A166">
        <v>5.15</v>
      </c>
      <c r="B166" t="s">
        <v>10</v>
      </c>
    </row>
    <row r="167" spans="1:2" x14ac:dyDescent="0.3">
      <c r="A167">
        <v>7.9</v>
      </c>
      <c r="B167" t="s">
        <v>10</v>
      </c>
    </row>
    <row r="168" spans="1:2" x14ac:dyDescent="0.3">
      <c r="A168">
        <v>3.1</v>
      </c>
      <c r="B168" t="s">
        <v>10</v>
      </c>
    </row>
    <row r="169" spans="1:2" x14ac:dyDescent="0.3">
      <c r="A169">
        <v>11.25</v>
      </c>
      <c r="B169" t="s">
        <v>10</v>
      </c>
    </row>
    <row r="170" spans="1:2" x14ac:dyDescent="0.3">
      <c r="A170">
        <v>2.9</v>
      </c>
      <c r="B170" t="s">
        <v>10</v>
      </c>
    </row>
    <row r="171" spans="1:2" x14ac:dyDescent="0.3">
      <c r="A171">
        <v>5.25</v>
      </c>
      <c r="B171" t="s">
        <v>10</v>
      </c>
    </row>
    <row r="172" spans="1:2" x14ac:dyDescent="0.3">
      <c r="A172">
        <v>4.5</v>
      </c>
      <c r="B172" t="s">
        <v>10</v>
      </c>
    </row>
    <row r="173" spans="1:2" x14ac:dyDescent="0.3">
      <c r="A173">
        <v>2.9</v>
      </c>
      <c r="B173" t="s">
        <v>10</v>
      </c>
    </row>
    <row r="174" spans="1:2" x14ac:dyDescent="0.3">
      <c r="A174">
        <v>3.15</v>
      </c>
      <c r="B174" t="s">
        <v>10</v>
      </c>
    </row>
    <row r="175" spans="1:2" x14ac:dyDescent="0.3">
      <c r="A175">
        <v>6.45</v>
      </c>
      <c r="B175" t="s">
        <v>10</v>
      </c>
    </row>
    <row r="176" spans="1:2" x14ac:dyDescent="0.3">
      <c r="A176">
        <v>4.5</v>
      </c>
      <c r="B176" t="s">
        <v>10</v>
      </c>
    </row>
    <row r="177" spans="1:2" x14ac:dyDescent="0.3">
      <c r="A177">
        <v>3.5</v>
      </c>
      <c r="B177" t="s">
        <v>10</v>
      </c>
    </row>
    <row r="178" spans="1:2" x14ac:dyDescent="0.3">
      <c r="A178">
        <v>4.5</v>
      </c>
      <c r="B178" t="s">
        <v>10</v>
      </c>
    </row>
    <row r="179" spans="1:2" x14ac:dyDescent="0.3">
      <c r="A179">
        <v>5.1100000000000003</v>
      </c>
      <c r="B179" t="s">
        <v>10</v>
      </c>
    </row>
    <row r="180" spans="1:2" x14ac:dyDescent="0.3">
      <c r="A180">
        <v>2.7</v>
      </c>
      <c r="B180" t="s">
        <v>10</v>
      </c>
    </row>
    <row r="181" spans="1:2" x14ac:dyDescent="0.3">
      <c r="A181">
        <v>5.25</v>
      </c>
      <c r="B181" t="s">
        <v>10</v>
      </c>
    </row>
    <row r="182" spans="1:2" x14ac:dyDescent="0.3">
      <c r="A182">
        <v>2.5499999999999998</v>
      </c>
      <c r="B182" t="s">
        <v>10</v>
      </c>
    </row>
    <row r="183" spans="1:2" x14ac:dyDescent="0.3">
      <c r="A183">
        <v>9.25</v>
      </c>
      <c r="B183" t="s">
        <v>10</v>
      </c>
    </row>
    <row r="184" spans="1:2" x14ac:dyDescent="0.3">
      <c r="A184">
        <v>11.45</v>
      </c>
      <c r="B184" t="s">
        <v>10</v>
      </c>
    </row>
    <row r="185" spans="1:2" x14ac:dyDescent="0.3">
      <c r="A185">
        <v>5.5</v>
      </c>
      <c r="B185" t="s">
        <v>10</v>
      </c>
    </row>
    <row r="186" spans="1:2" x14ac:dyDescent="0.3">
      <c r="A186">
        <v>9.1</v>
      </c>
      <c r="B186" t="s">
        <v>10</v>
      </c>
    </row>
    <row r="187" spans="1:2" x14ac:dyDescent="0.3">
      <c r="A187">
        <v>3.1</v>
      </c>
      <c r="B187" t="s">
        <v>10</v>
      </c>
    </row>
    <row r="188" spans="1:2" x14ac:dyDescent="0.3">
      <c r="A188">
        <v>4.8</v>
      </c>
      <c r="B188" t="s">
        <v>10</v>
      </c>
    </row>
    <row r="189" spans="1:2" x14ac:dyDescent="0.3">
      <c r="A189">
        <v>2</v>
      </c>
      <c r="B189" t="s">
        <v>10</v>
      </c>
    </row>
    <row r="190" spans="1:2" x14ac:dyDescent="0.3">
      <c r="A190">
        <v>4.75</v>
      </c>
      <c r="B190" t="s">
        <v>10</v>
      </c>
    </row>
    <row r="191" spans="1:2" x14ac:dyDescent="0.3">
      <c r="A191">
        <v>4.4000000000000004</v>
      </c>
      <c r="B191" t="s">
        <v>10</v>
      </c>
    </row>
    <row r="192" spans="1:2" x14ac:dyDescent="0.3">
      <c r="A192">
        <v>6.25</v>
      </c>
      <c r="B192" t="s">
        <v>10</v>
      </c>
    </row>
    <row r="193" spans="1:2" x14ac:dyDescent="0.3">
      <c r="A193">
        <v>3.75</v>
      </c>
      <c r="B193" t="s">
        <v>10</v>
      </c>
    </row>
    <row r="194" spans="1:2" x14ac:dyDescent="0.3">
      <c r="A194">
        <v>5.95</v>
      </c>
      <c r="B194" t="s">
        <v>10</v>
      </c>
    </row>
    <row r="195" spans="1:2" x14ac:dyDescent="0.3">
      <c r="A195">
        <v>4</v>
      </c>
      <c r="B195" t="s">
        <v>10</v>
      </c>
    </row>
    <row r="196" spans="1:2" x14ac:dyDescent="0.3">
      <c r="A196">
        <v>5.25</v>
      </c>
      <c r="B196" t="s">
        <v>10</v>
      </c>
    </row>
    <row r="197" spans="1:2" x14ac:dyDescent="0.3">
      <c r="A197">
        <v>5</v>
      </c>
      <c r="B197" t="s">
        <v>10</v>
      </c>
    </row>
    <row r="198" spans="1:2" x14ac:dyDescent="0.3">
      <c r="A198">
        <v>5.4</v>
      </c>
      <c r="B198" t="s">
        <v>10</v>
      </c>
    </row>
    <row r="199" spans="1:2" x14ac:dyDescent="0.3">
      <c r="A199">
        <v>5.25</v>
      </c>
      <c r="B199" t="s">
        <v>10</v>
      </c>
    </row>
    <row r="200" spans="1:2" x14ac:dyDescent="0.3">
      <c r="A200">
        <v>3</v>
      </c>
      <c r="B200" t="s">
        <v>10</v>
      </c>
    </row>
    <row r="201" spans="1:2" x14ac:dyDescent="0.3">
      <c r="A201">
        <v>10.25</v>
      </c>
      <c r="B201" t="s">
        <v>10</v>
      </c>
    </row>
    <row r="202" spans="1:2" x14ac:dyDescent="0.3">
      <c r="A202">
        <v>8.5</v>
      </c>
      <c r="B202" t="s">
        <v>10</v>
      </c>
    </row>
    <row r="203" spans="1:2" x14ac:dyDescent="0.3">
      <c r="A203">
        <v>8.4</v>
      </c>
      <c r="B203" t="s">
        <v>10</v>
      </c>
    </row>
    <row r="204" spans="1:2" x14ac:dyDescent="0.3">
      <c r="A204">
        <v>3.9</v>
      </c>
      <c r="B204" t="s">
        <v>10</v>
      </c>
    </row>
    <row r="205" spans="1:2" x14ac:dyDescent="0.3">
      <c r="A205">
        <v>9.15</v>
      </c>
      <c r="B205" t="s">
        <v>10</v>
      </c>
    </row>
    <row r="206" spans="1:2" x14ac:dyDescent="0.3">
      <c r="A206">
        <v>5.5</v>
      </c>
      <c r="B206" t="s">
        <v>10</v>
      </c>
    </row>
    <row r="207" spans="1:2" x14ac:dyDescent="0.3">
      <c r="A207">
        <v>4</v>
      </c>
      <c r="B207" t="s">
        <v>10</v>
      </c>
    </row>
    <row r="208" spans="1:2" x14ac:dyDescent="0.3">
      <c r="A208">
        <v>6.6</v>
      </c>
      <c r="B208" t="s">
        <v>10</v>
      </c>
    </row>
    <row r="209" spans="1:2" x14ac:dyDescent="0.3">
      <c r="A209">
        <v>4</v>
      </c>
      <c r="B209" t="s">
        <v>10</v>
      </c>
    </row>
    <row r="210" spans="1:2" x14ac:dyDescent="0.3">
      <c r="A210">
        <v>6.5</v>
      </c>
      <c r="B210" t="s">
        <v>10</v>
      </c>
    </row>
    <row r="211" spans="1:2" x14ac:dyDescent="0.3">
      <c r="A211">
        <v>3.65</v>
      </c>
      <c r="B211" t="s">
        <v>10</v>
      </c>
    </row>
    <row r="212" spans="1:2" x14ac:dyDescent="0.3">
      <c r="A212">
        <v>4.8</v>
      </c>
      <c r="B212" t="s">
        <v>10</v>
      </c>
    </row>
    <row r="213" spans="1:2" x14ac:dyDescent="0.3">
      <c r="A213">
        <v>6.7</v>
      </c>
      <c r="B213" t="s">
        <v>10</v>
      </c>
    </row>
    <row r="214" spans="1:2" x14ac:dyDescent="0.3">
      <c r="A214">
        <v>4.0999999999999996</v>
      </c>
      <c r="B214" t="s">
        <v>10</v>
      </c>
    </row>
    <row r="215" spans="1:2" x14ac:dyDescent="0.3">
      <c r="A215">
        <v>3</v>
      </c>
      <c r="B215" t="s">
        <v>10</v>
      </c>
    </row>
    <row r="216" spans="1:2" x14ac:dyDescent="0.3">
      <c r="A216">
        <v>7.5</v>
      </c>
      <c r="B216" t="s">
        <v>10</v>
      </c>
    </row>
    <row r="217" spans="1:2" x14ac:dyDescent="0.3">
      <c r="A217">
        <v>2.25</v>
      </c>
      <c r="B217" t="s">
        <v>10</v>
      </c>
    </row>
    <row r="218" spans="1:2" x14ac:dyDescent="0.3">
      <c r="A218">
        <v>5.3</v>
      </c>
      <c r="B218" t="s">
        <v>10</v>
      </c>
    </row>
    <row r="219" spans="1:2" x14ac:dyDescent="0.3">
      <c r="A219">
        <v>10.9</v>
      </c>
      <c r="B219" t="s">
        <v>10</v>
      </c>
    </row>
    <row r="220" spans="1:2" x14ac:dyDescent="0.3">
      <c r="A220">
        <v>8.65</v>
      </c>
      <c r="B220" t="s">
        <v>10</v>
      </c>
    </row>
    <row r="221" spans="1:2" x14ac:dyDescent="0.3">
      <c r="A221">
        <v>9.6999999999999993</v>
      </c>
      <c r="B221" t="s">
        <v>10</v>
      </c>
    </row>
    <row r="222" spans="1:2" x14ac:dyDescent="0.3">
      <c r="A222">
        <v>6</v>
      </c>
      <c r="B222" t="s">
        <v>10</v>
      </c>
    </row>
    <row r="223" spans="1:2" x14ac:dyDescent="0.3">
      <c r="A223">
        <v>6.25</v>
      </c>
      <c r="B223" t="s">
        <v>10</v>
      </c>
    </row>
    <row r="224" spans="1:2" x14ac:dyDescent="0.3">
      <c r="A224">
        <v>5.25</v>
      </c>
      <c r="B224" t="s">
        <v>10</v>
      </c>
    </row>
    <row r="225" spans="1:2" x14ac:dyDescent="0.3">
      <c r="A225">
        <v>2.1</v>
      </c>
      <c r="B225" t="s">
        <v>10</v>
      </c>
    </row>
    <row r="226" spans="1:2" x14ac:dyDescent="0.3">
      <c r="A226">
        <v>8.99</v>
      </c>
      <c r="B226" t="s">
        <v>10</v>
      </c>
    </row>
    <row r="227" spans="1:2" x14ac:dyDescent="0.3">
      <c r="A227">
        <v>3.5</v>
      </c>
      <c r="B227" t="s">
        <v>10</v>
      </c>
    </row>
    <row r="228" spans="1:2" x14ac:dyDescent="0.3">
      <c r="A228">
        <v>7.4</v>
      </c>
      <c r="B228" t="s">
        <v>10</v>
      </c>
    </row>
    <row r="229" spans="1:2" x14ac:dyDescent="0.3">
      <c r="A229">
        <v>5.65</v>
      </c>
      <c r="B229" t="s">
        <v>10</v>
      </c>
    </row>
    <row r="230" spans="1:2" x14ac:dyDescent="0.3">
      <c r="A230">
        <v>5.75</v>
      </c>
      <c r="B230" t="s">
        <v>10</v>
      </c>
    </row>
    <row r="231" spans="1:2" x14ac:dyDescent="0.3">
      <c r="A231">
        <v>8.4</v>
      </c>
      <c r="B231" t="s">
        <v>10</v>
      </c>
    </row>
    <row r="232" spans="1:2" x14ac:dyDescent="0.3">
      <c r="A232">
        <v>10.11</v>
      </c>
      <c r="B232" t="s">
        <v>10</v>
      </c>
    </row>
    <row r="233" spans="1:2" x14ac:dyDescent="0.3">
      <c r="A233">
        <v>4.5</v>
      </c>
      <c r="B233" t="s">
        <v>10</v>
      </c>
    </row>
    <row r="234" spans="1:2" x14ac:dyDescent="0.3">
      <c r="A234">
        <v>5.4</v>
      </c>
      <c r="B234" t="s">
        <v>10</v>
      </c>
    </row>
    <row r="235" spans="1:2" x14ac:dyDescent="0.3">
      <c r="A235">
        <v>6.4</v>
      </c>
      <c r="B235" t="s">
        <v>10</v>
      </c>
    </row>
    <row r="236" spans="1:2" x14ac:dyDescent="0.3">
      <c r="A236">
        <v>3.25</v>
      </c>
      <c r="B236" t="s">
        <v>10</v>
      </c>
    </row>
    <row r="237" spans="1:2" x14ac:dyDescent="0.3">
      <c r="A237">
        <v>3.75</v>
      </c>
      <c r="B237" t="s">
        <v>10</v>
      </c>
    </row>
    <row r="238" spans="1:2" x14ac:dyDescent="0.3">
      <c r="A238">
        <v>4</v>
      </c>
      <c r="B238" t="s">
        <v>10</v>
      </c>
    </row>
    <row r="239" spans="1:2" x14ac:dyDescent="0.3">
      <c r="A239">
        <v>3.35</v>
      </c>
      <c r="B239" t="s">
        <v>10</v>
      </c>
    </row>
    <row r="240" spans="1:2" x14ac:dyDescent="0.3">
      <c r="A240">
        <v>5.3</v>
      </c>
      <c r="B240" t="s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4AB87-56D6-438A-8A28-24402E267FC4}">
  <dimension ref="C1:I302"/>
  <sheetViews>
    <sheetView showGridLines="0" workbookViewId="0">
      <selection activeCell="E17" sqref="E17:F28"/>
    </sheetView>
  </sheetViews>
  <sheetFormatPr defaultRowHeight="14.4" x14ac:dyDescent="0.3"/>
  <cols>
    <col min="3" max="3" width="11" bestFit="1" customWidth="1"/>
    <col min="5" max="5" width="9.33203125" bestFit="1" customWidth="1"/>
    <col min="6" max="6" width="15.77734375" bestFit="1" customWidth="1"/>
  </cols>
  <sheetData>
    <row r="1" spans="3:9" x14ac:dyDescent="0.3">
      <c r="C1" s="2" t="s">
        <v>4</v>
      </c>
    </row>
    <row r="2" spans="3:9" x14ac:dyDescent="0.3">
      <c r="C2" s="3">
        <v>27000</v>
      </c>
    </row>
    <row r="3" spans="3:9" x14ac:dyDescent="0.3">
      <c r="C3" s="3">
        <v>43000</v>
      </c>
      <c r="E3" s="16" t="s">
        <v>135</v>
      </c>
      <c r="F3" s="16" t="s">
        <v>136</v>
      </c>
    </row>
    <row r="4" spans="3:9" x14ac:dyDescent="0.3">
      <c r="C4" s="3">
        <v>6900</v>
      </c>
      <c r="E4" s="17">
        <v>0</v>
      </c>
      <c r="F4" s="17">
        <f>_xlfn.PERCENTILE.INC($C$2:$C$302,E4)</f>
        <v>500</v>
      </c>
      <c r="H4" s="15" t="s">
        <v>137</v>
      </c>
      <c r="I4">
        <f>MIN(C2:C302)</f>
        <v>500</v>
      </c>
    </row>
    <row r="5" spans="3:9" x14ac:dyDescent="0.3">
      <c r="C5" s="3">
        <v>5200</v>
      </c>
      <c r="E5" s="17">
        <v>0.1</v>
      </c>
      <c r="F5" s="17">
        <f>_xlfn.PERCENTILE.INC($C$2:$C$302,E5)</f>
        <v>6000</v>
      </c>
      <c r="H5" s="15"/>
    </row>
    <row r="6" spans="3:9" x14ac:dyDescent="0.3">
      <c r="C6" s="3">
        <v>42450</v>
      </c>
      <c r="E6" s="17">
        <v>0.2</v>
      </c>
      <c r="F6" s="17">
        <f t="shared" ref="F6:F14" si="0">_xlfn.PERCENTILE.INC($C$2:$C$302,E6)</f>
        <v>12900</v>
      </c>
      <c r="H6" s="15"/>
    </row>
    <row r="7" spans="3:9" x14ac:dyDescent="0.3">
      <c r="C7" s="3">
        <v>2071</v>
      </c>
      <c r="E7" s="17">
        <v>0.3</v>
      </c>
      <c r="F7" s="17">
        <f t="shared" si="0"/>
        <v>18000</v>
      </c>
      <c r="H7" s="15"/>
    </row>
    <row r="8" spans="3:9" x14ac:dyDescent="0.3">
      <c r="C8" s="3">
        <v>18796</v>
      </c>
      <c r="E8" s="17">
        <v>0.4</v>
      </c>
      <c r="F8" s="17">
        <f t="shared" si="0"/>
        <v>24524</v>
      </c>
      <c r="H8" s="15"/>
    </row>
    <row r="9" spans="3:9" x14ac:dyDescent="0.3">
      <c r="C9" s="3">
        <v>33429</v>
      </c>
      <c r="E9" s="17">
        <v>0.5</v>
      </c>
      <c r="F9" s="17">
        <f t="shared" si="0"/>
        <v>32000</v>
      </c>
      <c r="H9" s="15" t="s">
        <v>131</v>
      </c>
      <c r="I9">
        <f>MEDIAN(C2:C302)</f>
        <v>32000</v>
      </c>
    </row>
    <row r="10" spans="3:9" x14ac:dyDescent="0.3">
      <c r="C10" s="3">
        <v>20273</v>
      </c>
      <c r="E10" s="17">
        <v>0.6</v>
      </c>
      <c r="F10" s="17">
        <f t="shared" si="0"/>
        <v>38600</v>
      </c>
      <c r="H10" s="15"/>
    </row>
    <row r="11" spans="3:9" x14ac:dyDescent="0.3">
      <c r="C11" s="3">
        <v>42367</v>
      </c>
      <c r="E11" s="17">
        <v>0.7</v>
      </c>
      <c r="F11" s="17">
        <f t="shared" si="0"/>
        <v>45000</v>
      </c>
      <c r="H11" s="15"/>
    </row>
    <row r="12" spans="3:9" x14ac:dyDescent="0.3">
      <c r="C12" s="3">
        <v>2135</v>
      </c>
      <c r="E12" s="17">
        <v>0.8</v>
      </c>
      <c r="F12" s="17">
        <f t="shared" si="0"/>
        <v>53460</v>
      </c>
      <c r="H12" s="15"/>
    </row>
    <row r="13" spans="3:9" x14ac:dyDescent="0.3">
      <c r="C13" s="3">
        <v>51000</v>
      </c>
      <c r="E13" s="17">
        <v>0.9</v>
      </c>
      <c r="F13" s="17">
        <f t="shared" si="0"/>
        <v>69341</v>
      </c>
      <c r="H13" s="15"/>
    </row>
    <row r="14" spans="3:9" x14ac:dyDescent="0.3">
      <c r="C14" s="3">
        <v>15000</v>
      </c>
      <c r="E14" s="17">
        <v>1</v>
      </c>
      <c r="F14" s="17">
        <f t="shared" si="0"/>
        <v>500000</v>
      </c>
      <c r="H14" s="15" t="s">
        <v>138</v>
      </c>
      <c r="I14">
        <f>MAX(C2:C302)</f>
        <v>500000</v>
      </c>
    </row>
    <row r="15" spans="3:9" x14ac:dyDescent="0.3">
      <c r="C15" s="3">
        <v>26000</v>
      </c>
    </row>
    <row r="16" spans="3:9" x14ac:dyDescent="0.3">
      <c r="C16" s="3">
        <v>77427</v>
      </c>
    </row>
    <row r="17" spans="3:6" x14ac:dyDescent="0.3">
      <c r="C17" s="3">
        <v>43000</v>
      </c>
      <c r="E17" s="16" t="s">
        <v>135</v>
      </c>
      <c r="F17" s="16" t="s">
        <v>136</v>
      </c>
    </row>
    <row r="18" spans="3:6" x14ac:dyDescent="0.3">
      <c r="C18" s="3">
        <v>41678</v>
      </c>
      <c r="E18" s="17">
        <v>0.9</v>
      </c>
      <c r="F18" s="17">
        <f>_xlfn.PERCENTILE.INC($C$2:$C$302,E18)</f>
        <v>69341</v>
      </c>
    </row>
    <row r="19" spans="3:6" x14ac:dyDescent="0.3">
      <c r="C19" s="3">
        <v>43000</v>
      </c>
      <c r="E19" s="17">
        <v>0.91</v>
      </c>
      <c r="F19" s="17">
        <f>_xlfn.PERCENTILE.INC($C$2:$C$302,E19)</f>
        <v>71000</v>
      </c>
    </row>
    <row r="20" spans="3:6" x14ac:dyDescent="0.3">
      <c r="C20" s="3">
        <v>35500</v>
      </c>
      <c r="E20" s="17">
        <v>0.92</v>
      </c>
      <c r="F20" s="17">
        <f t="shared" ref="F20:F28" si="1">_xlfn.PERCENTILE.INC($C$2:$C$302,E20)</f>
        <v>72000</v>
      </c>
    </row>
    <row r="21" spans="3:6" x14ac:dyDescent="0.3">
      <c r="C21" s="3">
        <v>41442</v>
      </c>
      <c r="E21" s="17">
        <v>0.93</v>
      </c>
      <c r="F21" s="17">
        <f t="shared" si="1"/>
        <v>77427</v>
      </c>
    </row>
    <row r="22" spans="3:6" x14ac:dyDescent="0.3">
      <c r="C22" s="3">
        <v>25000</v>
      </c>
      <c r="E22" s="17">
        <v>0.94</v>
      </c>
      <c r="F22" s="17">
        <f t="shared" si="1"/>
        <v>78000</v>
      </c>
    </row>
    <row r="23" spans="3:6" x14ac:dyDescent="0.3">
      <c r="C23" s="3">
        <v>2400</v>
      </c>
      <c r="E23" s="17">
        <v>0.95</v>
      </c>
      <c r="F23" s="17">
        <f t="shared" si="1"/>
        <v>87934</v>
      </c>
    </row>
    <row r="24" spans="3:6" x14ac:dyDescent="0.3">
      <c r="C24" s="3">
        <v>500000</v>
      </c>
      <c r="E24" s="17">
        <v>0.96</v>
      </c>
      <c r="F24" s="17">
        <f t="shared" si="1"/>
        <v>89000</v>
      </c>
    </row>
    <row r="25" spans="3:6" x14ac:dyDescent="0.3">
      <c r="C25" s="3">
        <v>452800</v>
      </c>
      <c r="E25" s="17">
        <v>0.97</v>
      </c>
      <c r="F25" s="17">
        <f t="shared" si="1"/>
        <v>127000</v>
      </c>
    </row>
    <row r="26" spans="3:6" x14ac:dyDescent="0.3">
      <c r="C26" s="3">
        <v>56879</v>
      </c>
      <c r="E26" s="17">
        <v>0.98</v>
      </c>
      <c r="F26" s="17">
        <f t="shared" si="1"/>
        <v>142000</v>
      </c>
    </row>
    <row r="27" spans="3:6" x14ac:dyDescent="0.3">
      <c r="C27" s="3">
        <v>20000</v>
      </c>
      <c r="E27" s="17">
        <v>0.99</v>
      </c>
      <c r="F27" s="17">
        <f t="shared" si="1"/>
        <v>304707</v>
      </c>
    </row>
    <row r="28" spans="3:6" x14ac:dyDescent="0.3">
      <c r="C28" s="3">
        <v>55138</v>
      </c>
      <c r="E28" s="17">
        <v>1</v>
      </c>
      <c r="F28" s="17">
        <f t="shared" si="1"/>
        <v>500000</v>
      </c>
    </row>
    <row r="29" spans="3:6" x14ac:dyDescent="0.3">
      <c r="C29" s="3">
        <v>16200</v>
      </c>
    </row>
    <row r="30" spans="3:6" x14ac:dyDescent="0.3">
      <c r="C30" s="3">
        <v>44542</v>
      </c>
    </row>
    <row r="31" spans="3:6" x14ac:dyDescent="0.3">
      <c r="C31" s="3">
        <v>45000</v>
      </c>
    </row>
    <row r="32" spans="3:6" x14ac:dyDescent="0.3">
      <c r="C32" s="3">
        <v>51439</v>
      </c>
    </row>
    <row r="33" spans="3:3" x14ac:dyDescent="0.3">
      <c r="C33" s="3">
        <v>54200</v>
      </c>
    </row>
    <row r="34" spans="3:3" x14ac:dyDescent="0.3">
      <c r="C34" s="3">
        <v>39000</v>
      </c>
    </row>
    <row r="35" spans="3:3" x14ac:dyDescent="0.3">
      <c r="C35" s="3">
        <v>45000</v>
      </c>
    </row>
    <row r="36" spans="3:3" x14ac:dyDescent="0.3">
      <c r="C36" s="3">
        <v>45000</v>
      </c>
    </row>
    <row r="37" spans="3:3" x14ac:dyDescent="0.3">
      <c r="C37" s="3">
        <v>49998</v>
      </c>
    </row>
    <row r="38" spans="3:3" x14ac:dyDescent="0.3">
      <c r="C38" s="3">
        <v>48767</v>
      </c>
    </row>
    <row r="39" spans="3:3" x14ac:dyDescent="0.3">
      <c r="C39" s="3">
        <v>127000</v>
      </c>
    </row>
    <row r="40" spans="3:3" x14ac:dyDescent="0.3">
      <c r="C40" s="3">
        <v>10079</v>
      </c>
    </row>
    <row r="41" spans="3:3" x14ac:dyDescent="0.3">
      <c r="C41" s="3">
        <v>62000</v>
      </c>
    </row>
    <row r="42" spans="3:3" x14ac:dyDescent="0.3">
      <c r="C42" s="3">
        <v>24524</v>
      </c>
    </row>
    <row r="43" spans="3:3" x14ac:dyDescent="0.3">
      <c r="C43" s="3">
        <v>46706</v>
      </c>
    </row>
    <row r="44" spans="3:3" x14ac:dyDescent="0.3">
      <c r="C44" s="3">
        <v>58000</v>
      </c>
    </row>
    <row r="45" spans="3:3" x14ac:dyDescent="0.3">
      <c r="C45" s="3">
        <v>45780</v>
      </c>
    </row>
    <row r="46" spans="3:3" x14ac:dyDescent="0.3">
      <c r="C46" s="3">
        <v>50000</v>
      </c>
    </row>
    <row r="47" spans="3:3" x14ac:dyDescent="0.3">
      <c r="C47" s="3">
        <v>15000</v>
      </c>
    </row>
    <row r="48" spans="3:3" x14ac:dyDescent="0.3">
      <c r="C48" s="3">
        <v>64532</v>
      </c>
    </row>
    <row r="49" spans="3:3" x14ac:dyDescent="0.3">
      <c r="C49" s="3">
        <v>65000</v>
      </c>
    </row>
    <row r="50" spans="3:3" x14ac:dyDescent="0.3">
      <c r="C50" s="3">
        <v>25870</v>
      </c>
    </row>
    <row r="51" spans="3:3" x14ac:dyDescent="0.3">
      <c r="C51" s="3">
        <v>37000</v>
      </c>
    </row>
    <row r="52" spans="3:3" x14ac:dyDescent="0.3">
      <c r="C52" s="3">
        <v>304707</v>
      </c>
    </row>
    <row r="53" spans="3:3" x14ac:dyDescent="0.3">
      <c r="C53" s="3">
        <v>40000</v>
      </c>
    </row>
    <row r="54" spans="3:3" x14ac:dyDescent="0.3">
      <c r="C54" s="3">
        <v>15000</v>
      </c>
    </row>
    <row r="55" spans="3:3" x14ac:dyDescent="0.3">
      <c r="C55" s="3">
        <v>135000</v>
      </c>
    </row>
    <row r="56" spans="3:3" x14ac:dyDescent="0.3">
      <c r="C56" s="3">
        <v>90000</v>
      </c>
    </row>
    <row r="57" spans="3:3" x14ac:dyDescent="0.3">
      <c r="C57" s="3">
        <v>70000</v>
      </c>
    </row>
    <row r="58" spans="3:3" x14ac:dyDescent="0.3">
      <c r="C58" s="3">
        <v>40534</v>
      </c>
    </row>
    <row r="59" spans="3:3" x14ac:dyDescent="0.3">
      <c r="C59" s="3">
        <v>50000</v>
      </c>
    </row>
    <row r="60" spans="3:3" x14ac:dyDescent="0.3">
      <c r="C60" s="3">
        <v>39485</v>
      </c>
    </row>
    <row r="61" spans="3:3" x14ac:dyDescent="0.3">
      <c r="C61" s="3">
        <v>41000</v>
      </c>
    </row>
    <row r="62" spans="3:3" x14ac:dyDescent="0.3">
      <c r="C62" s="3">
        <v>40001</v>
      </c>
    </row>
    <row r="63" spans="3:3" x14ac:dyDescent="0.3">
      <c r="C63" s="3">
        <v>40588</v>
      </c>
    </row>
    <row r="64" spans="3:3" x14ac:dyDescent="0.3">
      <c r="C64" s="3">
        <v>78000</v>
      </c>
    </row>
    <row r="65" spans="3:3" x14ac:dyDescent="0.3">
      <c r="C65" s="3">
        <v>47000</v>
      </c>
    </row>
    <row r="66" spans="3:3" x14ac:dyDescent="0.3">
      <c r="C66" s="3">
        <v>6000</v>
      </c>
    </row>
    <row r="67" spans="3:3" x14ac:dyDescent="0.3">
      <c r="C67" s="3">
        <v>45000</v>
      </c>
    </row>
    <row r="68" spans="3:3" x14ac:dyDescent="0.3">
      <c r="C68" s="3">
        <v>11000</v>
      </c>
    </row>
    <row r="69" spans="3:3" x14ac:dyDescent="0.3">
      <c r="C69" s="3">
        <v>59000</v>
      </c>
    </row>
    <row r="70" spans="3:3" x14ac:dyDescent="0.3">
      <c r="C70" s="3">
        <v>88000</v>
      </c>
    </row>
    <row r="71" spans="3:3" x14ac:dyDescent="0.3">
      <c r="C71" s="3">
        <v>12000</v>
      </c>
    </row>
    <row r="72" spans="3:3" x14ac:dyDescent="0.3">
      <c r="C72" s="3">
        <v>71000</v>
      </c>
    </row>
    <row r="73" spans="3:3" x14ac:dyDescent="0.3">
      <c r="C73" s="3">
        <v>45000</v>
      </c>
    </row>
    <row r="74" spans="3:3" x14ac:dyDescent="0.3">
      <c r="C74" s="3">
        <v>56001</v>
      </c>
    </row>
    <row r="75" spans="3:3" x14ac:dyDescent="0.3">
      <c r="C75" s="3">
        <v>43000</v>
      </c>
    </row>
    <row r="76" spans="3:3" x14ac:dyDescent="0.3">
      <c r="C76" s="3">
        <v>83000</v>
      </c>
    </row>
    <row r="77" spans="3:3" x14ac:dyDescent="0.3">
      <c r="C77" s="3">
        <v>36000</v>
      </c>
    </row>
    <row r="78" spans="3:3" x14ac:dyDescent="0.3">
      <c r="C78" s="3">
        <v>72000</v>
      </c>
    </row>
    <row r="79" spans="3:3" x14ac:dyDescent="0.3">
      <c r="C79" s="3">
        <v>135154</v>
      </c>
    </row>
    <row r="80" spans="3:3" x14ac:dyDescent="0.3">
      <c r="C80" s="3">
        <v>80000</v>
      </c>
    </row>
    <row r="81" spans="3:3" x14ac:dyDescent="0.3">
      <c r="C81" s="3">
        <v>89000</v>
      </c>
    </row>
    <row r="82" spans="3:3" x14ac:dyDescent="0.3">
      <c r="C82" s="3">
        <v>23000</v>
      </c>
    </row>
    <row r="83" spans="3:3" x14ac:dyDescent="0.3">
      <c r="C83" s="3">
        <v>40000</v>
      </c>
    </row>
    <row r="84" spans="3:3" x14ac:dyDescent="0.3">
      <c r="C84" s="3">
        <v>15000</v>
      </c>
    </row>
    <row r="85" spans="3:3" x14ac:dyDescent="0.3">
      <c r="C85" s="3">
        <v>38000</v>
      </c>
    </row>
    <row r="86" spans="3:3" x14ac:dyDescent="0.3">
      <c r="C86" s="3">
        <v>197176</v>
      </c>
    </row>
    <row r="87" spans="3:3" x14ac:dyDescent="0.3">
      <c r="C87" s="3">
        <v>142000</v>
      </c>
    </row>
    <row r="88" spans="3:3" x14ac:dyDescent="0.3">
      <c r="C88" s="3">
        <v>78000</v>
      </c>
    </row>
    <row r="89" spans="3:3" x14ac:dyDescent="0.3">
      <c r="C89" s="3">
        <v>56000</v>
      </c>
    </row>
    <row r="90" spans="3:3" x14ac:dyDescent="0.3">
      <c r="C90" s="3">
        <v>47000</v>
      </c>
    </row>
    <row r="91" spans="3:3" x14ac:dyDescent="0.3">
      <c r="C91" s="3">
        <v>40000</v>
      </c>
    </row>
    <row r="92" spans="3:3" x14ac:dyDescent="0.3">
      <c r="C92" s="3">
        <v>62000</v>
      </c>
    </row>
    <row r="93" spans="3:3" x14ac:dyDescent="0.3">
      <c r="C93" s="3">
        <v>58242</v>
      </c>
    </row>
    <row r="94" spans="3:3" x14ac:dyDescent="0.3">
      <c r="C94" s="3">
        <v>75000</v>
      </c>
    </row>
    <row r="95" spans="3:3" x14ac:dyDescent="0.3">
      <c r="C95" s="3">
        <v>40000</v>
      </c>
    </row>
    <row r="96" spans="3:3" x14ac:dyDescent="0.3">
      <c r="C96" s="3">
        <v>89000</v>
      </c>
    </row>
    <row r="97" spans="3:3" x14ac:dyDescent="0.3">
      <c r="C97" s="3">
        <v>72000</v>
      </c>
    </row>
    <row r="98" spans="3:3" x14ac:dyDescent="0.3">
      <c r="C98" s="3">
        <v>29000</v>
      </c>
    </row>
    <row r="99" spans="3:3" x14ac:dyDescent="0.3">
      <c r="C99" s="3">
        <v>8700</v>
      </c>
    </row>
    <row r="100" spans="3:3" x14ac:dyDescent="0.3">
      <c r="C100" s="3">
        <v>45000</v>
      </c>
    </row>
    <row r="101" spans="3:3" x14ac:dyDescent="0.3">
      <c r="C101" s="3">
        <v>50024</v>
      </c>
    </row>
    <row r="102" spans="3:3" x14ac:dyDescent="0.3">
      <c r="C102" s="3">
        <v>3000</v>
      </c>
    </row>
    <row r="103" spans="3:3" x14ac:dyDescent="0.3">
      <c r="C103" s="3">
        <v>1400</v>
      </c>
    </row>
    <row r="104" spans="3:3" x14ac:dyDescent="0.3">
      <c r="C104" s="3">
        <v>4000</v>
      </c>
    </row>
    <row r="105" spans="3:3" x14ac:dyDescent="0.3">
      <c r="C105" s="3">
        <v>1200</v>
      </c>
    </row>
    <row r="106" spans="3:3" x14ac:dyDescent="0.3">
      <c r="C106" s="3">
        <v>4100</v>
      </c>
    </row>
    <row r="107" spans="3:3" x14ac:dyDescent="0.3">
      <c r="C107" s="3">
        <v>21700</v>
      </c>
    </row>
    <row r="108" spans="3:3" x14ac:dyDescent="0.3">
      <c r="C108" s="3">
        <v>16500</v>
      </c>
    </row>
    <row r="109" spans="3:3" x14ac:dyDescent="0.3">
      <c r="C109" s="3">
        <v>15000</v>
      </c>
    </row>
    <row r="110" spans="3:3" x14ac:dyDescent="0.3">
      <c r="C110" s="3">
        <v>18000</v>
      </c>
    </row>
    <row r="111" spans="3:3" x14ac:dyDescent="0.3">
      <c r="C111" s="3">
        <v>11000</v>
      </c>
    </row>
    <row r="112" spans="3:3" x14ac:dyDescent="0.3">
      <c r="C112" s="3">
        <v>6000</v>
      </c>
    </row>
    <row r="113" spans="3:3" x14ac:dyDescent="0.3">
      <c r="C113" s="3">
        <v>8700</v>
      </c>
    </row>
    <row r="114" spans="3:3" x14ac:dyDescent="0.3">
      <c r="C114" s="3">
        <v>7000</v>
      </c>
    </row>
    <row r="115" spans="3:3" x14ac:dyDescent="0.3">
      <c r="C115" s="3">
        <v>35000</v>
      </c>
    </row>
    <row r="116" spans="3:3" x14ac:dyDescent="0.3">
      <c r="C116" s="3">
        <v>17000</v>
      </c>
    </row>
    <row r="117" spans="3:3" x14ac:dyDescent="0.3">
      <c r="C117" s="3">
        <v>17500</v>
      </c>
    </row>
    <row r="118" spans="3:3" x14ac:dyDescent="0.3">
      <c r="C118" s="3">
        <v>33000</v>
      </c>
    </row>
    <row r="119" spans="3:3" x14ac:dyDescent="0.3">
      <c r="C119" s="3">
        <v>14000</v>
      </c>
    </row>
    <row r="120" spans="3:3" x14ac:dyDescent="0.3">
      <c r="C120" s="3">
        <v>26000</v>
      </c>
    </row>
    <row r="121" spans="3:3" x14ac:dyDescent="0.3">
      <c r="C121" s="3">
        <v>5400</v>
      </c>
    </row>
    <row r="122" spans="3:3" x14ac:dyDescent="0.3">
      <c r="C122" s="3">
        <v>5700</v>
      </c>
    </row>
    <row r="123" spans="3:3" x14ac:dyDescent="0.3">
      <c r="C123" s="3">
        <v>6900</v>
      </c>
    </row>
    <row r="124" spans="3:3" x14ac:dyDescent="0.3">
      <c r="C124" s="3">
        <v>6000</v>
      </c>
    </row>
    <row r="125" spans="3:3" x14ac:dyDescent="0.3">
      <c r="C125" s="3">
        <v>46500</v>
      </c>
    </row>
    <row r="126" spans="3:3" x14ac:dyDescent="0.3">
      <c r="C126" s="3">
        <v>11500</v>
      </c>
    </row>
    <row r="127" spans="3:3" x14ac:dyDescent="0.3">
      <c r="C127" s="3">
        <v>40000</v>
      </c>
    </row>
    <row r="128" spans="3:3" x14ac:dyDescent="0.3">
      <c r="C128" s="3">
        <v>1300</v>
      </c>
    </row>
    <row r="129" spans="3:3" x14ac:dyDescent="0.3">
      <c r="C129" s="3">
        <v>7000</v>
      </c>
    </row>
    <row r="130" spans="3:3" x14ac:dyDescent="0.3">
      <c r="C130" s="3">
        <v>3000</v>
      </c>
    </row>
    <row r="131" spans="3:3" x14ac:dyDescent="0.3">
      <c r="C131" s="3">
        <v>5000</v>
      </c>
    </row>
    <row r="132" spans="3:3" x14ac:dyDescent="0.3">
      <c r="C132" s="3">
        <v>11000</v>
      </c>
    </row>
    <row r="133" spans="3:3" x14ac:dyDescent="0.3">
      <c r="C133" s="3">
        <v>18000</v>
      </c>
    </row>
    <row r="134" spans="3:3" x14ac:dyDescent="0.3">
      <c r="C134" s="3">
        <v>3500</v>
      </c>
    </row>
    <row r="135" spans="3:3" x14ac:dyDescent="0.3">
      <c r="C135" s="3">
        <v>500</v>
      </c>
    </row>
    <row r="136" spans="3:3" x14ac:dyDescent="0.3">
      <c r="C136" s="3">
        <v>11800</v>
      </c>
    </row>
    <row r="137" spans="3:3" x14ac:dyDescent="0.3">
      <c r="C137" s="3">
        <v>5000</v>
      </c>
    </row>
    <row r="138" spans="3:3" x14ac:dyDescent="0.3">
      <c r="C138" s="3">
        <v>23500</v>
      </c>
    </row>
    <row r="139" spans="3:3" x14ac:dyDescent="0.3">
      <c r="C139" s="3">
        <v>16000</v>
      </c>
    </row>
    <row r="140" spans="3:3" x14ac:dyDescent="0.3">
      <c r="C140" s="3">
        <v>15000</v>
      </c>
    </row>
    <row r="141" spans="3:3" x14ac:dyDescent="0.3">
      <c r="C141" s="3">
        <v>16600</v>
      </c>
    </row>
    <row r="142" spans="3:3" x14ac:dyDescent="0.3">
      <c r="C142" s="3">
        <v>32000</v>
      </c>
    </row>
    <row r="143" spans="3:3" x14ac:dyDescent="0.3">
      <c r="C143" s="3">
        <v>20000</v>
      </c>
    </row>
    <row r="144" spans="3:3" x14ac:dyDescent="0.3">
      <c r="C144" s="3">
        <v>29000</v>
      </c>
    </row>
    <row r="145" spans="3:3" x14ac:dyDescent="0.3">
      <c r="C145" s="3">
        <v>25000</v>
      </c>
    </row>
    <row r="146" spans="3:3" x14ac:dyDescent="0.3">
      <c r="C146" s="3">
        <v>25000</v>
      </c>
    </row>
    <row r="147" spans="3:3" x14ac:dyDescent="0.3">
      <c r="C147" s="3">
        <v>19000</v>
      </c>
    </row>
    <row r="148" spans="3:3" x14ac:dyDescent="0.3">
      <c r="C148" s="3">
        <v>15000</v>
      </c>
    </row>
    <row r="149" spans="3:3" x14ac:dyDescent="0.3">
      <c r="C149" s="3">
        <v>58000</v>
      </c>
    </row>
    <row r="150" spans="3:3" x14ac:dyDescent="0.3">
      <c r="C150" s="3">
        <v>45000</v>
      </c>
    </row>
    <row r="151" spans="3:3" x14ac:dyDescent="0.3">
      <c r="C151" s="3">
        <v>24000</v>
      </c>
    </row>
    <row r="152" spans="3:3" x14ac:dyDescent="0.3">
      <c r="C152" s="3">
        <v>6000</v>
      </c>
    </row>
    <row r="153" spans="3:3" x14ac:dyDescent="0.3">
      <c r="C153" s="3">
        <v>31000</v>
      </c>
    </row>
    <row r="154" spans="3:3" x14ac:dyDescent="0.3">
      <c r="C154" s="3">
        <v>13000</v>
      </c>
    </row>
    <row r="155" spans="3:3" x14ac:dyDescent="0.3">
      <c r="C155" s="3">
        <v>45000</v>
      </c>
    </row>
    <row r="156" spans="3:3" x14ac:dyDescent="0.3">
      <c r="C156" s="3">
        <v>8000</v>
      </c>
    </row>
    <row r="157" spans="3:3" x14ac:dyDescent="0.3">
      <c r="C157" s="3">
        <v>4300</v>
      </c>
    </row>
    <row r="158" spans="3:3" x14ac:dyDescent="0.3">
      <c r="C158" s="3">
        <v>15000</v>
      </c>
    </row>
    <row r="159" spans="3:3" x14ac:dyDescent="0.3">
      <c r="C159" s="3">
        <v>23000</v>
      </c>
    </row>
    <row r="160" spans="3:3" x14ac:dyDescent="0.3">
      <c r="C160" s="3">
        <v>8600</v>
      </c>
    </row>
    <row r="161" spans="3:3" x14ac:dyDescent="0.3">
      <c r="C161" s="3">
        <v>4000</v>
      </c>
    </row>
    <row r="162" spans="3:3" x14ac:dyDescent="0.3">
      <c r="C162" s="3">
        <v>24000</v>
      </c>
    </row>
    <row r="163" spans="3:3" x14ac:dyDescent="0.3">
      <c r="C163" s="3">
        <v>23000</v>
      </c>
    </row>
    <row r="164" spans="3:3" x14ac:dyDescent="0.3">
      <c r="C164" s="3">
        <v>14500</v>
      </c>
    </row>
    <row r="165" spans="3:3" x14ac:dyDescent="0.3">
      <c r="C165" s="3">
        <v>27000</v>
      </c>
    </row>
    <row r="166" spans="3:3" x14ac:dyDescent="0.3">
      <c r="C166" s="3">
        <v>14000</v>
      </c>
    </row>
    <row r="167" spans="3:3" x14ac:dyDescent="0.3">
      <c r="C167" s="3">
        <v>500</v>
      </c>
    </row>
    <row r="168" spans="3:3" x14ac:dyDescent="0.3">
      <c r="C168" s="3">
        <v>1000</v>
      </c>
    </row>
    <row r="169" spans="3:3" x14ac:dyDescent="0.3">
      <c r="C169" s="3">
        <v>42000</v>
      </c>
    </row>
    <row r="170" spans="3:3" x14ac:dyDescent="0.3">
      <c r="C170" s="3">
        <v>12000</v>
      </c>
    </row>
    <row r="171" spans="3:3" x14ac:dyDescent="0.3">
      <c r="C171" s="3">
        <v>14000</v>
      </c>
    </row>
    <row r="172" spans="3:3" x14ac:dyDescent="0.3">
      <c r="C172" s="3">
        <v>5500</v>
      </c>
    </row>
    <row r="173" spans="3:3" x14ac:dyDescent="0.3">
      <c r="C173" s="3">
        <v>6700</v>
      </c>
    </row>
    <row r="174" spans="3:3" x14ac:dyDescent="0.3">
      <c r="C174" s="3">
        <v>13700</v>
      </c>
    </row>
    <row r="175" spans="3:3" x14ac:dyDescent="0.3">
      <c r="C175" s="3">
        <v>1300</v>
      </c>
    </row>
    <row r="176" spans="3:3" x14ac:dyDescent="0.3">
      <c r="C176" s="3">
        <v>38600</v>
      </c>
    </row>
    <row r="177" spans="3:3" x14ac:dyDescent="0.3">
      <c r="C177" s="3">
        <v>75000</v>
      </c>
    </row>
    <row r="178" spans="3:3" x14ac:dyDescent="0.3">
      <c r="C178" s="3">
        <v>30000</v>
      </c>
    </row>
    <row r="179" spans="3:3" x14ac:dyDescent="0.3">
      <c r="C179" s="3">
        <v>24000</v>
      </c>
    </row>
    <row r="180" spans="3:3" x14ac:dyDescent="0.3">
      <c r="C180" s="3">
        <v>19000</v>
      </c>
    </row>
    <row r="181" spans="3:3" x14ac:dyDescent="0.3">
      <c r="C181" s="3">
        <v>213000</v>
      </c>
    </row>
    <row r="182" spans="3:3" x14ac:dyDescent="0.3">
      <c r="C182" s="3">
        <v>60000</v>
      </c>
    </row>
    <row r="183" spans="3:3" x14ac:dyDescent="0.3">
      <c r="C183" s="3">
        <v>50000</v>
      </c>
    </row>
    <row r="184" spans="3:3" x14ac:dyDescent="0.3">
      <c r="C184" s="3">
        <v>30000</v>
      </c>
    </row>
    <row r="185" spans="3:3" x14ac:dyDescent="0.3">
      <c r="C185" s="3">
        <v>21000</v>
      </c>
    </row>
    <row r="186" spans="3:3" x14ac:dyDescent="0.3">
      <c r="C186" s="3">
        <v>26000</v>
      </c>
    </row>
    <row r="187" spans="3:3" x14ac:dyDescent="0.3">
      <c r="C187" s="3">
        <v>1900</v>
      </c>
    </row>
    <row r="188" spans="3:3" x14ac:dyDescent="0.3">
      <c r="C188" s="3">
        <v>22000</v>
      </c>
    </row>
    <row r="189" spans="3:3" x14ac:dyDescent="0.3">
      <c r="C189" s="3">
        <v>32000</v>
      </c>
    </row>
    <row r="190" spans="3:3" x14ac:dyDescent="0.3">
      <c r="C190" s="3">
        <v>18000</v>
      </c>
    </row>
    <row r="191" spans="3:3" x14ac:dyDescent="0.3">
      <c r="C191" s="3">
        <v>55000</v>
      </c>
    </row>
    <row r="192" spans="3:3" x14ac:dyDescent="0.3">
      <c r="C192" s="3">
        <v>60000</v>
      </c>
    </row>
    <row r="193" spans="3:3" x14ac:dyDescent="0.3">
      <c r="C193" s="3">
        <v>25000</v>
      </c>
    </row>
    <row r="194" spans="3:3" x14ac:dyDescent="0.3">
      <c r="C194" s="3">
        <v>49000</v>
      </c>
    </row>
    <row r="195" spans="3:3" x14ac:dyDescent="0.3">
      <c r="C195" s="3">
        <v>24000</v>
      </c>
    </row>
    <row r="196" spans="3:3" x14ac:dyDescent="0.3">
      <c r="C196" s="3">
        <v>50000</v>
      </c>
    </row>
    <row r="197" spans="3:3" x14ac:dyDescent="0.3">
      <c r="C197" s="3">
        <v>35000</v>
      </c>
    </row>
    <row r="198" spans="3:3" x14ac:dyDescent="0.3">
      <c r="C198" s="3">
        <v>500000</v>
      </c>
    </row>
    <row r="199" spans="3:3" x14ac:dyDescent="0.3">
      <c r="C199" s="3">
        <v>33000</v>
      </c>
    </row>
    <row r="200" spans="3:3" x14ac:dyDescent="0.3">
      <c r="C200" s="3">
        <v>35000</v>
      </c>
    </row>
    <row r="201" spans="3:3" x14ac:dyDescent="0.3">
      <c r="C201" s="3">
        <v>53000</v>
      </c>
    </row>
    <row r="202" spans="3:3" x14ac:dyDescent="0.3">
      <c r="C202" s="3">
        <v>92233</v>
      </c>
    </row>
    <row r="203" spans="3:3" x14ac:dyDescent="0.3">
      <c r="C203" s="3">
        <v>58000</v>
      </c>
    </row>
    <row r="204" spans="3:3" x14ac:dyDescent="0.3">
      <c r="C204" s="3">
        <v>28200</v>
      </c>
    </row>
    <row r="205" spans="3:3" x14ac:dyDescent="0.3">
      <c r="C205" s="3">
        <v>53460</v>
      </c>
    </row>
    <row r="206" spans="3:3" x14ac:dyDescent="0.3">
      <c r="C206" s="3">
        <v>28282</v>
      </c>
    </row>
    <row r="207" spans="3:3" x14ac:dyDescent="0.3">
      <c r="C207" s="3">
        <v>3493</v>
      </c>
    </row>
    <row r="208" spans="3:3" x14ac:dyDescent="0.3">
      <c r="C208" s="3">
        <v>12479</v>
      </c>
    </row>
    <row r="209" spans="3:3" x14ac:dyDescent="0.3">
      <c r="C209" s="3">
        <v>34797</v>
      </c>
    </row>
    <row r="210" spans="3:3" x14ac:dyDescent="0.3">
      <c r="C210" s="3">
        <v>3435</v>
      </c>
    </row>
    <row r="211" spans="3:3" x14ac:dyDescent="0.3">
      <c r="C211" s="3">
        <v>21125</v>
      </c>
    </row>
    <row r="212" spans="3:3" x14ac:dyDescent="0.3">
      <c r="C212" s="3">
        <v>35775</v>
      </c>
    </row>
    <row r="213" spans="3:3" x14ac:dyDescent="0.3">
      <c r="C213" s="3">
        <v>43535</v>
      </c>
    </row>
    <row r="214" spans="3:3" x14ac:dyDescent="0.3">
      <c r="C214" s="3">
        <v>22671</v>
      </c>
    </row>
    <row r="215" spans="3:3" x14ac:dyDescent="0.3">
      <c r="C215" s="3">
        <v>31604</v>
      </c>
    </row>
    <row r="216" spans="3:3" x14ac:dyDescent="0.3">
      <c r="C216" s="3">
        <v>20114</v>
      </c>
    </row>
    <row r="217" spans="3:3" x14ac:dyDescent="0.3">
      <c r="C217" s="3">
        <v>36100</v>
      </c>
    </row>
    <row r="218" spans="3:3" x14ac:dyDescent="0.3">
      <c r="C218" s="3">
        <v>12500</v>
      </c>
    </row>
    <row r="219" spans="3:3" x14ac:dyDescent="0.3">
      <c r="C219" s="3">
        <v>15000</v>
      </c>
    </row>
    <row r="220" spans="3:3" x14ac:dyDescent="0.3">
      <c r="C220" s="3">
        <v>45078</v>
      </c>
    </row>
    <row r="221" spans="3:3" x14ac:dyDescent="0.3">
      <c r="C221" s="3">
        <v>36000</v>
      </c>
    </row>
    <row r="222" spans="3:3" x14ac:dyDescent="0.3">
      <c r="C222" s="3">
        <v>38488</v>
      </c>
    </row>
    <row r="223" spans="3:3" x14ac:dyDescent="0.3">
      <c r="C223" s="3">
        <v>32000</v>
      </c>
    </row>
    <row r="224" spans="3:3" x14ac:dyDescent="0.3">
      <c r="C224" s="3">
        <v>77632</v>
      </c>
    </row>
    <row r="225" spans="3:3" x14ac:dyDescent="0.3">
      <c r="C225" s="3">
        <v>61381</v>
      </c>
    </row>
    <row r="226" spans="3:3" x14ac:dyDescent="0.3">
      <c r="C226" s="3">
        <v>36198</v>
      </c>
    </row>
    <row r="227" spans="3:3" x14ac:dyDescent="0.3">
      <c r="C227" s="3">
        <v>22517</v>
      </c>
    </row>
    <row r="228" spans="3:3" x14ac:dyDescent="0.3">
      <c r="C228" s="3">
        <v>24678</v>
      </c>
    </row>
    <row r="229" spans="3:3" x14ac:dyDescent="0.3">
      <c r="C229" s="3">
        <v>57000</v>
      </c>
    </row>
    <row r="230" spans="3:3" x14ac:dyDescent="0.3">
      <c r="C230" s="3">
        <v>60000</v>
      </c>
    </row>
    <row r="231" spans="3:3" x14ac:dyDescent="0.3">
      <c r="C231" s="3">
        <v>52132</v>
      </c>
    </row>
    <row r="232" spans="3:3" x14ac:dyDescent="0.3">
      <c r="C232" s="3">
        <v>45000</v>
      </c>
    </row>
    <row r="233" spans="3:3" x14ac:dyDescent="0.3">
      <c r="C233" s="3">
        <v>15001</v>
      </c>
    </row>
    <row r="234" spans="3:3" x14ac:dyDescent="0.3">
      <c r="C234" s="3">
        <v>12900</v>
      </c>
    </row>
    <row r="235" spans="3:3" x14ac:dyDescent="0.3">
      <c r="C235" s="3">
        <v>53000</v>
      </c>
    </row>
    <row r="236" spans="3:3" x14ac:dyDescent="0.3">
      <c r="C236" s="3">
        <v>4492</v>
      </c>
    </row>
    <row r="237" spans="3:3" x14ac:dyDescent="0.3">
      <c r="C237" s="3">
        <v>15141</v>
      </c>
    </row>
    <row r="238" spans="3:3" x14ac:dyDescent="0.3">
      <c r="C238" s="3">
        <v>11849</v>
      </c>
    </row>
    <row r="239" spans="3:3" x14ac:dyDescent="0.3">
      <c r="C239" s="3">
        <v>68000</v>
      </c>
    </row>
    <row r="240" spans="3:3" x14ac:dyDescent="0.3">
      <c r="C240" s="3">
        <v>60241</v>
      </c>
    </row>
    <row r="241" spans="3:3" x14ac:dyDescent="0.3">
      <c r="C241" s="3">
        <v>23709</v>
      </c>
    </row>
    <row r="242" spans="3:3" x14ac:dyDescent="0.3">
      <c r="C242" s="3">
        <v>32322</v>
      </c>
    </row>
    <row r="243" spans="3:3" x14ac:dyDescent="0.3">
      <c r="C243" s="3">
        <v>35866</v>
      </c>
    </row>
    <row r="244" spans="3:3" x14ac:dyDescent="0.3">
      <c r="C244" s="3">
        <v>34000</v>
      </c>
    </row>
    <row r="245" spans="3:3" x14ac:dyDescent="0.3">
      <c r="C245" s="3">
        <v>7000</v>
      </c>
    </row>
    <row r="246" spans="3:3" x14ac:dyDescent="0.3">
      <c r="C246" s="3">
        <v>49000</v>
      </c>
    </row>
    <row r="247" spans="3:3" x14ac:dyDescent="0.3">
      <c r="C247" s="3">
        <v>71000</v>
      </c>
    </row>
    <row r="248" spans="3:3" x14ac:dyDescent="0.3">
      <c r="C248" s="3">
        <v>35000</v>
      </c>
    </row>
    <row r="249" spans="3:3" x14ac:dyDescent="0.3">
      <c r="C249" s="3">
        <v>36000</v>
      </c>
    </row>
    <row r="250" spans="3:3" x14ac:dyDescent="0.3">
      <c r="C250" s="3">
        <v>30000</v>
      </c>
    </row>
    <row r="251" spans="3:3" x14ac:dyDescent="0.3">
      <c r="C251" s="3">
        <v>17000</v>
      </c>
    </row>
    <row r="252" spans="3:3" x14ac:dyDescent="0.3">
      <c r="C252" s="3">
        <v>35934</v>
      </c>
    </row>
    <row r="253" spans="3:3" x14ac:dyDescent="0.3">
      <c r="C253" s="3">
        <v>56701</v>
      </c>
    </row>
    <row r="254" spans="3:3" x14ac:dyDescent="0.3">
      <c r="C254" s="3">
        <v>31427</v>
      </c>
    </row>
    <row r="255" spans="3:3" x14ac:dyDescent="0.3">
      <c r="C255" s="3">
        <v>48000</v>
      </c>
    </row>
    <row r="256" spans="3:3" x14ac:dyDescent="0.3">
      <c r="C256" s="3">
        <v>54242</v>
      </c>
    </row>
    <row r="257" spans="3:3" x14ac:dyDescent="0.3">
      <c r="C257" s="3">
        <v>53675</v>
      </c>
    </row>
    <row r="258" spans="3:3" x14ac:dyDescent="0.3">
      <c r="C258" s="3">
        <v>49562</v>
      </c>
    </row>
    <row r="259" spans="3:3" x14ac:dyDescent="0.3">
      <c r="C259" s="3">
        <v>40324</v>
      </c>
    </row>
    <row r="260" spans="3:3" x14ac:dyDescent="0.3">
      <c r="C260" s="3">
        <v>25000</v>
      </c>
    </row>
    <row r="261" spans="3:3" x14ac:dyDescent="0.3">
      <c r="C261" s="3">
        <v>36054</v>
      </c>
    </row>
    <row r="262" spans="3:3" x14ac:dyDescent="0.3">
      <c r="C262" s="3">
        <v>29223</v>
      </c>
    </row>
    <row r="263" spans="3:3" x14ac:dyDescent="0.3">
      <c r="C263" s="3">
        <v>5600</v>
      </c>
    </row>
    <row r="264" spans="3:3" x14ac:dyDescent="0.3">
      <c r="C264" s="3">
        <v>40023</v>
      </c>
    </row>
    <row r="265" spans="3:3" x14ac:dyDescent="0.3">
      <c r="C265" s="3">
        <v>16002</v>
      </c>
    </row>
    <row r="266" spans="3:3" x14ac:dyDescent="0.3">
      <c r="C266" s="3">
        <v>40026</v>
      </c>
    </row>
    <row r="267" spans="3:3" x14ac:dyDescent="0.3">
      <c r="C267" s="3">
        <v>21200</v>
      </c>
    </row>
    <row r="268" spans="3:3" x14ac:dyDescent="0.3">
      <c r="C268" s="3">
        <v>35000</v>
      </c>
    </row>
    <row r="269" spans="3:3" x14ac:dyDescent="0.3">
      <c r="C269" s="3">
        <v>19434</v>
      </c>
    </row>
    <row r="270" spans="3:3" x14ac:dyDescent="0.3">
      <c r="C270" s="3">
        <v>19000</v>
      </c>
    </row>
    <row r="271" spans="3:3" x14ac:dyDescent="0.3">
      <c r="C271" s="3">
        <v>18828</v>
      </c>
    </row>
    <row r="272" spans="3:3" x14ac:dyDescent="0.3">
      <c r="C272" s="3">
        <v>69341</v>
      </c>
    </row>
    <row r="273" spans="3:3" x14ac:dyDescent="0.3">
      <c r="C273" s="3">
        <v>69562</v>
      </c>
    </row>
    <row r="274" spans="3:3" x14ac:dyDescent="0.3">
      <c r="C274" s="3">
        <v>27600</v>
      </c>
    </row>
    <row r="275" spans="3:3" x14ac:dyDescent="0.3">
      <c r="C275" s="3">
        <v>61203</v>
      </c>
    </row>
    <row r="276" spans="3:3" x14ac:dyDescent="0.3">
      <c r="C276" s="3">
        <v>16500</v>
      </c>
    </row>
    <row r="277" spans="3:3" x14ac:dyDescent="0.3">
      <c r="C277" s="3">
        <v>30753</v>
      </c>
    </row>
    <row r="278" spans="3:3" x14ac:dyDescent="0.3">
      <c r="C278" s="3">
        <v>24800</v>
      </c>
    </row>
    <row r="279" spans="3:3" x14ac:dyDescent="0.3">
      <c r="C279" s="3">
        <v>21780</v>
      </c>
    </row>
    <row r="280" spans="3:3" x14ac:dyDescent="0.3">
      <c r="C280" s="3">
        <v>4000</v>
      </c>
    </row>
    <row r="281" spans="3:3" x14ac:dyDescent="0.3">
      <c r="C281" s="3">
        <v>40126</v>
      </c>
    </row>
    <row r="282" spans="3:3" x14ac:dyDescent="0.3">
      <c r="C282" s="3">
        <v>14465</v>
      </c>
    </row>
    <row r="283" spans="3:3" x14ac:dyDescent="0.3">
      <c r="C283" s="3">
        <v>50456</v>
      </c>
    </row>
    <row r="284" spans="3:3" x14ac:dyDescent="0.3">
      <c r="C284" s="3">
        <v>63000</v>
      </c>
    </row>
    <row r="285" spans="3:3" x14ac:dyDescent="0.3">
      <c r="C285" s="3">
        <v>9010</v>
      </c>
    </row>
    <row r="286" spans="3:3" x14ac:dyDescent="0.3">
      <c r="C286" s="3">
        <v>9800</v>
      </c>
    </row>
    <row r="287" spans="3:3" x14ac:dyDescent="0.3">
      <c r="C287" s="3">
        <v>15059</v>
      </c>
    </row>
    <row r="288" spans="3:3" x14ac:dyDescent="0.3">
      <c r="C288" s="3">
        <v>28569</v>
      </c>
    </row>
    <row r="289" spans="3:3" x14ac:dyDescent="0.3">
      <c r="C289" s="3">
        <v>44000</v>
      </c>
    </row>
    <row r="290" spans="3:3" x14ac:dyDescent="0.3">
      <c r="C290" s="3">
        <v>34000</v>
      </c>
    </row>
    <row r="291" spans="3:3" x14ac:dyDescent="0.3">
      <c r="C291" s="3">
        <v>10980</v>
      </c>
    </row>
    <row r="292" spans="3:3" x14ac:dyDescent="0.3">
      <c r="C292" s="3">
        <v>19000</v>
      </c>
    </row>
    <row r="293" spans="3:3" x14ac:dyDescent="0.3">
      <c r="C293" s="3">
        <v>31427</v>
      </c>
    </row>
    <row r="294" spans="3:3" x14ac:dyDescent="0.3">
      <c r="C294" s="3">
        <v>12000</v>
      </c>
    </row>
    <row r="295" spans="3:3" x14ac:dyDescent="0.3">
      <c r="C295" s="3">
        <v>38000</v>
      </c>
    </row>
    <row r="296" spans="3:3" x14ac:dyDescent="0.3">
      <c r="C296" s="3">
        <v>33019</v>
      </c>
    </row>
    <row r="297" spans="3:3" x14ac:dyDescent="0.3">
      <c r="C297" s="3">
        <v>60076</v>
      </c>
    </row>
    <row r="298" spans="3:3" x14ac:dyDescent="0.3">
      <c r="C298" s="3">
        <v>33988</v>
      </c>
    </row>
    <row r="299" spans="3:3" x14ac:dyDescent="0.3">
      <c r="C299" s="3">
        <v>60000</v>
      </c>
    </row>
    <row r="300" spans="3:3" x14ac:dyDescent="0.3">
      <c r="C300" s="3">
        <v>87934</v>
      </c>
    </row>
    <row r="301" spans="3:3" x14ac:dyDescent="0.3">
      <c r="C301" s="3">
        <v>9000</v>
      </c>
    </row>
    <row r="302" spans="3:3" x14ac:dyDescent="0.3">
      <c r="C302" s="3">
        <v>5464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64071-C00B-4282-98E9-B51D1246E0F6}">
  <dimension ref="A1:D302"/>
  <sheetViews>
    <sheetView showGridLines="0" workbookViewId="0">
      <selection activeCell="B1" sqref="A1:B1048576"/>
    </sheetView>
  </sheetViews>
  <sheetFormatPr defaultRowHeight="14.4" x14ac:dyDescent="0.3"/>
  <cols>
    <col min="1" max="1" width="11" bestFit="1" customWidth="1"/>
    <col min="3" max="3" width="9.33203125" bestFit="1" customWidth="1"/>
    <col min="4" max="4" width="15.77734375" bestFit="1" customWidth="1"/>
  </cols>
  <sheetData>
    <row r="1" spans="1:4" x14ac:dyDescent="0.3">
      <c r="A1" s="2" t="s">
        <v>4</v>
      </c>
    </row>
    <row r="2" spans="1:4" x14ac:dyDescent="0.3">
      <c r="A2" s="3">
        <v>27000</v>
      </c>
    </row>
    <row r="3" spans="1:4" x14ac:dyDescent="0.3">
      <c r="A3" s="3">
        <v>43000</v>
      </c>
      <c r="C3" s="16" t="s">
        <v>135</v>
      </c>
      <c r="D3" s="16" t="s">
        <v>139</v>
      </c>
    </row>
    <row r="4" spans="1:4" x14ac:dyDescent="0.3">
      <c r="A4" s="3">
        <v>6900</v>
      </c>
      <c r="C4" s="18">
        <v>0</v>
      </c>
      <c r="D4" s="17">
        <f>_xlfn.PERCENTILE.INC($A$2:$A$302,C4)</f>
        <v>500</v>
      </c>
    </row>
    <row r="5" spans="1:4" x14ac:dyDescent="0.3">
      <c r="A5" s="3">
        <v>5200</v>
      </c>
      <c r="C5" s="18">
        <v>0.25</v>
      </c>
      <c r="D5" s="17">
        <f>_xlfn.PERCENTILE.INC($A$2:$A$302,C5)</f>
        <v>15000</v>
      </c>
    </row>
    <row r="6" spans="1:4" x14ac:dyDescent="0.3">
      <c r="A6" s="3">
        <v>42450</v>
      </c>
      <c r="C6" s="18">
        <v>0.5</v>
      </c>
      <c r="D6" s="17">
        <f>_xlfn.PERCENTILE.INC($A$2:$A$302,C6)</f>
        <v>32000</v>
      </c>
    </row>
    <row r="7" spans="1:4" x14ac:dyDescent="0.3">
      <c r="A7" s="3">
        <v>2071</v>
      </c>
      <c r="C7" s="18">
        <v>0.75</v>
      </c>
      <c r="D7" s="17">
        <f>_xlfn.PERCENTILE.INC($A$2:$A$302,C7)</f>
        <v>49000</v>
      </c>
    </row>
    <row r="8" spans="1:4" x14ac:dyDescent="0.3">
      <c r="A8" s="3">
        <v>18796</v>
      </c>
      <c r="C8" s="18">
        <v>1</v>
      </c>
      <c r="D8" s="17">
        <f>_xlfn.PERCENTILE.INC($A$2:$A$302,C8)</f>
        <v>500000</v>
      </c>
    </row>
    <row r="9" spans="1:4" x14ac:dyDescent="0.3">
      <c r="A9" s="3">
        <v>33429</v>
      </c>
    </row>
    <row r="10" spans="1:4" x14ac:dyDescent="0.3">
      <c r="A10" s="3">
        <v>20273</v>
      </c>
    </row>
    <row r="11" spans="1:4" x14ac:dyDescent="0.3">
      <c r="A11" s="3">
        <v>42367</v>
      </c>
    </row>
    <row r="12" spans="1:4" x14ac:dyDescent="0.3">
      <c r="A12" s="3">
        <v>2135</v>
      </c>
    </row>
    <row r="13" spans="1:4" x14ac:dyDescent="0.3">
      <c r="A13" s="3">
        <v>51000</v>
      </c>
    </row>
    <row r="14" spans="1:4" x14ac:dyDescent="0.3">
      <c r="A14" s="3">
        <v>15000</v>
      </c>
    </row>
    <row r="15" spans="1:4" x14ac:dyDescent="0.3">
      <c r="A15" s="3">
        <v>26000</v>
      </c>
    </row>
    <row r="16" spans="1:4" x14ac:dyDescent="0.3">
      <c r="A16" s="3">
        <v>77427</v>
      </c>
    </row>
    <row r="17" spans="1:1" x14ac:dyDescent="0.3">
      <c r="A17" s="3">
        <v>43000</v>
      </c>
    </row>
    <row r="18" spans="1:1" x14ac:dyDescent="0.3">
      <c r="A18" s="3">
        <v>41678</v>
      </c>
    </row>
    <row r="19" spans="1:1" x14ac:dyDescent="0.3">
      <c r="A19" s="3">
        <v>43000</v>
      </c>
    </row>
    <row r="20" spans="1:1" x14ac:dyDescent="0.3">
      <c r="A20" s="3">
        <v>35500</v>
      </c>
    </row>
    <row r="21" spans="1:1" x14ac:dyDescent="0.3">
      <c r="A21" s="3">
        <v>41442</v>
      </c>
    </row>
    <row r="22" spans="1:1" x14ac:dyDescent="0.3">
      <c r="A22" s="3">
        <v>25000</v>
      </c>
    </row>
    <row r="23" spans="1:1" x14ac:dyDescent="0.3">
      <c r="A23" s="3">
        <v>2400</v>
      </c>
    </row>
    <row r="24" spans="1:1" x14ac:dyDescent="0.3">
      <c r="A24" s="3">
        <v>500000</v>
      </c>
    </row>
    <row r="25" spans="1:1" x14ac:dyDescent="0.3">
      <c r="A25" s="3">
        <v>452800</v>
      </c>
    </row>
    <row r="26" spans="1:1" x14ac:dyDescent="0.3">
      <c r="A26" s="3">
        <v>56879</v>
      </c>
    </row>
    <row r="27" spans="1:1" x14ac:dyDescent="0.3">
      <c r="A27" s="3">
        <v>20000</v>
      </c>
    </row>
    <row r="28" spans="1:1" x14ac:dyDescent="0.3">
      <c r="A28" s="3">
        <v>55138</v>
      </c>
    </row>
    <row r="29" spans="1:1" x14ac:dyDescent="0.3">
      <c r="A29" s="3">
        <v>16200</v>
      </c>
    </row>
    <row r="30" spans="1:1" x14ac:dyDescent="0.3">
      <c r="A30" s="3">
        <v>44542</v>
      </c>
    </row>
    <row r="31" spans="1:1" x14ac:dyDescent="0.3">
      <c r="A31" s="3">
        <v>45000</v>
      </c>
    </row>
    <row r="32" spans="1:1" x14ac:dyDescent="0.3">
      <c r="A32" s="3">
        <v>51439</v>
      </c>
    </row>
    <row r="33" spans="1:1" x14ac:dyDescent="0.3">
      <c r="A33" s="3">
        <v>54200</v>
      </c>
    </row>
    <row r="34" spans="1:1" x14ac:dyDescent="0.3">
      <c r="A34" s="3">
        <v>39000</v>
      </c>
    </row>
    <row r="35" spans="1:1" x14ac:dyDescent="0.3">
      <c r="A35" s="3">
        <v>45000</v>
      </c>
    </row>
    <row r="36" spans="1:1" x14ac:dyDescent="0.3">
      <c r="A36" s="3">
        <v>45000</v>
      </c>
    </row>
    <row r="37" spans="1:1" x14ac:dyDescent="0.3">
      <c r="A37" s="3">
        <v>49998</v>
      </c>
    </row>
    <row r="38" spans="1:1" x14ac:dyDescent="0.3">
      <c r="A38" s="3">
        <v>48767</v>
      </c>
    </row>
    <row r="39" spans="1:1" x14ac:dyDescent="0.3">
      <c r="A39" s="3">
        <v>127000</v>
      </c>
    </row>
    <row r="40" spans="1:1" x14ac:dyDescent="0.3">
      <c r="A40" s="3">
        <v>10079</v>
      </c>
    </row>
    <row r="41" spans="1:1" x14ac:dyDescent="0.3">
      <c r="A41" s="3">
        <v>62000</v>
      </c>
    </row>
    <row r="42" spans="1:1" x14ac:dyDescent="0.3">
      <c r="A42" s="3">
        <v>24524</v>
      </c>
    </row>
    <row r="43" spans="1:1" x14ac:dyDescent="0.3">
      <c r="A43" s="3">
        <v>46706</v>
      </c>
    </row>
    <row r="44" spans="1:1" x14ac:dyDescent="0.3">
      <c r="A44" s="3">
        <v>58000</v>
      </c>
    </row>
    <row r="45" spans="1:1" x14ac:dyDescent="0.3">
      <c r="A45" s="3">
        <v>45780</v>
      </c>
    </row>
    <row r="46" spans="1:1" x14ac:dyDescent="0.3">
      <c r="A46" s="3">
        <v>50000</v>
      </c>
    </row>
    <row r="47" spans="1:1" x14ac:dyDescent="0.3">
      <c r="A47" s="3">
        <v>15000</v>
      </c>
    </row>
    <row r="48" spans="1:1" x14ac:dyDescent="0.3">
      <c r="A48" s="3">
        <v>64532</v>
      </c>
    </row>
    <row r="49" spans="1:1" x14ac:dyDescent="0.3">
      <c r="A49" s="3">
        <v>65000</v>
      </c>
    </row>
    <row r="50" spans="1:1" x14ac:dyDescent="0.3">
      <c r="A50" s="3">
        <v>25870</v>
      </c>
    </row>
    <row r="51" spans="1:1" x14ac:dyDescent="0.3">
      <c r="A51" s="3">
        <v>37000</v>
      </c>
    </row>
    <row r="52" spans="1:1" x14ac:dyDescent="0.3">
      <c r="A52" s="3">
        <v>304707</v>
      </c>
    </row>
    <row r="53" spans="1:1" x14ac:dyDescent="0.3">
      <c r="A53" s="3">
        <v>40000</v>
      </c>
    </row>
    <row r="54" spans="1:1" x14ac:dyDescent="0.3">
      <c r="A54" s="3">
        <v>15000</v>
      </c>
    </row>
    <row r="55" spans="1:1" x14ac:dyDescent="0.3">
      <c r="A55" s="3">
        <v>135000</v>
      </c>
    </row>
    <row r="56" spans="1:1" x14ac:dyDescent="0.3">
      <c r="A56" s="3">
        <v>90000</v>
      </c>
    </row>
    <row r="57" spans="1:1" x14ac:dyDescent="0.3">
      <c r="A57" s="3">
        <v>70000</v>
      </c>
    </row>
    <row r="58" spans="1:1" x14ac:dyDescent="0.3">
      <c r="A58" s="3">
        <v>40534</v>
      </c>
    </row>
    <row r="59" spans="1:1" x14ac:dyDescent="0.3">
      <c r="A59" s="3">
        <v>50000</v>
      </c>
    </row>
    <row r="60" spans="1:1" x14ac:dyDescent="0.3">
      <c r="A60" s="3">
        <v>39485</v>
      </c>
    </row>
    <row r="61" spans="1:1" x14ac:dyDescent="0.3">
      <c r="A61" s="3">
        <v>41000</v>
      </c>
    </row>
    <row r="62" spans="1:1" x14ac:dyDescent="0.3">
      <c r="A62" s="3">
        <v>40001</v>
      </c>
    </row>
    <row r="63" spans="1:1" x14ac:dyDescent="0.3">
      <c r="A63" s="3">
        <v>40588</v>
      </c>
    </row>
    <row r="64" spans="1:1" x14ac:dyDescent="0.3">
      <c r="A64" s="3">
        <v>78000</v>
      </c>
    </row>
    <row r="65" spans="1:1" x14ac:dyDescent="0.3">
      <c r="A65" s="3">
        <v>47000</v>
      </c>
    </row>
    <row r="66" spans="1:1" x14ac:dyDescent="0.3">
      <c r="A66" s="3">
        <v>6000</v>
      </c>
    </row>
    <row r="67" spans="1:1" x14ac:dyDescent="0.3">
      <c r="A67" s="3">
        <v>45000</v>
      </c>
    </row>
    <row r="68" spans="1:1" x14ac:dyDescent="0.3">
      <c r="A68" s="3">
        <v>11000</v>
      </c>
    </row>
    <row r="69" spans="1:1" x14ac:dyDescent="0.3">
      <c r="A69" s="3">
        <v>59000</v>
      </c>
    </row>
    <row r="70" spans="1:1" x14ac:dyDescent="0.3">
      <c r="A70" s="3">
        <v>88000</v>
      </c>
    </row>
    <row r="71" spans="1:1" x14ac:dyDescent="0.3">
      <c r="A71" s="3">
        <v>12000</v>
      </c>
    </row>
    <row r="72" spans="1:1" x14ac:dyDescent="0.3">
      <c r="A72" s="3">
        <v>71000</v>
      </c>
    </row>
    <row r="73" spans="1:1" x14ac:dyDescent="0.3">
      <c r="A73" s="3">
        <v>45000</v>
      </c>
    </row>
    <row r="74" spans="1:1" x14ac:dyDescent="0.3">
      <c r="A74" s="3">
        <v>56001</v>
      </c>
    </row>
    <row r="75" spans="1:1" x14ac:dyDescent="0.3">
      <c r="A75" s="3">
        <v>43000</v>
      </c>
    </row>
    <row r="76" spans="1:1" x14ac:dyDescent="0.3">
      <c r="A76" s="3">
        <v>83000</v>
      </c>
    </row>
    <row r="77" spans="1:1" x14ac:dyDescent="0.3">
      <c r="A77" s="3">
        <v>36000</v>
      </c>
    </row>
    <row r="78" spans="1:1" x14ac:dyDescent="0.3">
      <c r="A78" s="3">
        <v>72000</v>
      </c>
    </row>
    <row r="79" spans="1:1" x14ac:dyDescent="0.3">
      <c r="A79" s="3">
        <v>135154</v>
      </c>
    </row>
    <row r="80" spans="1:1" x14ac:dyDescent="0.3">
      <c r="A80" s="3">
        <v>80000</v>
      </c>
    </row>
    <row r="81" spans="1:1" x14ac:dyDescent="0.3">
      <c r="A81" s="3">
        <v>89000</v>
      </c>
    </row>
    <row r="82" spans="1:1" x14ac:dyDescent="0.3">
      <c r="A82" s="3">
        <v>23000</v>
      </c>
    </row>
    <row r="83" spans="1:1" x14ac:dyDescent="0.3">
      <c r="A83" s="3">
        <v>40000</v>
      </c>
    </row>
    <row r="84" spans="1:1" x14ac:dyDescent="0.3">
      <c r="A84" s="3">
        <v>15000</v>
      </c>
    </row>
    <row r="85" spans="1:1" x14ac:dyDescent="0.3">
      <c r="A85" s="3">
        <v>38000</v>
      </c>
    </row>
    <row r="86" spans="1:1" x14ac:dyDescent="0.3">
      <c r="A86" s="3">
        <v>197176</v>
      </c>
    </row>
    <row r="87" spans="1:1" x14ac:dyDescent="0.3">
      <c r="A87" s="3">
        <v>142000</v>
      </c>
    </row>
    <row r="88" spans="1:1" x14ac:dyDescent="0.3">
      <c r="A88" s="3">
        <v>78000</v>
      </c>
    </row>
    <row r="89" spans="1:1" x14ac:dyDescent="0.3">
      <c r="A89" s="3">
        <v>56000</v>
      </c>
    </row>
    <row r="90" spans="1:1" x14ac:dyDescent="0.3">
      <c r="A90" s="3">
        <v>47000</v>
      </c>
    </row>
    <row r="91" spans="1:1" x14ac:dyDescent="0.3">
      <c r="A91" s="3">
        <v>40000</v>
      </c>
    </row>
    <row r="92" spans="1:1" x14ac:dyDescent="0.3">
      <c r="A92" s="3">
        <v>62000</v>
      </c>
    </row>
    <row r="93" spans="1:1" x14ac:dyDescent="0.3">
      <c r="A93" s="3">
        <v>58242</v>
      </c>
    </row>
    <row r="94" spans="1:1" x14ac:dyDescent="0.3">
      <c r="A94" s="3">
        <v>75000</v>
      </c>
    </row>
    <row r="95" spans="1:1" x14ac:dyDescent="0.3">
      <c r="A95" s="3">
        <v>40000</v>
      </c>
    </row>
    <row r="96" spans="1:1" x14ac:dyDescent="0.3">
      <c r="A96" s="3">
        <v>89000</v>
      </c>
    </row>
    <row r="97" spans="1:1" x14ac:dyDescent="0.3">
      <c r="A97" s="3">
        <v>72000</v>
      </c>
    </row>
    <row r="98" spans="1:1" x14ac:dyDescent="0.3">
      <c r="A98" s="3">
        <v>29000</v>
      </c>
    </row>
    <row r="99" spans="1:1" x14ac:dyDescent="0.3">
      <c r="A99" s="3">
        <v>8700</v>
      </c>
    </row>
    <row r="100" spans="1:1" x14ac:dyDescent="0.3">
      <c r="A100" s="3">
        <v>45000</v>
      </c>
    </row>
    <row r="101" spans="1:1" x14ac:dyDescent="0.3">
      <c r="A101" s="3">
        <v>50024</v>
      </c>
    </row>
    <row r="102" spans="1:1" x14ac:dyDescent="0.3">
      <c r="A102" s="3">
        <v>3000</v>
      </c>
    </row>
    <row r="103" spans="1:1" x14ac:dyDescent="0.3">
      <c r="A103" s="3">
        <v>1400</v>
      </c>
    </row>
    <row r="104" spans="1:1" x14ac:dyDescent="0.3">
      <c r="A104" s="3">
        <v>4000</v>
      </c>
    </row>
    <row r="105" spans="1:1" x14ac:dyDescent="0.3">
      <c r="A105" s="3">
        <v>1200</v>
      </c>
    </row>
    <row r="106" spans="1:1" x14ac:dyDescent="0.3">
      <c r="A106" s="3">
        <v>4100</v>
      </c>
    </row>
    <row r="107" spans="1:1" x14ac:dyDescent="0.3">
      <c r="A107" s="3">
        <v>21700</v>
      </c>
    </row>
    <row r="108" spans="1:1" x14ac:dyDescent="0.3">
      <c r="A108" s="3">
        <v>16500</v>
      </c>
    </row>
    <row r="109" spans="1:1" x14ac:dyDescent="0.3">
      <c r="A109" s="3">
        <v>15000</v>
      </c>
    </row>
    <row r="110" spans="1:1" x14ac:dyDescent="0.3">
      <c r="A110" s="3">
        <v>18000</v>
      </c>
    </row>
    <row r="111" spans="1:1" x14ac:dyDescent="0.3">
      <c r="A111" s="3">
        <v>11000</v>
      </c>
    </row>
    <row r="112" spans="1:1" x14ac:dyDescent="0.3">
      <c r="A112" s="3">
        <v>6000</v>
      </c>
    </row>
    <row r="113" spans="1:1" x14ac:dyDescent="0.3">
      <c r="A113" s="3">
        <v>8700</v>
      </c>
    </row>
    <row r="114" spans="1:1" x14ac:dyDescent="0.3">
      <c r="A114" s="3">
        <v>7000</v>
      </c>
    </row>
    <row r="115" spans="1:1" x14ac:dyDescent="0.3">
      <c r="A115" s="3">
        <v>35000</v>
      </c>
    </row>
    <row r="116" spans="1:1" x14ac:dyDescent="0.3">
      <c r="A116" s="3">
        <v>17000</v>
      </c>
    </row>
    <row r="117" spans="1:1" x14ac:dyDescent="0.3">
      <c r="A117" s="3">
        <v>17500</v>
      </c>
    </row>
    <row r="118" spans="1:1" x14ac:dyDescent="0.3">
      <c r="A118" s="3">
        <v>33000</v>
      </c>
    </row>
    <row r="119" spans="1:1" x14ac:dyDescent="0.3">
      <c r="A119" s="3">
        <v>14000</v>
      </c>
    </row>
    <row r="120" spans="1:1" x14ac:dyDescent="0.3">
      <c r="A120" s="3">
        <v>26000</v>
      </c>
    </row>
    <row r="121" spans="1:1" x14ac:dyDescent="0.3">
      <c r="A121" s="3">
        <v>5400</v>
      </c>
    </row>
    <row r="122" spans="1:1" x14ac:dyDescent="0.3">
      <c r="A122" s="3">
        <v>5700</v>
      </c>
    </row>
    <row r="123" spans="1:1" x14ac:dyDescent="0.3">
      <c r="A123" s="3">
        <v>6900</v>
      </c>
    </row>
    <row r="124" spans="1:1" x14ac:dyDescent="0.3">
      <c r="A124" s="3">
        <v>6000</v>
      </c>
    </row>
    <row r="125" spans="1:1" x14ac:dyDescent="0.3">
      <c r="A125" s="3">
        <v>46500</v>
      </c>
    </row>
    <row r="126" spans="1:1" x14ac:dyDescent="0.3">
      <c r="A126" s="3">
        <v>11500</v>
      </c>
    </row>
    <row r="127" spans="1:1" x14ac:dyDescent="0.3">
      <c r="A127" s="3">
        <v>40000</v>
      </c>
    </row>
    <row r="128" spans="1:1" x14ac:dyDescent="0.3">
      <c r="A128" s="3">
        <v>1300</v>
      </c>
    </row>
    <row r="129" spans="1:1" x14ac:dyDescent="0.3">
      <c r="A129" s="3">
        <v>7000</v>
      </c>
    </row>
    <row r="130" spans="1:1" x14ac:dyDescent="0.3">
      <c r="A130" s="3">
        <v>3000</v>
      </c>
    </row>
    <row r="131" spans="1:1" x14ac:dyDescent="0.3">
      <c r="A131" s="3">
        <v>5000</v>
      </c>
    </row>
    <row r="132" spans="1:1" x14ac:dyDescent="0.3">
      <c r="A132" s="3">
        <v>11000</v>
      </c>
    </row>
    <row r="133" spans="1:1" x14ac:dyDescent="0.3">
      <c r="A133" s="3">
        <v>18000</v>
      </c>
    </row>
    <row r="134" spans="1:1" x14ac:dyDescent="0.3">
      <c r="A134" s="3">
        <v>3500</v>
      </c>
    </row>
    <row r="135" spans="1:1" x14ac:dyDescent="0.3">
      <c r="A135" s="3">
        <v>500</v>
      </c>
    </row>
    <row r="136" spans="1:1" x14ac:dyDescent="0.3">
      <c r="A136" s="3">
        <v>11800</v>
      </c>
    </row>
    <row r="137" spans="1:1" x14ac:dyDescent="0.3">
      <c r="A137" s="3">
        <v>5000</v>
      </c>
    </row>
    <row r="138" spans="1:1" x14ac:dyDescent="0.3">
      <c r="A138" s="3">
        <v>23500</v>
      </c>
    </row>
    <row r="139" spans="1:1" x14ac:dyDescent="0.3">
      <c r="A139" s="3">
        <v>16000</v>
      </c>
    </row>
    <row r="140" spans="1:1" x14ac:dyDescent="0.3">
      <c r="A140" s="3">
        <v>15000</v>
      </c>
    </row>
    <row r="141" spans="1:1" x14ac:dyDescent="0.3">
      <c r="A141" s="3">
        <v>16600</v>
      </c>
    </row>
    <row r="142" spans="1:1" x14ac:dyDescent="0.3">
      <c r="A142" s="3">
        <v>32000</v>
      </c>
    </row>
    <row r="143" spans="1:1" x14ac:dyDescent="0.3">
      <c r="A143" s="3">
        <v>20000</v>
      </c>
    </row>
    <row r="144" spans="1:1" x14ac:dyDescent="0.3">
      <c r="A144" s="3">
        <v>29000</v>
      </c>
    </row>
    <row r="145" spans="1:1" x14ac:dyDescent="0.3">
      <c r="A145" s="3">
        <v>25000</v>
      </c>
    </row>
    <row r="146" spans="1:1" x14ac:dyDescent="0.3">
      <c r="A146" s="3">
        <v>25000</v>
      </c>
    </row>
    <row r="147" spans="1:1" x14ac:dyDescent="0.3">
      <c r="A147" s="3">
        <v>19000</v>
      </c>
    </row>
    <row r="148" spans="1:1" x14ac:dyDescent="0.3">
      <c r="A148" s="3">
        <v>15000</v>
      </c>
    </row>
    <row r="149" spans="1:1" x14ac:dyDescent="0.3">
      <c r="A149" s="3">
        <v>58000</v>
      </c>
    </row>
    <row r="150" spans="1:1" x14ac:dyDescent="0.3">
      <c r="A150" s="3">
        <v>45000</v>
      </c>
    </row>
    <row r="151" spans="1:1" x14ac:dyDescent="0.3">
      <c r="A151" s="3">
        <v>24000</v>
      </c>
    </row>
    <row r="152" spans="1:1" x14ac:dyDescent="0.3">
      <c r="A152" s="3">
        <v>6000</v>
      </c>
    </row>
    <row r="153" spans="1:1" x14ac:dyDescent="0.3">
      <c r="A153" s="3">
        <v>31000</v>
      </c>
    </row>
    <row r="154" spans="1:1" x14ac:dyDescent="0.3">
      <c r="A154" s="3">
        <v>13000</v>
      </c>
    </row>
    <row r="155" spans="1:1" x14ac:dyDescent="0.3">
      <c r="A155" s="3">
        <v>45000</v>
      </c>
    </row>
    <row r="156" spans="1:1" x14ac:dyDescent="0.3">
      <c r="A156" s="3">
        <v>8000</v>
      </c>
    </row>
    <row r="157" spans="1:1" x14ac:dyDescent="0.3">
      <c r="A157" s="3">
        <v>4300</v>
      </c>
    </row>
    <row r="158" spans="1:1" x14ac:dyDescent="0.3">
      <c r="A158" s="3">
        <v>15000</v>
      </c>
    </row>
    <row r="159" spans="1:1" x14ac:dyDescent="0.3">
      <c r="A159" s="3">
        <v>23000</v>
      </c>
    </row>
    <row r="160" spans="1:1" x14ac:dyDescent="0.3">
      <c r="A160" s="3">
        <v>8600</v>
      </c>
    </row>
    <row r="161" spans="1:1" x14ac:dyDescent="0.3">
      <c r="A161" s="3">
        <v>4000</v>
      </c>
    </row>
    <row r="162" spans="1:1" x14ac:dyDescent="0.3">
      <c r="A162" s="3">
        <v>24000</v>
      </c>
    </row>
    <row r="163" spans="1:1" x14ac:dyDescent="0.3">
      <c r="A163" s="3">
        <v>23000</v>
      </c>
    </row>
    <row r="164" spans="1:1" x14ac:dyDescent="0.3">
      <c r="A164" s="3">
        <v>14500</v>
      </c>
    </row>
    <row r="165" spans="1:1" x14ac:dyDescent="0.3">
      <c r="A165" s="3">
        <v>27000</v>
      </c>
    </row>
    <row r="166" spans="1:1" x14ac:dyDescent="0.3">
      <c r="A166" s="3">
        <v>14000</v>
      </c>
    </row>
    <row r="167" spans="1:1" x14ac:dyDescent="0.3">
      <c r="A167" s="3">
        <v>500</v>
      </c>
    </row>
    <row r="168" spans="1:1" x14ac:dyDescent="0.3">
      <c r="A168" s="3">
        <v>1000</v>
      </c>
    </row>
    <row r="169" spans="1:1" x14ac:dyDescent="0.3">
      <c r="A169" s="3">
        <v>42000</v>
      </c>
    </row>
    <row r="170" spans="1:1" x14ac:dyDescent="0.3">
      <c r="A170" s="3">
        <v>12000</v>
      </c>
    </row>
    <row r="171" spans="1:1" x14ac:dyDescent="0.3">
      <c r="A171" s="3">
        <v>14000</v>
      </c>
    </row>
    <row r="172" spans="1:1" x14ac:dyDescent="0.3">
      <c r="A172" s="3">
        <v>5500</v>
      </c>
    </row>
    <row r="173" spans="1:1" x14ac:dyDescent="0.3">
      <c r="A173" s="3">
        <v>6700</v>
      </c>
    </row>
    <row r="174" spans="1:1" x14ac:dyDescent="0.3">
      <c r="A174" s="3">
        <v>13700</v>
      </c>
    </row>
    <row r="175" spans="1:1" x14ac:dyDescent="0.3">
      <c r="A175" s="3">
        <v>1300</v>
      </c>
    </row>
    <row r="176" spans="1:1" x14ac:dyDescent="0.3">
      <c r="A176" s="3">
        <v>38600</v>
      </c>
    </row>
    <row r="177" spans="1:1" x14ac:dyDescent="0.3">
      <c r="A177" s="3">
        <v>75000</v>
      </c>
    </row>
    <row r="178" spans="1:1" x14ac:dyDescent="0.3">
      <c r="A178" s="3">
        <v>30000</v>
      </c>
    </row>
    <row r="179" spans="1:1" x14ac:dyDescent="0.3">
      <c r="A179" s="3">
        <v>24000</v>
      </c>
    </row>
    <row r="180" spans="1:1" x14ac:dyDescent="0.3">
      <c r="A180" s="3">
        <v>19000</v>
      </c>
    </row>
    <row r="181" spans="1:1" x14ac:dyDescent="0.3">
      <c r="A181" s="3">
        <v>213000</v>
      </c>
    </row>
    <row r="182" spans="1:1" x14ac:dyDescent="0.3">
      <c r="A182" s="3">
        <v>60000</v>
      </c>
    </row>
    <row r="183" spans="1:1" x14ac:dyDescent="0.3">
      <c r="A183" s="3">
        <v>50000</v>
      </c>
    </row>
    <row r="184" spans="1:1" x14ac:dyDescent="0.3">
      <c r="A184" s="3">
        <v>30000</v>
      </c>
    </row>
    <row r="185" spans="1:1" x14ac:dyDescent="0.3">
      <c r="A185" s="3">
        <v>21000</v>
      </c>
    </row>
    <row r="186" spans="1:1" x14ac:dyDescent="0.3">
      <c r="A186" s="3">
        <v>26000</v>
      </c>
    </row>
    <row r="187" spans="1:1" x14ac:dyDescent="0.3">
      <c r="A187" s="3">
        <v>1900</v>
      </c>
    </row>
    <row r="188" spans="1:1" x14ac:dyDescent="0.3">
      <c r="A188" s="3">
        <v>22000</v>
      </c>
    </row>
    <row r="189" spans="1:1" x14ac:dyDescent="0.3">
      <c r="A189" s="3">
        <v>32000</v>
      </c>
    </row>
    <row r="190" spans="1:1" x14ac:dyDescent="0.3">
      <c r="A190" s="3">
        <v>18000</v>
      </c>
    </row>
    <row r="191" spans="1:1" x14ac:dyDescent="0.3">
      <c r="A191" s="3">
        <v>55000</v>
      </c>
    </row>
    <row r="192" spans="1:1" x14ac:dyDescent="0.3">
      <c r="A192" s="3">
        <v>60000</v>
      </c>
    </row>
    <row r="193" spans="1:1" x14ac:dyDescent="0.3">
      <c r="A193" s="3">
        <v>25000</v>
      </c>
    </row>
    <row r="194" spans="1:1" x14ac:dyDescent="0.3">
      <c r="A194" s="3">
        <v>49000</v>
      </c>
    </row>
    <row r="195" spans="1:1" x14ac:dyDescent="0.3">
      <c r="A195" s="3">
        <v>24000</v>
      </c>
    </row>
    <row r="196" spans="1:1" x14ac:dyDescent="0.3">
      <c r="A196" s="3">
        <v>50000</v>
      </c>
    </row>
    <row r="197" spans="1:1" x14ac:dyDescent="0.3">
      <c r="A197" s="3">
        <v>35000</v>
      </c>
    </row>
    <row r="198" spans="1:1" x14ac:dyDescent="0.3">
      <c r="A198" s="3">
        <v>500000</v>
      </c>
    </row>
    <row r="199" spans="1:1" x14ac:dyDescent="0.3">
      <c r="A199" s="3">
        <v>33000</v>
      </c>
    </row>
    <row r="200" spans="1:1" x14ac:dyDescent="0.3">
      <c r="A200" s="3">
        <v>35000</v>
      </c>
    </row>
    <row r="201" spans="1:1" x14ac:dyDescent="0.3">
      <c r="A201" s="3">
        <v>53000</v>
      </c>
    </row>
    <row r="202" spans="1:1" x14ac:dyDescent="0.3">
      <c r="A202" s="3">
        <v>92233</v>
      </c>
    </row>
    <row r="203" spans="1:1" x14ac:dyDescent="0.3">
      <c r="A203" s="3">
        <v>58000</v>
      </c>
    </row>
    <row r="204" spans="1:1" x14ac:dyDescent="0.3">
      <c r="A204" s="3">
        <v>28200</v>
      </c>
    </row>
    <row r="205" spans="1:1" x14ac:dyDescent="0.3">
      <c r="A205" s="3">
        <v>53460</v>
      </c>
    </row>
    <row r="206" spans="1:1" x14ac:dyDescent="0.3">
      <c r="A206" s="3">
        <v>28282</v>
      </c>
    </row>
    <row r="207" spans="1:1" x14ac:dyDescent="0.3">
      <c r="A207" s="3">
        <v>3493</v>
      </c>
    </row>
    <row r="208" spans="1:1" x14ac:dyDescent="0.3">
      <c r="A208" s="3">
        <v>12479</v>
      </c>
    </row>
    <row r="209" spans="1:1" x14ac:dyDescent="0.3">
      <c r="A209" s="3">
        <v>34797</v>
      </c>
    </row>
    <row r="210" spans="1:1" x14ac:dyDescent="0.3">
      <c r="A210" s="3">
        <v>3435</v>
      </c>
    </row>
    <row r="211" spans="1:1" x14ac:dyDescent="0.3">
      <c r="A211" s="3">
        <v>21125</v>
      </c>
    </row>
    <row r="212" spans="1:1" x14ac:dyDescent="0.3">
      <c r="A212" s="3">
        <v>35775</v>
      </c>
    </row>
    <row r="213" spans="1:1" x14ac:dyDescent="0.3">
      <c r="A213" s="3">
        <v>43535</v>
      </c>
    </row>
    <row r="214" spans="1:1" x14ac:dyDescent="0.3">
      <c r="A214" s="3">
        <v>22671</v>
      </c>
    </row>
    <row r="215" spans="1:1" x14ac:dyDescent="0.3">
      <c r="A215" s="3">
        <v>31604</v>
      </c>
    </row>
    <row r="216" spans="1:1" x14ac:dyDescent="0.3">
      <c r="A216" s="3">
        <v>20114</v>
      </c>
    </row>
    <row r="217" spans="1:1" x14ac:dyDescent="0.3">
      <c r="A217" s="3">
        <v>36100</v>
      </c>
    </row>
    <row r="218" spans="1:1" x14ac:dyDescent="0.3">
      <c r="A218" s="3">
        <v>12500</v>
      </c>
    </row>
    <row r="219" spans="1:1" x14ac:dyDescent="0.3">
      <c r="A219" s="3">
        <v>15000</v>
      </c>
    </row>
    <row r="220" spans="1:1" x14ac:dyDescent="0.3">
      <c r="A220" s="3">
        <v>45078</v>
      </c>
    </row>
    <row r="221" spans="1:1" x14ac:dyDescent="0.3">
      <c r="A221" s="3">
        <v>36000</v>
      </c>
    </row>
    <row r="222" spans="1:1" x14ac:dyDescent="0.3">
      <c r="A222" s="3">
        <v>38488</v>
      </c>
    </row>
    <row r="223" spans="1:1" x14ac:dyDescent="0.3">
      <c r="A223" s="3">
        <v>32000</v>
      </c>
    </row>
    <row r="224" spans="1:1" x14ac:dyDescent="0.3">
      <c r="A224" s="3">
        <v>77632</v>
      </c>
    </row>
    <row r="225" spans="1:1" x14ac:dyDescent="0.3">
      <c r="A225" s="3">
        <v>61381</v>
      </c>
    </row>
    <row r="226" spans="1:1" x14ac:dyDescent="0.3">
      <c r="A226" s="3">
        <v>36198</v>
      </c>
    </row>
    <row r="227" spans="1:1" x14ac:dyDescent="0.3">
      <c r="A227" s="3">
        <v>22517</v>
      </c>
    </row>
    <row r="228" spans="1:1" x14ac:dyDescent="0.3">
      <c r="A228" s="3">
        <v>24678</v>
      </c>
    </row>
    <row r="229" spans="1:1" x14ac:dyDescent="0.3">
      <c r="A229" s="3">
        <v>57000</v>
      </c>
    </row>
    <row r="230" spans="1:1" x14ac:dyDescent="0.3">
      <c r="A230" s="3">
        <v>60000</v>
      </c>
    </row>
    <row r="231" spans="1:1" x14ac:dyDescent="0.3">
      <c r="A231" s="3">
        <v>52132</v>
      </c>
    </row>
    <row r="232" spans="1:1" x14ac:dyDescent="0.3">
      <c r="A232" s="3">
        <v>45000</v>
      </c>
    </row>
    <row r="233" spans="1:1" x14ac:dyDescent="0.3">
      <c r="A233" s="3">
        <v>15001</v>
      </c>
    </row>
    <row r="234" spans="1:1" x14ac:dyDescent="0.3">
      <c r="A234" s="3">
        <v>12900</v>
      </c>
    </row>
    <row r="235" spans="1:1" x14ac:dyDescent="0.3">
      <c r="A235" s="3">
        <v>53000</v>
      </c>
    </row>
    <row r="236" spans="1:1" x14ac:dyDescent="0.3">
      <c r="A236" s="3">
        <v>4492</v>
      </c>
    </row>
    <row r="237" spans="1:1" x14ac:dyDescent="0.3">
      <c r="A237" s="3">
        <v>15141</v>
      </c>
    </row>
    <row r="238" spans="1:1" x14ac:dyDescent="0.3">
      <c r="A238" s="3">
        <v>11849</v>
      </c>
    </row>
    <row r="239" spans="1:1" x14ac:dyDescent="0.3">
      <c r="A239" s="3">
        <v>68000</v>
      </c>
    </row>
    <row r="240" spans="1:1" x14ac:dyDescent="0.3">
      <c r="A240" s="3">
        <v>60241</v>
      </c>
    </row>
    <row r="241" spans="1:1" x14ac:dyDescent="0.3">
      <c r="A241" s="3">
        <v>23709</v>
      </c>
    </row>
    <row r="242" spans="1:1" x14ac:dyDescent="0.3">
      <c r="A242" s="3">
        <v>32322</v>
      </c>
    </row>
    <row r="243" spans="1:1" x14ac:dyDescent="0.3">
      <c r="A243" s="3">
        <v>35866</v>
      </c>
    </row>
    <row r="244" spans="1:1" x14ac:dyDescent="0.3">
      <c r="A244" s="3">
        <v>34000</v>
      </c>
    </row>
    <row r="245" spans="1:1" x14ac:dyDescent="0.3">
      <c r="A245" s="3">
        <v>7000</v>
      </c>
    </row>
    <row r="246" spans="1:1" x14ac:dyDescent="0.3">
      <c r="A246" s="3">
        <v>49000</v>
      </c>
    </row>
    <row r="247" spans="1:1" x14ac:dyDescent="0.3">
      <c r="A247" s="3">
        <v>71000</v>
      </c>
    </row>
    <row r="248" spans="1:1" x14ac:dyDescent="0.3">
      <c r="A248" s="3">
        <v>35000</v>
      </c>
    </row>
    <row r="249" spans="1:1" x14ac:dyDescent="0.3">
      <c r="A249" s="3">
        <v>36000</v>
      </c>
    </row>
    <row r="250" spans="1:1" x14ac:dyDescent="0.3">
      <c r="A250" s="3">
        <v>30000</v>
      </c>
    </row>
    <row r="251" spans="1:1" x14ac:dyDescent="0.3">
      <c r="A251" s="3">
        <v>17000</v>
      </c>
    </row>
    <row r="252" spans="1:1" x14ac:dyDescent="0.3">
      <c r="A252" s="3">
        <v>35934</v>
      </c>
    </row>
    <row r="253" spans="1:1" x14ac:dyDescent="0.3">
      <c r="A253" s="3">
        <v>56701</v>
      </c>
    </row>
    <row r="254" spans="1:1" x14ac:dyDescent="0.3">
      <c r="A254" s="3">
        <v>31427</v>
      </c>
    </row>
    <row r="255" spans="1:1" x14ac:dyDescent="0.3">
      <c r="A255" s="3">
        <v>48000</v>
      </c>
    </row>
    <row r="256" spans="1:1" x14ac:dyDescent="0.3">
      <c r="A256" s="3">
        <v>54242</v>
      </c>
    </row>
    <row r="257" spans="1:1" x14ac:dyDescent="0.3">
      <c r="A257" s="3">
        <v>53675</v>
      </c>
    </row>
    <row r="258" spans="1:1" x14ac:dyDescent="0.3">
      <c r="A258" s="3">
        <v>49562</v>
      </c>
    </row>
    <row r="259" spans="1:1" x14ac:dyDescent="0.3">
      <c r="A259" s="3">
        <v>40324</v>
      </c>
    </row>
    <row r="260" spans="1:1" x14ac:dyDescent="0.3">
      <c r="A260" s="3">
        <v>25000</v>
      </c>
    </row>
    <row r="261" spans="1:1" x14ac:dyDescent="0.3">
      <c r="A261" s="3">
        <v>36054</v>
      </c>
    </row>
    <row r="262" spans="1:1" x14ac:dyDescent="0.3">
      <c r="A262" s="3">
        <v>29223</v>
      </c>
    </row>
    <row r="263" spans="1:1" x14ac:dyDescent="0.3">
      <c r="A263" s="3">
        <v>5600</v>
      </c>
    </row>
    <row r="264" spans="1:1" x14ac:dyDescent="0.3">
      <c r="A264" s="3">
        <v>40023</v>
      </c>
    </row>
    <row r="265" spans="1:1" x14ac:dyDescent="0.3">
      <c r="A265" s="3">
        <v>16002</v>
      </c>
    </row>
    <row r="266" spans="1:1" x14ac:dyDescent="0.3">
      <c r="A266" s="3">
        <v>40026</v>
      </c>
    </row>
    <row r="267" spans="1:1" x14ac:dyDescent="0.3">
      <c r="A267" s="3">
        <v>21200</v>
      </c>
    </row>
    <row r="268" spans="1:1" x14ac:dyDescent="0.3">
      <c r="A268" s="3">
        <v>35000</v>
      </c>
    </row>
    <row r="269" spans="1:1" x14ac:dyDescent="0.3">
      <c r="A269" s="3">
        <v>19434</v>
      </c>
    </row>
    <row r="270" spans="1:1" x14ac:dyDescent="0.3">
      <c r="A270" s="3">
        <v>19000</v>
      </c>
    </row>
    <row r="271" spans="1:1" x14ac:dyDescent="0.3">
      <c r="A271" s="3">
        <v>18828</v>
      </c>
    </row>
    <row r="272" spans="1:1" x14ac:dyDescent="0.3">
      <c r="A272" s="3">
        <v>69341</v>
      </c>
    </row>
    <row r="273" spans="1:1" x14ac:dyDescent="0.3">
      <c r="A273" s="3">
        <v>69562</v>
      </c>
    </row>
    <row r="274" spans="1:1" x14ac:dyDescent="0.3">
      <c r="A274" s="3">
        <v>27600</v>
      </c>
    </row>
    <row r="275" spans="1:1" x14ac:dyDescent="0.3">
      <c r="A275" s="3">
        <v>61203</v>
      </c>
    </row>
    <row r="276" spans="1:1" x14ac:dyDescent="0.3">
      <c r="A276" s="3">
        <v>16500</v>
      </c>
    </row>
    <row r="277" spans="1:1" x14ac:dyDescent="0.3">
      <c r="A277" s="3">
        <v>30753</v>
      </c>
    </row>
    <row r="278" spans="1:1" x14ac:dyDescent="0.3">
      <c r="A278" s="3">
        <v>24800</v>
      </c>
    </row>
    <row r="279" spans="1:1" x14ac:dyDescent="0.3">
      <c r="A279" s="3">
        <v>21780</v>
      </c>
    </row>
    <row r="280" spans="1:1" x14ac:dyDescent="0.3">
      <c r="A280" s="3">
        <v>4000</v>
      </c>
    </row>
    <row r="281" spans="1:1" x14ac:dyDescent="0.3">
      <c r="A281" s="3">
        <v>40126</v>
      </c>
    </row>
    <row r="282" spans="1:1" x14ac:dyDescent="0.3">
      <c r="A282" s="3">
        <v>14465</v>
      </c>
    </row>
    <row r="283" spans="1:1" x14ac:dyDescent="0.3">
      <c r="A283" s="3">
        <v>50456</v>
      </c>
    </row>
    <row r="284" spans="1:1" x14ac:dyDescent="0.3">
      <c r="A284" s="3">
        <v>63000</v>
      </c>
    </row>
    <row r="285" spans="1:1" x14ac:dyDescent="0.3">
      <c r="A285" s="3">
        <v>9010</v>
      </c>
    </row>
    <row r="286" spans="1:1" x14ac:dyDescent="0.3">
      <c r="A286" s="3">
        <v>9800</v>
      </c>
    </row>
    <row r="287" spans="1:1" x14ac:dyDescent="0.3">
      <c r="A287" s="3">
        <v>15059</v>
      </c>
    </row>
    <row r="288" spans="1:1" x14ac:dyDescent="0.3">
      <c r="A288" s="3">
        <v>28569</v>
      </c>
    </row>
    <row r="289" spans="1:1" x14ac:dyDescent="0.3">
      <c r="A289" s="3">
        <v>44000</v>
      </c>
    </row>
    <row r="290" spans="1:1" x14ac:dyDescent="0.3">
      <c r="A290" s="3">
        <v>34000</v>
      </c>
    </row>
    <row r="291" spans="1:1" x14ac:dyDescent="0.3">
      <c r="A291" s="3">
        <v>10980</v>
      </c>
    </row>
    <row r="292" spans="1:1" x14ac:dyDescent="0.3">
      <c r="A292" s="3">
        <v>19000</v>
      </c>
    </row>
    <row r="293" spans="1:1" x14ac:dyDescent="0.3">
      <c r="A293" s="3">
        <v>31427</v>
      </c>
    </row>
    <row r="294" spans="1:1" x14ac:dyDescent="0.3">
      <c r="A294" s="3">
        <v>12000</v>
      </c>
    </row>
    <row r="295" spans="1:1" x14ac:dyDescent="0.3">
      <c r="A295" s="3">
        <v>38000</v>
      </c>
    </row>
    <row r="296" spans="1:1" x14ac:dyDescent="0.3">
      <c r="A296" s="3">
        <v>33019</v>
      </c>
    </row>
    <row r="297" spans="1:1" x14ac:dyDescent="0.3">
      <c r="A297" s="3">
        <v>60076</v>
      </c>
    </row>
    <row r="298" spans="1:1" x14ac:dyDescent="0.3">
      <c r="A298" s="3">
        <v>33988</v>
      </c>
    </row>
    <row r="299" spans="1:1" x14ac:dyDescent="0.3">
      <c r="A299" s="3">
        <v>60000</v>
      </c>
    </row>
    <row r="300" spans="1:1" x14ac:dyDescent="0.3">
      <c r="A300" s="3">
        <v>87934</v>
      </c>
    </row>
    <row r="301" spans="1:1" x14ac:dyDescent="0.3">
      <c r="A301" s="3">
        <v>9000</v>
      </c>
    </row>
    <row r="302" spans="1:1" x14ac:dyDescent="0.3">
      <c r="A302" s="3">
        <v>5464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8D3A1-FD8B-43DB-9FCB-EE8ED689CFAF}">
  <dimension ref="A1:D302"/>
  <sheetViews>
    <sheetView showGridLines="0" workbookViewId="0">
      <selection activeCell="B1" sqref="A1:B1048576"/>
    </sheetView>
  </sheetViews>
  <sheetFormatPr defaultRowHeight="14.4" x14ac:dyDescent="0.3"/>
  <cols>
    <col min="1" max="1" width="11" bestFit="1" customWidth="1"/>
    <col min="3" max="3" width="9.33203125" bestFit="1" customWidth="1"/>
    <col min="4" max="4" width="15.77734375" bestFit="1" customWidth="1"/>
  </cols>
  <sheetData>
    <row r="1" spans="1:4" x14ac:dyDescent="0.3">
      <c r="A1" s="2" t="s">
        <v>4</v>
      </c>
    </row>
    <row r="2" spans="1:4" x14ac:dyDescent="0.3">
      <c r="A2" s="3">
        <v>27000</v>
      </c>
    </row>
    <row r="3" spans="1:4" x14ac:dyDescent="0.3">
      <c r="A3" s="3">
        <v>43000</v>
      </c>
      <c r="C3" s="16" t="s">
        <v>135</v>
      </c>
      <c r="D3" s="16" t="s">
        <v>139</v>
      </c>
    </row>
    <row r="4" spans="1:4" x14ac:dyDescent="0.3">
      <c r="A4" s="3">
        <v>6900</v>
      </c>
      <c r="C4" s="18">
        <v>0</v>
      </c>
      <c r="D4" s="17">
        <f>_xlfn.PERCENTILE.INC($A$2:$A$302,C4)</f>
        <v>500</v>
      </c>
    </row>
    <row r="5" spans="1:4" x14ac:dyDescent="0.3">
      <c r="A5" s="3">
        <v>5200</v>
      </c>
      <c r="C5" s="18">
        <v>0.25</v>
      </c>
      <c r="D5" s="17">
        <f>_xlfn.PERCENTILE.INC($A$2:$A$302,C5)</f>
        <v>15000</v>
      </c>
    </row>
    <row r="6" spans="1:4" x14ac:dyDescent="0.3">
      <c r="A6" s="3">
        <v>42450</v>
      </c>
      <c r="C6" s="18">
        <v>0.5</v>
      </c>
      <c r="D6" s="17">
        <f t="shared" ref="D6:D8" si="0">_xlfn.PERCENTILE.INC($A$2:$A$302,C6)</f>
        <v>32000</v>
      </c>
    </row>
    <row r="7" spans="1:4" x14ac:dyDescent="0.3">
      <c r="A7" s="3">
        <v>2071</v>
      </c>
      <c r="C7" s="18">
        <v>0.75</v>
      </c>
      <c r="D7" s="17">
        <f t="shared" si="0"/>
        <v>49000</v>
      </c>
    </row>
    <row r="8" spans="1:4" x14ac:dyDescent="0.3">
      <c r="A8" s="3">
        <v>18796</v>
      </c>
      <c r="C8" s="18">
        <v>1</v>
      </c>
      <c r="D8" s="17">
        <f t="shared" si="0"/>
        <v>500000</v>
      </c>
    </row>
    <row r="9" spans="1:4" x14ac:dyDescent="0.3">
      <c r="A9" s="3">
        <v>33429</v>
      </c>
    </row>
    <row r="10" spans="1:4" x14ac:dyDescent="0.3">
      <c r="A10" s="3">
        <v>20273</v>
      </c>
    </row>
    <row r="11" spans="1:4" x14ac:dyDescent="0.3">
      <c r="A11" s="3">
        <v>42367</v>
      </c>
    </row>
    <row r="12" spans="1:4" x14ac:dyDescent="0.3">
      <c r="A12" s="3">
        <v>2135</v>
      </c>
    </row>
    <row r="13" spans="1:4" x14ac:dyDescent="0.3">
      <c r="A13" s="3">
        <v>51000</v>
      </c>
    </row>
    <row r="14" spans="1:4" x14ac:dyDescent="0.3">
      <c r="A14" s="3">
        <v>15000</v>
      </c>
    </row>
    <row r="15" spans="1:4" x14ac:dyDescent="0.3">
      <c r="A15" s="3">
        <v>26000</v>
      </c>
    </row>
    <row r="16" spans="1:4" x14ac:dyDescent="0.3">
      <c r="A16" s="3">
        <v>77427</v>
      </c>
    </row>
    <row r="17" spans="1:1" x14ac:dyDescent="0.3">
      <c r="A17" s="3">
        <v>43000</v>
      </c>
    </row>
    <row r="18" spans="1:1" x14ac:dyDescent="0.3">
      <c r="A18" s="3">
        <v>41678</v>
      </c>
    </row>
    <row r="19" spans="1:1" x14ac:dyDescent="0.3">
      <c r="A19" s="3">
        <v>43000</v>
      </c>
    </row>
    <row r="20" spans="1:1" x14ac:dyDescent="0.3">
      <c r="A20" s="3">
        <v>35500</v>
      </c>
    </row>
    <row r="21" spans="1:1" x14ac:dyDescent="0.3">
      <c r="A21" s="3">
        <v>41442</v>
      </c>
    </row>
    <row r="22" spans="1:1" x14ac:dyDescent="0.3">
      <c r="A22" s="3">
        <v>25000</v>
      </c>
    </row>
    <row r="23" spans="1:1" x14ac:dyDescent="0.3">
      <c r="A23" s="3">
        <v>2400</v>
      </c>
    </row>
    <row r="24" spans="1:1" x14ac:dyDescent="0.3">
      <c r="A24" s="3">
        <v>500000</v>
      </c>
    </row>
    <row r="25" spans="1:1" x14ac:dyDescent="0.3">
      <c r="A25" s="3">
        <v>452800</v>
      </c>
    </row>
    <row r="26" spans="1:1" x14ac:dyDescent="0.3">
      <c r="A26" s="3">
        <v>56879</v>
      </c>
    </row>
    <row r="27" spans="1:1" x14ac:dyDescent="0.3">
      <c r="A27" s="3">
        <v>20000</v>
      </c>
    </row>
    <row r="28" spans="1:1" x14ac:dyDescent="0.3">
      <c r="A28" s="3">
        <v>55138</v>
      </c>
    </row>
    <row r="29" spans="1:1" x14ac:dyDescent="0.3">
      <c r="A29" s="3">
        <v>16200</v>
      </c>
    </row>
    <row r="30" spans="1:1" x14ac:dyDescent="0.3">
      <c r="A30" s="3">
        <v>44542</v>
      </c>
    </row>
    <row r="31" spans="1:1" x14ac:dyDescent="0.3">
      <c r="A31" s="3">
        <v>45000</v>
      </c>
    </row>
    <row r="32" spans="1:1" x14ac:dyDescent="0.3">
      <c r="A32" s="3">
        <v>51439</v>
      </c>
    </row>
    <row r="33" spans="1:1" x14ac:dyDescent="0.3">
      <c r="A33" s="3">
        <v>54200</v>
      </c>
    </row>
    <row r="34" spans="1:1" x14ac:dyDescent="0.3">
      <c r="A34" s="3">
        <v>39000</v>
      </c>
    </row>
    <row r="35" spans="1:1" x14ac:dyDescent="0.3">
      <c r="A35" s="3">
        <v>45000</v>
      </c>
    </row>
    <row r="36" spans="1:1" x14ac:dyDescent="0.3">
      <c r="A36" s="3">
        <v>45000</v>
      </c>
    </row>
    <row r="37" spans="1:1" x14ac:dyDescent="0.3">
      <c r="A37" s="3">
        <v>49998</v>
      </c>
    </row>
    <row r="38" spans="1:1" x14ac:dyDescent="0.3">
      <c r="A38" s="3">
        <v>48767</v>
      </c>
    </row>
    <row r="39" spans="1:1" x14ac:dyDescent="0.3">
      <c r="A39" s="3">
        <v>127000</v>
      </c>
    </row>
    <row r="40" spans="1:1" x14ac:dyDescent="0.3">
      <c r="A40" s="3">
        <v>10079</v>
      </c>
    </row>
    <row r="41" spans="1:1" x14ac:dyDescent="0.3">
      <c r="A41" s="3">
        <v>62000</v>
      </c>
    </row>
    <row r="42" spans="1:1" x14ac:dyDescent="0.3">
      <c r="A42" s="3">
        <v>24524</v>
      </c>
    </row>
    <row r="43" spans="1:1" x14ac:dyDescent="0.3">
      <c r="A43" s="3">
        <v>46706</v>
      </c>
    </row>
    <row r="44" spans="1:1" x14ac:dyDescent="0.3">
      <c r="A44" s="3">
        <v>58000</v>
      </c>
    </row>
    <row r="45" spans="1:1" x14ac:dyDescent="0.3">
      <c r="A45" s="3">
        <v>45780</v>
      </c>
    </row>
    <row r="46" spans="1:1" x14ac:dyDescent="0.3">
      <c r="A46" s="3">
        <v>50000</v>
      </c>
    </row>
    <row r="47" spans="1:1" x14ac:dyDescent="0.3">
      <c r="A47" s="3">
        <v>15000</v>
      </c>
    </row>
    <row r="48" spans="1:1" x14ac:dyDescent="0.3">
      <c r="A48" s="3">
        <v>64532</v>
      </c>
    </row>
    <row r="49" spans="1:1" x14ac:dyDescent="0.3">
      <c r="A49" s="3">
        <v>65000</v>
      </c>
    </row>
    <row r="50" spans="1:1" x14ac:dyDescent="0.3">
      <c r="A50" s="3">
        <v>25870</v>
      </c>
    </row>
    <row r="51" spans="1:1" x14ac:dyDescent="0.3">
      <c r="A51" s="3">
        <v>37000</v>
      </c>
    </row>
    <row r="52" spans="1:1" x14ac:dyDescent="0.3">
      <c r="A52" s="3">
        <v>304707</v>
      </c>
    </row>
    <row r="53" spans="1:1" x14ac:dyDescent="0.3">
      <c r="A53" s="3">
        <v>40000</v>
      </c>
    </row>
    <row r="54" spans="1:1" x14ac:dyDescent="0.3">
      <c r="A54" s="3">
        <v>15000</v>
      </c>
    </row>
    <row r="55" spans="1:1" x14ac:dyDescent="0.3">
      <c r="A55" s="3">
        <v>135000</v>
      </c>
    </row>
    <row r="56" spans="1:1" x14ac:dyDescent="0.3">
      <c r="A56" s="3">
        <v>90000</v>
      </c>
    </row>
    <row r="57" spans="1:1" x14ac:dyDescent="0.3">
      <c r="A57" s="3">
        <v>70000</v>
      </c>
    </row>
    <row r="58" spans="1:1" x14ac:dyDescent="0.3">
      <c r="A58" s="3">
        <v>40534</v>
      </c>
    </row>
    <row r="59" spans="1:1" x14ac:dyDescent="0.3">
      <c r="A59" s="3">
        <v>50000</v>
      </c>
    </row>
    <row r="60" spans="1:1" x14ac:dyDescent="0.3">
      <c r="A60" s="3">
        <v>39485</v>
      </c>
    </row>
    <row r="61" spans="1:1" x14ac:dyDescent="0.3">
      <c r="A61" s="3">
        <v>41000</v>
      </c>
    </row>
    <row r="62" spans="1:1" x14ac:dyDescent="0.3">
      <c r="A62" s="3">
        <v>40001</v>
      </c>
    </row>
    <row r="63" spans="1:1" x14ac:dyDescent="0.3">
      <c r="A63" s="3">
        <v>40588</v>
      </c>
    </row>
    <row r="64" spans="1:1" x14ac:dyDescent="0.3">
      <c r="A64" s="3">
        <v>78000</v>
      </c>
    </row>
    <row r="65" spans="1:1" x14ac:dyDescent="0.3">
      <c r="A65" s="3">
        <v>47000</v>
      </c>
    </row>
    <row r="66" spans="1:1" x14ac:dyDescent="0.3">
      <c r="A66" s="3">
        <v>6000</v>
      </c>
    </row>
    <row r="67" spans="1:1" x14ac:dyDescent="0.3">
      <c r="A67" s="3">
        <v>45000</v>
      </c>
    </row>
    <row r="68" spans="1:1" x14ac:dyDescent="0.3">
      <c r="A68" s="3">
        <v>11000</v>
      </c>
    </row>
    <row r="69" spans="1:1" x14ac:dyDescent="0.3">
      <c r="A69" s="3">
        <v>59000</v>
      </c>
    </row>
    <row r="70" spans="1:1" x14ac:dyDescent="0.3">
      <c r="A70" s="3">
        <v>88000</v>
      </c>
    </row>
    <row r="71" spans="1:1" x14ac:dyDescent="0.3">
      <c r="A71" s="3">
        <v>12000</v>
      </c>
    </row>
    <row r="72" spans="1:1" x14ac:dyDescent="0.3">
      <c r="A72" s="3">
        <v>71000</v>
      </c>
    </row>
    <row r="73" spans="1:1" x14ac:dyDescent="0.3">
      <c r="A73" s="3">
        <v>45000</v>
      </c>
    </row>
    <row r="74" spans="1:1" x14ac:dyDescent="0.3">
      <c r="A74" s="3">
        <v>56001</v>
      </c>
    </row>
    <row r="75" spans="1:1" x14ac:dyDescent="0.3">
      <c r="A75" s="3">
        <v>43000</v>
      </c>
    </row>
    <row r="76" spans="1:1" x14ac:dyDescent="0.3">
      <c r="A76" s="3">
        <v>83000</v>
      </c>
    </row>
    <row r="77" spans="1:1" x14ac:dyDescent="0.3">
      <c r="A77" s="3">
        <v>36000</v>
      </c>
    </row>
    <row r="78" spans="1:1" x14ac:dyDescent="0.3">
      <c r="A78" s="3">
        <v>72000</v>
      </c>
    </row>
    <row r="79" spans="1:1" x14ac:dyDescent="0.3">
      <c r="A79" s="3">
        <v>135154</v>
      </c>
    </row>
    <row r="80" spans="1:1" x14ac:dyDescent="0.3">
      <c r="A80" s="3">
        <v>80000</v>
      </c>
    </row>
    <row r="81" spans="1:1" x14ac:dyDescent="0.3">
      <c r="A81" s="3">
        <v>89000</v>
      </c>
    </row>
    <row r="82" spans="1:1" x14ac:dyDescent="0.3">
      <c r="A82" s="3">
        <v>23000</v>
      </c>
    </row>
    <row r="83" spans="1:1" x14ac:dyDescent="0.3">
      <c r="A83" s="3">
        <v>40000</v>
      </c>
    </row>
    <row r="84" spans="1:1" x14ac:dyDescent="0.3">
      <c r="A84" s="3">
        <v>15000</v>
      </c>
    </row>
    <row r="85" spans="1:1" x14ac:dyDescent="0.3">
      <c r="A85" s="3">
        <v>38000</v>
      </c>
    </row>
    <row r="86" spans="1:1" x14ac:dyDescent="0.3">
      <c r="A86" s="3">
        <v>197176</v>
      </c>
    </row>
    <row r="87" spans="1:1" x14ac:dyDescent="0.3">
      <c r="A87" s="3">
        <v>142000</v>
      </c>
    </row>
    <row r="88" spans="1:1" x14ac:dyDescent="0.3">
      <c r="A88" s="3">
        <v>78000</v>
      </c>
    </row>
    <row r="89" spans="1:1" x14ac:dyDescent="0.3">
      <c r="A89" s="3">
        <v>56000</v>
      </c>
    </row>
    <row r="90" spans="1:1" x14ac:dyDescent="0.3">
      <c r="A90" s="3">
        <v>47000</v>
      </c>
    </row>
    <row r="91" spans="1:1" x14ac:dyDescent="0.3">
      <c r="A91" s="3">
        <v>40000</v>
      </c>
    </row>
    <row r="92" spans="1:1" x14ac:dyDescent="0.3">
      <c r="A92" s="3">
        <v>62000</v>
      </c>
    </row>
    <row r="93" spans="1:1" x14ac:dyDescent="0.3">
      <c r="A93" s="3">
        <v>58242</v>
      </c>
    </row>
    <row r="94" spans="1:1" x14ac:dyDescent="0.3">
      <c r="A94" s="3">
        <v>75000</v>
      </c>
    </row>
    <row r="95" spans="1:1" x14ac:dyDescent="0.3">
      <c r="A95" s="3">
        <v>40000</v>
      </c>
    </row>
    <row r="96" spans="1:1" x14ac:dyDescent="0.3">
      <c r="A96" s="3">
        <v>89000</v>
      </c>
    </row>
    <row r="97" spans="1:1" x14ac:dyDescent="0.3">
      <c r="A97" s="3">
        <v>72000</v>
      </c>
    </row>
    <row r="98" spans="1:1" x14ac:dyDescent="0.3">
      <c r="A98" s="3">
        <v>29000</v>
      </c>
    </row>
    <row r="99" spans="1:1" x14ac:dyDescent="0.3">
      <c r="A99" s="3">
        <v>8700</v>
      </c>
    </row>
    <row r="100" spans="1:1" x14ac:dyDescent="0.3">
      <c r="A100" s="3">
        <v>45000</v>
      </c>
    </row>
    <row r="101" spans="1:1" x14ac:dyDescent="0.3">
      <c r="A101" s="3">
        <v>50024</v>
      </c>
    </row>
    <row r="102" spans="1:1" x14ac:dyDescent="0.3">
      <c r="A102" s="3">
        <v>3000</v>
      </c>
    </row>
    <row r="103" spans="1:1" x14ac:dyDescent="0.3">
      <c r="A103" s="3">
        <v>1400</v>
      </c>
    </row>
    <row r="104" spans="1:1" x14ac:dyDescent="0.3">
      <c r="A104" s="3">
        <v>4000</v>
      </c>
    </row>
    <row r="105" spans="1:1" x14ac:dyDescent="0.3">
      <c r="A105" s="3">
        <v>1200</v>
      </c>
    </row>
    <row r="106" spans="1:1" x14ac:dyDescent="0.3">
      <c r="A106" s="3">
        <v>4100</v>
      </c>
    </row>
    <row r="107" spans="1:1" x14ac:dyDescent="0.3">
      <c r="A107" s="3">
        <v>21700</v>
      </c>
    </row>
    <row r="108" spans="1:1" x14ac:dyDescent="0.3">
      <c r="A108" s="3">
        <v>16500</v>
      </c>
    </row>
    <row r="109" spans="1:1" x14ac:dyDescent="0.3">
      <c r="A109" s="3">
        <v>15000</v>
      </c>
    </row>
    <row r="110" spans="1:1" x14ac:dyDescent="0.3">
      <c r="A110" s="3">
        <v>18000</v>
      </c>
    </row>
    <row r="111" spans="1:1" x14ac:dyDescent="0.3">
      <c r="A111" s="3">
        <v>11000</v>
      </c>
    </row>
    <row r="112" spans="1:1" x14ac:dyDescent="0.3">
      <c r="A112" s="3">
        <v>6000</v>
      </c>
    </row>
    <row r="113" spans="1:1" x14ac:dyDescent="0.3">
      <c r="A113" s="3">
        <v>8700</v>
      </c>
    </row>
    <row r="114" spans="1:1" x14ac:dyDescent="0.3">
      <c r="A114" s="3">
        <v>7000</v>
      </c>
    </row>
    <row r="115" spans="1:1" x14ac:dyDescent="0.3">
      <c r="A115" s="3">
        <v>35000</v>
      </c>
    </row>
    <row r="116" spans="1:1" x14ac:dyDescent="0.3">
      <c r="A116" s="3">
        <v>17000</v>
      </c>
    </row>
    <row r="117" spans="1:1" x14ac:dyDescent="0.3">
      <c r="A117" s="3">
        <v>17500</v>
      </c>
    </row>
    <row r="118" spans="1:1" x14ac:dyDescent="0.3">
      <c r="A118" s="3">
        <v>33000</v>
      </c>
    </row>
    <row r="119" spans="1:1" x14ac:dyDescent="0.3">
      <c r="A119" s="3">
        <v>14000</v>
      </c>
    </row>
    <row r="120" spans="1:1" x14ac:dyDescent="0.3">
      <c r="A120" s="3">
        <v>26000</v>
      </c>
    </row>
    <row r="121" spans="1:1" x14ac:dyDescent="0.3">
      <c r="A121" s="3">
        <v>5400</v>
      </c>
    </row>
    <row r="122" spans="1:1" x14ac:dyDescent="0.3">
      <c r="A122" s="3">
        <v>5700</v>
      </c>
    </row>
    <row r="123" spans="1:1" x14ac:dyDescent="0.3">
      <c r="A123" s="3">
        <v>6900</v>
      </c>
    </row>
    <row r="124" spans="1:1" x14ac:dyDescent="0.3">
      <c r="A124" s="3">
        <v>6000</v>
      </c>
    </row>
    <row r="125" spans="1:1" x14ac:dyDescent="0.3">
      <c r="A125" s="3">
        <v>46500</v>
      </c>
    </row>
    <row r="126" spans="1:1" x14ac:dyDescent="0.3">
      <c r="A126" s="3">
        <v>11500</v>
      </c>
    </row>
    <row r="127" spans="1:1" x14ac:dyDescent="0.3">
      <c r="A127" s="3">
        <v>40000</v>
      </c>
    </row>
    <row r="128" spans="1:1" x14ac:dyDescent="0.3">
      <c r="A128" s="3">
        <v>1300</v>
      </c>
    </row>
    <row r="129" spans="1:1" x14ac:dyDescent="0.3">
      <c r="A129" s="3">
        <v>7000</v>
      </c>
    </row>
    <row r="130" spans="1:1" x14ac:dyDescent="0.3">
      <c r="A130" s="3">
        <v>3000</v>
      </c>
    </row>
    <row r="131" spans="1:1" x14ac:dyDescent="0.3">
      <c r="A131" s="3">
        <v>5000</v>
      </c>
    </row>
    <row r="132" spans="1:1" x14ac:dyDescent="0.3">
      <c r="A132" s="3">
        <v>11000</v>
      </c>
    </row>
    <row r="133" spans="1:1" x14ac:dyDescent="0.3">
      <c r="A133" s="3">
        <v>18000</v>
      </c>
    </row>
    <row r="134" spans="1:1" x14ac:dyDescent="0.3">
      <c r="A134" s="3">
        <v>3500</v>
      </c>
    </row>
    <row r="135" spans="1:1" x14ac:dyDescent="0.3">
      <c r="A135" s="3">
        <v>500</v>
      </c>
    </row>
    <row r="136" spans="1:1" x14ac:dyDescent="0.3">
      <c r="A136" s="3">
        <v>11800</v>
      </c>
    </row>
    <row r="137" spans="1:1" x14ac:dyDescent="0.3">
      <c r="A137" s="3">
        <v>5000</v>
      </c>
    </row>
    <row r="138" spans="1:1" x14ac:dyDescent="0.3">
      <c r="A138" s="3">
        <v>23500</v>
      </c>
    </row>
    <row r="139" spans="1:1" x14ac:dyDescent="0.3">
      <c r="A139" s="3">
        <v>16000</v>
      </c>
    </row>
    <row r="140" spans="1:1" x14ac:dyDescent="0.3">
      <c r="A140" s="3">
        <v>15000</v>
      </c>
    </row>
    <row r="141" spans="1:1" x14ac:dyDescent="0.3">
      <c r="A141" s="3">
        <v>16600</v>
      </c>
    </row>
    <row r="142" spans="1:1" x14ac:dyDescent="0.3">
      <c r="A142" s="3">
        <v>32000</v>
      </c>
    </row>
    <row r="143" spans="1:1" x14ac:dyDescent="0.3">
      <c r="A143" s="3">
        <v>20000</v>
      </c>
    </row>
    <row r="144" spans="1:1" x14ac:dyDescent="0.3">
      <c r="A144" s="3">
        <v>29000</v>
      </c>
    </row>
    <row r="145" spans="1:1" x14ac:dyDescent="0.3">
      <c r="A145" s="3">
        <v>25000</v>
      </c>
    </row>
    <row r="146" spans="1:1" x14ac:dyDescent="0.3">
      <c r="A146" s="3">
        <v>25000</v>
      </c>
    </row>
    <row r="147" spans="1:1" x14ac:dyDescent="0.3">
      <c r="A147" s="3">
        <v>19000</v>
      </c>
    </row>
    <row r="148" spans="1:1" x14ac:dyDescent="0.3">
      <c r="A148" s="3">
        <v>15000</v>
      </c>
    </row>
    <row r="149" spans="1:1" x14ac:dyDescent="0.3">
      <c r="A149" s="3">
        <v>58000</v>
      </c>
    </row>
    <row r="150" spans="1:1" x14ac:dyDescent="0.3">
      <c r="A150" s="3">
        <v>45000</v>
      </c>
    </row>
    <row r="151" spans="1:1" x14ac:dyDescent="0.3">
      <c r="A151" s="3">
        <v>24000</v>
      </c>
    </row>
    <row r="152" spans="1:1" x14ac:dyDescent="0.3">
      <c r="A152" s="3">
        <v>6000</v>
      </c>
    </row>
    <row r="153" spans="1:1" x14ac:dyDescent="0.3">
      <c r="A153" s="3">
        <v>31000</v>
      </c>
    </row>
    <row r="154" spans="1:1" x14ac:dyDescent="0.3">
      <c r="A154" s="3">
        <v>13000</v>
      </c>
    </row>
    <row r="155" spans="1:1" x14ac:dyDescent="0.3">
      <c r="A155" s="3">
        <v>45000</v>
      </c>
    </row>
    <row r="156" spans="1:1" x14ac:dyDescent="0.3">
      <c r="A156" s="3">
        <v>8000</v>
      </c>
    </row>
    <row r="157" spans="1:1" x14ac:dyDescent="0.3">
      <c r="A157" s="3">
        <v>4300</v>
      </c>
    </row>
    <row r="158" spans="1:1" x14ac:dyDescent="0.3">
      <c r="A158" s="3">
        <v>15000</v>
      </c>
    </row>
    <row r="159" spans="1:1" x14ac:dyDescent="0.3">
      <c r="A159" s="3">
        <v>23000</v>
      </c>
    </row>
    <row r="160" spans="1:1" x14ac:dyDescent="0.3">
      <c r="A160" s="3">
        <v>8600</v>
      </c>
    </row>
    <row r="161" spans="1:1" x14ac:dyDescent="0.3">
      <c r="A161" s="3">
        <v>4000</v>
      </c>
    </row>
    <row r="162" spans="1:1" x14ac:dyDescent="0.3">
      <c r="A162" s="3">
        <v>24000</v>
      </c>
    </row>
    <row r="163" spans="1:1" x14ac:dyDescent="0.3">
      <c r="A163" s="3">
        <v>23000</v>
      </c>
    </row>
    <row r="164" spans="1:1" x14ac:dyDescent="0.3">
      <c r="A164" s="3">
        <v>14500</v>
      </c>
    </row>
    <row r="165" spans="1:1" x14ac:dyDescent="0.3">
      <c r="A165" s="3">
        <v>27000</v>
      </c>
    </row>
    <row r="166" spans="1:1" x14ac:dyDescent="0.3">
      <c r="A166" s="3">
        <v>14000</v>
      </c>
    </row>
    <row r="167" spans="1:1" x14ac:dyDescent="0.3">
      <c r="A167" s="3">
        <v>500</v>
      </c>
    </row>
    <row r="168" spans="1:1" x14ac:dyDescent="0.3">
      <c r="A168" s="3">
        <v>1000</v>
      </c>
    </row>
    <row r="169" spans="1:1" x14ac:dyDescent="0.3">
      <c r="A169" s="3">
        <v>42000</v>
      </c>
    </row>
    <row r="170" spans="1:1" x14ac:dyDescent="0.3">
      <c r="A170" s="3">
        <v>12000</v>
      </c>
    </row>
    <row r="171" spans="1:1" x14ac:dyDescent="0.3">
      <c r="A171" s="3">
        <v>14000</v>
      </c>
    </row>
    <row r="172" spans="1:1" x14ac:dyDescent="0.3">
      <c r="A172" s="3">
        <v>5500</v>
      </c>
    </row>
    <row r="173" spans="1:1" x14ac:dyDescent="0.3">
      <c r="A173" s="3">
        <v>6700</v>
      </c>
    </row>
    <row r="174" spans="1:1" x14ac:dyDescent="0.3">
      <c r="A174" s="3">
        <v>13700</v>
      </c>
    </row>
    <row r="175" spans="1:1" x14ac:dyDescent="0.3">
      <c r="A175" s="3">
        <v>1300</v>
      </c>
    </row>
    <row r="176" spans="1:1" x14ac:dyDescent="0.3">
      <c r="A176" s="3">
        <v>38600</v>
      </c>
    </row>
    <row r="177" spans="1:1" x14ac:dyDescent="0.3">
      <c r="A177" s="3">
        <v>75000</v>
      </c>
    </row>
    <row r="178" spans="1:1" x14ac:dyDescent="0.3">
      <c r="A178" s="3">
        <v>30000</v>
      </c>
    </row>
    <row r="179" spans="1:1" x14ac:dyDescent="0.3">
      <c r="A179" s="3">
        <v>24000</v>
      </c>
    </row>
    <row r="180" spans="1:1" x14ac:dyDescent="0.3">
      <c r="A180" s="3">
        <v>19000</v>
      </c>
    </row>
    <row r="181" spans="1:1" x14ac:dyDescent="0.3">
      <c r="A181" s="3">
        <v>213000</v>
      </c>
    </row>
    <row r="182" spans="1:1" x14ac:dyDescent="0.3">
      <c r="A182" s="3">
        <v>60000</v>
      </c>
    </row>
    <row r="183" spans="1:1" x14ac:dyDescent="0.3">
      <c r="A183" s="3">
        <v>50000</v>
      </c>
    </row>
    <row r="184" spans="1:1" x14ac:dyDescent="0.3">
      <c r="A184" s="3">
        <v>30000</v>
      </c>
    </row>
    <row r="185" spans="1:1" x14ac:dyDescent="0.3">
      <c r="A185" s="3">
        <v>21000</v>
      </c>
    </row>
    <row r="186" spans="1:1" x14ac:dyDescent="0.3">
      <c r="A186" s="3">
        <v>26000</v>
      </c>
    </row>
    <row r="187" spans="1:1" x14ac:dyDescent="0.3">
      <c r="A187" s="3">
        <v>1900</v>
      </c>
    </row>
    <row r="188" spans="1:1" x14ac:dyDescent="0.3">
      <c r="A188" s="3">
        <v>22000</v>
      </c>
    </row>
    <row r="189" spans="1:1" x14ac:dyDescent="0.3">
      <c r="A189" s="3">
        <v>32000</v>
      </c>
    </row>
    <row r="190" spans="1:1" x14ac:dyDescent="0.3">
      <c r="A190" s="3">
        <v>18000</v>
      </c>
    </row>
    <row r="191" spans="1:1" x14ac:dyDescent="0.3">
      <c r="A191" s="3">
        <v>55000</v>
      </c>
    </row>
    <row r="192" spans="1:1" x14ac:dyDescent="0.3">
      <c r="A192" s="3">
        <v>60000</v>
      </c>
    </row>
    <row r="193" spans="1:1" x14ac:dyDescent="0.3">
      <c r="A193" s="3">
        <v>25000</v>
      </c>
    </row>
    <row r="194" spans="1:1" x14ac:dyDescent="0.3">
      <c r="A194" s="3">
        <v>49000</v>
      </c>
    </row>
    <row r="195" spans="1:1" x14ac:dyDescent="0.3">
      <c r="A195" s="3">
        <v>24000</v>
      </c>
    </row>
    <row r="196" spans="1:1" x14ac:dyDescent="0.3">
      <c r="A196" s="3">
        <v>50000</v>
      </c>
    </row>
    <row r="197" spans="1:1" x14ac:dyDescent="0.3">
      <c r="A197" s="3">
        <v>35000</v>
      </c>
    </row>
    <row r="198" spans="1:1" x14ac:dyDescent="0.3">
      <c r="A198" s="3">
        <v>500000</v>
      </c>
    </row>
    <row r="199" spans="1:1" x14ac:dyDescent="0.3">
      <c r="A199" s="3">
        <v>33000</v>
      </c>
    </row>
    <row r="200" spans="1:1" x14ac:dyDescent="0.3">
      <c r="A200" s="3">
        <v>35000</v>
      </c>
    </row>
    <row r="201" spans="1:1" x14ac:dyDescent="0.3">
      <c r="A201" s="3">
        <v>53000</v>
      </c>
    </row>
    <row r="202" spans="1:1" x14ac:dyDescent="0.3">
      <c r="A202" s="3">
        <v>92233</v>
      </c>
    </row>
    <row r="203" spans="1:1" x14ac:dyDescent="0.3">
      <c r="A203" s="3">
        <v>58000</v>
      </c>
    </row>
    <row r="204" spans="1:1" x14ac:dyDescent="0.3">
      <c r="A204" s="3">
        <v>28200</v>
      </c>
    </row>
    <row r="205" spans="1:1" x14ac:dyDescent="0.3">
      <c r="A205" s="3">
        <v>53460</v>
      </c>
    </row>
    <row r="206" spans="1:1" x14ac:dyDescent="0.3">
      <c r="A206" s="3">
        <v>28282</v>
      </c>
    </row>
    <row r="207" spans="1:1" x14ac:dyDescent="0.3">
      <c r="A207" s="3">
        <v>3493</v>
      </c>
    </row>
    <row r="208" spans="1:1" x14ac:dyDescent="0.3">
      <c r="A208" s="3">
        <v>12479</v>
      </c>
    </row>
    <row r="209" spans="1:1" x14ac:dyDescent="0.3">
      <c r="A209" s="3">
        <v>34797</v>
      </c>
    </row>
    <row r="210" spans="1:1" x14ac:dyDescent="0.3">
      <c r="A210" s="3">
        <v>3435</v>
      </c>
    </row>
    <row r="211" spans="1:1" x14ac:dyDescent="0.3">
      <c r="A211" s="3">
        <v>21125</v>
      </c>
    </row>
    <row r="212" spans="1:1" x14ac:dyDescent="0.3">
      <c r="A212" s="3">
        <v>35775</v>
      </c>
    </row>
    <row r="213" spans="1:1" x14ac:dyDescent="0.3">
      <c r="A213" s="3">
        <v>43535</v>
      </c>
    </row>
    <row r="214" spans="1:1" x14ac:dyDescent="0.3">
      <c r="A214" s="3">
        <v>22671</v>
      </c>
    </row>
    <row r="215" spans="1:1" x14ac:dyDescent="0.3">
      <c r="A215" s="3">
        <v>31604</v>
      </c>
    </row>
    <row r="216" spans="1:1" x14ac:dyDescent="0.3">
      <c r="A216" s="3">
        <v>20114</v>
      </c>
    </row>
    <row r="217" spans="1:1" x14ac:dyDescent="0.3">
      <c r="A217" s="3">
        <v>36100</v>
      </c>
    </row>
    <row r="218" spans="1:1" x14ac:dyDescent="0.3">
      <c r="A218" s="3">
        <v>12500</v>
      </c>
    </row>
    <row r="219" spans="1:1" x14ac:dyDescent="0.3">
      <c r="A219" s="3">
        <v>15000</v>
      </c>
    </row>
    <row r="220" spans="1:1" x14ac:dyDescent="0.3">
      <c r="A220" s="3">
        <v>45078</v>
      </c>
    </row>
    <row r="221" spans="1:1" x14ac:dyDescent="0.3">
      <c r="A221" s="3">
        <v>36000</v>
      </c>
    </row>
    <row r="222" spans="1:1" x14ac:dyDescent="0.3">
      <c r="A222" s="3">
        <v>38488</v>
      </c>
    </row>
    <row r="223" spans="1:1" x14ac:dyDescent="0.3">
      <c r="A223" s="3">
        <v>32000</v>
      </c>
    </row>
    <row r="224" spans="1:1" x14ac:dyDescent="0.3">
      <c r="A224" s="3">
        <v>77632</v>
      </c>
    </row>
    <row r="225" spans="1:1" x14ac:dyDescent="0.3">
      <c r="A225" s="3">
        <v>61381</v>
      </c>
    </row>
    <row r="226" spans="1:1" x14ac:dyDescent="0.3">
      <c r="A226" s="3">
        <v>36198</v>
      </c>
    </row>
    <row r="227" spans="1:1" x14ac:dyDescent="0.3">
      <c r="A227" s="3">
        <v>22517</v>
      </c>
    </row>
    <row r="228" spans="1:1" x14ac:dyDescent="0.3">
      <c r="A228" s="3">
        <v>24678</v>
      </c>
    </row>
    <row r="229" spans="1:1" x14ac:dyDescent="0.3">
      <c r="A229" s="3">
        <v>57000</v>
      </c>
    </row>
    <row r="230" spans="1:1" x14ac:dyDescent="0.3">
      <c r="A230" s="3">
        <v>60000</v>
      </c>
    </row>
    <row r="231" spans="1:1" x14ac:dyDescent="0.3">
      <c r="A231" s="3">
        <v>52132</v>
      </c>
    </row>
    <row r="232" spans="1:1" x14ac:dyDescent="0.3">
      <c r="A232" s="3">
        <v>45000</v>
      </c>
    </row>
    <row r="233" spans="1:1" x14ac:dyDescent="0.3">
      <c r="A233" s="3">
        <v>15001</v>
      </c>
    </row>
    <row r="234" spans="1:1" x14ac:dyDescent="0.3">
      <c r="A234" s="3">
        <v>12900</v>
      </c>
    </row>
    <row r="235" spans="1:1" x14ac:dyDescent="0.3">
      <c r="A235" s="3">
        <v>53000</v>
      </c>
    </row>
    <row r="236" spans="1:1" x14ac:dyDescent="0.3">
      <c r="A236" s="3">
        <v>4492</v>
      </c>
    </row>
    <row r="237" spans="1:1" x14ac:dyDescent="0.3">
      <c r="A237" s="3">
        <v>15141</v>
      </c>
    </row>
    <row r="238" spans="1:1" x14ac:dyDescent="0.3">
      <c r="A238" s="3">
        <v>11849</v>
      </c>
    </row>
    <row r="239" spans="1:1" x14ac:dyDescent="0.3">
      <c r="A239" s="3">
        <v>68000</v>
      </c>
    </row>
    <row r="240" spans="1:1" x14ac:dyDescent="0.3">
      <c r="A240" s="3">
        <v>60241</v>
      </c>
    </row>
    <row r="241" spans="1:1" x14ac:dyDescent="0.3">
      <c r="A241" s="3">
        <v>23709</v>
      </c>
    </row>
    <row r="242" spans="1:1" x14ac:dyDescent="0.3">
      <c r="A242" s="3">
        <v>32322</v>
      </c>
    </row>
    <row r="243" spans="1:1" x14ac:dyDescent="0.3">
      <c r="A243" s="3">
        <v>35866</v>
      </c>
    </row>
    <row r="244" spans="1:1" x14ac:dyDescent="0.3">
      <c r="A244" s="3">
        <v>34000</v>
      </c>
    </row>
    <row r="245" spans="1:1" x14ac:dyDescent="0.3">
      <c r="A245" s="3">
        <v>7000</v>
      </c>
    </row>
    <row r="246" spans="1:1" x14ac:dyDescent="0.3">
      <c r="A246" s="3">
        <v>49000</v>
      </c>
    </row>
    <row r="247" spans="1:1" x14ac:dyDescent="0.3">
      <c r="A247" s="3">
        <v>71000</v>
      </c>
    </row>
    <row r="248" spans="1:1" x14ac:dyDescent="0.3">
      <c r="A248" s="3">
        <v>35000</v>
      </c>
    </row>
    <row r="249" spans="1:1" x14ac:dyDescent="0.3">
      <c r="A249" s="3">
        <v>36000</v>
      </c>
    </row>
    <row r="250" spans="1:1" x14ac:dyDescent="0.3">
      <c r="A250" s="3">
        <v>30000</v>
      </c>
    </row>
    <row r="251" spans="1:1" x14ac:dyDescent="0.3">
      <c r="A251" s="3">
        <v>17000</v>
      </c>
    </row>
    <row r="252" spans="1:1" x14ac:dyDescent="0.3">
      <c r="A252" s="3">
        <v>35934</v>
      </c>
    </row>
    <row r="253" spans="1:1" x14ac:dyDescent="0.3">
      <c r="A253" s="3">
        <v>56701</v>
      </c>
    </row>
    <row r="254" spans="1:1" x14ac:dyDescent="0.3">
      <c r="A254" s="3">
        <v>31427</v>
      </c>
    </row>
    <row r="255" spans="1:1" x14ac:dyDescent="0.3">
      <c r="A255" s="3">
        <v>48000</v>
      </c>
    </row>
    <row r="256" spans="1:1" x14ac:dyDescent="0.3">
      <c r="A256" s="3">
        <v>54242</v>
      </c>
    </row>
    <row r="257" spans="1:1" x14ac:dyDescent="0.3">
      <c r="A257" s="3">
        <v>53675</v>
      </c>
    </row>
    <row r="258" spans="1:1" x14ac:dyDescent="0.3">
      <c r="A258" s="3">
        <v>49562</v>
      </c>
    </row>
    <row r="259" spans="1:1" x14ac:dyDescent="0.3">
      <c r="A259" s="3">
        <v>40324</v>
      </c>
    </row>
    <row r="260" spans="1:1" x14ac:dyDescent="0.3">
      <c r="A260" s="3">
        <v>25000</v>
      </c>
    </row>
    <row r="261" spans="1:1" x14ac:dyDescent="0.3">
      <c r="A261" s="3">
        <v>36054</v>
      </c>
    </row>
    <row r="262" spans="1:1" x14ac:dyDescent="0.3">
      <c r="A262" s="3">
        <v>29223</v>
      </c>
    </row>
    <row r="263" spans="1:1" x14ac:dyDescent="0.3">
      <c r="A263" s="3">
        <v>5600</v>
      </c>
    </row>
    <row r="264" spans="1:1" x14ac:dyDescent="0.3">
      <c r="A264" s="3">
        <v>40023</v>
      </c>
    </row>
    <row r="265" spans="1:1" x14ac:dyDescent="0.3">
      <c r="A265" s="3">
        <v>16002</v>
      </c>
    </row>
    <row r="266" spans="1:1" x14ac:dyDescent="0.3">
      <c r="A266" s="3">
        <v>40026</v>
      </c>
    </row>
    <row r="267" spans="1:1" x14ac:dyDescent="0.3">
      <c r="A267" s="3">
        <v>21200</v>
      </c>
    </row>
    <row r="268" spans="1:1" x14ac:dyDescent="0.3">
      <c r="A268" s="3">
        <v>35000</v>
      </c>
    </row>
    <row r="269" spans="1:1" x14ac:dyDescent="0.3">
      <c r="A269" s="3">
        <v>19434</v>
      </c>
    </row>
    <row r="270" spans="1:1" x14ac:dyDescent="0.3">
      <c r="A270" s="3">
        <v>19000</v>
      </c>
    </row>
    <row r="271" spans="1:1" x14ac:dyDescent="0.3">
      <c r="A271" s="3">
        <v>18828</v>
      </c>
    </row>
    <row r="272" spans="1:1" x14ac:dyDescent="0.3">
      <c r="A272" s="3">
        <v>69341</v>
      </c>
    </row>
    <row r="273" spans="1:1" x14ac:dyDescent="0.3">
      <c r="A273" s="3">
        <v>69562</v>
      </c>
    </row>
    <row r="274" spans="1:1" x14ac:dyDescent="0.3">
      <c r="A274" s="3">
        <v>27600</v>
      </c>
    </row>
    <row r="275" spans="1:1" x14ac:dyDescent="0.3">
      <c r="A275" s="3">
        <v>61203</v>
      </c>
    </row>
    <row r="276" spans="1:1" x14ac:dyDescent="0.3">
      <c r="A276" s="3">
        <v>16500</v>
      </c>
    </row>
    <row r="277" spans="1:1" x14ac:dyDescent="0.3">
      <c r="A277" s="3">
        <v>30753</v>
      </c>
    </row>
    <row r="278" spans="1:1" x14ac:dyDescent="0.3">
      <c r="A278" s="3">
        <v>24800</v>
      </c>
    </row>
    <row r="279" spans="1:1" x14ac:dyDescent="0.3">
      <c r="A279" s="3">
        <v>21780</v>
      </c>
    </row>
    <row r="280" spans="1:1" x14ac:dyDescent="0.3">
      <c r="A280" s="3">
        <v>4000</v>
      </c>
    </row>
    <row r="281" spans="1:1" x14ac:dyDescent="0.3">
      <c r="A281" s="3">
        <v>40126</v>
      </c>
    </row>
    <row r="282" spans="1:1" x14ac:dyDescent="0.3">
      <c r="A282" s="3">
        <v>14465</v>
      </c>
    </row>
    <row r="283" spans="1:1" x14ac:dyDescent="0.3">
      <c r="A283" s="3">
        <v>50456</v>
      </c>
    </row>
    <row r="284" spans="1:1" x14ac:dyDescent="0.3">
      <c r="A284" s="3">
        <v>63000</v>
      </c>
    </row>
    <row r="285" spans="1:1" x14ac:dyDescent="0.3">
      <c r="A285" s="3">
        <v>9010</v>
      </c>
    </row>
    <row r="286" spans="1:1" x14ac:dyDescent="0.3">
      <c r="A286" s="3">
        <v>9800</v>
      </c>
    </row>
    <row r="287" spans="1:1" x14ac:dyDescent="0.3">
      <c r="A287" s="3">
        <v>15059</v>
      </c>
    </row>
    <row r="288" spans="1:1" x14ac:dyDescent="0.3">
      <c r="A288" s="3">
        <v>28569</v>
      </c>
    </row>
    <row r="289" spans="1:1" x14ac:dyDescent="0.3">
      <c r="A289" s="3">
        <v>44000</v>
      </c>
    </row>
    <row r="290" spans="1:1" x14ac:dyDescent="0.3">
      <c r="A290" s="3">
        <v>34000</v>
      </c>
    </row>
    <row r="291" spans="1:1" x14ac:dyDescent="0.3">
      <c r="A291" s="3">
        <v>10980</v>
      </c>
    </row>
    <row r="292" spans="1:1" x14ac:dyDescent="0.3">
      <c r="A292" s="3">
        <v>19000</v>
      </c>
    </row>
    <row r="293" spans="1:1" x14ac:dyDescent="0.3">
      <c r="A293" s="3">
        <v>31427</v>
      </c>
    </row>
    <row r="294" spans="1:1" x14ac:dyDescent="0.3">
      <c r="A294" s="3">
        <v>12000</v>
      </c>
    </row>
    <row r="295" spans="1:1" x14ac:dyDescent="0.3">
      <c r="A295" s="3">
        <v>38000</v>
      </c>
    </row>
    <row r="296" spans="1:1" x14ac:dyDescent="0.3">
      <c r="A296" s="3">
        <v>33019</v>
      </c>
    </row>
    <row r="297" spans="1:1" x14ac:dyDescent="0.3">
      <c r="A297" s="3">
        <v>60076</v>
      </c>
    </row>
    <row r="298" spans="1:1" x14ac:dyDescent="0.3">
      <c r="A298" s="3">
        <v>33988</v>
      </c>
    </row>
    <row r="299" spans="1:1" x14ac:dyDescent="0.3">
      <c r="A299" s="3">
        <v>60000</v>
      </c>
    </row>
    <row r="300" spans="1:1" x14ac:dyDescent="0.3">
      <c r="A300" s="3">
        <v>87934</v>
      </c>
    </row>
    <row r="301" spans="1:1" x14ac:dyDescent="0.3">
      <c r="A301" s="3">
        <v>9000</v>
      </c>
    </row>
    <row r="302" spans="1:1" x14ac:dyDescent="0.3">
      <c r="A302" s="3">
        <v>5464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car_data</vt:lpstr>
      <vt:lpstr>Mean1</vt:lpstr>
      <vt:lpstr>Mean2</vt:lpstr>
      <vt:lpstr>Mean3</vt:lpstr>
      <vt:lpstr>Median</vt:lpstr>
      <vt:lpstr>Var_SD</vt:lpstr>
      <vt:lpstr>Percentiles</vt:lpstr>
      <vt:lpstr>Quartiles</vt:lpstr>
      <vt:lpstr>Box Plot</vt:lpstr>
      <vt:lpstr>IQR_Outliers</vt:lpstr>
      <vt:lpstr>IQR_Outliers2</vt:lpstr>
      <vt:lpstr>Binomial_Distribution</vt:lpstr>
      <vt:lpstr>Binomial_Distribution_4Coins</vt:lpstr>
      <vt:lpstr>Binomial_QC_Example</vt:lpstr>
      <vt:lpstr>Binomial to Normal</vt:lpstr>
      <vt:lpstr>Normal_dist1</vt:lpstr>
      <vt:lpstr>Normal_Dist2</vt:lpstr>
      <vt:lpstr>Expected_Value1</vt:lpstr>
      <vt:lpstr>Expecte_value2</vt:lpstr>
      <vt:lpstr>SD1</vt:lpstr>
      <vt:lpstr>SD2</vt:lpstr>
      <vt:lpstr>Confidence_Interval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Venkat Reddy</cp:lastModifiedBy>
  <dcterms:created xsi:type="dcterms:W3CDTF">2015-06-05T18:17:20Z</dcterms:created>
  <dcterms:modified xsi:type="dcterms:W3CDTF">2024-10-05T06:31:06Z</dcterms:modified>
</cp:coreProperties>
</file>