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user\Desktop\Work Stuff\Foundation\Excel\"/>
    </mc:Choice>
  </mc:AlternateContent>
  <xr:revisionPtr revIDLastSave="0" documentId="13_ncr:1_{AA31B163-E76D-4898-8681-A0C395870CA7}" xr6:coauthVersionLast="47" xr6:coauthVersionMax="47" xr10:uidLastSave="{00000000-0000-0000-0000-000000000000}"/>
  <bookViews>
    <workbookView xWindow="-120" yWindow="-120" windowWidth="20730" windowHeight="11160" firstSheet="5" activeTab="10" xr2:uid="{00000000-000D-0000-FFFF-FFFF00000000}"/>
  </bookViews>
  <sheets>
    <sheet name="Max-Min" sheetId="1" r:id="rId1"/>
    <sheet name="IF-IFS" sheetId="2" r:id="rId2"/>
    <sheet name="Length" sheetId="3" r:id="rId3"/>
    <sheet name="LeftRight" sheetId="4" r:id="rId4"/>
    <sheet name="DateToText" sheetId="5" r:id="rId5"/>
    <sheet name="TRIM" sheetId="6" r:id="rId6"/>
    <sheet name="Concatenate" sheetId="7" r:id="rId7"/>
    <sheet name="Substitute" sheetId="8" r:id="rId8"/>
    <sheet name="Sum" sheetId="9" r:id="rId9"/>
    <sheet name="Count-CountIF" sheetId="10" r:id="rId10"/>
    <sheet name="Days-NetworkDays"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11" l="1"/>
  <c r="M4" i="11"/>
  <c r="M5" i="11"/>
  <c r="M6" i="11"/>
  <c r="M7" i="11"/>
  <c r="M8" i="11"/>
  <c r="M9" i="11"/>
  <c r="M10" i="11"/>
  <c r="M2" i="11"/>
  <c r="L3" i="11"/>
  <c r="L4" i="11"/>
  <c r="L5" i="11"/>
  <c r="L6" i="11"/>
  <c r="L7" i="11"/>
  <c r="L8" i="11"/>
  <c r="L9" i="11"/>
  <c r="L10" i="11"/>
  <c r="L2" i="11"/>
  <c r="L2" i="10"/>
  <c r="K2" i="10"/>
  <c r="J2" i="10"/>
  <c r="L2" i="9"/>
  <c r="K2" i="9"/>
  <c r="J2" i="9"/>
  <c r="K2" i="8" a="1"/>
  <c r="K2" i="8" s="1"/>
  <c r="J2" i="8" a="1"/>
  <c r="J2" i="8" s="1"/>
  <c r="L2" i="8" a="1"/>
  <c r="L2" i="8" s="1"/>
  <c r="K3" i="7"/>
  <c r="K4" i="7"/>
  <c r="K5" i="7"/>
  <c r="K6" i="7"/>
  <c r="K7" i="7"/>
  <c r="K8" i="7"/>
  <c r="K9" i="7"/>
  <c r="K10" i="7"/>
  <c r="K2" i="7"/>
  <c r="J2" i="7" a="1"/>
  <c r="J2" i="7" s="1"/>
  <c r="H12" i="7"/>
  <c r="H11" i="7"/>
  <c r="J2" i="6" a="1"/>
  <c r="J2" i="6" s="1"/>
  <c r="L2" i="5" a="1"/>
  <c r="L2" i="5" s="1"/>
  <c r="K2" i="5"/>
  <c r="K3" i="5"/>
  <c r="K4" i="5"/>
  <c r="K5" i="5"/>
  <c r="K6" i="5"/>
  <c r="K7" i="5"/>
  <c r="K8" i="5"/>
  <c r="K9" i="5"/>
  <c r="K10" i="5"/>
  <c r="J2" i="5" a="1"/>
  <c r="J2" i="5" s="1"/>
  <c r="M2" i="4" a="1"/>
  <c r="M2" i="4" s="1"/>
  <c r="L2" i="4" a="1"/>
  <c r="L2" i="4" s="1"/>
  <c r="K2" i="4" a="1"/>
  <c r="K2" i="4" s="1"/>
  <c r="J3" i="3"/>
  <c r="J4" i="3"/>
  <c r="J5" i="3"/>
  <c r="J6" i="3"/>
  <c r="J7" i="3"/>
  <c r="J8" i="3"/>
  <c r="J9" i="3"/>
  <c r="J10" i="3"/>
  <c r="J2" i="3"/>
  <c r="K2" i="2" a="1"/>
  <c r="K2" i="2" s="1"/>
  <c r="J2" i="2" a="1"/>
  <c r="J2" i="2" s="1"/>
  <c r="K3" i="1"/>
  <c r="J3" i="1"/>
  <c r="K2" i="1"/>
  <c r="J2" i="1"/>
  <c r="C15" i="1"/>
  <c r="C16" i="1"/>
  <c r="B16" i="1"/>
  <c r="B15" i="1"/>
  <c r="C14" i="1"/>
  <c r="B14" i="1"/>
  <c r="B13" i="1"/>
  <c r="C13"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<sst xmlns="http://schemas.openxmlformats.org/spreadsheetml/2006/main" count="616" uniqueCount="109">
  <si>
    <t>EmployeeID</t>
  </si>
  <si>
    <t>FirstName</t>
  </si>
  <si>
    <t>LastName</t>
  </si>
  <si>
    <t>Age</t>
  </si>
  <si>
    <t>Gender</t>
  </si>
  <si>
    <t>JobTitle</t>
  </si>
  <si>
    <t>Salary</t>
  </si>
  <si>
    <t>StartDate</t>
  </si>
  <si>
    <t>EndDate</t>
  </si>
  <si>
    <t>Max</t>
  </si>
  <si>
    <t>Min</t>
  </si>
  <si>
    <t>Jim</t>
  </si>
  <si>
    <t>Halpert</t>
  </si>
  <si>
    <t>Male</t>
  </si>
  <si>
    <t>Salesman</t>
  </si>
  <si>
    <t>Pam</t>
  </si>
  <si>
    <t>Beasley</t>
  </si>
  <si>
    <t>Female</t>
  </si>
  <si>
    <t>Receptionist</t>
  </si>
  <si>
    <t>Dwight</t>
  </si>
  <si>
    <t>Schrute</t>
  </si>
  <si>
    <t>Angela</t>
  </si>
  <si>
    <t>Martin</t>
  </si>
  <si>
    <t>Accountant</t>
  </si>
  <si>
    <t>Toby</t>
  </si>
  <si>
    <t>Flenderson</t>
  </si>
  <si>
    <t>HR</t>
  </si>
  <si>
    <t>Michael</t>
  </si>
  <si>
    <t>Scott</t>
  </si>
  <si>
    <t>Regional Manager</t>
  </si>
  <si>
    <t>Meredith</t>
  </si>
  <si>
    <t>Palmer</t>
  </si>
  <si>
    <t>Supplier Relations</t>
  </si>
  <si>
    <t>Stanley</t>
  </si>
  <si>
    <t>Hudson</t>
  </si>
  <si>
    <t>Kevin</t>
  </si>
  <si>
    <t>Malone</t>
  </si>
  <si>
    <t>Category</t>
  </si>
  <si>
    <t>IF</t>
  </si>
  <si>
    <t>IFS</t>
  </si>
  <si>
    <t>As you can see there is no default value for the instances when there is no set logical test to follow. Hence the NA values.</t>
  </si>
  <si>
    <t>LEN(B2)</t>
  </si>
  <si>
    <t>Can be used to see difference between 100s and thousands. Can find bad Social Security numbers if they're 10 digits instead of 9</t>
  </si>
  <si>
    <t>Email</t>
  </si>
  <si>
    <t>Left</t>
  </si>
  <si>
    <t>Right</t>
  </si>
  <si>
    <t>11/2/2001</t>
  </si>
  <si>
    <t>9/6/2015</t>
  </si>
  <si>
    <t>Jim.Halpert@DunderMifflin.com</t>
  </si>
  <si>
    <t>10/3/1999</t>
  </si>
  <si>
    <t>10/10/2015</t>
  </si>
  <si>
    <t>Pam.Beasley@DunderMifflin.com</t>
  </si>
  <si>
    <t>7/4/2000</t>
  </si>
  <si>
    <t>9/8/2017</t>
  </si>
  <si>
    <t>Dwight.Schrute@AOL.com</t>
  </si>
  <si>
    <t>1/5/2000</t>
  </si>
  <si>
    <t>12/3/2015</t>
  </si>
  <si>
    <t>Angela.Martin@DunderMifflin.com</t>
  </si>
  <si>
    <t>5/6/2001</t>
  </si>
  <si>
    <t>8/30/2017</t>
  </si>
  <si>
    <t>Toby.Flenderson@DunderMifflinCorporate.com</t>
  </si>
  <si>
    <t>9/11/2013</t>
  </si>
  <si>
    <t>Michael.Scott@DunderMifflin.com</t>
  </si>
  <si>
    <t>11/8/2003</t>
  </si>
  <si>
    <t>Meredith.Palmer@Yahoo.com</t>
  </si>
  <si>
    <t>6/9/2002</t>
  </si>
  <si>
    <t>4/22/2015</t>
  </si>
  <si>
    <t>Stanley.Hudson@gmail.com</t>
  </si>
  <si>
    <t>8/10/2003</t>
  </si>
  <si>
    <t>Kevin.Malone@DunderMifflin.com</t>
  </si>
  <si>
    <t>Can be used to select the substring of a string. Some of its usecases include extracting employee_id from the bigger employee_id or Year from date like to the left</t>
  </si>
  <si>
    <t>Another important fact to remember is that this substringing is done on text data. The year extraction doesn't work the way expected when done on date data type. Which can be observed in the following sheet.</t>
  </si>
  <si>
    <t>Extracting year from EndDate</t>
  </si>
  <si>
    <t>TEXT(I2,"dd/mm/yyyy")</t>
  </si>
  <si>
    <t>Extracting Year after converting the EndDate into a text</t>
  </si>
  <si>
    <t>TRIM(C2)</t>
  </si>
  <si>
    <t>It just removes unwanted spaces on both sides</t>
  </si>
  <si>
    <t xml:space="preserve"> Schrute</t>
  </si>
  <si>
    <t xml:space="preserve">Flenderson    </t>
  </si>
  <si>
    <t xml:space="preserve">   Scott</t>
  </si>
  <si>
    <t xml:space="preserve">  Hudson</t>
  </si>
  <si>
    <t xml:space="preserve">Malone </t>
  </si>
  <si>
    <t>CONCATENATE(B2," ",C2)</t>
  </si>
  <si>
    <t>Generating an email</t>
  </si>
  <si>
    <t>with 1 instance</t>
  </si>
  <si>
    <t>with 2 instances</t>
  </si>
  <si>
    <t>with NO instances</t>
  </si>
  <si>
    <t>SUM</t>
  </si>
  <si>
    <t>SUMIF</t>
  </si>
  <si>
    <t>SUMIFS</t>
  </si>
  <si>
    <t>COUNT</t>
  </si>
  <si>
    <t>COUNTIF</t>
  </si>
  <si>
    <t>COUNTIFS</t>
  </si>
  <si>
    <t>DAYS</t>
  </si>
  <si>
    <t>NETWORKDAYS</t>
  </si>
  <si>
    <t>2/11/2001</t>
  </si>
  <si>
    <t>6/9/2015</t>
  </si>
  <si>
    <t>3/10/1999</t>
  </si>
  <si>
    <t>4/7/2000</t>
  </si>
  <si>
    <t>8/9/2017</t>
  </si>
  <si>
    <t>5/1/2000</t>
  </si>
  <si>
    <t>3/12/2015</t>
  </si>
  <si>
    <t>30/8/2017</t>
  </si>
  <si>
    <t>11/9/2013</t>
  </si>
  <si>
    <t>22/4/2015</t>
  </si>
  <si>
    <t>9/6/2002</t>
  </si>
  <si>
    <t>10/8/2003</t>
  </si>
  <si>
    <t>8/11/2003</t>
  </si>
  <si>
    <t>6/5/2001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</si>
</sst>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mm/dd/yy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14" fontId="0" fillId="0" borderId="0" xfId="0" applyNumberFormat="1"/>
    <xf numFmtId="0" fontId="0" fillId="0" borderId="0" xfId="0"/>
    <xf numFmtId="14" fontId="0" fillId="0" borderId="0" xfId="0" applyNumberFormat="1"/>
    <xf numFmtId="0" fontId="1" fillId="0" borderId="0" xfId="0" applyFont="1"/>
    <xf numFmtId="0" fontId="0" fillId="0" borderId="0" xfId="0" applyNumberFormat="1"/>
    <xf numFmtId="0" fontId="0" fillId="0" borderId="0" xfId="0"/>
    <xf numFmtId="14" fontId="0" fillId="0" borderId="0" xfId="0" applyNumberFormat="1"/>
    <xf numFmtId="0" fontId="0" fillId="0" borderId="0" xfId="0"/>
    <xf numFmtId="14" fontId="0" fillId="0" borderId="0" xfId="0" applyNumberFormat="1"/>
    <xf numFmtId="0" fontId="0" fillId="0" borderId="0" xfId="0"/>
    <xf numFmtId="14" fontId="0" fillId="0" borderId="0" xfId="0" applyNumberFormat="1"/>
    <xf numFmtId="49" fontId="0" fillId="0" borderId="0" xfId="0" applyNumberFormat="1"/>
    <xf numFmtId="0" fontId="0" fillId="0" borderId="0" xfId="0"/>
    <xf numFmtId="14" fontId="0" fillId="0" borderId="0" xfId="0" applyNumberFormat="1"/>
    <xf numFmtId="49" fontId="0" fillId="0" borderId="0" xfId="0" applyNumberFormat="1"/>
    <xf numFmtId="0" fontId="1" fillId="0" borderId="0" xfId="0" applyNumberFormat="1" applyFont="1"/>
    <xf numFmtId="169" fontId="0" fillId="0" borderId="0" xfId="0" applyNumberForma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90FC6F-5D99-4F8D-9227-ABD3DD0A90F3}" name="Table1" displayName="Table1" ref="A12:C16" totalsRowShown="0">
  <autoFilter ref="A12:C16" xr:uid="{1B90FC6F-5D99-4F8D-9227-ABD3DD0A90F3}"/>
  <tableColumns count="3">
    <tableColumn id="1" xr3:uid="{2C11FDEC-FC81-45D4-AA1B-DBC466C2F22F}" name="Category"/>
    <tableColumn id="2" xr3:uid="{0CD508EA-C836-4C18-B90B-11293170B5DF}" name="Max"/>
    <tableColumn id="3" xr3:uid="{74539617-A1F5-4DF0-B5FF-B8296756672D}" name="Min"/>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
  <sheetViews>
    <sheetView workbookViewId="0">
      <selection activeCell="K3" sqref="K3"/>
    </sheetView>
  </sheetViews>
  <sheetFormatPr defaultRowHeight="15" x14ac:dyDescent="0.25"/>
  <cols>
    <col min="1" max="1" width="11.7109375" bestFit="1" customWidth="1"/>
    <col min="2" max="2" width="10.42578125" bestFit="1" customWidth="1"/>
    <col min="3" max="3" width="11" bestFit="1" customWidth="1"/>
    <col min="4" max="4" width="4.42578125" bestFit="1" customWidth="1"/>
    <col min="5" max="5" width="7.7109375" bestFit="1" customWidth="1"/>
    <col min="6" max="6" width="17.42578125" bestFit="1" customWidth="1"/>
    <col min="7" max="7" width="6.28515625" bestFit="1" customWidth="1"/>
    <col min="8" max="11" width="10.42578125" bestFit="1" customWidth="1"/>
  </cols>
  <sheetData>
    <row r="1" spans="1:11" s="4" customFormat="1" x14ac:dyDescent="0.25">
      <c r="A1" s="4" t="s">
        <v>0</v>
      </c>
      <c r="B1" s="4" t="s">
        <v>1</v>
      </c>
      <c r="C1" s="4" t="s">
        <v>2</v>
      </c>
      <c r="D1" s="4" t="s">
        <v>3</v>
      </c>
      <c r="E1" s="4" t="s">
        <v>4</v>
      </c>
      <c r="F1" s="4" t="s">
        <v>5</v>
      </c>
      <c r="G1" s="4" t="s">
        <v>6</v>
      </c>
      <c r="H1" s="4" t="s">
        <v>7</v>
      </c>
      <c r="I1" s="4" t="s">
        <v>8</v>
      </c>
      <c r="J1" s="4" t="s">
        <v>9</v>
      </c>
      <c r="K1" s="4" t="s">
        <v>10</v>
      </c>
    </row>
    <row r="2" spans="1:11" x14ac:dyDescent="0.25">
      <c r="A2" s="2">
        <v>1001</v>
      </c>
      <c r="B2" s="2" t="s">
        <v>11</v>
      </c>
      <c r="C2" s="2" t="s">
        <v>12</v>
      </c>
      <c r="D2" s="2">
        <v>30</v>
      </c>
      <c r="E2" s="2" t="s">
        <v>13</v>
      </c>
      <c r="F2" s="2" t="s">
        <v>14</v>
      </c>
      <c r="G2" s="2">
        <v>45000</v>
      </c>
      <c r="H2" s="3">
        <v>37197</v>
      </c>
      <c r="I2" s="3">
        <v>42253</v>
      </c>
      <c r="J2" s="3">
        <f>MAX(H2:H10)</f>
        <v>37933</v>
      </c>
      <c r="K2" s="3">
        <f>MIN(H2:H10)</f>
        <v>35040</v>
      </c>
    </row>
    <row r="3" spans="1:11" x14ac:dyDescent="0.25">
      <c r="A3" s="2">
        <v>1002</v>
      </c>
      <c r="B3" s="2" t="s">
        <v>15</v>
      </c>
      <c r="C3" s="2" t="s">
        <v>16</v>
      </c>
      <c r="D3" s="2">
        <v>30</v>
      </c>
      <c r="E3" s="2" t="s">
        <v>17</v>
      </c>
      <c r="F3" s="2" t="s">
        <v>18</v>
      </c>
      <c r="G3" s="2">
        <v>36000</v>
      </c>
      <c r="H3" s="3">
        <v>36436</v>
      </c>
      <c r="I3" s="3">
        <v>42287</v>
      </c>
      <c r="J3" s="2">
        <f>MAX(G2:G10)</f>
        <v>65000</v>
      </c>
      <c r="K3" s="2">
        <f>MIN(G2:G10)</f>
        <v>36000</v>
      </c>
    </row>
    <row r="4" spans="1:11" x14ac:dyDescent="0.25">
      <c r="A4" s="2">
        <v>1003</v>
      </c>
      <c r="B4" s="2" t="s">
        <v>19</v>
      </c>
      <c r="C4" s="2" t="s">
        <v>20</v>
      </c>
      <c r="D4" s="2">
        <v>29</v>
      </c>
      <c r="E4" s="2" t="s">
        <v>13</v>
      </c>
      <c r="F4" s="2" t="s">
        <v>14</v>
      </c>
      <c r="G4" s="2">
        <v>63000</v>
      </c>
      <c r="H4" s="3">
        <v>36711</v>
      </c>
      <c r="I4" s="3">
        <v>42986</v>
      </c>
      <c r="J4" s="2"/>
      <c r="K4" s="2"/>
    </row>
    <row r="5" spans="1:11" x14ac:dyDescent="0.25">
      <c r="A5" s="2">
        <v>1004</v>
      </c>
      <c r="B5" s="2" t="s">
        <v>21</v>
      </c>
      <c r="C5" s="2" t="s">
        <v>22</v>
      </c>
      <c r="D5" s="2">
        <v>31</v>
      </c>
      <c r="E5" s="2" t="s">
        <v>17</v>
      </c>
      <c r="F5" s="2" t="s">
        <v>23</v>
      </c>
      <c r="G5" s="2">
        <v>47000</v>
      </c>
      <c r="H5" s="3">
        <v>36530</v>
      </c>
      <c r="I5" s="3">
        <v>42341</v>
      </c>
      <c r="J5" s="2"/>
      <c r="K5" s="2"/>
    </row>
    <row r="6" spans="1:11" x14ac:dyDescent="0.25">
      <c r="A6" s="2">
        <v>1005</v>
      </c>
      <c r="B6" s="2" t="s">
        <v>24</v>
      </c>
      <c r="C6" s="2" t="s">
        <v>25</v>
      </c>
      <c r="D6" s="2">
        <v>32</v>
      </c>
      <c r="E6" s="2" t="s">
        <v>13</v>
      </c>
      <c r="F6" s="2" t="s">
        <v>26</v>
      </c>
      <c r="G6" s="2">
        <v>50000</v>
      </c>
      <c r="H6" s="3">
        <v>37017</v>
      </c>
      <c r="I6" s="3">
        <v>42977</v>
      </c>
      <c r="J6" s="2"/>
      <c r="K6" s="2"/>
    </row>
    <row r="7" spans="1:11" x14ac:dyDescent="0.25">
      <c r="A7" s="2">
        <v>1006</v>
      </c>
      <c r="B7" s="2" t="s">
        <v>27</v>
      </c>
      <c r="C7" s="2" t="s">
        <v>28</v>
      </c>
      <c r="D7" s="2">
        <v>35</v>
      </c>
      <c r="E7" s="2" t="s">
        <v>13</v>
      </c>
      <c r="F7" s="2" t="s">
        <v>29</v>
      </c>
      <c r="G7" s="2">
        <v>65000</v>
      </c>
      <c r="H7" s="3">
        <v>35040</v>
      </c>
      <c r="I7" s="3">
        <v>41528</v>
      </c>
      <c r="J7" s="2"/>
      <c r="K7" s="2"/>
    </row>
    <row r="8" spans="1:11" x14ac:dyDescent="0.25">
      <c r="A8" s="2">
        <v>1007</v>
      </c>
      <c r="B8" s="2" t="s">
        <v>30</v>
      </c>
      <c r="C8" s="2" t="s">
        <v>31</v>
      </c>
      <c r="D8" s="2">
        <v>32</v>
      </c>
      <c r="E8" s="2" t="s">
        <v>17</v>
      </c>
      <c r="F8" s="2" t="s">
        <v>32</v>
      </c>
      <c r="G8" s="2">
        <v>41000</v>
      </c>
      <c r="H8" s="3">
        <v>37933</v>
      </c>
      <c r="I8" s="3">
        <v>41551</v>
      </c>
      <c r="J8" s="2"/>
      <c r="K8" s="2"/>
    </row>
    <row r="9" spans="1:11" x14ac:dyDescent="0.25">
      <c r="A9" s="2">
        <v>1008</v>
      </c>
      <c r="B9" s="2" t="s">
        <v>33</v>
      </c>
      <c r="C9" s="2" t="s">
        <v>34</v>
      </c>
      <c r="D9" s="2">
        <v>38</v>
      </c>
      <c r="E9" s="2" t="s">
        <v>13</v>
      </c>
      <c r="F9" s="2" t="s">
        <v>14</v>
      </c>
      <c r="G9" s="2">
        <v>48000</v>
      </c>
      <c r="H9" s="3">
        <v>37416</v>
      </c>
      <c r="I9" s="3">
        <v>42116</v>
      </c>
      <c r="J9" s="2"/>
      <c r="K9" s="2"/>
    </row>
    <row r="10" spans="1:11" x14ac:dyDescent="0.25">
      <c r="A10" s="2">
        <v>1009</v>
      </c>
      <c r="B10" s="2" t="s">
        <v>35</v>
      </c>
      <c r="C10" s="2" t="s">
        <v>36</v>
      </c>
      <c r="D10" s="2">
        <v>31</v>
      </c>
      <c r="E10" s="2" t="s">
        <v>13</v>
      </c>
      <c r="F10" s="2" t="s">
        <v>23</v>
      </c>
      <c r="G10" s="2">
        <v>42000</v>
      </c>
      <c r="H10" s="3">
        <v>37843</v>
      </c>
      <c r="I10" s="3">
        <v>40800</v>
      </c>
      <c r="J10" s="2"/>
      <c r="K10" s="2"/>
    </row>
    <row r="12" spans="1:11" x14ac:dyDescent="0.25">
      <c r="A12" t="s">
        <v>37</v>
      </c>
      <c r="B12" t="s">
        <v>9</v>
      </c>
      <c r="C12" t="s">
        <v>10</v>
      </c>
    </row>
    <row r="13" spans="1:11" x14ac:dyDescent="0.25">
      <c r="A13" t="s">
        <v>3</v>
      </c>
      <c r="B13">
        <f>MAX(D2:D10)</f>
        <v>38</v>
      </c>
      <c r="C13">
        <f>MIN(D2:D10)</f>
        <v>29</v>
      </c>
    </row>
    <row r="14" spans="1:11" x14ac:dyDescent="0.25">
      <c r="A14" t="s">
        <v>6</v>
      </c>
      <c r="B14">
        <f>MAX(G2:G10)</f>
        <v>65000</v>
      </c>
      <c r="C14">
        <f>MIN(G2:G10)</f>
        <v>36000</v>
      </c>
    </row>
    <row r="15" spans="1:11" x14ac:dyDescent="0.25">
      <c r="A15" t="s">
        <v>7</v>
      </c>
      <c r="B15" s="1">
        <f>MAX(H2:H10)</f>
        <v>37933</v>
      </c>
      <c r="C15" s="1">
        <f>MIN(H2:H10)</f>
        <v>35040</v>
      </c>
    </row>
    <row r="16" spans="1:11" x14ac:dyDescent="0.25">
      <c r="A16" t="s">
        <v>8</v>
      </c>
      <c r="B16" s="1">
        <f>MAX(I2:I10)</f>
        <v>42986</v>
      </c>
      <c r="C16" s="1">
        <f>MIN(I2:I10)</f>
        <v>40800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20E47-3965-4270-9546-B9353248D208}">
  <dimension ref="A1:M10"/>
  <sheetViews>
    <sheetView workbookViewId="0">
      <selection activeCell="M5" sqref="M5"/>
    </sheetView>
  </sheetViews>
  <sheetFormatPr defaultRowHeight="15" x14ac:dyDescent="0.25"/>
  <cols>
    <col min="1" max="1" width="11.7109375" bestFit="1" customWidth="1"/>
    <col min="2" max="2" width="10.140625" bestFit="1" customWidth="1"/>
    <col min="3" max="3" width="11" bestFit="1" customWidth="1"/>
    <col min="4" max="4" width="4.42578125" bestFit="1" customWidth="1"/>
    <col min="5" max="5" width="7.7109375" bestFit="1" customWidth="1"/>
    <col min="6" max="6" width="17.42578125" bestFit="1" customWidth="1"/>
    <col min="7" max="7" width="6.28515625" bestFit="1" customWidth="1"/>
    <col min="8" max="9" width="10.42578125" bestFit="1" customWidth="1"/>
    <col min="10" max="10" width="6.42578125" bestFit="1" customWidth="1"/>
    <col min="11" max="11" width="16.85546875" bestFit="1" customWidth="1"/>
  </cols>
  <sheetData>
    <row r="1" spans="1:13" s="4" customFormat="1" x14ac:dyDescent="0.25">
      <c r="A1" s="4" t="s">
        <v>0</v>
      </c>
      <c r="B1" s="4" t="s">
        <v>1</v>
      </c>
      <c r="C1" s="4" t="s">
        <v>2</v>
      </c>
      <c r="D1" s="4" t="s">
        <v>3</v>
      </c>
      <c r="E1" s="4" t="s">
        <v>4</v>
      </c>
      <c r="F1" s="4" t="s">
        <v>5</v>
      </c>
      <c r="G1" s="4" t="s">
        <v>6</v>
      </c>
      <c r="H1" s="4" t="s">
        <v>7</v>
      </c>
      <c r="I1" s="4" t="s">
        <v>8</v>
      </c>
      <c r="J1" s="4" t="s">
        <v>38</v>
      </c>
      <c r="K1" s="4" t="s">
        <v>39</v>
      </c>
    </row>
    <row r="2" spans="1:13" x14ac:dyDescent="0.25">
      <c r="A2" s="6">
        <v>1001</v>
      </c>
      <c r="B2" s="6" t="s">
        <v>11</v>
      </c>
      <c r="C2" s="6" t="s">
        <v>12</v>
      </c>
      <c r="D2" s="6">
        <v>30</v>
      </c>
      <c r="E2" s="6" t="s">
        <v>13</v>
      </c>
      <c r="F2" s="6" t="s">
        <v>14</v>
      </c>
      <c r="G2" s="6">
        <v>45000</v>
      </c>
      <c r="H2" s="7">
        <v>37197</v>
      </c>
      <c r="I2" s="7">
        <v>42253</v>
      </c>
      <c r="J2" s="6" t="str" cm="1">
        <f t="array" ref="J2:J10">IF(D2:D10 &gt; 30,"Old","Young")</f>
        <v>Young</v>
      </c>
      <c r="K2" s="6" t="str" cm="1">
        <f t="array" ref="K2:K10">_xlfn.IFS(F2:F10 = "Salesman", "Sales", F2:F10 = "HR", "Human Resources", F2:F10 = "Receptionst", "Administrative", F2:F10 = "Accountant", "Finance", F2:F10 = "Regional Manager", "Management")</f>
        <v>Sales</v>
      </c>
    </row>
    <row r="3" spans="1:13" x14ac:dyDescent="0.25">
      <c r="A3" s="6">
        <v>1002</v>
      </c>
      <c r="B3" s="6" t="s">
        <v>15</v>
      </c>
      <c r="C3" s="6" t="s">
        <v>16</v>
      </c>
      <c r="D3" s="6">
        <v>30</v>
      </c>
      <c r="E3" s="6" t="s">
        <v>17</v>
      </c>
      <c r="F3" s="6" t="s">
        <v>18</v>
      </c>
      <c r="G3" s="6">
        <v>36000</v>
      </c>
      <c r="H3" s="7">
        <v>36436</v>
      </c>
      <c r="I3" s="7">
        <v>42287</v>
      </c>
      <c r="J3" s="6" t="str">
        <v>Young</v>
      </c>
      <c r="K3" s="6" t="e">
        <v>#N/A</v>
      </c>
    </row>
    <row r="4" spans="1:13" x14ac:dyDescent="0.25">
      <c r="A4" s="6">
        <v>1003</v>
      </c>
      <c r="B4" s="6" t="s">
        <v>19</v>
      </c>
      <c r="C4" s="6" t="s">
        <v>20</v>
      </c>
      <c r="D4" s="6">
        <v>29</v>
      </c>
      <c r="E4" s="6" t="s">
        <v>13</v>
      </c>
      <c r="F4" s="6" t="s">
        <v>14</v>
      </c>
      <c r="G4" s="6">
        <v>63000</v>
      </c>
      <c r="H4" s="7">
        <v>36711</v>
      </c>
      <c r="I4" s="7">
        <v>42986</v>
      </c>
      <c r="J4" s="6" t="str">
        <v>Young</v>
      </c>
      <c r="K4" s="6" t="str">
        <v>Sales</v>
      </c>
      <c r="M4" t="s">
        <v>40</v>
      </c>
    </row>
    <row r="5" spans="1:13" x14ac:dyDescent="0.25">
      <c r="A5" s="6">
        <v>1004</v>
      </c>
      <c r="B5" s="6" t="s">
        <v>21</v>
      </c>
      <c r="C5" s="6" t="s">
        <v>22</v>
      </c>
      <c r="D5" s="6">
        <v>31</v>
      </c>
      <c r="E5" s="6" t="s">
        <v>17</v>
      </c>
      <c r="F5" s="6" t="s">
        <v>23</v>
      </c>
      <c r="G5" s="6">
        <v>47000</v>
      </c>
      <c r="H5" s="7">
        <v>36530</v>
      </c>
      <c r="I5" s="7">
        <v>42341</v>
      </c>
      <c r="J5" s="6" t="str">
        <v>Old</v>
      </c>
      <c r="K5" s="6" t="str">
        <v>Finance</v>
      </c>
    </row>
    <row r="6" spans="1:13" x14ac:dyDescent="0.25">
      <c r="A6" s="6">
        <v>1005</v>
      </c>
      <c r="B6" s="6" t="s">
        <v>24</v>
      </c>
      <c r="C6" s="6" t="s">
        <v>25</v>
      </c>
      <c r="D6" s="6">
        <v>32</v>
      </c>
      <c r="E6" s="6" t="s">
        <v>13</v>
      </c>
      <c r="F6" s="6" t="s">
        <v>26</v>
      </c>
      <c r="G6" s="6">
        <v>50000</v>
      </c>
      <c r="H6" s="7">
        <v>37017</v>
      </c>
      <c r="I6" s="7">
        <v>42977</v>
      </c>
      <c r="J6" s="6" t="str">
        <v>Old</v>
      </c>
      <c r="K6" s="6" t="str">
        <v>Human Resources</v>
      </c>
    </row>
    <row r="7" spans="1:13" x14ac:dyDescent="0.25">
      <c r="A7" s="6">
        <v>1006</v>
      </c>
      <c r="B7" s="6" t="s">
        <v>27</v>
      </c>
      <c r="C7" s="6" t="s">
        <v>28</v>
      </c>
      <c r="D7" s="6">
        <v>35</v>
      </c>
      <c r="E7" s="6" t="s">
        <v>13</v>
      </c>
      <c r="F7" s="6" t="s">
        <v>29</v>
      </c>
      <c r="G7" s="6">
        <v>65000</v>
      </c>
      <c r="H7" s="7">
        <v>35040</v>
      </c>
      <c r="I7" s="7">
        <v>41528</v>
      </c>
      <c r="J7" s="6" t="str">
        <v>Old</v>
      </c>
      <c r="K7" s="6" t="str">
        <v>Management</v>
      </c>
    </row>
    <row r="8" spans="1:13" x14ac:dyDescent="0.25">
      <c r="A8" s="6">
        <v>1007</v>
      </c>
      <c r="B8" s="6" t="s">
        <v>30</v>
      </c>
      <c r="C8" s="6" t="s">
        <v>31</v>
      </c>
      <c r="D8" s="6">
        <v>32</v>
      </c>
      <c r="E8" s="6" t="s">
        <v>17</v>
      </c>
      <c r="F8" s="6" t="s">
        <v>32</v>
      </c>
      <c r="G8" s="6">
        <v>41000</v>
      </c>
      <c r="H8" s="7">
        <v>37933</v>
      </c>
      <c r="I8" s="7">
        <v>41551</v>
      </c>
      <c r="J8" s="6" t="str">
        <v>Old</v>
      </c>
      <c r="K8" s="6" t="e">
        <v>#N/A</v>
      </c>
    </row>
    <row r="9" spans="1:13" x14ac:dyDescent="0.25">
      <c r="A9" s="6">
        <v>1008</v>
      </c>
      <c r="B9" s="6" t="s">
        <v>33</v>
      </c>
      <c r="C9" s="6" t="s">
        <v>34</v>
      </c>
      <c r="D9" s="6">
        <v>38</v>
      </c>
      <c r="E9" s="6" t="s">
        <v>13</v>
      </c>
      <c r="F9" s="6" t="s">
        <v>14</v>
      </c>
      <c r="G9" s="6">
        <v>48000</v>
      </c>
      <c r="H9" s="7">
        <v>37416</v>
      </c>
      <c r="I9" s="7">
        <v>42116</v>
      </c>
      <c r="J9" s="6" t="str">
        <v>Old</v>
      </c>
      <c r="K9" s="6" t="str">
        <v>Sales</v>
      </c>
    </row>
    <row r="10" spans="1:13" x14ac:dyDescent="0.25">
      <c r="A10" s="6">
        <v>1009</v>
      </c>
      <c r="B10" s="6" t="s">
        <v>35</v>
      </c>
      <c r="C10" s="6" t="s">
        <v>36</v>
      </c>
      <c r="D10" s="6">
        <v>31</v>
      </c>
      <c r="E10" s="6" t="s">
        <v>13</v>
      </c>
      <c r="F10" s="6" t="s">
        <v>23</v>
      </c>
      <c r="G10" s="6">
        <v>42000</v>
      </c>
      <c r="H10" s="7">
        <v>37843</v>
      </c>
      <c r="I10" s="7">
        <v>40800</v>
      </c>
      <c r="J10" s="6" t="str">
        <v>Old</v>
      </c>
      <c r="K10" s="6" t="str">
        <v>Finance</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FDF02-A79B-49B1-8223-072CDC373295}">
  <dimension ref="A1:L10"/>
  <sheetViews>
    <sheetView workbookViewId="0">
      <selection activeCell="L1" sqref="L1"/>
    </sheetView>
  </sheetViews>
  <sheetFormatPr defaultRowHeight="15" x14ac:dyDescent="0.25"/>
  <cols>
    <col min="1" max="1" width="11.7109375" bestFit="1" customWidth="1"/>
    <col min="2" max="2" width="10.140625" bestFit="1" customWidth="1"/>
    <col min="3" max="3" width="11" bestFit="1" customWidth="1"/>
    <col min="4" max="4" width="4.42578125" bestFit="1" customWidth="1"/>
    <col min="5" max="5" width="7.7109375" bestFit="1" customWidth="1"/>
    <col min="6" max="6" width="17.42578125" bestFit="1" customWidth="1"/>
    <col min="7" max="7" width="6.28515625" bestFit="1" customWidth="1"/>
    <col min="8" max="9" width="10.42578125" bestFit="1" customWidth="1"/>
    <col min="10" max="10" width="7.85546875" bestFit="1" customWidth="1"/>
    <col min="12" max="12" width="117.28515625" bestFit="1" customWidth="1"/>
  </cols>
  <sheetData>
    <row r="1" spans="1:12" x14ac:dyDescent="0.25">
      <c r="A1" s="4" t="s">
        <v>0</v>
      </c>
      <c r="B1" s="4" t="s">
        <v>1</v>
      </c>
      <c r="C1" s="4" t="s">
        <v>2</v>
      </c>
      <c r="D1" s="4" t="s">
        <v>3</v>
      </c>
      <c r="E1" s="4" t="s">
        <v>4</v>
      </c>
      <c r="F1" s="4" t="s">
        <v>5</v>
      </c>
      <c r="G1" s="4" t="s">
        <v>6</v>
      </c>
      <c r="H1" s="4" t="s">
        <v>7</v>
      </c>
      <c r="I1" s="4" t="s">
        <v>8</v>
      </c>
      <c r="J1" s="4" t="s">
        <v>41</v>
      </c>
      <c r="K1" s="8"/>
      <c r="L1" s="8" t="s">
        <v>42</v>
      </c>
    </row>
    <row r="2" spans="1:12" x14ac:dyDescent="0.25">
      <c r="A2" s="8">
        <v>1001</v>
      </c>
      <c r="B2" s="8" t="s">
        <v>11</v>
      </c>
      <c r="C2" s="8" t="s">
        <v>12</v>
      </c>
      <c r="D2" s="8">
        <v>30</v>
      </c>
      <c r="E2" s="8" t="s">
        <v>13</v>
      </c>
      <c r="F2" s="8" t="s">
        <v>14</v>
      </c>
      <c r="G2" s="8">
        <v>45000</v>
      </c>
      <c r="H2" s="9">
        <v>37197</v>
      </c>
      <c r="I2" s="9">
        <v>42253</v>
      </c>
      <c r="J2" s="8">
        <f>LEN(C2)</f>
        <v>7</v>
      </c>
      <c r="K2" s="8"/>
      <c r="L2" s="8"/>
    </row>
    <row r="3" spans="1:12" x14ac:dyDescent="0.25">
      <c r="A3" s="8">
        <v>1002</v>
      </c>
      <c r="B3" s="8" t="s">
        <v>15</v>
      </c>
      <c r="C3" s="8" t="s">
        <v>16</v>
      </c>
      <c r="D3" s="8">
        <v>30</v>
      </c>
      <c r="E3" s="8" t="s">
        <v>17</v>
      </c>
      <c r="F3" s="8" t="s">
        <v>18</v>
      </c>
      <c r="G3" s="8">
        <v>36000</v>
      </c>
      <c r="H3" s="9">
        <v>36436</v>
      </c>
      <c r="I3" s="9">
        <v>42287</v>
      </c>
      <c r="J3" s="8">
        <f t="shared" ref="J3:J10" si="0">LEN(C3)</f>
        <v>7</v>
      </c>
      <c r="K3" s="8"/>
      <c r="L3" s="8"/>
    </row>
    <row r="4" spans="1:12" x14ac:dyDescent="0.25">
      <c r="A4" s="8">
        <v>1003</v>
      </c>
      <c r="B4" s="8" t="s">
        <v>19</v>
      </c>
      <c r="C4" s="8" t="s">
        <v>20</v>
      </c>
      <c r="D4" s="8">
        <v>29</v>
      </c>
      <c r="E4" s="8" t="s">
        <v>13</v>
      </c>
      <c r="F4" s="8" t="s">
        <v>14</v>
      </c>
      <c r="G4" s="8">
        <v>63000</v>
      </c>
      <c r="H4" s="9">
        <v>36711</v>
      </c>
      <c r="I4" s="9">
        <v>42986</v>
      </c>
      <c r="J4" s="8">
        <f t="shared" si="0"/>
        <v>7</v>
      </c>
      <c r="K4" s="8"/>
      <c r="L4" s="8"/>
    </row>
    <row r="5" spans="1:12" x14ac:dyDescent="0.25">
      <c r="A5" s="8">
        <v>1004</v>
      </c>
      <c r="B5" s="8" t="s">
        <v>21</v>
      </c>
      <c r="C5" s="8" t="s">
        <v>22</v>
      </c>
      <c r="D5" s="8">
        <v>31</v>
      </c>
      <c r="E5" s="8" t="s">
        <v>17</v>
      </c>
      <c r="F5" s="8" t="s">
        <v>23</v>
      </c>
      <c r="G5" s="8">
        <v>47000</v>
      </c>
      <c r="H5" s="9">
        <v>36530</v>
      </c>
      <c r="I5" s="9">
        <v>42341</v>
      </c>
      <c r="J5" s="8">
        <f t="shared" si="0"/>
        <v>6</v>
      </c>
      <c r="K5" s="8"/>
      <c r="L5" s="8"/>
    </row>
    <row r="6" spans="1:12" x14ac:dyDescent="0.25">
      <c r="A6" s="8">
        <v>1005</v>
      </c>
      <c r="B6" s="8" t="s">
        <v>24</v>
      </c>
      <c r="C6" s="8" t="s">
        <v>25</v>
      </c>
      <c r="D6" s="8">
        <v>32</v>
      </c>
      <c r="E6" s="8" t="s">
        <v>13</v>
      </c>
      <c r="F6" s="8" t="s">
        <v>26</v>
      </c>
      <c r="G6" s="8">
        <v>50000</v>
      </c>
      <c r="H6" s="9">
        <v>37017</v>
      </c>
      <c r="I6" s="9">
        <v>42977</v>
      </c>
      <c r="J6" s="8">
        <f t="shared" si="0"/>
        <v>10</v>
      </c>
      <c r="K6" s="8"/>
      <c r="L6" s="8"/>
    </row>
    <row r="7" spans="1:12" x14ac:dyDescent="0.25">
      <c r="A7" s="8">
        <v>1006</v>
      </c>
      <c r="B7" s="8" t="s">
        <v>27</v>
      </c>
      <c r="C7" s="8" t="s">
        <v>28</v>
      </c>
      <c r="D7" s="8">
        <v>35</v>
      </c>
      <c r="E7" s="8" t="s">
        <v>13</v>
      </c>
      <c r="F7" s="8" t="s">
        <v>29</v>
      </c>
      <c r="G7" s="8">
        <v>65000</v>
      </c>
      <c r="H7" s="9">
        <v>35040</v>
      </c>
      <c r="I7" s="9">
        <v>41528</v>
      </c>
      <c r="J7" s="8">
        <f t="shared" si="0"/>
        <v>5</v>
      </c>
      <c r="K7" s="8"/>
      <c r="L7" s="8"/>
    </row>
    <row r="8" spans="1:12" x14ac:dyDescent="0.25">
      <c r="A8" s="8">
        <v>1007</v>
      </c>
      <c r="B8" s="8" t="s">
        <v>30</v>
      </c>
      <c r="C8" s="8" t="s">
        <v>31</v>
      </c>
      <c r="D8" s="8">
        <v>32</v>
      </c>
      <c r="E8" s="8" t="s">
        <v>17</v>
      </c>
      <c r="F8" s="8" t="s">
        <v>32</v>
      </c>
      <c r="G8" s="8">
        <v>41000</v>
      </c>
      <c r="H8" s="9">
        <v>37933</v>
      </c>
      <c r="I8" s="9">
        <v>41551</v>
      </c>
      <c r="J8" s="8">
        <f t="shared" si="0"/>
        <v>6</v>
      </c>
      <c r="K8" s="8"/>
      <c r="L8" s="8"/>
    </row>
    <row r="9" spans="1:12" x14ac:dyDescent="0.25">
      <c r="A9" s="8">
        <v>1008</v>
      </c>
      <c r="B9" s="8" t="s">
        <v>33</v>
      </c>
      <c r="C9" s="8" t="s">
        <v>34</v>
      </c>
      <c r="D9" s="8">
        <v>38</v>
      </c>
      <c r="E9" s="8" t="s">
        <v>13</v>
      </c>
      <c r="F9" s="8" t="s">
        <v>14</v>
      </c>
      <c r="G9" s="8">
        <v>48000</v>
      </c>
      <c r="H9" s="9">
        <v>37416</v>
      </c>
      <c r="I9" s="9">
        <v>42116</v>
      </c>
      <c r="J9" s="8">
        <f t="shared" si="0"/>
        <v>6</v>
      </c>
      <c r="K9" s="8"/>
      <c r="L9" s="8"/>
    </row>
    <row r="10" spans="1:12" x14ac:dyDescent="0.25">
      <c r="A10" s="8">
        <v>1009</v>
      </c>
      <c r="B10" s="8" t="s">
        <v>35</v>
      </c>
      <c r="C10" s="8" t="s">
        <v>36</v>
      </c>
      <c r="D10" s="8">
        <v>31</v>
      </c>
      <c r="E10" s="8" t="s">
        <v>13</v>
      </c>
      <c r="F10" s="8" t="s">
        <v>23</v>
      </c>
      <c r="G10" s="8">
        <v>42000</v>
      </c>
      <c r="H10" s="9">
        <v>37843</v>
      </c>
      <c r="I10" s="9">
        <v>40800</v>
      </c>
      <c r="J10" s="8">
        <f t="shared" si="0"/>
        <v>6</v>
      </c>
      <c r="K10" s="8"/>
      <c r="L10"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56ACC-D597-4896-A6CC-63B12743BC0E}">
  <dimension ref="A1:M15"/>
  <sheetViews>
    <sheetView workbookViewId="0">
      <selection activeCell="A13" sqref="A13:A15"/>
    </sheetView>
  </sheetViews>
  <sheetFormatPr defaultRowHeight="15" x14ac:dyDescent="0.25"/>
  <cols>
    <col min="1" max="1" width="11.7109375" bestFit="1" customWidth="1"/>
    <col min="2" max="2" width="10.140625" bestFit="1" customWidth="1"/>
    <col min="3" max="3" width="11" bestFit="1" customWidth="1"/>
    <col min="4" max="4" width="4.42578125" bestFit="1" customWidth="1"/>
    <col min="5" max="5" width="7.7109375" bestFit="1" customWidth="1"/>
    <col min="6" max="6" width="17.42578125" bestFit="1" customWidth="1"/>
    <col min="7" max="7" width="6.28515625" bestFit="1" customWidth="1"/>
    <col min="8" max="8" width="9.7109375" bestFit="1" customWidth="1"/>
    <col min="9" max="9" width="10.7109375" bestFit="1" customWidth="1"/>
    <col min="10" max="10" width="44.5703125" bestFit="1" customWidth="1"/>
    <col min="11" max="11" width="4.42578125" bestFit="1" customWidth="1"/>
    <col min="12" max="12" width="5.5703125" bestFit="1" customWidth="1"/>
    <col min="13" max="13" width="8.42578125" bestFit="1" customWidth="1"/>
  </cols>
  <sheetData>
    <row r="1" spans="1:13" s="4" customFormat="1" x14ac:dyDescent="0.25">
      <c r="A1" s="4" t="s">
        <v>0</v>
      </c>
      <c r="B1" s="4" t="s">
        <v>1</v>
      </c>
      <c r="C1" s="4" t="s">
        <v>2</v>
      </c>
      <c r="D1" s="4" t="s">
        <v>3</v>
      </c>
      <c r="E1" s="4" t="s">
        <v>4</v>
      </c>
      <c r="F1" s="4" t="s">
        <v>5</v>
      </c>
      <c r="G1" s="4" t="s">
        <v>6</v>
      </c>
      <c r="H1" s="4" t="s">
        <v>7</v>
      </c>
      <c r="I1" s="4" t="s">
        <v>8</v>
      </c>
      <c r="J1" s="4" t="s">
        <v>43</v>
      </c>
      <c r="K1" s="4" t="s">
        <v>44</v>
      </c>
      <c r="L1" s="4" t="s">
        <v>45</v>
      </c>
      <c r="M1" s="4" t="s">
        <v>45</v>
      </c>
    </row>
    <row r="2" spans="1:13" x14ac:dyDescent="0.25">
      <c r="A2" s="10">
        <v>1001</v>
      </c>
      <c r="B2" s="10" t="s">
        <v>11</v>
      </c>
      <c r="C2" s="10" t="s">
        <v>12</v>
      </c>
      <c r="D2" s="10">
        <v>30</v>
      </c>
      <c r="E2" s="10" t="s">
        <v>13</v>
      </c>
      <c r="F2" s="10" t="s">
        <v>14</v>
      </c>
      <c r="G2" s="10">
        <v>45000</v>
      </c>
      <c r="H2" s="12" t="s">
        <v>46</v>
      </c>
      <c r="I2" s="12" t="s">
        <v>47</v>
      </c>
      <c r="J2" s="11" t="s">
        <v>48</v>
      </c>
      <c r="K2" s="10" t="str" cm="1">
        <f t="array" ref="K2:K10">LEFT(B2:B10,3)</f>
        <v>Jim</v>
      </c>
      <c r="L2" s="10" t="str" cm="1">
        <f t="array" ref="L2:L10">RIGHT(A2:A10,1)</f>
        <v>1</v>
      </c>
      <c r="M2" s="10" t="str" cm="1">
        <f t="array" ref="M2:M10">RIGHT(H2:H10,4)</f>
        <v>2001</v>
      </c>
    </row>
    <row r="3" spans="1:13" x14ac:dyDescent="0.25">
      <c r="A3" s="10">
        <v>1002</v>
      </c>
      <c r="B3" s="10" t="s">
        <v>15</v>
      </c>
      <c r="C3" s="10" t="s">
        <v>16</v>
      </c>
      <c r="D3" s="10">
        <v>30</v>
      </c>
      <c r="E3" s="10" t="s">
        <v>17</v>
      </c>
      <c r="F3" s="10" t="s">
        <v>18</v>
      </c>
      <c r="G3" s="10">
        <v>36000</v>
      </c>
      <c r="H3" s="12" t="s">
        <v>49</v>
      </c>
      <c r="I3" s="12" t="s">
        <v>50</v>
      </c>
      <c r="J3" s="11" t="s">
        <v>51</v>
      </c>
      <c r="K3" s="10" t="str">
        <v>Pam</v>
      </c>
      <c r="L3" s="10" t="str">
        <v>2</v>
      </c>
      <c r="M3" s="10" t="str">
        <v>1999</v>
      </c>
    </row>
    <row r="4" spans="1:13" x14ac:dyDescent="0.25">
      <c r="A4" s="10">
        <v>1003</v>
      </c>
      <c r="B4" s="10" t="s">
        <v>19</v>
      </c>
      <c r="C4" s="10" t="s">
        <v>20</v>
      </c>
      <c r="D4" s="10">
        <v>29</v>
      </c>
      <c r="E4" s="10" t="s">
        <v>13</v>
      </c>
      <c r="F4" s="10" t="s">
        <v>14</v>
      </c>
      <c r="G4" s="10">
        <v>63000</v>
      </c>
      <c r="H4" s="12" t="s">
        <v>52</v>
      </c>
      <c r="I4" s="12" t="s">
        <v>53</v>
      </c>
      <c r="J4" s="11" t="s">
        <v>54</v>
      </c>
      <c r="K4" s="10" t="str">
        <v>Dwi</v>
      </c>
      <c r="L4" s="10" t="str">
        <v>3</v>
      </c>
      <c r="M4" s="10" t="str">
        <v>2000</v>
      </c>
    </row>
    <row r="5" spans="1:13" x14ac:dyDescent="0.25">
      <c r="A5" s="10">
        <v>1004</v>
      </c>
      <c r="B5" s="10" t="s">
        <v>21</v>
      </c>
      <c r="C5" s="10" t="s">
        <v>22</v>
      </c>
      <c r="D5" s="10">
        <v>31</v>
      </c>
      <c r="E5" s="10" t="s">
        <v>17</v>
      </c>
      <c r="F5" s="10" t="s">
        <v>23</v>
      </c>
      <c r="G5" s="10">
        <v>47000</v>
      </c>
      <c r="H5" s="12" t="s">
        <v>55</v>
      </c>
      <c r="I5" s="12" t="s">
        <v>56</v>
      </c>
      <c r="J5" s="11" t="s">
        <v>57</v>
      </c>
      <c r="K5" s="10" t="str">
        <v>Ang</v>
      </c>
      <c r="L5" s="10" t="str">
        <v>4</v>
      </c>
      <c r="M5" s="10" t="str">
        <v>2000</v>
      </c>
    </row>
    <row r="6" spans="1:13" x14ac:dyDescent="0.25">
      <c r="A6" s="10">
        <v>1005</v>
      </c>
      <c r="B6" s="10" t="s">
        <v>24</v>
      </c>
      <c r="C6" s="10" t="s">
        <v>25</v>
      </c>
      <c r="D6" s="10">
        <v>32</v>
      </c>
      <c r="E6" s="10" t="s">
        <v>13</v>
      </c>
      <c r="F6" s="10" t="s">
        <v>26</v>
      </c>
      <c r="G6" s="10">
        <v>50000</v>
      </c>
      <c r="H6" s="12" t="s">
        <v>58</v>
      </c>
      <c r="I6" s="12" t="s">
        <v>59</v>
      </c>
      <c r="J6" s="11" t="s">
        <v>60</v>
      </c>
      <c r="K6" s="10" t="str">
        <v>Tob</v>
      </c>
      <c r="L6" s="10" t="str">
        <v>5</v>
      </c>
      <c r="M6" s="10" t="str">
        <v>2001</v>
      </c>
    </row>
    <row r="7" spans="1:13" x14ac:dyDescent="0.25">
      <c r="A7" s="10">
        <v>1006</v>
      </c>
      <c r="B7" s="10" t="s">
        <v>27</v>
      </c>
      <c r="C7" s="10" t="s">
        <v>28</v>
      </c>
      <c r="D7" s="10">
        <v>35</v>
      </c>
      <c r="E7" s="10" t="s">
        <v>13</v>
      </c>
      <c r="F7" s="10" t="s">
        <v>29</v>
      </c>
      <c r="G7" s="10">
        <v>65000</v>
      </c>
      <c r="H7" s="12" t="s">
        <v>58</v>
      </c>
      <c r="I7" s="12" t="s">
        <v>61</v>
      </c>
      <c r="J7" s="11" t="s">
        <v>62</v>
      </c>
      <c r="K7" s="10" t="str">
        <v>Mic</v>
      </c>
      <c r="L7" s="10" t="str">
        <v>6</v>
      </c>
      <c r="M7" s="10" t="str">
        <v>2001</v>
      </c>
    </row>
    <row r="8" spans="1:13" x14ac:dyDescent="0.25">
      <c r="A8" s="10">
        <v>1007</v>
      </c>
      <c r="B8" s="10" t="s">
        <v>30</v>
      </c>
      <c r="C8" s="10" t="s">
        <v>31</v>
      </c>
      <c r="D8" s="10">
        <v>32</v>
      </c>
      <c r="E8" s="10" t="s">
        <v>17</v>
      </c>
      <c r="F8" s="10" t="s">
        <v>32</v>
      </c>
      <c r="G8" s="10">
        <v>41000</v>
      </c>
      <c r="H8" s="12" t="s">
        <v>63</v>
      </c>
      <c r="I8" s="12" t="s">
        <v>61</v>
      </c>
      <c r="J8" s="11" t="s">
        <v>64</v>
      </c>
      <c r="K8" s="10" t="str">
        <v>Mer</v>
      </c>
      <c r="L8" s="10" t="str">
        <v>7</v>
      </c>
      <c r="M8" s="10" t="str">
        <v>2003</v>
      </c>
    </row>
    <row r="9" spans="1:13" x14ac:dyDescent="0.25">
      <c r="A9" s="10">
        <v>1008</v>
      </c>
      <c r="B9" s="10" t="s">
        <v>33</v>
      </c>
      <c r="C9" s="10" t="s">
        <v>34</v>
      </c>
      <c r="D9" s="10">
        <v>38</v>
      </c>
      <c r="E9" s="10" t="s">
        <v>13</v>
      </c>
      <c r="F9" s="10" t="s">
        <v>14</v>
      </c>
      <c r="G9" s="10">
        <v>48000</v>
      </c>
      <c r="H9" s="12" t="s">
        <v>65</v>
      </c>
      <c r="I9" s="12" t="s">
        <v>66</v>
      </c>
      <c r="J9" s="11" t="s">
        <v>67</v>
      </c>
      <c r="K9" s="10" t="str">
        <v>Sta</v>
      </c>
      <c r="L9" s="10" t="str">
        <v>8</v>
      </c>
      <c r="M9" s="10" t="str">
        <v>2002</v>
      </c>
    </row>
    <row r="10" spans="1:13" x14ac:dyDescent="0.25">
      <c r="A10" s="10">
        <v>1009</v>
      </c>
      <c r="B10" s="10" t="s">
        <v>35</v>
      </c>
      <c r="C10" s="10" t="s">
        <v>36</v>
      </c>
      <c r="D10" s="10">
        <v>31</v>
      </c>
      <c r="E10" s="10" t="s">
        <v>13</v>
      </c>
      <c r="F10" s="10" t="s">
        <v>23</v>
      </c>
      <c r="G10" s="10">
        <v>42000</v>
      </c>
      <c r="H10" s="12" t="s">
        <v>68</v>
      </c>
      <c r="I10" s="12" t="s">
        <v>66</v>
      </c>
      <c r="J10" s="11" t="s">
        <v>69</v>
      </c>
      <c r="K10" s="10" t="str">
        <v>Kev</v>
      </c>
      <c r="L10" s="10" t="str">
        <v>9</v>
      </c>
      <c r="M10" s="10" t="str">
        <v>2003</v>
      </c>
    </row>
    <row r="13" spans="1:13" x14ac:dyDescent="0.25">
      <c r="A13" t="s">
        <v>70</v>
      </c>
    </row>
    <row r="15" spans="1:13" x14ac:dyDescent="0.25">
      <c r="A15"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2C61B-1F0D-48AE-B068-D38DA0A92427}">
  <dimension ref="A1:L13"/>
  <sheetViews>
    <sheetView workbookViewId="0">
      <selection activeCell="L3" sqref="L3"/>
    </sheetView>
  </sheetViews>
  <sheetFormatPr defaultRowHeight="15" x14ac:dyDescent="0.25"/>
  <cols>
    <col min="1" max="1" width="11.7109375" bestFit="1" customWidth="1"/>
    <col min="2" max="2" width="10.140625" bestFit="1" customWidth="1"/>
    <col min="3" max="3" width="11" bestFit="1" customWidth="1"/>
    <col min="4" max="4" width="4.42578125" bestFit="1" customWidth="1"/>
    <col min="5" max="5" width="7.7109375" bestFit="1" customWidth="1"/>
    <col min="6" max="6" width="17.42578125" bestFit="1" customWidth="1"/>
    <col min="7" max="7" width="6.28515625" bestFit="1" customWidth="1"/>
    <col min="8" max="9" width="10.42578125" bestFit="1" customWidth="1"/>
    <col min="10" max="10" width="27.140625" bestFit="1" customWidth="1"/>
    <col min="11" max="11" width="26.28515625" style="5" bestFit="1" customWidth="1"/>
  </cols>
  <sheetData>
    <row r="1" spans="1:12" s="4" customFormat="1" x14ac:dyDescent="0.25">
      <c r="A1" s="4" t="s">
        <v>0</v>
      </c>
      <c r="B1" s="4" t="s">
        <v>1</v>
      </c>
      <c r="C1" s="4" t="s">
        <v>2</v>
      </c>
      <c r="D1" s="4" t="s">
        <v>3</v>
      </c>
      <c r="E1" s="4" t="s">
        <v>4</v>
      </c>
      <c r="F1" s="4" t="s">
        <v>5</v>
      </c>
      <c r="G1" s="4" t="s">
        <v>6</v>
      </c>
      <c r="H1" s="4" t="s">
        <v>7</v>
      </c>
      <c r="I1" s="4" t="s">
        <v>8</v>
      </c>
      <c r="J1" s="4" t="s">
        <v>72</v>
      </c>
      <c r="K1" s="16" t="s">
        <v>73</v>
      </c>
      <c r="L1" s="4" t="s">
        <v>74</v>
      </c>
    </row>
    <row r="2" spans="1:12" x14ac:dyDescent="0.25">
      <c r="A2" s="13">
        <v>1001</v>
      </c>
      <c r="B2" s="13" t="s">
        <v>11</v>
      </c>
      <c r="C2" s="13" t="s">
        <v>12</v>
      </c>
      <c r="D2" s="13">
        <v>30</v>
      </c>
      <c r="E2" s="13" t="s">
        <v>13</v>
      </c>
      <c r="F2" s="13" t="s">
        <v>14</v>
      </c>
      <c r="G2" s="13">
        <v>45000</v>
      </c>
      <c r="H2" s="14">
        <v>37197</v>
      </c>
      <c r="I2" s="14">
        <v>42253</v>
      </c>
      <c r="J2" s="13" t="str" cm="1">
        <f t="array" ref="J2:J10">RIGHT(I2:I10,4)</f>
        <v>2253</v>
      </c>
      <c r="K2" s="5" t="str">
        <f>TEXT(I2,"dd-mm-yyyy")</f>
        <v>06-09-2015</v>
      </c>
      <c r="L2" t="str" cm="1">
        <f t="array" ref="L2:L10">RIGHT(K2:K10,4)</f>
        <v>2015</v>
      </c>
    </row>
    <row r="3" spans="1:12" x14ac:dyDescent="0.25">
      <c r="A3" s="13">
        <v>1002</v>
      </c>
      <c r="B3" s="13" t="s">
        <v>15</v>
      </c>
      <c r="C3" s="13" t="s">
        <v>16</v>
      </c>
      <c r="D3" s="13">
        <v>30</v>
      </c>
      <c r="E3" s="13" t="s">
        <v>17</v>
      </c>
      <c r="F3" s="13" t="s">
        <v>18</v>
      </c>
      <c r="G3" s="13">
        <v>36000</v>
      </c>
      <c r="H3" s="14">
        <v>36436</v>
      </c>
      <c r="I3" s="14">
        <v>42287</v>
      </c>
      <c r="J3" s="13" t="str">
        <v>2287</v>
      </c>
      <c r="K3" s="5" t="str">
        <f>TEXT(I3,"dd-mm-yyyy")</f>
        <v>10-10-2015</v>
      </c>
      <c r="L3" t="str">
        <v>2015</v>
      </c>
    </row>
    <row r="4" spans="1:12" x14ac:dyDescent="0.25">
      <c r="A4" s="13">
        <v>1003</v>
      </c>
      <c r="B4" s="13" t="s">
        <v>19</v>
      </c>
      <c r="C4" s="13" t="s">
        <v>20</v>
      </c>
      <c r="D4" s="13">
        <v>29</v>
      </c>
      <c r="E4" s="13" t="s">
        <v>13</v>
      </c>
      <c r="F4" s="13" t="s">
        <v>14</v>
      </c>
      <c r="G4" s="13">
        <v>63000</v>
      </c>
      <c r="H4" s="14">
        <v>36711</v>
      </c>
      <c r="I4" s="14">
        <v>42986</v>
      </c>
      <c r="J4" s="13" t="str">
        <v>2986</v>
      </c>
      <c r="K4" s="5" t="str">
        <f>TEXT(I4,"dd-mm-yyyy")</f>
        <v>08-09-2017</v>
      </c>
      <c r="L4" t="str">
        <v>2017</v>
      </c>
    </row>
    <row r="5" spans="1:12" x14ac:dyDescent="0.25">
      <c r="A5" s="13">
        <v>1004</v>
      </c>
      <c r="B5" s="13" t="s">
        <v>21</v>
      </c>
      <c r="C5" s="13" t="s">
        <v>22</v>
      </c>
      <c r="D5" s="13">
        <v>31</v>
      </c>
      <c r="E5" s="13" t="s">
        <v>17</v>
      </c>
      <c r="F5" s="13" t="s">
        <v>23</v>
      </c>
      <c r="G5" s="13">
        <v>47000</v>
      </c>
      <c r="H5" s="14">
        <v>36530</v>
      </c>
      <c r="I5" s="14">
        <v>42341</v>
      </c>
      <c r="J5" s="13" t="str">
        <v>2341</v>
      </c>
      <c r="K5" s="5" t="str">
        <f>TEXT(I5,"dd-mm-yyyy")</f>
        <v>03-12-2015</v>
      </c>
      <c r="L5" t="str">
        <v>2015</v>
      </c>
    </row>
    <row r="6" spans="1:12" x14ac:dyDescent="0.25">
      <c r="A6" s="13">
        <v>1005</v>
      </c>
      <c r="B6" s="13" t="s">
        <v>24</v>
      </c>
      <c r="C6" s="13" t="s">
        <v>25</v>
      </c>
      <c r="D6" s="13">
        <v>32</v>
      </c>
      <c r="E6" s="13" t="s">
        <v>13</v>
      </c>
      <c r="F6" s="13" t="s">
        <v>26</v>
      </c>
      <c r="G6" s="13">
        <v>50000</v>
      </c>
      <c r="H6" s="14">
        <v>37017</v>
      </c>
      <c r="I6" s="14">
        <v>42977</v>
      </c>
      <c r="J6" s="13" t="str">
        <v>2977</v>
      </c>
      <c r="K6" s="5" t="str">
        <f>TEXT(I6,"dd-mm-yyyy")</f>
        <v>30-08-2017</v>
      </c>
      <c r="L6" t="str">
        <v>2017</v>
      </c>
    </row>
    <row r="7" spans="1:12" x14ac:dyDescent="0.25">
      <c r="A7" s="13">
        <v>1006</v>
      </c>
      <c r="B7" s="13" t="s">
        <v>27</v>
      </c>
      <c r="C7" s="13" t="s">
        <v>28</v>
      </c>
      <c r="D7" s="13">
        <v>35</v>
      </c>
      <c r="E7" s="13" t="s">
        <v>13</v>
      </c>
      <c r="F7" s="13" t="s">
        <v>29</v>
      </c>
      <c r="G7" s="13">
        <v>65000</v>
      </c>
      <c r="H7" s="14">
        <v>35040</v>
      </c>
      <c r="I7" s="14">
        <v>41528</v>
      </c>
      <c r="J7" s="13" t="str">
        <v>1528</v>
      </c>
      <c r="K7" s="5" t="str">
        <f>TEXT(I7,"dd-mm-yyyy")</f>
        <v>11-09-2013</v>
      </c>
      <c r="L7" t="str">
        <v>2013</v>
      </c>
    </row>
    <row r="8" spans="1:12" x14ac:dyDescent="0.25">
      <c r="A8" s="13">
        <v>1007</v>
      </c>
      <c r="B8" s="13" t="s">
        <v>30</v>
      </c>
      <c r="C8" s="13" t="s">
        <v>31</v>
      </c>
      <c r="D8" s="13">
        <v>32</v>
      </c>
      <c r="E8" s="13" t="s">
        <v>17</v>
      </c>
      <c r="F8" s="13" t="s">
        <v>32</v>
      </c>
      <c r="G8" s="13">
        <v>41000</v>
      </c>
      <c r="H8" s="14">
        <v>37933</v>
      </c>
      <c r="I8" s="14">
        <v>41551</v>
      </c>
      <c r="J8" s="13" t="str">
        <v>1551</v>
      </c>
      <c r="K8" s="5" t="str">
        <f>TEXT(I8,"dd-mm-yyyy")</f>
        <v>04-10-2013</v>
      </c>
      <c r="L8" t="str">
        <v>2013</v>
      </c>
    </row>
    <row r="9" spans="1:12" x14ac:dyDescent="0.25">
      <c r="A9" s="13">
        <v>1008</v>
      </c>
      <c r="B9" s="13" t="s">
        <v>33</v>
      </c>
      <c r="C9" s="13" t="s">
        <v>34</v>
      </c>
      <c r="D9" s="13">
        <v>38</v>
      </c>
      <c r="E9" s="13" t="s">
        <v>13</v>
      </c>
      <c r="F9" s="13" t="s">
        <v>14</v>
      </c>
      <c r="G9" s="13">
        <v>48000</v>
      </c>
      <c r="H9" s="14">
        <v>37416</v>
      </c>
      <c r="I9" s="14">
        <v>42116</v>
      </c>
      <c r="J9" s="13" t="str">
        <v>2116</v>
      </c>
      <c r="K9" s="5" t="str">
        <f>TEXT(I9,"dd-mm-yyyy")</f>
        <v>22-04-2015</v>
      </c>
      <c r="L9" t="str">
        <v>2015</v>
      </c>
    </row>
    <row r="10" spans="1:12" x14ac:dyDescent="0.25">
      <c r="A10" s="13">
        <v>1009</v>
      </c>
      <c r="B10" s="13" t="s">
        <v>35</v>
      </c>
      <c r="C10" s="13" t="s">
        <v>36</v>
      </c>
      <c r="D10" s="13">
        <v>31</v>
      </c>
      <c r="E10" s="13" t="s">
        <v>13</v>
      </c>
      <c r="F10" s="13" t="s">
        <v>23</v>
      </c>
      <c r="G10" s="13">
        <v>42000</v>
      </c>
      <c r="H10" s="14">
        <v>37843</v>
      </c>
      <c r="I10" s="14">
        <v>40800</v>
      </c>
      <c r="J10" s="13" t="str">
        <v>0800</v>
      </c>
      <c r="K10" s="5" t="str">
        <f>TEXT(I10,"dd-mm-yyyy")</f>
        <v>14-09-2011</v>
      </c>
      <c r="L10" t="str">
        <v>2011</v>
      </c>
    </row>
    <row r="12" spans="1:12" x14ac:dyDescent="0.25">
      <c r="A12" s="13"/>
      <c r="B12" s="13"/>
      <c r="C12" s="13"/>
      <c r="D12" s="13"/>
      <c r="E12" s="13"/>
      <c r="F12" s="13"/>
      <c r="G12" s="13"/>
      <c r="H12" s="14"/>
      <c r="I12" s="13"/>
    </row>
    <row r="13" spans="1:12" x14ac:dyDescent="0.25">
      <c r="A13" s="13"/>
      <c r="B13" s="13"/>
      <c r="C13" s="13"/>
      <c r="D13" s="13"/>
      <c r="E13" s="13"/>
      <c r="F13" s="13"/>
      <c r="G13" s="13"/>
      <c r="H13" s="15"/>
      <c r="I13"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9A328-F246-4931-85A6-E63D6E7AF402}">
  <dimension ref="A1:K10"/>
  <sheetViews>
    <sheetView workbookViewId="0">
      <selection activeCell="J3" sqref="J3"/>
    </sheetView>
  </sheetViews>
  <sheetFormatPr defaultColWidth="13.7109375" defaultRowHeight="15" x14ac:dyDescent="0.25"/>
  <cols>
    <col min="1" max="1" width="10.7109375" style="13" bestFit="1" customWidth="1"/>
    <col min="2" max="3" width="13.7109375" style="13"/>
    <col min="4" max="4" width="7.7109375" style="13" customWidth="1"/>
    <col min="5" max="16384" width="13.7109375" style="13"/>
  </cols>
  <sheetData>
    <row r="1" spans="1:11" x14ac:dyDescent="0.25">
      <c r="A1" s="4" t="s">
        <v>0</v>
      </c>
      <c r="B1" s="4" t="s">
        <v>1</v>
      </c>
      <c r="C1" s="4" t="s">
        <v>2</v>
      </c>
      <c r="D1" s="4" t="s">
        <v>3</v>
      </c>
      <c r="E1" s="4" t="s">
        <v>4</v>
      </c>
      <c r="F1" s="4" t="s">
        <v>5</v>
      </c>
      <c r="G1" s="4" t="s">
        <v>6</v>
      </c>
      <c r="H1" s="4" t="s">
        <v>7</v>
      </c>
      <c r="I1" s="4" t="s">
        <v>8</v>
      </c>
      <c r="J1" s="4" t="s">
        <v>75</v>
      </c>
      <c r="K1" s="13" t="s">
        <v>76</v>
      </c>
    </row>
    <row r="2" spans="1:11" x14ac:dyDescent="0.25">
      <c r="A2" s="13">
        <v>1001</v>
      </c>
      <c r="B2" s="15" t="s">
        <v>11</v>
      </c>
      <c r="C2" s="15" t="s">
        <v>12</v>
      </c>
      <c r="D2" s="13">
        <v>30</v>
      </c>
      <c r="E2" s="13" t="s">
        <v>13</v>
      </c>
      <c r="F2" s="13" t="s">
        <v>14</v>
      </c>
      <c r="G2" s="13">
        <v>45000</v>
      </c>
      <c r="H2" s="14">
        <v>37197</v>
      </c>
      <c r="I2" s="14">
        <v>42253</v>
      </c>
      <c r="J2" s="13" t="str" cm="1">
        <f t="array" ref="J2:J10">TRIM(C2:C10)</f>
        <v>Halpert</v>
      </c>
    </row>
    <row r="3" spans="1:11" x14ac:dyDescent="0.25">
      <c r="A3" s="13">
        <v>1002</v>
      </c>
      <c r="B3" s="15" t="s">
        <v>15</v>
      </c>
      <c r="C3" s="15" t="s">
        <v>16</v>
      </c>
      <c r="D3" s="13">
        <v>30</v>
      </c>
      <c r="E3" s="13" t="s">
        <v>17</v>
      </c>
      <c r="F3" s="13" t="s">
        <v>18</v>
      </c>
      <c r="G3" s="13">
        <v>36000</v>
      </c>
      <c r="H3" s="14">
        <v>36436</v>
      </c>
      <c r="I3" s="14">
        <v>42287</v>
      </c>
      <c r="J3" s="13" t="str">
        <v>Beasley</v>
      </c>
    </row>
    <row r="4" spans="1:11" x14ac:dyDescent="0.25">
      <c r="A4" s="13">
        <v>1003</v>
      </c>
      <c r="B4" s="15" t="s">
        <v>19</v>
      </c>
      <c r="C4" s="15" t="s">
        <v>77</v>
      </c>
      <c r="D4" s="13">
        <v>29</v>
      </c>
      <c r="E4" s="13" t="s">
        <v>13</v>
      </c>
      <c r="F4" s="13" t="s">
        <v>14</v>
      </c>
      <c r="G4" s="13">
        <v>63000</v>
      </c>
      <c r="H4" s="14">
        <v>36711</v>
      </c>
      <c r="I4" s="14">
        <v>42986</v>
      </c>
      <c r="J4" s="13" t="str">
        <v>Schrute</v>
      </c>
    </row>
    <row r="5" spans="1:11" x14ac:dyDescent="0.25">
      <c r="A5" s="13">
        <v>1004</v>
      </c>
      <c r="B5" s="15" t="s">
        <v>21</v>
      </c>
      <c r="C5" s="15" t="s">
        <v>22</v>
      </c>
      <c r="D5" s="13">
        <v>31</v>
      </c>
      <c r="E5" s="13" t="s">
        <v>17</v>
      </c>
      <c r="F5" s="13" t="s">
        <v>23</v>
      </c>
      <c r="G5" s="13">
        <v>47000</v>
      </c>
      <c r="H5" s="14">
        <v>36530</v>
      </c>
      <c r="I5" s="14">
        <v>42341</v>
      </c>
      <c r="J5" s="13" t="str">
        <v>Martin</v>
      </c>
    </row>
    <row r="6" spans="1:11" x14ac:dyDescent="0.25">
      <c r="A6" s="13">
        <v>1005</v>
      </c>
      <c r="B6" s="15" t="s">
        <v>24</v>
      </c>
      <c r="C6" s="15" t="s">
        <v>78</v>
      </c>
      <c r="D6" s="13">
        <v>32</v>
      </c>
      <c r="E6" s="13" t="s">
        <v>13</v>
      </c>
      <c r="F6" s="13" t="s">
        <v>26</v>
      </c>
      <c r="G6" s="13">
        <v>50000</v>
      </c>
      <c r="H6" s="14">
        <v>37017</v>
      </c>
      <c r="I6" s="14">
        <v>42977</v>
      </c>
      <c r="J6" s="13" t="str">
        <v>Flenderson</v>
      </c>
    </row>
    <row r="7" spans="1:11" x14ac:dyDescent="0.25">
      <c r="A7" s="13">
        <v>1006</v>
      </c>
      <c r="B7" s="15" t="s">
        <v>27</v>
      </c>
      <c r="C7" s="15" t="s">
        <v>79</v>
      </c>
      <c r="D7" s="13">
        <v>35</v>
      </c>
      <c r="E7" s="13" t="s">
        <v>13</v>
      </c>
      <c r="F7" s="13" t="s">
        <v>29</v>
      </c>
      <c r="G7" s="13">
        <v>65000</v>
      </c>
      <c r="H7" s="14">
        <v>35040</v>
      </c>
      <c r="I7" s="14">
        <v>41528</v>
      </c>
      <c r="J7" s="13" t="str">
        <v>Scott</v>
      </c>
    </row>
    <row r="8" spans="1:11" x14ac:dyDescent="0.25">
      <c r="A8" s="13">
        <v>1007</v>
      </c>
      <c r="B8" s="15" t="s">
        <v>30</v>
      </c>
      <c r="C8" s="15" t="s">
        <v>31</v>
      </c>
      <c r="D8" s="13">
        <v>32</v>
      </c>
      <c r="E8" s="13" t="s">
        <v>17</v>
      </c>
      <c r="F8" s="13" t="s">
        <v>32</v>
      </c>
      <c r="G8" s="13">
        <v>41000</v>
      </c>
      <c r="H8" s="14">
        <v>37933</v>
      </c>
      <c r="I8" s="14">
        <v>41551</v>
      </c>
      <c r="J8" s="13" t="str">
        <v>Palmer</v>
      </c>
    </row>
    <row r="9" spans="1:11" x14ac:dyDescent="0.25">
      <c r="A9" s="13">
        <v>1008</v>
      </c>
      <c r="B9" s="15" t="s">
        <v>33</v>
      </c>
      <c r="C9" s="15" t="s">
        <v>80</v>
      </c>
      <c r="D9" s="13">
        <v>38</v>
      </c>
      <c r="E9" s="13" t="s">
        <v>13</v>
      </c>
      <c r="F9" s="13" t="s">
        <v>14</v>
      </c>
      <c r="G9" s="13">
        <v>48000</v>
      </c>
      <c r="H9" s="14">
        <v>37416</v>
      </c>
      <c r="I9" s="14">
        <v>42116</v>
      </c>
      <c r="J9" s="13" t="str">
        <v>Hudson</v>
      </c>
    </row>
    <row r="10" spans="1:11" x14ac:dyDescent="0.25">
      <c r="A10" s="13">
        <v>1009</v>
      </c>
      <c r="B10" s="15" t="s">
        <v>35</v>
      </c>
      <c r="C10" s="15" t="s">
        <v>81</v>
      </c>
      <c r="D10" s="13">
        <v>31</v>
      </c>
      <c r="E10" s="13" t="s">
        <v>13</v>
      </c>
      <c r="F10" s="13" t="s">
        <v>23</v>
      </c>
      <c r="G10" s="13">
        <v>42000</v>
      </c>
      <c r="H10" s="14">
        <v>37843</v>
      </c>
      <c r="I10" s="14">
        <v>40800</v>
      </c>
      <c r="J10" s="13" t="str">
        <v>Malone</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70C68-72FC-410C-8569-E250DEA95DD7}">
  <dimension ref="A1:K12"/>
  <sheetViews>
    <sheetView topLeftCell="F1" workbookViewId="0">
      <selection activeCell="K1" sqref="K1"/>
    </sheetView>
  </sheetViews>
  <sheetFormatPr defaultRowHeight="15" x14ac:dyDescent="0.25"/>
  <cols>
    <col min="1" max="1" width="11.7109375" style="13" bestFit="1" customWidth="1"/>
    <col min="2" max="2" width="10.140625" style="13" bestFit="1" customWidth="1"/>
    <col min="3" max="3" width="11" style="13" bestFit="1" customWidth="1"/>
    <col min="4" max="4" width="4.42578125" style="13" bestFit="1" customWidth="1"/>
    <col min="5" max="5" width="7.7109375" style="13" bestFit="1" customWidth="1"/>
    <col min="6" max="6" width="17.42578125" style="13" bestFit="1" customWidth="1"/>
    <col min="7" max="7" width="6.28515625" style="13" bestFit="1" customWidth="1"/>
    <col min="8" max="9" width="10.42578125" style="13" bestFit="1" customWidth="1"/>
    <col min="10" max="10" width="23.85546875" style="13" bestFit="1" customWidth="1"/>
    <col min="11" max="11" width="27.7109375" style="13" bestFit="1" customWidth="1"/>
    <col min="12" max="16384" width="9.140625" style="13"/>
  </cols>
  <sheetData>
    <row r="1" spans="1:11" s="4" customFormat="1" x14ac:dyDescent="0.25">
      <c r="A1" s="4" t="s">
        <v>0</v>
      </c>
      <c r="B1" s="4" t="s">
        <v>1</v>
      </c>
      <c r="C1" s="4" t="s">
        <v>2</v>
      </c>
      <c r="D1" s="4" t="s">
        <v>3</v>
      </c>
      <c r="E1" s="4" t="s">
        <v>4</v>
      </c>
      <c r="F1" s="4" t="s">
        <v>5</v>
      </c>
      <c r="G1" s="4" t="s">
        <v>6</v>
      </c>
      <c r="H1" s="4" t="s">
        <v>7</v>
      </c>
      <c r="I1" s="4" t="s">
        <v>8</v>
      </c>
      <c r="J1" s="4" t="s">
        <v>82</v>
      </c>
      <c r="K1" s="4" t="s">
        <v>83</v>
      </c>
    </row>
    <row r="2" spans="1:11" x14ac:dyDescent="0.25">
      <c r="A2" s="13">
        <v>1001</v>
      </c>
      <c r="B2" s="13" t="s">
        <v>11</v>
      </c>
      <c r="C2" s="13" t="s">
        <v>12</v>
      </c>
      <c r="D2" s="13">
        <v>30</v>
      </c>
      <c r="E2" s="13" t="s">
        <v>13</v>
      </c>
      <c r="F2" s="13" t="s">
        <v>14</v>
      </c>
      <c r="G2" s="13">
        <v>45000</v>
      </c>
      <c r="H2" s="14">
        <v>37197</v>
      </c>
      <c r="I2" s="14">
        <v>42253</v>
      </c>
      <c r="J2" s="13" t="str" cm="1">
        <f t="array" ref="J2:J10">CONCATENATE(B2:B10," ",C2:C10)</f>
        <v>Jim Halpert</v>
      </c>
      <c r="K2" s="13" t="str">
        <f>CONCATENATE(B2,".",C2,"@gmail.com")</f>
        <v>Jim.Halpert@gmail.com</v>
      </c>
    </row>
    <row r="3" spans="1:11" x14ac:dyDescent="0.25">
      <c r="A3" s="13">
        <v>1002</v>
      </c>
      <c r="B3" s="13" t="s">
        <v>15</v>
      </c>
      <c r="C3" s="13" t="s">
        <v>16</v>
      </c>
      <c r="D3" s="13">
        <v>30</v>
      </c>
      <c r="E3" s="13" t="s">
        <v>17</v>
      </c>
      <c r="F3" s="13" t="s">
        <v>18</v>
      </c>
      <c r="G3" s="13">
        <v>36000</v>
      </c>
      <c r="H3" s="14">
        <v>36436</v>
      </c>
      <c r="I3" s="14">
        <v>42287</v>
      </c>
      <c r="J3" s="13" t="str">
        <v>Pam Beasley</v>
      </c>
      <c r="K3" s="13" t="str">
        <f t="shared" ref="K3:K10" si="0">CONCATENATE(B3,".",C3,"@gmail.com")</f>
        <v>Pam.Beasley@gmail.com</v>
      </c>
    </row>
    <row r="4" spans="1:11" x14ac:dyDescent="0.25">
      <c r="A4" s="13">
        <v>1003</v>
      </c>
      <c r="B4" s="13" t="s">
        <v>19</v>
      </c>
      <c r="C4" s="13" t="s">
        <v>20</v>
      </c>
      <c r="D4" s="13">
        <v>29</v>
      </c>
      <c r="E4" s="13" t="s">
        <v>13</v>
      </c>
      <c r="F4" s="13" t="s">
        <v>14</v>
      </c>
      <c r="G4" s="13">
        <v>63000</v>
      </c>
      <c r="H4" s="14">
        <v>36711</v>
      </c>
      <c r="I4" s="14">
        <v>42986</v>
      </c>
      <c r="J4" s="13" t="str">
        <v>Dwight Schrute</v>
      </c>
      <c r="K4" s="13" t="str">
        <f t="shared" si="0"/>
        <v>Dwight.Schrute@gmail.com</v>
      </c>
    </row>
    <row r="5" spans="1:11" x14ac:dyDescent="0.25">
      <c r="A5" s="13">
        <v>1004</v>
      </c>
      <c r="B5" s="13" t="s">
        <v>21</v>
      </c>
      <c r="C5" s="13" t="s">
        <v>22</v>
      </c>
      <c r="D5" s="13">
        <v>31</v>
      </c>
      <c r="E5" s="13" t="s">
        <v>17</v>
      </c>
      <c r="F5" s="13" t="s">
        <v>23</v>
      </c>
      <c r="G5" s="13">
        <v>47000</v>
      </c>
      <c r="H5" s="14">
        <v>36530</v>
      </c>
      <c r="I5" s="14">
        <v>42341</v>
      </c>
      <c r="J5" s="13" t="str">
        <v>Angela Martin</v>
      </c>
      <c r="K5" s="13" t="str">
        <f t="shared" si="0"/>
        <v>Angela.Martin@gmail.com</v>
      </c>
    </row>
    <row r="6" spans="1:11" x14ac:dyDescent="0.25">
      <c r="A6" s="13">
        <v>1005</v>
      </c>
      <c r="B6" s="13" t="s">
        <v>24</v>
      </c>
      <c r="C6" s="13" t="s">
        <v>25</v>
      </c>
      <c r="D6" s="13">
        <v>32</v>
      </c>
      <c r="E6" s="13" t="s">
        <v>13</v>
      </c>
      <c r="F6" s="13" t="s">
        <v>26</v>
      </c>
      <c r="G6" s="13">
        <v>50000</v>
      </c>
      <c r="H6" s="14">
        <v>37017</v>
      </c>
      <c r="I6" s="14">
        <v>42977</v>
      </c>
      <c r="J6" s="13" t="str">
        <v>Toby Flenderson</v>
      </c>
      <c r="K6" s="13" t="str">
        <f t="shared" si="0"/>
        <v>Toby.Flenderson@gmail.com</v>
      </c>
    </row>
    <row r="7" spans="1:11" x14ac:dyDescent="0.25">
      <c r="A7" s="13">
        <v>1006</v>
      </c>
      <c r="B7" s="13" t="s">
        <v>27</v>
      </c>
      <c r="C7" s="13" t="s">
        <v>28</v>
      </c>
      <c r="D7" s="13">
        <v>35</v>
      </c>
      <c r="E7" s="13" t="s">
        <v>13</v>
      </c>
      <c r="F7" s="13" t="s">
        <v>29</v>
      </c>
      <c r="G7" s="13">
        <v>65000</v>
      </c>
      <c r="H7" s="14">
        <v>35040</v>
      </c>
      <c r="I7" s="14">
        <v>41528</v>
      </c>
      <c r="J7" s="13" t="str">
        <v>Michael Scott</v>
      </c>
      <c r="K7" s="13" t="str">
        <f t="shared" si="0"/>
        <v>Michael.Scott@gmail.com</v>
      </c>
    </row>
    <row r="8" spans="1:11" x14ac:dyDescent="0.25">
      <c r="A8" s="13">
        <v>1007</v>
      </c>
      <c r="B8" s="13" t="s">
        <v>30</v>
      </c>
      <c r="C8" s="13" t="s">
        <v>31</v>
      </c>
      <c r="D8" s="13">
        <v>32</v>
      </c>
      <c r="E8" s="13" t="s">
        <v>17</v>
      </c>
      <c r="F8" s="13" t="s">
        <v>32</v>
      </c>
      <c r="G8" s="13">
        <v>41000</v>
      </c>
      <c r="H8" s="14">
        <v>37933</v>
      </c>
      <c r="I8" s="14">
        <v>41551</v>
      </c>
      <c r="J8" s="13" t="str">
        <v>Meredith Palmer</v>
      </c>
      <c r="K8" s="13" t="str">
        <f t="shared" si="0"/>
        <v>Meredith.Palmer@gmail.com</v>
      </c>
    </row>
    <row r="9" spans="1:11" x14ac:dyDescent="0.25">
      <c r="A9" s="13">
        <v>1008</v>
      </c>
      <c r="B9" s="13" t="s">
        <v>33</v>
      </c>
      <c r="C9" s="13" t="s">
        <v>34</v>
      </c>
      <c r="D9" s="13">
        <v>38</v>
      </c>
      <c r="E9" s="13" t="s">
        <v>13</v>
      </c>
      <c r="F9" s="13" t="s">
        <v>14</v>
      </c>
      <c r="G9" s="13">
        <v>48000</v>
      </c>
      <c r="H9" s="14">
        <v>37416</v>
      </c>
      <c r="I9" s="14">
        <v>42116</v>
      </c>
      <c r="J9" s="13" t="str">
        <v>Stanley Hudson</v>
      </c>
      <c r="K9" s="13" t="str">
        <f t="shared" si="0"/>
        <v>Stanley.Hudson@gmail.com</v>
      </c>
    </row>
    <row r="10" spans="1:11" x14ac:dyDescent="0.25">
      <c r="A10" s="13">
        <v>1009</v>
      </c>
      <c r="B10" s="13" t="s">
        <v>35</v>
      </c>
      <c r="C10" s="13" t="s">
        <v>36</v>
      </c>
      <c r="D10" s="13">
        <v>31</v>
      </c>
      <c r="E10" s="13" t="s">
        <v>13</v>
      </c>
      <c r="F10" s="13" t="s">
        <v>23</v>
      </c>
      <c r="G10" s="13">
        <v>42000</v>
      </c>
      <c r="H10" s="14">
        <v>37843</v>
      </c>
      <c r="I10" s="14">
        <v>40800</v>
      </c>
      <c r="J10" s="13" t="str">
        <v>Kevin Malone</v>
      </c>
      <c r="K10" s="13" t="str">
        <f t="shared" si="0"/>
        <v>Kevin.Malone@gmail.com</v>
      </c>
    </row>
    <row r="11" spans="1:11" x14ac:dyDescent="0.25">
      <c r="H11" s="13" t="str">
        <f t="shared" ref="H11:H12" si="1">CONCATENATE(B11," ",C11)</f>
        <v xml:space="preserve"> </v>
      </c>
    </row>
    <row r="12" spans="1:11" x14ac:dyDescent="0.25">
      <c r="H12" s="13" t="str">
        <f t="shared" si="1"/>
        <v xml:space="preserve"> </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18D3D-BA30-40EB-926F-8DED0CC05127}">
  <dimension ref="A1:L20"/>
  <sheetViews>
    <sheetView workbookViewId="0">
      <selection activeCell="K3" sqref="K3"/>
    </sheetView>
  </sheetViews>
  <sheetFormatPr defaultColWidth="13.7109375" defaultRowHeight="15" x14ac:dyDescent="0.25"/>
  <cols>
    <col min="1" max="1" width="11.7109375" style="13" bestFit="1" customWidth="1"/>
    <col min="2" max="2" width="10.140625" style="13" bestFit="1" customWidth="1"/>
    <col min="3" max="3" width="11" style="13" bestFit="1" customWidth="1"/>
    <col min="4" max="4" width="4.42578125" style="13" bestFit="1" customWidth="1"/>
    <col min="5" max="5" width="7.7109375" style="13" bestFit="1" customWidth="1"/>
    <col min="6" max="6" width="17.42578125" style="13" bestFit="1" customWidth="1"/>
    <col min="7" max="7" width="6.28515625" style="13" bestFit="1" customWidth="1"/>
    <col min="8" max="8" width="9.7109375" style="13" bestFit="1" customWidth="1"/>
    <col min="9" max="9" width="10.7109375" style="13" bestFit="1" customWidth="1"/>
    <col min="10" max="10" width="14.42578125" style="13" bestFit="1" customWidth="1"/>
    <col min="11" max="11" width="15.28515625" style="13" bestFit="1" customWidth="1"/>
    <col min="12" max="12" width="17.28515625" style="13" bestFit="1" customWidth="1"/>
    <col min="13" max="16384" width="13.7109375" style="13"/>
  </cols>
  <sheetData>
    <row r="1" spans="1:12" s="4" customFormat="1" x14ac:dyDescent="0.25">
      <c r="A1" s="4" t="s">
        <v>0</v>
      </c>
      <c r="B1" s="4" t="s">
        <v>1</v>
      </c>
      <c r="C1" s="4" t="s">
        <v>2</v>
      </c>
      <c r="D1" s="4" t="s">
        <v>3</v>
      </c>
      <c r="E1" s="4" t="s">
        <v>4</v>
      </c>
      <c r="F1" s="4" t="s">
        <v>5</v>
      </c>
      <c r="G1" s="4" t="s">
        <v>6</v>
      </c>
      <c r="H1" s="4" t="s">
        <v>7</v>
      </c>
      <c r="I1" s="4" t="s">
        <v>8</v>
      </c>
      <c r="J1" s="4" t="s">
        <v>84</v>
      </c>
      <c r="K1" s="4" t="s">
        <v>85</v>
      </c>
      <c r="L1" s="4" t="s">
        <v>86</v>
      </c>
    </row>
    <row r="2" spans="1:12" x14ac:dyDescent="0.25">
      <c r="A2" s="13">
        <v>1001</v>
      </c>
      <c r="B2" s="13" t="s">
        <v>11</v>
      </c>
      <c r="C2" s="13" t="s">
        <v>12</v>
      </c>
      <c r="D2" s="13">
        <v>30</v>
      </c>
      <c r="E2" s="13" t="s">
        <v>13</v>
      </c>
      <c r="F2" s="13" t="s">
        <v>14</v>
      </c>
      <c r="G2" s="13">
        <v>45000</v>
      </c>
      <c r="H2" s="15" t="s">
        <v>46</v>
      </c>
      <c r="I2" s="15" t="s">
        <v>47</v>
      </c>
      <c r="J2" s="13" t="str" cm="1">
        <f t="array" ref="J2:J10">SUBSTITUTE(H2:H10,"/","-",1)</f>
        <v>11-2/2001</v>
      </c>
      <c r="K2" s="13" t="str" cm="1">
        <f t="array" ref="K2:K10">SUBSTITUTE(H2:H10,"/","-",2)</f>
        <v>11/2-2001</v>
      </c>
      <c r="L2" s="13" t="str" cm="1">
        <f t="array" ref="L2:L10">SUBSTITUTE(H2:H10,"/","-")</f>
        <v>11-2-2001</v>
      </c>
    </row>
    <row r="3" spans="1:12" x14ac:dyDescent="0.25">
      <c r="A3" s="13">
        <v>1002</v>
      </c>
      <c r="B3" s="13" t="s">
        <v>15</v>
      </c>
      <c r="C3" s="13" t="s">
        <v>16</v>
      </c>
      <c r="D3" s="13">
        <v>30</v>
      </c>
      <c r="E3" s="13" t="s">
        <v>17</v>
      </c>
      <c r="F3" s="13" t="s">
        <v>18</v>
      </c>
      <c r="G3" s="13">
        <v>36000</v>
      </c>
      <c r="H3" s="15" t="s">
        <v>49</v>
      </c>
      <c r="I3" s="15" t="s">
        <v>50</v>
      </c>
      <c r="J3" s="13" t="str">
        <v>10-3/1999</v>
      </c>
      <c r="K3" s="13" t="str">
        <v>10/3-1999</v>
      </c>
      <c r="L3" s="13" t="str">
        <v>10-3-1999</v>
      </c>
    </row>
    <row r="4" spans="1:12" x14ac:dyDescent="0.25">
      <c r="A4" s="13">
        <v>1003</v>
      </c>
      <c r="B4" s="13" t="s">
        <v>19</v>
      </c>
      <c r="C4" s="13" t="s">
        <v>20</v>
      </c>
      <c r="D4" s="13">
        <v>29</v>
      </c>
      <c r="E4" s="13" t="s">
        <v>13</v>
      </c>
      <c r="F4" s="13" t="s">
        <v>14</v>
      </c>
      <c r="G4" s="13">
        <v>63000</v>
      </c>
      <c r="H4" s="15" t="s">
        <v>52</v>
      </c>
      <c r="I4" s="15" t="s">
        <v>53</v>
      </c>
      <c r="J4" s="13" t="str">
        <v>7-4/2000</v>
      </c>
      <c r="K4" s="13" t="str">
        <v>7/4-2000</v>
      </c>
      <c r="L4" s="13" t="str">
        <v>7-4-2000</v>
      </c>
    </row>
    <row r="5" spans="1:12" x14ac:dyDescent="0.25">
      <c r="A5" s="13">
        <v>1004</v>
      </c>
      <c r="B5" s="13" t="s">
        <v>21</v>
      </c>
      <c r="C5" s="13" t="s">
        <v>22</v>
      </c>
      <c r="D5" s="13">
        <v>31</v>
      </c>
      <c r="E5" s="13" t="s">
        <v>17</v>
      </c>
      <c r="F5" s="13" t="s">
        <v>23</v>
      </c>
      <c r="G5" s="13">
        <v>47000</v>
      </c>
      <c r="H5" s="15" t="s">
        <v>55</v>
      </c>
      <c r="I5" s="15" t="s">
        <v>56</v>
      </c>
      <c r="J5" s="13" t="str">
        <v>1-5/2000</v>
      </c>
      <c r="K5" s="13" t="str">
        <v>1/5-2000</v>
      </c>
      <c r="L5" s="13" t="str">
        <v>1-5-2000</v>
      </c>
    </row>
    <row r="6" spans="1:12" x14ac:dyDescent="0.25">
      <c r="A6" s="13">
        <v>1005</v>
      </c>
      <c r="B6" s="13" t="s">
        <v>24</v>
      </c>
      <c r="C6" s="13" t="s">
        <v>25</v>
      </c>
      <c r="D6" s="13">
        <v>32</v>
      </c>
      <c r="E6" s="13" t="s">
        <v>13</v>
      </c>
      <c r="F6" s="13" t="s">
        <v>26</v>
      </c>
      <c r="G6" s="13">
        <v>50000</v>
      </c>
      <c r="H6" s="15" t="s">
        <v>58</v>
      </c>
      <c r="I6" s="15" t="s">
        <v>59</v>
      </c>
      <c r="J6" s="13" t="str">
        <v>5-6/2001</v>
      </c>
      <c r="K6" s="13" t="str">
        <v>5/6-2001</v>
      </c>
      <c r="L6" s="13" t="str">
        <v>5-6-2001</v>
      </c>
    </row>
    <row r="7" spans="1:12" x14ac:dyDescent="0.25">
      <c r="A7" s="13">
        <v>1006</v>
      </c>
      <c r="B7" s="13" t="s">
        <v>27</v>
      </c>
      <c r="C7" s="13" t="s">
        <v>28</v>
      </c>
      <c r="D7" s="13">
        <v>35</v>
      </c>
      <c r="E7" s="13" t="s">
        <v>13</v>
      </c>
      <c r="F7" s="13" t="s">
        <v>29</v>
      </c>
      <c r="G7" s="13">
        <v>65000</v>
      </c>
      <c r="H7" s="15" t="s">
        <v>58</v>
      </c>
      <c r="I7" s="15" t="s">
        <v>61</v>
      </c>
      <c r="J7" s="13" t="str">
        <v>5-6/2001</v>
      </c>
      <c r="K7" s="13" t="str">
        <v>5/6-2001</v>
      </c>
      <c r="L7" s="13" t="str">
        <v>5-6-2001</v>
      </c>
    </row>
    <row r="8" spans="1:12" x14ac:dyDescent="0.25">
      <c r="A8" s="13">
        <v>1007</v>
      </c>
      <c r="B8" s="13" t="s">
        <v>30</v>
      </c>
      <c r="C8" s="13" t="s">
        <v>31</v>
      </c>
      <c r="D8" s="13">
        <v>32</v>
      </c>
      <c r="E8" s="13" t="s">
        <v>17</v>
      </c>
      <c r="F8" s="13" t="s">
        <v>32</v>
      </c>
      <c r="G8" s="13">
        <v>41000</v>
      </c>
      <c r="H8" s="15" t="s">
        <v>63</v>
      </c>
      <c r="I8" s="15" t="s">
        <v>61</v>
      </c>
      <c r="J8" s="13" t="str">
        <v>11-8/2003</v>
      </c>
      <c r="K8" s="13" t="str">
        <v>11/8-2003</v>
      </c>
      <c r="L8" s="13" t="str">
        <v>11-8-2003</v>
      </c>
    </row>
    <row r="9" spans="1:12" x14ac:dyDescent="0.25">
      <c r="A9" s="13">
        <v>1008</v>
      </c>
      <c r="B9" s="13" t="s">
        <v>33</v>
      </c>
      <c r="C9" s="13" t="s">
        <v>34</v>
      </c>
      <c r="D9" s="13">
        <v>38</v>
      </c>
      <c r="E9" s="13" t="s">
        <v>13</v>
      </c>
      <c r="F9" s="13" t="s">
        <v>14</v>
      </c>
      <c r="G9" s="13">
        <v>48000</v>
      </c>
      <c r="H9" s="15" t="s">
        <v>65</v>
      </c>
      <c r="I9" s="15" t="s">
        <v>66</v>
      </c>
      <c r="J9" s="13" t="str">
        <v>6-9/2002</v>
      </c>
      <c r="K9" s="13" t="str">
        <v>6/9-2002</v>
      </c>
      <c r="L9" s="13" t="str">
        <v>6-9-2002</v>
      </c>
    </row>
    <row r="10" spans="1:12" x14ac:dyDescent="0.25">
      <c r="A10" s="13">
        <v>1009</v>
      </c>
      <c r="B10" s="13" t="s">
        <v>35</v>
      </c>
      <c r="C10" s="13" t="s">
        <v>36</v>
      </c>
      <c r="D10" s="13">
        <v>31</v>
      </c>
      <c r="E10" s="13" t="s">
        <v>13</v>
      </c>
      <c r="F10" s="13" t="s">
        <v>23</v>
      </c>
      <c r="G10" s="13">
        <v>42000</v>
      </c>
      <c r="H10" s="15" t="s">
        <v>68</v>
      </c>
      <c r="I10" s="15" t="s">
        <v>66</v>
      </c>
      <c r="J10" s="13" t="str">
        <v>8-10/2003</v>
      </c>
      <c r="K10" s="13" t="str">
        <v>8/10-2003</v>
      </c>
      <c r="L10" s="13" t="str">
        <v>8-10-2003</v>
      </c>
    </row>
    <row r="12" spans="1:12" x14ac:dyDescent="0.25">
      <c r="H12" s="15"/>
      <c r="I12" s="15"/>
    </row>
    <row r="13" spans="1:12" x14ac:dyDescent="0.25">
      <c r="H13" s="15"/>
      <c r="I13" s="15"/>
    </row>
    <row r="14" spans="1:12" x14ac:dyDescent="0.25">
      <c r="H14" s="15"/>
      <c r="I14" s="15"/>
    </row>
    <row r="15" spans="1:12" x14ac:dyDescent="0.25">
      <c r="H15" s="15"/>
      <c r="I15" s="15"/>
    </row>
    <row r="16" spans="1:12" x14ac:dyDescent="0.25">
      <c r="H16" s="15"/>
      <c r="I16" s="15"/>
    </row>
    <row r="17" spans="8:9" x14ac:dyDescent="0.25">
      <c r="H17" s="15"/>
      <c r="I17" s="15"/>
    </row>
    <row r="18" spans="8:9" x14ac:dyDescent="0.25">
      <c r="H18" s="15"/>
      <c r="I18" s="15"/>
    </row>
    <row r="19" spans="8:9" x14ac:dyDescent="0.25">
      <c r="H19" s="15"/>
      <c r="I19" s="15"/>
    </row>
    <row r="20" spans="8:9" x14ac:dyDescent="0.25">
      <c r="H20" s="15"/>
      <c r="I20" s="1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4C0A1-20F8-4363-804C-3F176672E95C}">
  <dimension ref="A1:L10"/>
  <sheetViews>
    <sheetView workbookViewId="0">
      <selection sqref="A1:XFD1048576"/>
    </sheetView>
  </sheetViews>
  <sheetFormatPr defaultColWidth="13" defaultRowHeight="15" x14ac:dyDescent="0.25"/>
  <cols>
    <col min="1" max="1" width="11.7109375" style="13" bestFit="1" customWidth="1"/>
    <col min="2" max="2" width="10.140625" style="13" bestFit="1" customWidth="1"/>
    <col min="3" max="3" width="11" style="13" bestFit="1" customWidth="1"/>
    <col min="4" max="4" width="4.42578125" style="13" bestFit="1" customWidth="1"/>
    <col min="5" max="5" width="7.7109375" style="13" bestFit="1" customWidth="1"/>
    <col min="6" max="6" width="17.42578125" style="13" bestFit="1" customWidth="1"/>
    <col min="7" max="7" width="6.28515625" style="13" bestFit="1" customWidth="1"/>
    <col min="8" max="9" width="10.42578125" style="13" bestFit="1" customWidth="1"/>
    <col min="10" max="11" width="7" style="13" bestFit="1" customWidth="1"/>
    <col min="12" max="12" width="7.85546875" style="13" bestFit="1" customWidth="1"/>
    <col min="13" max="16384" width="13" style="13"/>
  </cols>
  <sheetData>
    <row r="1" spans="1:12" s="4" customFormat="1" x14ac:dyDescent="0.25">
      <c r="A1" s="4" t="s">
        <v>0</v>
      </c>
      <c r="B1" s="4" t="s">
        <v>1</v>
      </c>
      <c r="C1" s="4" t="s">
        <v>2</v>
      </c>
      <c r="D1" s="4" t="s">
        <v>3</v>
      </c>
      <c r="E1" s="4" t="s">
        <v>4</v>
      </c>
      <c r="F1" s="4" t="s">
        <v>5</v>
      </c>
      <c r="G1" s="4" t="s">
        <v>6</v>
      </c>
      <c r="H1" s="4" t="s">
        <v>7</v>
      </c>
      <c r="I1" s="4" t="s">
        <v>8</v>
      </c>
      <c r="J1" s="4" t="s">
        <v>87</v>
      </c>
      <c r="K1" s="4" t="s">
        <v>88</v>
      </c>
      <c r="L1" s="4" t="s">
        <v>89</v>
      </c>
    </row>
    <row r="2" spans="1:12" x14ac:dyDescent="0.25">
      <c r="A2" s="13">
        <v>1001</v>
      </c>
      <c r="B2" s="13" t="s">
        <v>11</v>
      </c>
      <c r="C2" s="13" t="s">
        <v>12</v>
      </c>
      <c r="D2" s="13">
        <v>30</v>
      </c>
      <c r="E2" s="13" t="s">
        <v>13</v>
      </c>
      <c r="F2" s="13" t="s">
        <v>14</v>
      </c>
      <c r="G2" s="13">
        <v>45000</v>
      </c>
      <c r="H2" s="14">
        <v>37197</v>
      </c>
      <c r="I2" s="14">
        <v>42253</v>
      </c>
      <c r="J2" s="13">
        <f>SUM(G2:G10)</f>
        <v>437000</v>
      </c>
      <c r="K2" s="13">
        <f>SUMIF(G2:G10,"&gt;50000")</f>
        <v>128000</v>
      </c>
      <c r="L2" s="13">
        <f>SUMIFS(G2:G10,E2:E10,"Female",D2:D10,"&gt;30")</f>
        <v>88000</v>
      </c>
    </row>
    <row r="3" spans="1:12" x14ac:dyDescent="0.25">
      <c r="A3" s="13">
        <v>1002</v>
      </c>
      <c r="B3" s="13" t="s">
        <v>15</v>
      </c>
      <c r="C3" s="13" t="s">
        <v>16</v>
      </c>
      <c r="D3" s="13">
        <v>30</v>
      </c>
      <c r="E3" s="13" t="s">
        <v>17</v>
      </c>
      <c r="F3" s="13" t="s">
        <v>18</v>
      </c>
      <c r="G3" s="13">
        <v>36000</v>
      </c>
      <c r="H3" s="14">
        <v>36436</v>
      </c>
      <c r="I3" s="14">
        <v>42287</v>
      </c>
    </row>
    <row r="4" spans="1:12" x14ac:dyDescent="0.25">
      <c r="A4" s="13">
        <v>1003</v>
      </c>
      <c r="B4" s="13" t="s">
        <v>19</v>
      </c>
      <c r="C4" s="13" t="s">
        <v>20</v>
      </c>
      <c r="D4" s="13">
        <v>29</v>
      </c>
      <c r="E4" s="13" t="s">
        <v>13</v>
      </c>
      <c r="F4" s="13" t="s">
        <v>14</v>
      </c>
      <c r="G4" s="13">
        <v>63000</v>
      </c>
      <c r="H4" s="14">
        <v>36711</v>
      </c>
      <c r="I4" s="14">
        <v>42986</v>
      </c>
    </row>
    <row r="5" spans="1:12" x14ac:dyDescent="0.25">
      <c r="A5" s="13">
        <v>1004</v>
      </c>
      <c r="B5" s="13" t="s">
        <v>21</v>
      </c>
      <c r="C5" s="13" t="s">
        <v>22</v>
      </c>
      <c r="D5" s="13">
        <v>31</v>
      </c>
      <c r="E5" s="13" t="s">
        <v>17</v>
      </c>
      <c r="F5" s="13" t="s">
        <v>23</v>
      </c>
      <c r="G5" s="13">
        <v>47000</v>
      </c>
      <c r="H5" s="14">
        <v>36530</v>
      </c>
      <c r="I5" s="14">
        <v>42341</v>
      </c>
    </row>
    <row r="6" spans="1:12" x14ac:dyDescent="0.25">
      <c r="A6" s="13">
        <v>1005</v>
      </c>
      <c r="B6" s="13" t="s">
        <v>24</v>
      </c>
      <c r="C6" s="13" t="s">
        <v>25</v>
      </c>
      <c r="D6" s="13">
        <v>32</v>
      </c>
      <c r="E6" s="13" t="s">
        <v>13</v>
      </c>
      <c r="F6" s="13" t="s">
        <v>26</v>
      </c>
      <c r="G6" s="13">
        <v>50000</v>
      </c>
      <c r="H6" s="14">
        <v>37017</v>
      </c>
      <c r="I6" s="14">
        <v>42977</v>
      </c>
    </row>
    <row r="7" spans="1:12" x14ac:dyDescent="0.25">
      <c r="A7" s="13">
        <v>1006</v>
      </c>
      <c r="B7" s="13" t="s">
        <v>27</v>
      </c>
      <c r="C7" s="13" t="s">
        <v>28</v>
      </c>
      <c r="D7" s="13">
        <v>35</v>
      </c>
      <c r="E7" s="13" t="s">
        <v>13</v>
      </c>
      <c r="F7" s="13" t="s">
        <v>29</v>
      </c>
      <c r="G7" s="13">
        <v>65000</v>
      </c>
      <c r="H7" s="14">
        <v>35040</v>
      </c>
      <c r="I7" s="14">
        <v>41528</v>
      </c>
    </row>
    <row r="8" spans="1:12" x14ac:dyDescent="0.25">
      <c r="A8" s="13">
        <v>1007</v>
      </c>
      <c r="B8" s="13" t="s">
        <v>30</v>
      </c>
      <c r="C8" s="13" t="s">
        <v>31</v>
      </c>
      <c r="D8" s="13">
        <v>32</v>
      </c>
      <c r="E8" s="13" t="s">
        <v>17</v>
      </c>
      <c r="F8" s="13" t="s">
        <v>32</v>
      </c>
      <c r="G8" s="13">
        <v>41000</v>
      </c>
      <c r="H8" s="14">
        <v>37933</v>
      </c>
      <c r="I8" s="14">
        <v>41551</v>
      </c>
    </row>
    <row r="9" spans="1:12" x14ac:dyDescent="0.25">
      <c r="A9" s="13">
        <v>1008</v>
      </c>
      <c r="B9" s="13" t="s">
        <v>33</v>
      </c>
      <c r="C9" s="13" t="s">
        <v>34</v>
      </c>
      <c r="D9" s="13">
        <v>38</v>
      </c>
      <c r="E9" s="13" t="s">
        <v>13</v>
      </c>
      <c r="F9" s="13" t="s">
        <v>14</v>
      </c>
      <c r="G9" s="13">
        <v>48000</v>
      </c>
      <c r="H9" s="14">
        <v>37416</v>
      </c>
      <c r="I9" s="14">
        <v>42116</v>
      </c>
    </row>
    <row r="10" spans="1:12" x14ac:dyDescent="0.25">
      <c r="A10" s="13">
        <v>1009</v>
      </c>
      <c r="B10" s="13" t="s">
        <v>35</v>
      </c>
      <c r="C10" s="13" t="s">
        <v>36</v>
      </c>
      <c r="D10" s="13">
        <v>31</v>
      </c>
      <c r="E10" s="13" t="s">
        <v>13</v>
      </c>
      <c r="F10" s="13" t="s">
        <v>23</v>
      </c>
      <c r="G10" s="13">
        <v>42000</v>
      </c>
      <c r="H10" s="14">
        <v>37843</v>
      </c>
      <c r="I10" s="14">
        <v>40800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724F8-46D9-43CF-B424-119FA4718456}">
  <dimension ref="A1:L10"/>
  <sheetViews>
    <sheetView workbookViewId="0">
      <selection activeCell="L3" sqref="L3"/>
    </sheetView>
  </sheetViews>
  <sheetFormatPr defaultColWidth="13.7109375" defaultRowHeight="15" x14ac:dyDescent="0.25"/>
  <cols>
    <col min="1" max="1" width="10.7109375" style="13" bestFit="1" customWidth="1"/>
    <col min="2" max="3" width="13.7109375" style="13"/>
    <col min="4" max="4" width="7.7109375" style="13" customWidth="1"/>
    <col min="5" max="16384" width="13.7109375" style="13"/>
  </cols>
  <sheetData>
    <row r="1" spans="1:12" s="4" customFormat="1" x14ac:dyDescent="0.25">
      <c r="A1" s="4" t="s">
        <v>0</v>
      </c>
      <c r="B1" s="4" t="s">
        <v>1</v>
      </c>
      <c r="C1" s="4" t="s">
        <v>2</v>
      </c>
      <c r="D1" s="4" t="s">
        <v>3</v>
      </c>
      <c r="E1" s="4" t="s">
        <v>4</v>
      </c>
      <c r="F1" s="4" t="s">
        <v>5</v>
      </c>
      <c r="G1" s="4" t="s">
        <v>6</v>
      </c>
      <c r="H1" s="4" t="s">
        <v>7</v>
      </c>
      <c r="I1" s="4" t="s">
        <v>8</v>
      </c>
      <c r="J1" s="4" t="s">
        <v>90</v>
      </c>
      <c r="K1" s="4" t="s">
        <v>91</v>
      </c>
      <c r="L1" s="4" t="s">
        <v>92</v>
      </c>
    </row>
    <row r="2" spans="1:12" x14ac:dyDescent="0.25">
      <c r="A2" s="13">
        <v>1001</v>
      </c>
      <c r="B2" s="13" t="s">
        <v>11</v>
      </c>
      <c r="C2" s="13" t="s">
        <v>12</v>
      </c>
      <c r="D2" s="13">
        <v>30</v>
      </c>
      <c r="E2" s="13" t="s">
        <v>13</v>
      </c>
      <c r="F2" s="13" t="s">
        <v>14</v>
      </c>
      <c r="G2" s="13">
        <v>45000</v>
      </c>
      <c r="H2" s="14">
        <v>37197</v>
      </c>
      <c r="I2" s="14">
        <v>42253</v>
      </c>
      <c r="J2" s="13">
        <f>COUNT(G2:G10)</f>
        <v>9</v>
      </c>
      <c r="K2" s="13">
        <f>COUNTIF(G2:G10,"&gt;45000")</f>
        <v>5</v>
      </c>
      <c r="L2" s="13">
        <f>COUNTIFS(A2:A10,"&gt;1005",E2:E10,"Male")</f>
        <v>3</v>
      </c>
    </row>
    <row r="3" spans="1:12" x14ac:dyDescent="0.25">
      <c r="A3" s="13">
        <v>1002</v>
      </c>
      <c r="B3" s="13" t="s">
        <v>15</v>
      </c>
      <c r="C3" s="13" t="s">
        <v>16</v>
      </c>
      <c r="D3" s="13">
        <v>30</v>
      </c>
      <c r="E3" s="13" t="s">
        <v>17</v>
      </c>
      <c r="F3" s="13" t="s">
        <v>18</v>
      </c>
      <c r="G3" s="13">
        <v>36000</v>
      </c>
      <c r="H3" s="14">
        <v>36436</v>
      </c>
      <c r="I3" s="14">
        <v>42287</v>
      </c>
    </row>
    <row r="4" spans="1:12" x14ac:dyDescent="0.25">
      <c r="A4" s="13">
        <v>1003</v>
      </c>
      <c r="B4" s="13" t="s">
        <v>19</v>
      </c>
      <c r="C4" s="13" t="s">
        <v>20</v>
      </c>
      <c r="D4" s="13">
        <v>29</v>
      </c>
      <c r="E4" s="13" t="s">
        <v>13</v>
      </c>
      <c r="F4" s="13" t="s">
        <v>14</v>
      </c>
      <c r="G4" s="13">
        <v>63000</v>
      </c>
      <c r="H4" s="14">
        <v>36711</v>
      </c>
      <c r="I4" s="14">
        <v>42986</v>
      </c>
    </row>
    <row r="5" spans="1:12" x14ac:dyDescent="0.25">
      <c r="A5" s="13">
        <v>1004</v>
      </c>
      <c r="B5" s="13" t="s">
        <v>21</v>
      </c>
      <c r="C5" s="13" t="s">
        <v>22</v>
      </c>
      <c r="D5" s="13">
        <v>31</v>
      </c>
      <c r="E5" s="13" t="s">
        <v>17</v>
      </c>
      <c r="F5" s="13" t="s">
        <v>23</v>
      </c>
      <c r="G5" s="13">
        <v>47000</v>
      </c>
      <c r="H5" s="14">
        <v>36530</v>
      </c>
      <c r="I5" s="14">
        <v>42341</v>
      </c>
    </row>
    <row r="6" spans="1:12" x14ac:dyDescent="0.25">
      <c r="A6" s="13">
        <v>1005</v>
      </c>
      <c r="B6" s="13" t="s">
        <v>24</v>
      </c>
      <c r="C6" s="13" t="s">
        <v>25</v>
      </c>
      <c r="D6" s="13">
        <v>32</v>
      </c>
      <c r="E6" s="13" t="s">
        <v>13</v>
      </c>
      <c r="F6" s="13" t="s">
        <v>26</v>
      </c>
      <c r="G6" s="13">
        <v>50000</v>
      </c>
      <c r="H6" s="14">
        <v>37017</v>
      </c>
      <c r="I6" s="14">
        <v>42977</v>
      </c>
    </row>
    <row r="7" spans="1:12" x14ac:dyDescent="0.25">
      <c r="A7" s="13">
        <v>1006</v>
      </c>
      <c r="B7" s="13" t="s">
        <v>27</v>
      </c>
      <c r="C7" s="13" t="s">
        <v>28</v>
      </c>
      <c r="D7" s="13">
        <v>35</v>
      </c>
      <c r="E7" s="13" t="s">
        <v>13</v>
      </c>
      <c r="F7" s="13" t="s">
        <v>29</v>
      </c>
      <c r="G7" s="13">
        <v>65000</v>
      </c>
      <c r="H7" s="14">
        <v>35040</v>
      </c>
      <c r="I7" s="14">
        <v>41528</v>
      </c>
    </row>
    <row r="8" spans="1:12" x14ac:dyDescent="0.25">
      <c r="A8" s="13">
        <v>1007</v>
      </c>
      <c r="B8" s="13" t="s">
        <v>30</v>
      </c>
      <c r="C8" s="13" t="s">
        <v>31</v>
      </c>
      <c r="D8" s="13">
        <v>32</v>
      </c>
      <c r="E8" s="13" t="s">
        <v>17</v>
      </c>
      <c r="F8" s="13" t="s">
        <v>32</v>
      </c>
      <c r="G8" s="13">
        <v>41000</v>
      </c>
      <c r="H8" s="14">
        <v>37933</v>
      </c>
      <c r="I8" s="14">
        <v>41551</v>
      </c>
    </row>
    <row r="9" spans="1:12" x14ac:dyDescent="0.25">
      <c r="A9" s="13">
        <v>1008</v>
      </c>
      <c r="B9" s="13" t="s">
        <v>33</v>
      </c>
      <c r="C9" s="13" t="s">
        <v>34</v>
      </c>
      <c r="D9" s="13">
        <v>38</v>
      </c>
      <c r="E9" s="13" t="s">
        <v>13</v>
      </c>
      <c r="F9" s="13" t="s">
        <v>14</v>
      </c>
      <c r="G9" s="13">
        <v>48000</v>
      </c>
      <c r="H9" s="14">
        <v>37416</v>
      </c>
      <c r="I9" s="14">
        <v>42116</v>
      </c>
    </row>
    <row r="10" spans="1:12" x14ac:dyDescent="0.25">
      <c r="A10" s="13">
        <v>1009</v>
      </c>
      <c r="B10" s="13" t="s">
        <v>35</v>
      </c>
      <c r="C10" s="13" t="s">
        <v>36</v>
      </c>
      <c r="D10" s="13">
        <v>31</v>
      </c>
      <c r="E10" s="13" t="s">
        <v>13</v>
      </c>
      <c r="F10" s="13" t="s">
        <v>23</v>
      </c>
      <c r="G10" s="13">
        <v>42000</v>
      </c>
      <c r="H10" s="14">
        <v>37843</v>
      </c>
      <c r="I10" s="14">
        <v>40800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0FD9F-E5D9-40E7-A635-BC9D52B818F5}">
  <dimension ref="A1:M10"/>
  <sheetViews>
    <sheetView tabSelected="1" workbookViewId="0">
      <selection activeCell="M2" sqref="M2:M10"/>
    </sheetView>
  </sheetViews>
  <sheetFormatPr defaultRowHeight="15" x14ac:dyDescent="0.25"/>
  <cols>
    <col min="1" max="1" width="11.7109375" style="13" bestFit="1" customWidth="1"/>
    <col min="2" max="2" width="10.140625" style="13" bestFit="1" customWidth="1"/>
    <col min="3" max="3" width="11" style="13" bestFit="1" customWidth="1"/>
    <col min="4" max="4" width="4.42578125" style="13" bestFit="1" customWidth="1"/>
    <col min="5" max="5" width="7.7109375" style="13" bestFit="1" customWidth="1"/>
    <col min="6" max="6" width="17.42578125" style="13" bestFit="1" customWidth="1"/>
    <col min="7" max="7" width="6.28515625" style="13" bestFit="1" customWidth="1"/>
    <col min="8" max="8" width="9.7109375" style="13" bestFit="1" customWidth="1"/>
    <col min="9" max="9" width="10.7109375" style="13" bestFit="1" customWidth="1"/>
    <col min="10" max="11" width="10.7109375" style="13" customWidth="1"/>
    <col min="12" max="12" width="8.42578125" style="13" bestFit="1" customWidth="1"/>
    <col min="13" max="13" width="15" style="13" bestFit="1" customWidth="1"/>
    <col min="14" max="16384" width="9.140625" style="13"/>
  </cols>
  <sheetData>
    <row r="1" spans="1:13" s="4" customFormat="1" x14ac:dyDescent="0.25">
      <c r="A1" s="4" t="s">
        <v>0</v>
      </c>
      <c r="B1" s="4" t="s">
        <v>1</v>
      </c>
      <c r="C1" s="4" t="s">
        <v>2</v>
      </c>
      <c r="D1" s="4" t="s">
        <v>3</v>
      </c>
      <c r="E1" s="4" t="s">
        <v>4</v>
      </c>
      <c r="F1" s="4" t="s">
        <v>5</v>
      </c>
      <c r="G1" s="4" t="s">
        <v>6</v>
      </c>
      <c r="H1" s="4" t="s">
        <v>7</v>
      </c>
      <c r="I1" s="4" t="s">
        <v>8</v>
      </c>
      <c r="J1" s="18" t="s">
        <v>7</v>
      </c>
      <c r="K1" s="18" t="s">
        <v>8</v>
      </c>
      <c r="L1" s="4" t="s">
        <v>93</v>
      </c>
      <c r="M1" s="4" t="s">
        <v>94</v>
      </c>
    </row>
    <row r="2" spans="1:13" x14ac:dyDescent="0.25">
      <c r="A2" s="13">
        <v>1001</v>
      </c>
      <c r="B2" s="13" t="s">
        <v>11</v>
      </c>
      <c r="C2" s="13" t="s">
        <v>12</v>
      </c>
      <c r="D2" s="13">
        <v>30</v>
      </c>
      <c r="E2" s="13" t="s">
        <v>13</v>
      </c>
      <c r="F2" s="13" t="s">
        <v>14</v>
      </c>
      <c r="G2" s="13">
        <v>45000</v>
      </c>
      <c r="H2" s="15" t="s">
        <v>46</v>
      </c>
      <c r="I2" s="17" t="s">
        <v>47</v>
      </c>
      <c r="J2" s="15" t="s">
        <v>95</v>
      </c>
      <c r="K2" s="15" t="s">
        <v>96</v>
      </c>
      <c r="L2" s="13">
        <f>_xlfn.DAYS(K2,J2)</f>
        <v>5056</v>
      </c>
      <c r="M2" s="13">
        <f>NETWORKDAYS(J2,K2)</f>
        <v>3611</v>
      </c>
    </row>
    <row r="3" spans="1:13" x14ac:dyDescent="0.25">
      <c r="A3" s="13">
        <v>1002</v>
      </c>
      <c r="B3" s="13" t="s">
        <v>15</v>
      </c>
      <c r="C3" s="13" t="s">
        <v>16</v>
      </c>
      <c r="D3" s="13">
        <v>30</v>
      </c>
      <c r="E3" s="13" t="s">
        <v>17</v>
      </c>
      <c r="F3" s="13" t="s">
        <v>18</v>
      </c>
      <c r="G3" s="13">
        <v>36000</v>
      </c>
      <c r="H3" s="15" t="s">
        <v>49</v>
      </c>
      <c r="I3" s="15" t="s">
        <v>50</v>
      </c>
      <c r="J3" s="15" t="s">
        <v>97</v>
      </c>
      <c r="K3" s="15" t="s">
        <v>50</v>
      </c>
      <c r="L3" s="13">
        <f t="shared" ref="L3:L10" si="0">_xlfn.DAYS(K3,J3)</f>
        <v>5851</v>
      </c>
      <c r="M3" s="13">
        <f t="shared" ref="M3:M10" si="1">NETWORKDAYS(J3,K3)</f>
        <v>4180</v>
      </c>
    </row>
    <row r="4" spans="1:13" x14ac:dyDescent="0.25">
      <c r="A4" s="13">
        <v>1003</v>
      </c>
      <c r="B4" s="13" t="s">
        <v>19</v>
      </c>
      <c r="C4" s="13" t="s">
        <v>20</v>
      </c>
      <c r="D4" s="13">
        <v>29</v>
      </c>
      <c r="E4" s="13" t="s">
        <v>13</v>
      </c>
      <c r="F4" s="13" t="s">
        <v>14</v>
      </c>
      <c r="G4" s="13">
        <v>63000</v>
      </c>
      <c r="H4" s="15" t="s">
        <v>52</v>
      </c>
      <c r="I4" s="15" t="s">
        <v>53</v>
      </c>
      <c r="J4" s="15" t="s">
        <v>98</v>
      </c>
      <c r="K4" s="15" t="s">
        <v>99</v>
      </c>
      <c r="L4" s="13">
        <f t="shared" si="0"/>
        <v>6275</v>
      </c>
      <c r="M4" s="13">
        <f t="shared" si="1"/>
        <v>4484</v>
      </c>
    </row>
    <row r="5" spans="1:13" x14ac:dyDescent="0.25">
      <c r="A5" s="13">
        <v>1004</v>
      </c>
      <c r="B5" s="13" t="s">
        <v>21</v>
      </c>
      <c r="C5" s="13" t="s">
        <v>22</v>
      </c>
      <c r="D5" s="13">
        <v>31</v>
      </c>
      <c r="E5" s="13" t="s">
        <v>17</v>
      </c>
      <c r="F5" s="13" t="s">
        <v>23</v>
      </c>
      <c r="G5" s="13">
        <v>47000</v>
      </c>
      <c r="H5" s="15" t="s">
        <v>55</v>
      </c>
      <c r="I5" s="15" t="s">
        <v>56</v>
      </c>
      <c r="J5" s="15" t="s">
        <v>100</v>
      </c>
      <c r="K5" s="15" t="s">
        <v>101</v>
      </c>
      <c r="L5" s="13">
        <f t="shared" si="0"/>
        <v>5811</v>
      </c>
      <c r="M5" s="13">
        <f t="shared" si="1"/>
        <v>4152</v>
      </c>
    </row>
    <row r="6" spans="1:13" x14ac:dyDescent="0.25">
      <c r="A6" s="13">
        <v>1005</v>
      </c>
      <c r="B6" s="13" t="s">
        <v>24</v>
      </c>
      <c r="C6" s="13" t="s">
        <v>25</v>
      </c>
      <c r="D6" s="13">
        <v>32</v>
      </c>
      <c r="E6" s="13" t="s">
        <v>13</v>
      </c>
      <c r="F6" s="13" t="s">
        <v>26</v>
      </c>
      <c r="G6" s="13">
        <v>50000</v>
      </c>
      <c r="H6" s="15" t="s">
        <v>58</v>
      </c>
      <c r="I6" s="15" t="s">
        <v>59</v>
      </c>
      <c r="J6" s="15" t="s">
        <v>108</v>
      </c>
      <c r="K6" s="15" t="s">
        <v>102</v>
      </c>
      <c r="L6" s="13">
        <f t="shared" si="0"/>
        <v>5960</v>
      </c>
      <c r="M6" s="13">
        <f t="shared" si="1"/>
        <v>4258</v>
      </c>
    </row>
    <row r="7" spans="1:13" x14ac:dyDescent="0.25">
      <c r="A7" s="13">
        <v>1006</v>
      </c>
      <c r="B7" s="13" t="s">
        <v>27</v>
      </c>
      <c r="C7" s="13" t="s">
        <v>28</v>
      </c>
      <c r="D7" s="13">
        <v>35</v>
      </c>
      <c r="E7" s="13" t="s">
        <v>13</v>
      </c>
      <c r="F7" s="13" t="s">
        <v>29</v>
      </c>
      <c r="G7" s="13">
        <v>65000</v>
      </c>
      <c r="H7" s="15" t="s">
        <v>58</v>
      </c>
      <c r="I7" s="15" t="s">
        <v>61</v>
      </c>
      <c r="J7" s="15" t="s">
        <v>108</v>
      </c>
      <c r="K7" s="15" t="s">
        <v>103</v>
      </c>
      <c r="L7" s="13">
        <f t="shared" si="0"/>
        <v>4511</v>
      </c>
      <c r="M7" s="13">
        <f t="shared" si="1"/>
        <v>3223</v>
      </c>
    </row>
    <row r="8" spans="1:13" x14ac:dyDescent="0.25">
      <c r="A8" s="13">
        <v>1007</v>
      </c>
      <c r="B8" s="13" t="s">
        <v>30</v>
      </c>
      <c r="C8" s="13" t="s">
        <v>31</v>
      </c>
      <c r="D8" s="13">
        <v>32</v>
      </c>
      <c r="E8" s="13" t="s">
        <v>17</v>
      </c>
      <c r="F8" s="13" t="s">
        <v>32</v>
      </c>
      <c r="G8" s="13">
        <v>41000</v>
      </c>
      <c r="H8" s="15" t="s">
        <v>63</v>
      </c>
      <c r="I8" s="15" t="s">
        <v>61</v>
      </c>
      <c r="J8" s="15" t="s">
        <v>107</v>
      </c>
      <c r="K8" s="15" t="s">
        <v>103</v>
      </c>
      <c r="L8" s="13">
        <f t="shared" si="0"/>
        <v>3595</v>
      </c>
      <c r="M8" s="13">
        <f t="shared" si="1"/>
        <v>2568</v>
      </c>
    </row>
    <row r="9" spans="1:13" x14ac:dyDescent="0.25">
      <c r="A9" s="13">
        <v>1008</v>
      </c>
      <c r="B9" s="13" t="s">
        <v>33</v>
      </c>
      <c r="C9" s="13" t="s">
        <v>34</v>
      </c>
      <c r="D9" s="13">
        <v>38</v>
      </c>
      <c r="E9" s="13" t="s">
        <v>13</v>
      </c>
      <c r="F9" s="13" t="s">
        <v>14</v>
      </c>
      <c r="G9" s="13">
        <v>48000</v>
      </c>
      <c r="H9" s="15" t="s">
        <v>65</v>
      </c>
      <c r="I9" s="15" t="s">
        <v>66</v>
      </c>
      <c r="J9" s="15" t="s">
        <v>105</v>
      </c>
      <c r="K9" s="15" t="s">
        <v>104</v>
      </c>
      <c r="L9" s="13">
        <f t="shared" si="0"/>
        <v>4700</v>
      </c>
      <c r="M9" s="13">
        <f t="shared" si="1"/>
        <v>3358</v>
      </c>
    </row>
    <row r="10" spans="1:13" x14ac:dyDescent="0.25">
      <c r="A10" s="13">
        <v>1009</v>
      </c>
      <c r="B10" s="13" t="s">
        <v>35</v>
      </c>
      <c r="C10" s="13" t="s">
        <v>36</v>
      </c>
      <c r="D10" s="13">
        <v>31</v>
      </c>
      <c r="E10" s="13" t="s">
        <v>13</v>
      </c>
      <c r="F10" s="13" t="s">
        <v>23</v>
      </c>
      <c r="G10" s="13">
        <v>42000</v>
      </c>
      <c r="H10" s="15" t="s">
        <v>68</v>
      </c>
      <c r="I10" s="15" t="s">
        <v>66</v>
      </c>
      <c r="J10" s="15" t="s">
        <v>106</v>
      </c>
      <c r="K10" s="15" t="s">
        <v>104</v>
      </c>
      <c r="L10" s="13">
        <f t="shared" si="0"/>
        <v>4273</v>
      </c>
      <c r="M10" s="13">
        <f t="shared" si="1"/>
        <v>3053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Max-Min</vt:lpstr>
      <vt:lpstr>IF-IFS</vt:lpstr>
      <vt:lpstr>Length</vt:lpstr>
      <vt:lpstr>LeftRight</vt:lpstr>
      <vt:lpstr>DateToText</vt:lpstr>
      <vt:lpstr>TRIM</vt:lpstr>
      <vt:lpstr>Concatenate</vt:lpstr>
      <vt:lpstr>Substitute</vt:lpstr>
      <vt:lpstr>Sum</vt:lpstr>
      <vt:lpstr>Count-CountIF</vt:lpstr>
      <vt:lpstr>Days-NetworkDays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Venkateshwara Chowdary Tallapaneni</cp:lastModifiedBy>
  <dcterms:created xsi:type="dcterms:W3CDTF">2015-06-05T18:17:20Z</dcterms:created>
  <dcterms:modified xsi:type="dcterms:W3CDTF">2025-07-31T01:48:48Z</dcterms:modified>
</cp:coreProperties>
</file>