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tabRatio="772" activeTab="1"/>
  </bookViews>
  <sheets>
    <sheet name="Overall" sheetId="1" r:id="rId1"/>
    <sheet name="Analysis-Chart" sheetId="15" r:id="rId2"/>
    <sheet name="Answers" sheetId="2" r:id="rId3"/>
    <sheet name="ReviewCounties" sheetId="9" r:id="rId4"/>
    <sheet name="GetCountySchools" sheetId="6" r:id="rId5"/>
    <sheet name="ReviewMovieInfoLink" sheetId="12" r:id="rId6"/>
    <sheet name="ReviewMovieDirector" sheetId="11" r:id="rId7"/>
    <sheet name="ReviewHeadquarterName" sheetId="10" r:id="rId8"/>
    <sheet name="GetStateNameforRiver" sheetId="8" r:id="rId9"/>
    <sheet name="ReviewRiverNames" sheetId="14" r:id="rId10"/>
    <sheet name="AcquireRiverNames" sheetId="7" r:id="rId11"/>
    <sheet name="ReviewRiverLength" sheetId="13" r:id="rId12"/>
    <sheet name="AcquireRiverLength" sheetId="5" r:id="rId13"/>
  </sheets>
  <definedNames>
    <definedName name="_xlnm._FilterDatabase" localSheetId="12" hidden="1">AcquireRiverLength!$A$1:$G$51</definedName>
    <definedName name="_xlnm._FilterDatabase" localSheetId="10" hidden="1">AcquireRiverNames!$A$1:$F$69</definedName>
    <definedName name="_xlnm._FilterDatabase" localSheetId="4" hidden="1">GetCountySchools!$A$1:$F$33</definedName>
    <definedName name="_xlnm._FilterDatabase" localSheetId="8" hidden="1">GetStateNameforRiver!$A$1:$F$1</definedName>
    <definedName name="_xlnm._FilterDatabase" localSheetId="3" hidden="1">ReviewCounties!$A$1:$F$61</definedName>
    <definedName name="_xlnm._FilterDatabase" localSheetId="7" hidden="1">ReviewHeadquarterName!$A$1:$F$1</definedName>
    <definedName name="_xlnm._FilterDatabase" localSheetId="6" hidden="1">ReviewMovieDirector!$A$1:$F$1</definedName>
    <definedName name="_xlnm._FilterDatabase" localSheetId="5" hidden="1">ReviewMovieInfoLink!$A$1:$F$1</definedName>
    <definedName name="_xlnm._FilterDatabase" localSheetId="11" hidden="1">ReviewRiverLength!$A$1:$F$1</definedName>
    <definedName name="_xlnm._FilterDatabase" localSheetId="9" hidden="1">ReviewRiverNames!$A$1:$F$20</definedName>
  </definedNames>
  <calcPr calcId="125725"/>
</workbook>
</file>

<file path=xl/calcChain.xml><?xml version="1.0" encoding="utf-8"?>
<calcChain xmlns="http://schemas.openxmlformats.org/spreadsheetml/2006/main">
  <c r="N54" i="5"/>
  <c r="N53"/>
  <c r="K47"/>
  <c r="K46"/>
  <c r="M47" s="1"/>
  <c r="K43"/>
  <c r="M42" s="1"/>
  <c r="K42"/>
  <c r="K27"/>
  <c r="K26"/>
  <c r="M27" s="1"/>
  <c r="K18"/>
  <c r="K17"/>
  <c r="M17" s="1"/>
  <c r="M43"/>
  <c r="K38"/>
  <c r="M37" s="1"/>
  <c r="K37"/>
  <c r="M38" s="1"/>
  <c r="K33"/>
  <c r="K32"/>
  <c r="M32" s="1"/>
  <c r="M22"/>
  <c r="K22"/>
  <c r="K21"/>
  <c r="M21" s="1"/>
  <c r="M13"/>
  <c r="K13"/>
  <c r="K12"/>
  <c r="M12" s="1"/>
  <c r="K8"/>
  <c r="M7" s="1"/>
  <c r="K7"/>
  <c r="M8" s="1"/>
  <c r="K3"/>
  <c r="K2"/>
  <c r="N65" i="13"/>
  <c r="N64"/>
  <c r="K45"/>
  <c r="K44"/>
  <c r="M58"/>
  <c r="K58"/>
  <c r="K57"/>
  <c r="M57" s="1"/>
  <c r="M52"/>
  <c r="K52"/>
  <c r="K51"/>
  <c r="M51" s="1"/>
  <c r="M39"/>
  <c r="K39"/>
  <c r="K38"/>
  <c r="M38" s="1"/>
  <c r="M33"/>
  <c r="K33"/>
  <c r="K32"/>
  <c r="M32" s="1"/>
  <c r="M27"/>
  <c r="K27"/>
  <c r="K26"/>
  <c r="M26" s="1"/>
  <c r="K21"/>
  <c r="M20" s="1"/>
  <c r="K20"/>
  <c r="M21" s="1"/>
  <c r="M15"/>
  <c r="K15"/>
  <c r="K14"/>
  <c r="M14" s="1"/>
  <c r="K9"/>
  <c r="M8" s="1"/>
  <c r="K8"/>
  <c r="M9" s="1"/>
  <c r="K3"/>
  <c r="K2"/>
  <c r="M2" s="1"/>
  <c r="N72" i="7"/>
  <c r="N71"/>
  <c r="K65"/>
  <c r="K64"/>
  <c r="K58"/>
  <c r="K57"/>
  <c r="M58" s="1"/>
  <c r="K51"/>
  <c r="K50"/>
  <c r="M51" s="1"/>
  <c r="K44"/>
  <c r="K43"/>
  <c r="K38"/>
  <c r="K37"/>
  <c r="K32"/>
  <c r="K31"/>
  <c r="M32" s="1"/>
  <c r="K25"/>
  <c r="M24" s="1"/>
  <c r="K24"/>
  <c r="K17"/>
  <c r="K16"/>
  <c r="K12"/>
  <c r="K11"/>
  <c r="M11" s="1"/>
  <c r="M38"/>
  <c r="M31"/>
  <c r="M25"/>
  <c r="K3"/>
  <c r="K2"/>
  <c r="M3"/>
  <c r="M2"/>
  <c r="N23" i="14"/>
  <c r="N22"/>
  <c r="K12"/>
  <c r="K11"/>
  <c r="M11" s="1"/>
  <c r="K3"/>
  <c r="K2"/>
  <c r="N57" i="8"/>
  <c r="N56"/>
  <c r="K45"/>
  <c r="K44"/>
  <c r="K34"/>
  <c r="M33" s="1"/>
  <c r="K33"/>
  <c r="K23"/>
  <c r="M22" s="1"/>
  <c r="K22"/>
  <c r="M23" s="1"/>
  <c r="M51"/>
  <c r="K51"/>
  <c r="K50"/>
  <c r="M50" s="1"/>
  <c r="M40"/>
  <c r="K40"/>
  <c r="K39"/>
  <c r="M39" s="1"/>
  <c r="M34"/>
  <c r="K29"/>
  <c r="K28"/>
  <c r="M28" s="1"/>
  <c r="K18"/>
  <c r="M17" s="1"/>
  <c r="K17"/>
  <c r="M18" s="1"/>
  <c r="M13"/>
  <c r="K13"/>
  <c r="K12"/>
  <c r="M12" s="1"/>
  <c r="M8"/>
  <c r="K8"/>
  <c r="K7"/>
  <c r="M7" s="1"/>
  <c r="K3"/>
  <c r="M2" s="1"/>
  <c r="K2"/>
  <c r="M3"/>
  <c r="N51" i="10"/>
  <c r="N50"/>
  <c r="K45"/>
  <c r="K44"/>
  <c r="K40"/>
  <c r="K39"/>
  <c r="M39" s="1"/>
  <c r="K35"/>
  <c r="K34"/>
  <c r="M35" s="1"/>
  <c r="K30"/>
  <c r="K29"/>
  <c r="M30" s="1"/>
  <c r="K25"/>
  <c r="K24"/>
  <c r="K12"/>
  <c r="M11" s="1"/>
  <c r="K11"/>
  <c r="K7"/>
  <c r="M6" s="1"/>
  <c r="K6"/>
  <c r="M7" s="1"/>
  <c r="M21"/>
  <c r="K21"/>
  <c r="K20"/>
  <c r="M20" s="1"/>
  <c r="M17"/>
  <c r="K17"/>
  <c r="K16"/>
  <c r="M16" s="1"/>
  <c r="M12"/>
  <c r="K3"/>
  <c r="K2"/>
  <c r="N72" i="11"/>
  <c r="N71"/>
  <c r="K65"/>
  <c r="K64"/>
  <c r="M65" s="1"/>
  <c r="K59"/>
  <c r="K58"/>
  <c r="M59"/>
  <c r="K52"/>
  <c r="M51" s="1"/>
  <c r="K51"/>
  <c r="M52" s="1"/>
  <c r="M45"/>
  <c r="K45"/>
  <c r="K44"/>
  <c r="M44" s="1"/>
  <c r="M38"/>
  <c r="K38"/>
  <c r="K37"/>
  <c r="M37" s="1"/>
  <c r="M31"/>
  <c r="K31"/>
  <c r="K30"/>
  <c r="M30" s="1"/>
  <c r="M24"/>
  <c r="K24"/>
  <c r="K23"/>
  <c r="M23" s="1"/>
  <c r="M17"/>
  <c r="K17"/>
  <c r="K16"/>
  <c r="M16" s="1"/>
  <c r="M10"/>
  <c r="K10"/>
  <c r="K9"/>
  <c r="M9" s="1"/>
  <c r="K3"/>
  <c r="K2"/>
  <c r="M2" s="1"/>
  <c r="N37" i="12"/>
  <c r="N36"/>
  <c r="K23"/>
  <c r="K22"/>
  <c r="K16"/>
  <c r="K15"/>
  <c r="K9"/>
  <c r="K8"/>
  <c r="M33"/>
  <c r="K33"/>
  <c r="K32"/>
  <c r="M32" s="1"/>
  <c r="K30"/>
  <c r="K29"/>
  <c r="M29" s="1"/>
  <c r="M27"/>
  <c r="K27"/>
  <c r="K26"/>
  <c r="M26" s="1"/>
  <c r="M22"/>
  <c r="M20"/>
  <c r="K20"/>
  <c r="K19"/>
  <c r="M19" s="1"/>
  <c r="M16"/>
  <c r="M13"/>
  <c r="K13"/>
  <c r="K12"/>
  <c r="M12" s="1"/>
  <c r="M6"/>
  <c r="K6"/>
  <c r="K5"/>
  <c r="M5" s="1"/>
  <c r="M3"/>
  <c r="K3"/>
  <c r="K2"/>
  <c r="M2" s="1"/>
  <c r="N36" i="6"/>
  <c r="N35"/>
  <c r="K28"/>
  <c r="K27"/>
  <c r="M32"/>
  <c r="K32"/>
  <c r="K31"/>
  <c r="M31" s="1"/>
  <c r="M28"/>
  <c r="M25"/>
  <c r="K25"/>
  <c r="K24"/>
  <c r="M24" s="1"/>
  <c r="M22"/>
  <c r="K22"/>
  <c r="K21"/>
  <c r="M21" s="1"/>
  <c r="M19"/>
  <c r="K19"/>
  <c r="K18"/>
  <c r="M18" s="1"/>
  <c r="K15"/>
  <c r="K14"/>
  <c r="M12"/>
  <c r="K12"/>
  <c r="K11"/>
  <c r="M11" s="1"/>
  <c r="K9"/>
  <c r="K8"/>
  <c r="M8" s="1"/>
  <c r="K6"/>
  <c r="K5"/>
  <c r="M5" s="1"/>
  <c r="K3"/>
  <c r="M2" s="1"/>
  <c r="K2"/>
  <c r="M3" s="1"/>
  <c r="N64" i="9"/>
  <c r="N63"/>
  <c r="M57"/>
  <c r="K57"/>
  <c r="K56"/>
  <c r="M56" s="1"/>
  <c r="M51"/>
  <c r="K51"/>
  <c r="K50"/>
  <c r="M50" s="1"/>
  <c r="M45"/>
  <c r="K45"/>
  <c r="K44"/>
  <c r="M44" s="1"/>
  <c r="K39"/>
  <c r="K38"/>
  <c r="M39" s="1"/>
  <c r="K33"/>
  <c r="M32" s="1"/>
  <c r="K32"/>
  <c r="M33" s="1"/>
  <c r="M27"/>
  <c r="K27"/>
  <c r="K26"/>
  <c r="M26" s="1"/>
  <c r="M21"/>
  <c r="K21"/>
  <c r="K20"/>
  <c r="M20" s="1"/>
  <c r="M15"/>
  <c r="K15"/>
  <c r="K14"/>
  <c r="M14" s="1"/>
  <c r="M9"/>
  <c r="K9"/>
  <c r="K8"/>
  <c r="M8" s="1"/>
  <c r="M3"/>
  <c r="M2"/>
  <c r="K3"/>
  <c r="K2"/>
  <c r="I54" i="13"/>
  <c r="I55"/>
  <c r="I56"/>
  <c r="I57"/>
  <c r="I58"/>
  <c r="I59"/>
  <c r="I60"/>
  <c r="I61"/>
  <c r="I62"/>
  <c r="I48"/>
  <c r="I49"/>
  <c r="I50"/>
  <c r="I51"/>
  <c r="I52"/>
  <c r="I53"/>
  <c r="I40"/>
  <c r="I41"/>
  <c r="I42"/>
  <c r="I43"/>
  <c r="I44"/>
  <c r="I45"/>
  <c r="I46"/>
  <c r="I47"/>
  <c r="I30"/>
  <c r="I31"/>
  <c r="I32"/>
  <c r="I33"/>
  <c r="I34"/>
  <c r="I35"/>
  <c r="I36"/>
  <c r="I37"/>
  <c r="I38"/>
  <c r="I39"/>
  <c r="I19"/>
  <c r="I20"/>
  <c r="I21"/>
  <c r="I22"/>
  <c r="I23"/>
  <c r="I24"/>
  <c r="I25"/>
  <c r="I26"/>
  <c r="I27"/>
  <c r="I28"/>
  <c r="I29"/>
  <c r="I3"/>
  <c r="I4"/>
  <c r="I5"/>
  <c r="I6"/>
  <c r="I7"/>
  <c r="I8"/>
  <c r="I9"/>
  <c r="I10"/>
  <c r="I11"/>
  <c r="I12"/>
  <c r="I13"/>
  <c r="I14"/>
  <c r="I15"/>
  <c r="I16"/>
  <c r="I17"/>
  <c r="I18"/>
  <c r="I2"/>
  <c r="I3" i="14"/>
  <c r="I4"/>
  <c r="I5"/>
  <c r="I6"/>
  <c r="I7"/>
  <c r="I8"/>
  <c r="I9"/>
  <c r="I10"/>
  <c r="I11"/>
  <c r="I12"/>
  <c r="I13"/>
  <c r="I14"/>
  <c r="I15"/>
  <c r="I16"/>
  <c r="I17"/>
  <c r="I18"/>
  <c r="I19"/>
  <c r="I20"/>
  <c r="I2"/>
  <c r="I33" i="8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19"/>
  <c r="I20"/>
  <c r="I21"/>
  <c r="I22"/>
  <c r="I23"/>
  <c r="I24"/>
  <c r="I25"/>
  <c r="I26"/>
  <c r="I27"/>
  <c r="I12"/>
  <c r="I13"/>
  <c r="I14"/>
  <c r="I15"/>
  <c r="I16"/>
  <c r="I17"/>
  <c r="I18"/>
  <c r="I8"/>
  <c r="I9"/>
  <c r="I10"/>
  <c r="I11"/>
  <c r="I7"/>
  <c r="I42" i="10"/>
  <c r="I43"/>
  <c r="I44"/>
  <c r="I45"/>
  <c r="I46"/>
  <c r="I47"/>
  <c r="I48"/>
  <c r="I25"/>
  <c r="I26"/>
  <c r="I27"/>
  <c r="I28"/>
  <c r="I29"/>
  <c r="I30"/>
  <c r="I31"/>
  <c r="I32"/>
  <c r="I33"/>
  <c r="I34"/>
  <c r="I35"/>
  <c r="I36"/>
  <c r="I37"/>
  <c r="I38"/>
  <c r="I39"/>
  <c r="I40"/>
  <c r="I4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"/>
  <c r="I56" i="11"/>
  <c r="I57"/>
  <c r="I58"/>
  <c r="I59"/>
  <c r="I60"/>
  <c r="I61"/>
  <c r="I62"/>
  <c r="I63"/>
  <c r="I64"/>
  <c r="I65"/>
  <c r="I66"/>
  <c r="I67"/>
  <c r="I68"/>
  <c r="I69"/>
  <c r="I46"/>
  <c r="I47"/>
  <c r="I48"/>
  <c r="I49"/>
  <c r="I50"/>
  <c r="I51"/>
  <c r="I52"/>
  <c r="I53"/>
  <c r="I54"/>
  <c r="I55"/>
  <c r="I31"/>
  <c r="I32"/>
  <c r="I33"/>
  <c r="I34"/>
  <c r="I35"/>
  <c r="I36"/>
  <c r="I37"/>
  <c r="I38"/>
  <c r="I39"/>
  <c r="I40"/>
  <c r="I41"/>
  <c r="I42"/>
  <c r="I43"/>
  <c r="I44"/>
  <c r="I45"/>
  <c r="I23"/>
  <c r="I24"/>
  <c r="I25"/>
  <c r="I26"/>
  <c r="I27"/>
  <c r="I28"/>
  <c r="I29"/>
  <c r="I3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"/>
  <c r="I29" i="12"/>
  <c r="I30"/>
  <c r="I31"/>
  <c r="I32"/>
  <c r="I33"/>
  <c r="I34"/>
  <c r="I22"/>
  <c r="I23"/>
  <c r="I24"/>
  <c r="I25"/>
  <c r="I26"/>
  <c r="I27"/>
  <c r="I2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  <c r="I23" i="6"/>
  <c r="I24"/>
  <c r="I25"/>
  <c r="I26"/>
  <c r="I27"/>
  <c r="I28"/>
  <c r="I29"/>
  <c r="I30"/>
  <c r="I31"/>
  <c r="I32"/>
  <c r="I3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"/>
  <c r="I51" i="9"/>
  <c r="I52"/>
  <c r="I53"/>
  <c r="I54"/>
  <c r="I55"/>
  <c r="I56"/>
  <c r="I57"/>
  <c r="I58"/>
  <c r="I59"/>
  <c r="I60"/>
  <c r="I61"/>
  <c r="I38"/>
  <c r="I39"/>
  <c r="I40"/>
  <c r="I41"/>
  <c r="I42"/>
  <c r="I43"/>
  <c r="I44"/>
  <c r="I45"/>
  <c r="I46"/>
  <c r="I47"/>
  <c r="I48"/>
  <c r="I49"/>
  <c r="I50"/>
  <c r="I23"/>
  <c r="I24"/>
  <c r="I25"/>
  <c r="I26"/>
  <c r="I27"/>
  <c r="I28"/>
  <c r="I29"/>
  <c r="I30"/>
  <c r="I31"/>
  <c r="I32"/>
  <c r="I33"/>
  <c r="I34"/>
  <c r="I35"/>
  <c r="I36"/>
  <c r="I3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"/>
  <c r="F15" i="1"/>
  <c r="F14"/>
  <c r="F13"/>
  <c r="H3"/>
  <c r="H4"/>
  <c r="H5"/>
  <c r="H6"/>
  <c r="H7"/>
  <c r="H8"/>
  <c r="H9"/>
  <c r="H10"/>
  <c r="H11"/>
  <c r="H2"/>
  <c r="M46" i="5" l="1"/>
  <c r="M26"/>
  <c r="M33"/>
  <c r="M18"/>
  <c r="M2"/>
  <c r="M3"/>
  <c r="M44" i="13"/>
  <c r="M45"/>
  <c r="M3"/>
  <c r="M64" i="7"/>
  <c r="M65"/>
  <c r="M50"/>
  <c r="M43"/>
  <c r="M37"/>
  <c r="M16"/>
  <c r="M17"/>
  <c r="M12"/>
  <c r="M57"/>
  <c r="M44"/>
  <c r="M12" i="14"/>
  <c r="M2"/>
  <c r="M3"/>
  <c r="M44" i="8"/>
  <c r="M45"/>
  <c r="M29"/>
  <c r="M44" i="10"/>
  <c r="M45"/>
  <c r="M40"/>
  <c r="M34"/>
  <c r="M29"/>
  <c r="M24"/>
  <c r="M25"/>
  <c r="M2"/>
  <c r="M3"/>
  <c r="M64" i="11"/>
  <c r="M58"/>
  <c r="M3"/>
  <c r="M15" i="12"/>
  <c r="M8"/>
  <c r="M30"/>
  <c r="M23"/>
  <c r="M9"/>
  <c r="M27" i="6"/>
  <c r="M14"/>
  <c r="M15"/>
  <c r="M9"/>
  <c r="M6"/>
  <c r="M38" i="9"/>
</calcChain>
</file>

<file path=xl/sharedStrings.xml><?xml version="1.0" encoding="utf-8"?>
<sst xmlns="http://schemas.openxmlformats.org/spreadsheetml/2006/main" count="4556" uniqueCount="575">
  <si>
    <t>- Number/Name queries</t>
  </si>
  <si>
    <t>- Prepare gold/correct answers for each query</t>
  </si>
  <si>
    <t>- Record # responses</t>
  </si>
  <si>
    <t>Names of the groups of queries :</t>
  </si>
  <si>
    <t>ReviewRiverNames</t>
  </si>
  <si>
    <t>AcquireRiverNames</t>
  </si>
  <si>
    <t>ReviewRiverLength</t>
  </si>
  <si>
    <t>AcquireRiverLength</t>
  </si>
  <si>
    <t>ReviewCounties</t>
  </si>
  <si>
    <t>GetCountySchools</t>
  </si>
  <si>
    <t>ReviewMovieInfoLink</t>
  </si>
  <si>
    <t>ReviewMovieDirector</t>
  </si>
  <si>
    <t>ReviewHeadquarterName</t>
  </si>
  <si>
    <t>GetStateNameforRiver</t>
  </si>
  <si>
    <t># of groups of queries:</t>
  </si>
  <si>
    <t># of query per group:</t>
  </si>
  <si>
    <t>Total query:</t>
  </si>
  <si>
    <t># Participants</t>
  </si>
  <si>
    <t># Responses</t>
  </si>
  <si>
    <t># Response per Participant</t>
  </si>
  <si>
    <t>Total Response:</t>
  </si>
  <si>
    <t>Avg Response per Participant:</t>
  </si>
  <si>
    <t>Avg Participant per query:</t>
  </si>
  <si>
    <t>Name</t>
  </si>
  <si>
    <t xml:space="preserve">Roseau - Minnesota </t>
  </si>
  <si>
    <t>Yes</t>
  </si>
  <si>
    <t>Nevada - Arkansas</t>
  </si>
  <si>
    <t>Meriwether - Georgia</t>
  </si>
  <si>
    <t>Virginia - Bland</t>
  </si>
  <si>
    <t>Washington - Pierce</t>
  </si>
  <si>
    <t>Wisconsin - Monroe</t>
  </si>
  <si>
    <t>Alabama - Russell</t>
  </si>
  <si>
    <t>Virginia - York</t>
  </si>
  <si>
    <t>South Carolina - Pickens</t>
  </si>
  <si>
    <t>Texas - Hidalgo</t>
  </si>
  <si>
    <t xml:space="preserve"> Ice Age : Chris Wedge</t>
  </si>
  <si>
    <t>Ice Age : Carlos Saldanha</t>
  </si>
  <si>
    <t xml:space="preserve">Mulholland Drive : David Lynch </t>
  </si>
  <si>
    <t xml:space="preserve"> O Brother, Where Art Thou : Ethan Coen</t>
  </si>
  <si>
    <t>O Brother, Where Art Thou : Joel Coen</t>
  </si>
  <si>
    <t>LÃ©on : Luc Besson</t>
  </si>
  <si>
    <t>No</t>
  </si>
  <si>
    <t>Godzilla vs. the Sea Monster : Jun Fukuda</t>
  </si>
  <si>
    <t>Buffy the Vampire Slayer : Fran Rubel Kuzui</t>
  </si>
  <si>
    <t>Batman &amp; Robin : Joel Schumacher</t>
  </si>
  <si>
    <t>Original Sin : Michael Cristofer</t>
  </si>
  <si>
    <t xml:space="preserve">Male and Female : Cecil B. DeMille </t>
  </si>
  <si>
    <t xml:space="preserve">King of Kings : Cecil B. DeMille </t>
  </si>
  <si>
    <t xml:space="preserve">The Ten Commandments : Cecil B. DeMille </t>
  </si>
  <si>
    <t xml:space="preserve">The Squaw Man : Cecil B. DeMille </t>
  </si>
  <si>
    <t>Reap the Wild Wind : Cecil B. DeMille</t>
  </si>
  <si>
    <t>The Cheat : Cecil B. DeMille</t>
  </si>
  <si>
    <t>Samson and Delilah : Cecil B. DeMille</t>
  </si>
  <si>
    <t xml:space="preserve">Four Lions : Chris Morris </t>
  </si>
  <si>
    <t xml:space="preserve">My Wrongs 8245 - 8249 and 117 : Chris Morris </t>
  </si>
  <si>
    <t xml:space="preserve">The Greatest Show on Earth : Cecil B. DeMille </t>
  </si>
  <si>
    <t>California : Royal Automobile Club of Australia</t>
  </si>
  <si>
    <t>California : The Sun-Herald</t>
  </si>
  <si>
    <t xml:space="preserve">California"@en _x000D_
HeadQuarter: 241"^^http://www.w3.org/2001/XMLSchema#int  </t>
  </si>
  <si>
    <t>?</t>
  </si>
  <si>
    <t>California : Athletic Association of the Great Public Schools of New South Wales</t>
  </si>
  <si>
    <t xml:space="preserve">California"@en _x000D_
HeadQuarter: 250"^^http://www.w3.org/2001/XMLSchema#int  </t>
  </si>
  <si>
    <t xml:space="preserve"> California : The Independent Schools Association</t>
  </si>
  <si>
    <t xml:space="preserve"> California : The Advocate</t>
  </si>
  <si>
    <t>California : Herald Sun</t>
  </si>
  <si>
    <t>California : The Associated Schools of NSW Inc.</t>
  </si>
  <si>
    <t>California : mX</t>
  </si>
  <si>
    <t>Bear Creek River</t>
  </si>
  <si>
    <t>Oregon</t>
  </si>
  <si>
    <t>Salinas River</t>
  </si>
  <si>
    <t>California</t>
  </si>
  <si>
    <t>Owens River</t>
  </si>
  <si>
    <t>Cache Creek</t>
  </si>
  <si>
    <t>Trinity River</t>
  </si>
  <si>
    <t>Texas, California</t>
  </si>
  <si>
    <t>Yuba River</t>
  </si>
  <si>
    <t>Refugio Creek</t>
  </si>
  <si>
    <t>Marsh Creek</t>
  </si>
  <si>
    <t xml:space="preserve"> Alamitos Creek</t>
  </si>
  <si>
    <t>Navarro River</t>
  </si>
  <si>
    <t>Kobuk</t>
  </si>
  <si>
    <t>Sacramento</t>
  </si>
  <si>
    <t>Washita River</t>
  </si>
  <si>
    <t>Tioughnioga River</t>
  </si>
  <si>
    <t>Merrimack River</t>
  </si>
  <si>
    <t>Stockport Creek</t>
  </si>
  <si>
    <t>Barron Creek</t>
  </si>
  <si>
    <t>San Benito River</t>
  </si>
  <si>
    <t>Dry Creek</t>
  </si>
  <si>
    <t>San Juan River</t>
  </si>
  <si>
    <t>Merrimac River</t>
  </si>
  <si>
    <t>Bear Creek</t>
  </si>
  <si>
    <t>San Rafael Creek</t>
  </si>
  <si>
    <t>Cerrito Creek</t>
  </si>
  <si>
    <t>Northeast Branch Anacostia River</t>
  </si>
  <si>
    <t>Slippery Rock Brook</t>
  </si>
  <si>
    <t>Washoe Creek</t>
  </si>
  <si>
    <t>Islais Creek</t>
  </si>
  <si>
    <t>Diamond Brook</t>
  </si>
  <si>
    <t>Trampas Canyon Creek</t>
  </si>
  <si>
    <t>Yulupa Creek</t>
  </si>
  <si>
    <t>Trampas Canyon</t>
  </si>
  <si>
    <t>2Z3KH1Q6SVQ8LPK207XL8OBVJJK2LX</t>
  </si>
  <si>
    <t>2RU9KSSZVXX2ULHA4XHO1GNI3264MX</t>
  </si>
  <si>
    <t>21Z1Q6SVQ8H8C32AGYWOEVCI8SG4NX</t>
  </si>
  <si>
    <t>2F5J92NJKM05F3V94UPW5GTPGSTE9E</t>
  </si>
  <si>
    <t>2MCFJ51Y7QEO3WA62E3SWMOF4SWEBO</t>
  </si>
  <si>
    <t>2UKAC9KSSZVX1J2KF7LKTOYGUJF2KU</t>
  </si>
  <si>
    <t>2TYJ2D21O3W51YCZZ2JI5KYEWMBE8P</t>
  </si>
  <si>
    <t>2V99Y8TNKIMZW3H0PUJ2RM0PNWY9WP</t>
  </si>
  <si>
    <t>23QJIA0RYNJ964V0WDWBPJTUOZF72T</t>
  </si>
  <si>
    <t>2M5QYN5F3Q0JKM5EW03W1B49MABEAT</t>
  </si>
  <si>
    <t xml:space="preserve">Q1	5000 m	1	Neutral	</t>
  </si>
  <si>
    <t>A1HFDDCWDNKRTX</t>
  </si>
  <si>
    <t xml:space="preserve"> Northeast Branch Anacostia River</t>
  </si>
  <si>
    <t>NewPlease Enter the length of the following river in the US (in Meters)</t>
  </si>
  <si>
    <t>2P1VCNHMVHVKG0CHBXT77J79RRF313</t>
  </si>
  <si>
    <t xml:space="preserve">Q1	approx. 5000 meters	1	High	</t>
  </si>
  <si>
    <t>A3DKSFT6GS3Z6B</t>
  </si>
  <si>
    <t xml:space="preserve">Q1	5.1 km	1	Neutral	</t>
  </si>
  <si>
    <t>A8XTNX9IKTH8Z</t>
  </si>
  <si>
    <t xml:space="preserve">Q1	5100	1	Low	</t>
  </si>
  <si>
    <t>ADSD4182FM2I2</t>
  </si>
  <si>
    <t xml:space="preserve">Q1	5 km	1	VHigh	</t>
  </si>
  <si>
    <t>A1MQF8W1NHWR5U</t>
  </si>
  <si>
    <t xml:space="preserve">Q1	3521	1	High	</t>
  </si>
  <si>
    <t>A2YG1A237H41SE</t>
  </si>
  <si>
    <t xml:space="preserve"> Diamond Brook</t>
  </si>
  <si>
    <t>2OOO33FDEY5CSDC1Q4Q3BCRFSDP0R1</t>
  </si>
  <si>
    <t xml:space="preserve">Q1	5000	1	Low	</t>
  </si>
  <si>
    <t xml:space="preserve">Q1	7415	1	High	</t>
  </si>
  <si>
    <t>2TX0CP5KXPTIRZUD8TVPP7NYD7MYZS</t>
  </si>
  <si>
    <t xml:space="preserve">Q1	approximately 5000 meters	1	High	</t>
  </si>
  <si>
    <t xml:space="preserve">Q1	5000	1	Neutral	</t>
  </si>
  <si>
    <t xml:space="preserve">Q1	9654	1	Neutral	</t>
  </si>
  <si>
    <t xml:space="preserve">Q1	78 m	1	Neutral	</t>
  </si>
  <si>
    <t>2OKJENLVWJ5OTSCE5TQ81MWBEF80SP</t>
  </si>
  <si>
    <t xml:space="preserve">Q1	approx. 46000 meters	1	High	</t>
  </si>
  <si>
    <t xml:space="preserve">Q1	2880	1	Neutral	</t>
  </si>
  <si>
    <t xml:space="preserve">Q1	46.35 km	1	VHigh	</t>
  </si>
  <si>
    <t xml:space="preserve">Q1	4178	1	High	</t>
  </si>
  <si>
    <t xml:space="preserve">Q1	4500 m	1	Neutral	</t>
  </si>
  <si>
    <t>2AOS8SV7WGKCGCX1DP136MHAWRN0Q0</t>
  </si>
  <si>
    <t xml:space="preserve">Q1	approx. 5000 meters	1	VHigh	</t>
  </si>
  <si>
    <t xml:space="preserve">Q1	78	1	Neutral	</t>
  </si>
  <si>
    <t>ACHC4EIQ7U5QP</t>
  </si>
  <si>
    <t xml:space="preserve">Q1	1758	1	VHigh	</t>
  </si>
  <si>
    <t xml:space="preserve">Q1	3000 m	1	Neutral	</t>
  </si>
  <si>
    <t>2RS2SEIUUU00S7W0KH9IV8S213ORRQ</t>
  </si>
  <si>
    <t xml:space="preserve">Q1	approx. 3000 meters	1	High	</t>
  </si>
  <si>
    <t xml:space="preserve">Q1	3000	1	Neutral	</t>
  </si>
  <si>
    <t xml:space="preserve">Q1	3 km	1	emptyanswer	</t>
  </si>
  <si>
    <t xml:space="preserve">Q1	3128	1	High	</t>
  </si>
  <si>
    <t>2ROX3YOCCF0CTMWDZ69NLIXYN57RSE</t>
  </si>
  <si>
    <t xml:space="preserve">Q1	approx. 3000 meters	1	VHigh	</t>
  </si>
  <si>
    <t xml:space="preserve">Q1	1000 	1	Low	</t>
  </si>
  <si>
    <t xml:space="preserve">Q1	3 km	1	VHigh	</t>
  </si>
  <si>
    <t>2ALDHJHP4BDDOXGEI4JXCX3GA6PX49</t>
  </si>
  <si>
    <t xml:space="preserve">Q1	3000	1	Low	</t>
  </si>
  <si>
    <t xml:space="preserve">Q1	5148	1	VHigh	</t>
  </si>
  <si>
    <t xml:space="preserve">Q1	1600 m	1	Neutral	</t>
  </si>
  <si>
    <t>22DWJ5OPB0YVKGKEW927HP9UA2KX5E</t>
  </si>
  <si>
    <t xml:space="preserve">Q1	approx. 1609.34 meters	1	High	</t>
  </si>
  <si>
    <t xml:space="preserve">Q1	1600	1	emptyanswer	</t>
  </si>
  <si>
    <t xml:space="preserve">Q1	1.6 km	1	VHigh	</t>
  </si>
  <si>
    <t xml:space="preserve">Q1	3512	1	High	</t>
  </si>
  <si>
    <t xml:space="preserve">Q1	1000 meters	1	Neutral	</t>
  </si>
  <si>
    <t>2LTLYHVI44OS61XAIQEE2SBAW6TX3O</t>
  </si>
  <si>
    <t xml:space="preserve">Q1	approximately 1000 meters	1	High	</t>
  </si>
  <si>
    <t xml:space="preserve">Q1	1 km	1	emptyanswer	</t>
  </si>
  <si>
    <t xml:space="preserve">Q1	3621	1	Neutral	</t>
  </si>
  <si>
    <t>Answer</t>
  </si>
  <si>
    <t>answers[question_id answer_value]</t>
  </si>
  <si>
    <t>workerid</t>
  </si>
  <si>
    <t>Question</t>
  </si>
  <si>
    <t>description</t>
  </si>
  <si>
    <t>title</t>
  </si>
  <si>
    <t>hitid</t>
  </si>
  <si>
    <t xml:space="preserve">Q1	23	1	Neutral	</t>
  </si>
  <si>
    <t xml:space="preserve">Hidalgo County StateName: Texas </t>
  </si>
  <si>
    <t>NewPlease Enter the No of Public (High) Schools in the County</t>
  </si>
  <si>
    <t xml:space="preserve">Q1	11	1	Low	</t>
  </si>
  <si>
    <t xml:space="preserve">Q1	54	1	High	</t>
  </si>
  <si>
    <t xml:space="preserve">Q1	5	1	High	</t>
  </si>
  <si>
    <t>York County StateName: Virginia</t>
  </si>
  <si>
    <t xml:space="preserve">Q1	19	1	Low	</t>
  </si>
  <si>
    <t xml:space="preserve">Q1	23	1	Low	</t>
  </si>
  <si>
    <t xml:space="preserve">Q1	6	1	VHigh	</t>
  </si>
  <si>
    <t xml:space="preserve">Q1	4	1	Neutral	</t>
  </si>
  <si>
    <t xml:space="preserve">Monroe County StateName: Wisconsin </t>
  </si>
  <si>
    <t xml:space="preserve">Q1	164	1	High	</t>
  </si>
  <si>
    <t xml:space="preserve">Q1	2	1	Neutral	</t>
  </si>
  <si>
    <t xml:space="preserve"> Russell County StateName: Alabama</t>
  </si>
  <si>
    <t xml:space="preserve">Q1	43	1	Low	</t>
  </si>
  <si>
    <t xml:space="preserve">Q1	1	1	VHigh	</t>
  </si>
  <si>
    <t>Meriwether County StateName: Georgia</t>
  </si>
  <si>
    <t xml:space="preserve">Q1	9	1	Neutral	</t>
  </si>
  <si>
    <t xml:space="preserve">Q1	2	1	VHigh	</t>
  </si>
  <si>
    <t xml:space="preserve">Q1	40	1	High	</t>
  </si>
  <si>
    <t>Pierce County StateName: Washington</t>
  </si>
  <si>
    <t xml:space="preserve">Q1	28	1	VHigh	</t>
  </si>
  <si>
    <t xml:space="preserve">Q1	28	1	Neutral	</t>
  </si>
  <si>
    <t>A2X1RU2HU5I4H</t>
  </si>
  <si>
    <t xml:space="preserve">Q1	1	1	Low	</t>
  </si>
  <si>
    <t>Nevada County StateName: Arkansas</t>
  </si>
  <si>
    <t xml:space="preserve">Q1	35	1	Low	</t>
  </si>
  <si>
    <t xml:space="preserve">Q1	1	1	VLow	</t>
  </si>
  <si>
    <t xml:space="preserve">Q1	10	1	Neutral	</t>
  </si>
  <si>
    <t xml:space="preserve">Pickens County StateName: South Carolina </t>
  </si>
  <si>
    <t xml:space="preserve">Q1	29	1	Low	</t>
  </si>
  <si>
    <t xml:space="preserve">Q1	5	1	VHigh	</t>
  </si>
  <si>
    <t>Roseau County StateName: Minnesota</t>
  </si>
  <si>
    <t xml:space="preserve">Q1	21	1	Low	</t>
  </si>
  <si>
    <t xml:space="preserve">Q1	5	1	Neutral	</t>
  </si>
  <si>
    <t xml:space="preserve"> Bland County StateName: Virginia </t>
  </si>
  <si>
    <t xml:space="preserve">Q1	110	1	Low	</t>
  </si>
  <si>
    <t>Clear Creek</t>
  </si>
  <si>
    <t xml:space="preserve">Q1	None that could find but most close is Clear Creek but still it is a separate stream. Basically a tribituary	1	High	</t>
  </si>
  <si>
    <t>NewPlease enter any other name that may exist for the River mentioned below</t>
  </si>
  <si>
    <t>2929RJ85OZIZIYYQK2DORQ5E3QFW8M</t>
  </si>
  <si>
    <t xml:space="preserve">Q1	San Juan	1	VHigh	</t>
  </si>
  <si>
    <t>River San</t>
  </si>
  <si>
    <t xml:space="preserve">Q1	river SAN	1	High	</t>
  </si>
  <si>
    <t>AWOHKFBBS5T11</t>
  </si>
  <si>
    <t xml:space="preserve">Q1	San Juan River	1	Neutral	</t>
  </si>
  <si>
    <t xml:space="preserve">Q1	Clear Creek	1	High	</t>
  </si>
  <si>
    <t>Sanbenito River</t>
  </si>
  <si>
    <t xml:space="preserve">Q1	Sanbenito River"@en	1	High	</t>
  </si>
  <si>
    <t>Awaastatkiicu</t>
  </si>
  <si>
    <t xml:space="preserve">Q1	Awaastatkiicu in Pawni Language	1	High	</t>
  </si>
  <si>
    <t>2581SNQQ7Q674MD6UPER42TQJ2FT9I</t>
  </si>
  <si>
    <t>false washita river</t>
  </si>
  <si>
    <t xml:space="preserve">Q1	false washita river	1	VHigh	</t>
  </si>
  <si>
    <t>Washington</t>
  </si>
  <si>
    <t xml:space="preserve">Q1	Washington	1	VLow	</t>
  </si>
  <si>
    <t>Devils River</t>
  </si>
  <si>
    <t xml:space="preserve">Q1	Devils River@en	1	VLow	</t>
  </si>
  <si>
    <t xml:space="preserve">Q1	 Awaastatkiicu	1	Low	</t>
  </si>
  <si>
    <t>Pawnee</t>
  </si>
  <si>
    <t xml:space="preserve">Q1	Pawnee	1	Neutral	</t>
  </si>
  <si>
    <t xml:space="preserve">Q1	Washita River"@en	1	Neutral	</t>
  </si>
  <si>
    <t>Riviere du Gas</t>
  </si>
  <si>
    <t xml:space="preserve">Q1	Riviere du Gas named by  Samuel de Champlain 	1	High	</t>
  </si>
  <si>
    <t>231TUHYW2GTPD8MN2INM469YZPXLQT</t>
  </si>
  <si>
    <t>Merrimac</t>
  </si>
  <si>
    <t xml:space="preserve">Q1	merrimac	1	VHigh	</t>
  </si>
  <si>
    <t>River Merrimack</t>
  </si>
  <si>
    <t xml:space="preserve">Q1	River MERRIMACK	1	Low	</t>
  </si>
  <si>
    <t>Marrymac</t>
  </si>
  <si>
    <t xml:space="preserve">Q1	Marrymac"@en 	1	Low	</t>
  </si>
  <si>
    <t>Monnomake</t>
  </si>
  <si>
    <t xml:space="preserve">Q1	Monnomake	1	High	</t>
  </si>
  <si>
    <t xml:space="preserve">Q1	Merrimac River	1	High	</t>
  </si>
  <si>
    <t xml:space="preserve">Q1	Merrimac River"@en	1	VHigh	</t>
  </si>
  <si>
    <t xml:space="preserve">Q1	Dry Creek	1	VHigh	</t>
  </si>
  <si>
    <t>229GNTBJ3MMD1MR5H0X2NHB9TEFWAQ</t>
  </si>
  <si>
    <t xml:space="preserve">Q1	dry creek	1	VHigh	</t>
  </si>
  <si>
    <t>Barron</t>
  </si>
  <si>
    <t xml:space="preserve">Q1	BARRON	1	Neutral	</t>
  </si>
  <si>
    <t xml:space="preserve">Q1	Dry Creek"@en	1	VHigh	</t>
  </si>
  <si>
    <t xml:space="preserve">Q1	Dry `creek	1	High	</t>
  </si>
  <si>
    <t>bibhoora</t>
  </si>
  <si>
    <t xml:space="preserve">Q1	bibhoora	1	High	</t>
  </si>
  <si>
    <t>Rio de los Sacramentos</t>
  </si>
  <si>
    <t xml:space="preserve">Q1	Rio de los Sacramentos, or "River of the Blessed Sacrament" named by Explorer: Gabriel Moraga	1	VHigh	</t>
  </si>
  <si>
    <t>2C88H88MQU6L95NBMVSR0X4APKXTAX</t>
  </si>
  <si>
    <t>San Roque</t>
  </si>
  <si>
    <t xml:space="preserve">Q1	san roque	1	VHigh	</t>
  </si>
  <si>
    <t>San Jacinto River</t>
  </si>
  <si>
    <t xml:space="preserve">Q1	San Jacinto River"@en	1	emptyanswer	</t>
  </si>
  <si>
    <t xml:space="preserve">Q1	Rio de los Sacramentos	1	High	</t>
  </si>
  <si>
    <t>Deer Creek</t>
  </si>
  <si>
    <t xml:space="preserve">Q1	Deer Creek	1	Neutral	</t>
  </si>
  <si>
    <t>Sac Ramento</t>
  </si>
  <si>
    <t xml:space="preserve">Q1	Sac Ramento"@en	1	High	</t>
  </si>
  <si>
    <t xml:space="preserve">Q1	Rio de los Sacramentos, or "River of the Blessed Sacrament" named by Gabriel Moraga	1	High	</t>
  </si>
  <si>
    <t>29UXKNQY2RCJONFF5RUHU0KUPB8R2B</t>
  </si>
  <si>
    <t xml:space="preserve">Q1	San Roque	1	VHigh	</t>
  </si>
  <si>
    <t>Sac</t>
  </si>
  <si>
    <t xml:space="preserve">Q1	Sac:@en	1	High	</t>
  </si>
  <si>
    <t>Sack Ramento</t>
  </si>
  <si>
    <t xml:space="preserve">Q1	Sack Ramento"@en	1	High	</t>
  </si>
  <si>
    <t>Kowak</t>
  </si>
  <si>
    <t xml:space="preserve">Q1	Kowak	1	VHigh	</t>
  </si>
  <si>
    <t>27G2RCJK63ZVIKT7AXLIDQ9JS69W7Z</t>
  </si>
  <si>
    <t xml:space="preserve">Q1	kowak	1	VHigh	</t>
  </si>
  <si>
    <t>Kabul</t>
  </si>
  <si>
    <t xml:space="preserve">Q1	Kabul	1	Low	</t>
  </si>
  <si>
    <t>Big river</t>
  </si>
  <si>
    <t xml:space="preserve">Q1	Big river	1	VHigh	</t>
  </si>
  <si>
    <t>Fairbanks</t>
  </si>
  <si>
    <t xml:space="preserve">Q1	Fairbanks	1	Low	</t>
  </si>
  <si>
    <t>Kooak</t>
  </si>
  <si>
    <t xml:space="preserve">Q1	Kooak	1	VHigh	</t>
  </si>
  <si>
    <t>Cobuk</t>
  </si>
  <si>
    <t xml:space="preserve">Q1	Cobuk"@en	1	High	</t>
  </si>
  <si>
    <t xml:space="preserve">Q1	Rio de los Sacramentos named by Gabriel Moraga	1	High	</t>
  </si>
  <si>
    <t>2X2CCVLL3CA373TQZ3VCCNQUEYFY8N</t>
  </si>
  <si>
    <t>Scaramentos</t>
  </si>
  <si>
    <t xml:space="preserve">Q1	Scaramentos	1	Low	</t>
  </si>
  <si>
    <t>Acramento</t>
  </si>
  <si>
    <t xml:space="preserve">Q1	Acramento"@en	1	Neutral	</t>
  </si>
  <si>
    <t xml:space="preserve">Q1	Sacramento"@en 	1	Low	</t>
  </si>
  <si>
    <t>A8P64JX989UWJ</t>
  </si>
  <si>
    <t>Pit river</t>
  </si>
  <si>
    <t xml:space="preserve">Q1	pit river	1	High	</t>
  </si>
  <si>
    <t xml:space="preserve">Q1	Sacramento"@en	1	VHigh	</t>
  </si>
  <si>
    <t>Moravians - Onondonga</t>
  </si>
  <si>
    <t xml:space="preserve">Q1	Called as "Tiohujodha" by the Moravians and also Onondonga	1	High	</t>
  </si>
  <si>
    <t>2J9CJK63ZVE3L8C04V1QCJL5Y4XY9C</t>
  </si>
  <si>
    <t>onondaga</t>
  </si>
  <si>
    <t xml:space="preserve">Q1	onondaga	1	VHigh	</t>
  </si>
  <si>
    <t>Tiohujodha</t>
  </si>
  <si>
    <t xml:space="preserve">Q1	Tiohujodha	1	VLow	</t>
  </si>
  <si>
    <t xml:space="preserve">Q1	Tiohujodha	1	High	</t>
  </si>
  <si>
    <t>Chai Ghnioga</t>
  </si>
  <si>
    <t xml:space="preserve">Q1	Chai Ghnioga"@en	1	High	</t>
  </si>
  <si>
    <t xml:space="preserve">Major Abrams </t>
  </si>
  <si>
    <t xml:space="preserve">Q1	 Major Abrams (Staats) Kill or Creek	1	VHigh	</t>
  </si>
  <si>
    <t>2V99Y8TNKIMZW3H0PUJ2RM0PNWXW9B</t>
  </si>
  <si>
    <t>Kinderhook creek</t>
  </si>
  <si>
    <t xml:space="preserve">Q1	kinderhook creek	1	VHigh	</t>
  </si>
  <si>
    <t>Stockportkreec</t>
  </si>
  <si>
    <t xml:space="preserve">Q1	STOCKDREEP	1	Low	</t>
  </si>
  <si>
    <t>Major Abrams</t>
  </si>
  <si>
    <t xml:space="preserve">Q1	Major Abrams "@en	1	High	</t>
  </si>
  <si>
    <t xml:space="preserve">Q1	Kinderhook Creek	1	High	</t>
  </si>
  <si>
    <t>Hudson River</t>
  </si>
  <si>
    <t xml:space="preserve">Q1	Hudson River	1	High	</t>
  </si>
  <si>
    <t>A1L8VZF2BRQHDV</t>
  </si>
  <si>
    <t xml:space="preserve">Q1	Kinderhook creek	1	Neutral	</t>
  </si>
  <si>
    <t>Hudson river</t>
  </si>
  <si>
    <t xml:space="preserve">Q1	Hudson river	1	High	</t>
  </si>
  <si>
    <t xml:space="preserve">Q1	Stockportkreec"@en	1	High	</t>
  </si>
  <si>
    <t xml:space="preserve">Q1	California	1	Neutral	</t>
  </si>
  <si>
    <t>Alamitos Creek</t>
  </si>
  <si>
    <t>NewPlease Enter the name of the State in US where the following river is found:</t>
  </si>
  <si>
    <t>23WZZ2MIKMN9YP1P8GZTZWXIATD8P4</t>
  </si>
  <si>
    <t xml:space="preserve">Q1	California	1	VHigh	</t>
  </si>
  <si>
    <t xml:space="preserve">Q1	California	1	High	</t>
  </si>
  <si>
    <t>2FNCOW0LGRZ3CT3VVPXVQUZWKSJZ8F</t>
  </si>
  <si>
    <t>2CPWGKCCVLL3GRFJWU1PT4C9URD5VK</t>
  </si>
  <si>
    <t xml:space="preserve">Q1	Oregon	1	High	</t>
  </si>
  <si>
    <t>Florida</t>
  </si>
  <si>
    <t xml:space="preserve">Q1	Florida	1	High	</t>
  </si>
  <si>
    <t>Virginia</t>
  </si>
  <si>
    <t xml:space="preserve">Q1	Virginia	1	High	</t>
  </si>
  <si>
    <t xml:space="preserve">Q1	Oregon	1	VHigh	</t>
  </si>
  <si>
    <t>2JS1QP6AUC26HXINNEO3Y0FK7D718T</t>
  </si>
  <si>
    <t xml:space="preserve">Q1	Washington	1	High	</t>
  </si>
  <si>
    <t>2EPH57DZKPFE8VSTRQD28L8IGOI3DT</t>
  </si>
  <si>
    <t>Pennsylvania</t>
  </si>
  <si>
    <t xml:space="preserve">Q1	Pennsylvania	1	High	</t>
  </si>
  <si>
    <t xml:space="preserve">Q1	Pennsylvania  	1	VHigh	</t>
  </si>
  <si>
    <t xml:space="preserve">Q1	Pennsylvania	1	VHigh	</t>
  </si>
  <si>
    <t xml:space="preserve">Q1	california	1	Neutral	</t>
  </si>
  <si>
    <t>2BQLZ6R70G5RDPPOTGMEAWSS0OH8ON</t>
  </si>
  <si>
    <t>2D15OPB0YVGZCFYCLK5PCU3198DZ7S</t>
  </si>
  <si>
    <t xml:space="preserve">Q1	California 	1	Neutral	</t>
  </si>
  <si>
    <t>2WVEY5COW0LGVGFOM46LF6VN10F5WU</t>
  </si>
  <si>
    <t>Owens</t>
  </si>
  <si>
    <t>21UCVLL3CA33QYM50H39QQU74Y1Z94</t>
  </si>
  <si>
    <t>Ohio</t>
  </si>
  <si>
    <t xml:space="preserve">Q1	Ohio	1	VHigh	</t>
  </si>
  <si>
    <t xml:space="preserve">Q1	Ohio	1	High	</t>
  </si>
  <si>
    <t xml:space="preserve">Q1	California	1	emptyanswer	</t>
  </si>
  <si>
    <t>26YFL6VCPWZ9V4PCS1M1V7SNAEC8N8</t>
  </si>
  <si>
    <t>Texas</t>
  </si>
  <si>
    <t xml:space="preserve">Q1	Texas	1	High	</t>
  </si>
  <si>
    <t xml:space="preserve">1	Yes	1	High	</t>
  </si>
  <si>
    <t xml:space="preserve"> Hidalgo County StateName: Texas </t>
  </si>
  <si>
    <t>NewPlease Review if the given County belongs to the mentioned State</t>
  </si>
  <si>
    <t>2G4AZHHRRLFQ45Z35481NHO9LHAEND</t>
  </si>
  <si>
    <t xml:space="preserve">1	Yes	1	VHigh	</t>
  </si>
  <si>
    <t>ARTKPOE7ITX19</t>
  </si>
  <si>
    <t>A38BWUVBOAD7LK</t>
  </si>
  <si>
    <t xml:space="preserve">1	Yes	1	Neutral	</t>
  </si>
  <si>
    <t xml:space="preserve">York County StateName: Virginia </t>
  </si>
  <si>
    <t>243VWJ5OPB0YZXBO8ZNBAEP914K4WO</t>
  </si>
  <si>
    <t xml:space="preserve"> Monroe County StateName: Wisconsin </t>
  </si>
  <si>
    <t>2S3YHVI44OS2O26ON05ZVBAPCCK4YN</t>
  </si>
  <si>
    <t xml:space="preserve">1	No	1	Neutral	</t>
  </si>
  <si>
    <t xml:space="preserve">1	No	1	VHigh	</t>
  </si>
  <si>
    <t xml:space="preserve">Russell County StateName: Alabama </t>
  </si>
  <si>
    <t>26ZIT3HVWAVKMNE3T3T1A2Z9GR0EMD</t>
  </si>
  <si>
    <t xml:space="preserve">Meriwether County StateName: Georgia </t>
  </si>
  <si>
    <t>2NPD1X3V0FK0G5WITRSMAPKKGMAELB</t>
  </si>
  <si>
    <t xml:space="preserve">Pierce County StateName: Washington </t>
  </si>
  <si>
    <t>2QFBNVP3TVOK9BRZFEP7TEOZMZ9300</t>
  </si>
  <si>
    <t>2525UFJ51Y7QI5BV83J1FSTMVGGC9J</t>
  </si>
  <si>
    <t>Pickens County StateName: South Carolina</t>
  </si>
  <si>
    <t>2M5QYN5F3Q0JKM5EW03W1B49MABAEP</t>
  </si>
  <si>
    <t xml:space="preserve">Roseau County StateName: Minnesota </t>
  </si>
  <si>
    <t>2ALDHJHP4BDDOXGEI4JXCX3GA6Q4XH</t>
  </si>
  <si>
    <t>Bland County StateName: Virginia</t>
  </si>
  <si>
    <t>21NUFJ51Y7QESGRE05SCVTMOMYAADW</t>
  </si>
  <si>
    <t xml:space="preserve">1	No	1	High	</t>
  </si>
  <si>
    <t>StateName: California"@en HeadQuarter: The Associated Schools of NSW Inc.</t>
  </si>
  <si>
    <t>NewCan you identify if the Headquarter is correctly found in the state mentioned</t>
  </si>
  <si>
    <t>2X2CCVLL3CA373TQZ3VCCNQUEYG8YY</t>
  </si>
  <si>
    <t xml:space="preserve">1	No	1	Low	</t>
  </si>
  <si>
    <t>AJ9F0HM0SC0TL</t>
  </si>
  <si>
    <t>StateName: California"@en HeadQuarter: The Advocate</t>
  </si>
  <si>
    <t>2PAV7WGKCCVLPKOQDGDHDPQ4JA63TC</t>
  </si>
  <si>
    <t xml:space="preserve">1	No	1	VLow	</t>
  </si>
  <si>
    <t xml:space="preserve">1	Yes	1	Low	</t>
  </si>
  <si>
    <t>StateName: California"@en HeadQuarter: 254</t>
  </si>
  <si>
    <t>2QC8P9Y38TWW1ZF84B9M3JTANOOZIN</t>
  </si>
  <si>
    <t>StateName: California"@en HeadQuarter: 253</t>
  </si>
  <si>
    <t>StateName: California"@en HeadQuarter: 252</t>
  </si>
  <si>
    <t>StateName: California"@en HeadQuarter: 251</t>
  </si>
  <si>
    <t>StateName: California"@en HeadQuarter: 250</t>
  </si>
  <si>
    <t>StateName: California"@en HeadQuarter: The Independent Schools Association</t>
  </si>
  <si>
    <t>2FKRCJK63ZVE7Y3GU79AT9JLCSM8XS</t>
  </si>
  <si>
    <t>StateName: California"@en HeadQuarter: The Sun-Herald</t>
  </si>
  <si>
    <t>2LX0OHOVR14I110IVMTHHCWADYM65U</t>
  </si>
  <si>
    <t>StateName: California"@en HeadQuarter: 244</t>
  </si>
  <si>
    <t>2MCUKQOYGNIW544OYTR137SVNB9ZHU</t>
  </si>
  <si>
    <t>StateName: California"@en HeadQuarter: 243</t>
  </si>
  <si>
    <t>StateName: California"@en HeadQuarter: 242</t>
  </si>
  <si>
    <t>StateName: California"@en HeadQuarter: 241</t>
  </si>
  <si>
    <t>StateName: California"@en HeadQuarter: Royal Automobile Club of Australia</t>
  </si>
  <si>
    <t>2TFKNQY2RCJKAKBBOG8R3KUIHRS3SN</t>
  </si>
  <si>
    <t xml:space="preserve">1	Yes	1	VLow	</t>
  </si>
  <si>
    <t>StateName: California"@en HeadQuarter: mX</t>
  </si>
  <si>
    <t>2QQD8J3VE7WSWAZEMTUMFK8A03DZJZ</t>
  </si>
  <si>
    <t>StateName: California"@en HeadQuarter: Athletic Association of the Great Public Schools of New South Wales</t>
  </si>
  <si>
    <t>2KLFDEY5COW0PX3FDL3RILC62OD3U3</t>
  </si>
  <si>
    <t>StateName: California"@en HeadQuarter: Herald Sun</t>
  </si>
  <si>
    <t>23K5L8I9NZW6LVBMYRVQZ7T8DAYUK4</t>
  </si>
  <si>
    <t>Male and Female MovieDirector: Cecil B. DeMille</t>
  </si>
  <si>
    <t>NewPlease Review the if the Movie Director name mentioned below is correct for the given movie</t>
  </si>
  <si>
    <t>2ZQIUB2YU98JL951LGC0IBJ9PPU9LW</t>
  </si>
  <si>
    <t>A2D47ENW1PI39V</t>
  </si>
  <si>
    <t>The Squaw Man MovieDirector: Cecil B. DeMille</t>
  </si>
  <si>
    <t>2EWRSQV66RLPLZ5JR8NAYKI69O24CF</t>
  </si>
  <si>
    <t>King of Kings MovieDirector: Cecil B. DeMille</t>
  </si>
  <si>
    <t>22IXULRGNTBJ73YT7I6PAN62RIU6SW</t>
  </si>
  <si>
    <t>Reap the Wild Wind MovieDirector: Cecil B. DeMille</t>
  </si>
  <si>
    <t>2RJQP6AUC26DKNJTBAUV3FK0JP3290</t>
  </si>
  <si>
    <t xml:space="preserve">Samson and Delilah MovieDirector: Cecil B. DeMille </t>
  </si>
  <si>
    <t>2K6U3K4F0OHOZ8DKSABO5L92OFV015</t>
  </si>
  <si>
    <t>The Ten Commandments MovieDirector: Cecil B. DeMille</t>
  </si>
  <si>
    <t>2ETAT2D5NQYN9WF6AW75WYMNJXH489</t>
  </si>
  <si>
    <t xml:space="preserve"> The Cheat MovieDirector: Cecil B. DeMille </t>
  </si>
  <si>
    <t>2776AUC26DG6BUDDD8RFN0COR324B8</t>
  </si>
  <si>
    <t xml:space="preserve">The Greatest Show on Earth MovieDirector: Cecil B. DeMille </t>
  </si>
  <si>
    <t>200A0RYNJ92NN1YGFODJWUHY33Z49Y</t>
  </si>
  <si>
    <t xml:space="preserve">1	Yes	1	emptyanswer	</t>
  </si>
  <si>
    <t>Four Lions MovieDirector: Chris Morris</t>
  </si>
  <si>
    <t>2LKAESCWY2AOSJS2WR7ORGQSJNP002</t>
  </si>
  <si>
    <t>My Wrongs 8245 - 8249 and 117 MovieDirector: Chris Morris</t>
  </si>
  <si>
    <t>270HPCGJ2D21SK8L7URJSPSI9LH4AD</t>
  </si>
  <si>
    <t xml:space="preserve"> Original Sin Director_Name: Michael Cristofer</t>
  </si>
  <si>
    <t>NewPlease follow the link given against sameAs: and specify if it correctly gives information about the given movie and director</t>
  </si>
  <si>
    <t>2C2CJ011K274NOL009X1BN461YYCAY</t>
  </si>
  <si>
    <t>O Brother, Where Art Thou Director_Name: Joel Coen</t>
  </si>
  <si>
    <t>2D2UDD8XMB3Q7QBGLJLTR6T4LWBEP9</t>
  </si>
  <si>
    <t>O Brother, Where Art Thou Director_Name: Ethan Coen</t>
  </si>
  <si>
    <t>27ZM8JIA0RYNNQE3TXD08BMJ0V050S</t>
  </si>
  <si>
    <t>Mulholland Drive Director_Name: David Lynch</t>
  </si>
  <si>
    <t>298V66RLPHIT7Y7CK8BI92NJX3K7FD</t>
  </si>
  <si>
    <t xml:space="preserve"> LÃ©on Director_Name: Luc Besson</t>
  </si>
  <si>
    <t>20KD21O3W5XH40152VTK1EPLZQQAG6</t>
  </si>
  <si>
    <t xml:space="preserve">Ice Age Director_Name: Carlos Saldanha </t>
  </si>
  <si>
    <t>2RCC26DG67D11K7GPXRCRK2JL257EV</t>
  </si>
  <si>
    <t>Ice Age Director_Name: Chris Wedge</t>
  </si>
  <si>
    <t>26UGJ2D21O3W9ETGT2GSL2KYLQ47D2</t>
  </si>
  <si>
    <t xml:space="preserve">Godzilla vs. the Sea Monster Director_Name: Jun Fukuda </t>
  </si>
  <si>
    <t>2LWGDHDM25L8MQZF6J8E26OEBRFEOS</t>
  </si>
  <si>
    <t xml:space="preserve">Batman &amp; Robin Director_Name: Joel Schumacher </t>
  </si>
  <si>
    <t>24192NJKM05BQ05ARBN2JTP9YBQAF7</t>
  </si>
  <si>
    <t xml:space="preserve">Buffy the Vampire Slayer Director_Name: Fran Rubel Kuzui </t>
  </si>
  <si>
    <t>2AOYTWX4H3H2TSGTJM7I9IJRI6O4ZE</t>
  </si>
  <si>
    <t xml:space="preserve"> Northeast Branch Anacostia River"@en RiverLength: 4828.08</t>
  </si>
  <si>
    <t>NewPlease Review the length of the following rivers in the US (in Meters)</t>
  </si>
  <si>
    <t>2IDP9746OQ1SR72N0JY081QKJO9M2I</t>
  </si>
  <si>
    <t xml:space="preserve"> Northeast Branch Anacostia River"@en RiverLength: 4828.07</t>
  </si>
  <si>
    <t xml:space="preserve"> Northeast Branch Anacostia River"@en RiverLength: 4828.06</t>
  </si>
  <si>
    <t xml:space="preserve"> Northeast Branch Anacostia River"@en RiverLength: 4828.05</t>
  </si>
  <si>
    <t xml:space="preserve"> Northeast Branch Anacostia River"@en RiverLength: 4828.04</t>
  </si>
  <si>
    <t xml:space="preserve"> Northeast Branch Anacostia River"@en RiverLength: 4828.03</t>
  </si>
  <si>
    <t>Diamond Brook"@en RiverLength: 4828.08</t>
  </si>
  <si>
    <t>2BVD8XMB3Q393HNM46F6W4EVZUDRGU</t>
  </si>
  <si>
    <t>Diamond Brook"@en RiverLength: 4828.07</t>
  </si>
  <si>
    <t>Diamond Brook"@en RiverLength: 4828.06</t>
  </si>
  <si>
    <t>Diamond Brook"@en RiverLength: 4828.05</t>
  </si>
  <si>
    <t>Diamond Brook"@en RiverLength: 4828.04</t>
  </si>
  <si>
    <t>Diamond Brook"@en RiverLength: 4828.03</t>
  </si>
  <si>
    <t>San Rafael Creek"@en RiverLength: 4828.09</t>
  </si>
  <si>
    <t>222H1Q6SVQ8HCPY64JC5RBVCP29M3T</t>
  </si>
  <si>
    <t>San Rafael Creek"@en RiverLength: 4828.08</t>
  </si>
  <si>
    <t>San Rafael Creek"@en RiverLength: 4828.07</t>
  </si>
  <si>
    <t>San Rafael Creek"@en RiverLength: 4828.06</t>
  </si>
  <si>
    <t>San Rafael Creek"@en RiverLength: 4828.05</t>
  </si>
  <si>
    <t>San Rafael Creek"@en RiverLength: 4828.04</t>
  </si>
  <si>
    <t>San Rafael Creek"@en RiverLength: 4828.03</t>
  </si>
  <si>
    <t>Bear Creek"@en RiverLength: 4506.21</t>
  </si>
  <si>
    <t>29BMOFXRDS4IGIQEN0OJIM11H30WTB</t>
  </si>
  <si>
    <t>Bear Creek"@en RiverLength: 4506.20</t>
  </si>
  <si>
    <t>Bear Creek"@en RiverLength: 4506.19</t>
  </si>
  <si>
    <t>Bear Creek"@en RiverLength: 4506.18</t>
  </si>
  <si>
    <t>Bear Creek"@en RiverLength: 4506.17</t>
  </si>
  <si>
    <t>Bear Creek"@en RiverLength: 4506.16</t>
  </si>
  <si>
    <t>Yulupa Creek"@en RiverLength: 4506.21</t>
  </si>
  <si>
    <t>2WT0HFL42J1L2MKRHFYM3IGFRIVM11</t>
  </si>
  <si>
    <t>Yulupa Creek"@en RiverLength: 4506.20</t>
  </si>
  <si>
    <t>Yulupa Creek"@en RiverLength: 4506.19</t>
  </si>
  <si>
    <t>Yulupa Creek"@en RiverLength: 4506.18</t>
  </si>
  <si>
    <t>Yulupa Creek"@en RiverLength: 4506.17</t>
  </si>
  <si>
    <t>Yulupa Creek"@en RiverLength: 4506.16</t>
  </si>
  <si>
    <t>Slippery Rock Brook"@en RiverLength: 3218.74</t>
  </si>
  <si>
    <t>2DGB49F9SSSH1IDZY0JT8H5FFKMWSM</t>
  </si>
  <si>
    <t>Slippery Rock Brook"@en RiverLength: 3218.73</t>
  </si>
  <si>
    <t>Slippery Rock Brook"@en RiverLength: 3218.72</t>
  </si>
  <si>
    <t>Slippery Rock Brook"@en RiverLength: 3218.71</t>
  </si>
  <si>
    <t>Slippery Rock Brook"@en RiverLength: 3218.70</t>
  </si>
  <si>
    <t>Slippery Rock Brook"@en RiverLength: 3218.69</t>
  </si>
  <si>
    <t>Cerrito Creek"@en RiverLength: 3218.74</t>
  </si>
  <si>
    <t>2NKNJQ2172Z9D7TMLXCCYEBU841YQY</t>
  </si>
  <si>
    <t>Cerrito Creek"@en RiverLength: 3218.73</t>
  </si>
  <si>
    <t>Cerrito Creek"@en RiverLength: 3218.72</t>
  </si>
  <si>
    <t>Cerrito Creek"@en RiverLength: 3218.71</t>
  </si>
  <si>
    <t>Cerrito Creek"@en RiverLength: 3218.70</t>
  </si>
  <si>
    <t>Cerrito Creek"@en RiverLength: 3218.69</t>
  </si>
  <si>
    <t>Washoe Creek"@en RiverLength: 3218.74</t>
  </si>
  <si>
    <t>2BZYW2GTP9RAB9HCWEX91SOFE11TOW</t>
  </si>
  <si>
    <t>Washoe Creek"@en RiverLength: 3218.73</t>
  </si>
  <si>
    <t>Washoe Creek"@en RiverLength: 3218.72</t>
  </si>
  <si>
    <t>Washoe Creek"@en RiverLength: 3218.71</t>
  </si>
  <si>
    <t>Washoe Creek"@en RiverLength: 3218.70</t>
  </si>
  <si>
    <t>Washoe Creek"@en RiverLength: 3218.69</t>
  </si>
  <si>
    <t xml:space="preserve"> Islais Creek"@en RiverLength: 1609.39</t>
  </si>
  <si>
    <t>2DDOX7H57DZKTWQKOT4HGM25S910AT</t>
  </si>
  <si>
    <t xml:space="preserve"> Islais Creek"@en RiverLength: 1609.38</t>
  </si>
  <si>
    <t xml:space="preserve"> Islais Creek"@en RiverLength: 1609.37</t>
  </si>
  <si>
    <t xml:space="preserve"> Islais Creek"@en RiverLength: 1609.36</t>
  </si>
  <si>
    <t xml:space="preserve"> Islais Creek"@en RiverLength: 1609.35</t>
  </si>
  <si>
    <t xml:space="preserve"> Islais Creek"@en RiverLength: 1609.34</t>
  </si>
  <si>
    <t xml:space="preserve"> Trampas Canyon Creek"@en RiverLength: 1287.53</t>
  </si>
  <si>
    <t>24M6UXFCD45XGV53N5ETNIN30H7WU2</t>
  </si>
  <si>
    <t xml:space="preserve"> Trampas Canyon Creek"@en RiverLength: 1287.52</t>
  </si>
  <si>
    <t xml:space="preserve"> Trampas Canyon Creek"@en RiverLength: 1287.51</t>
  </si>
  <si>
    <t xml:space="preserve"> Trampas Canyon Creek"@en RiverLength: 1287.50</t>
  </si>
  <si>
    <t xml:space="preserve"> Trampas Canyon Creek"@en RiverLength: 1287.49</t>
  </si>
  <si>
    <t xml:space="preserve"> Trampas Canyon Creek"@en RiverLength: 1287.48</t>
  </si>
  <si>
    <t>Merrimack River"@en AlternativeName: Merrimac River</t>
  </si>
  <si>
    <t>NewPlease review whether the given name is another name for the same River</t>
  </si>
  <si>
    <t>2S3YHVI44OS2O26ON05ZVBAPCCJY4G</t>
  </si>
  <si>
    <t>Barron Creek"@en AlternativeName: Dry Creek</t>
  </si>
  <si>
    <t>25L3FDEY5COW42S79GZCUFLCDW5T2Q</t>
  </si>
  <si>
    <t>True positives (tp) :</t>
  </si>
  <si>
    <t>False positives (fp) :</t>
  </si>
  <si>
    <t>False negatives (fn) :</t>
  </si>
  <si>
    <t>Kooak, Kowak, Kubuk, Kuvuk, or Putnam</t>
  </si>
  <si>
    <t>Pennsylvania, Maryland, California</t>
  </si>
  <si>
    <t>Kinderhook Creek, Major Abraham's Creek, Hudson River, Claverack Creek</t>
  </si>
  <si>
    <t>Tiohujodha, Onondaga, Chenango River</t>
  </si>
  <si>
    <t>Buenaventura, San Roque, Rio de los Sacramentos</t>
  </si>
  <si>
    <t>Awaastatkiicu, False Washita River</t>
  </si>
  <si>
    <t xml:space="preserve">all cases where both the GS and the Crowdworkers select a triple element (i.e., subject, object or predicate). </t>
  </si>
  <si>
    <t xml:space="preserve">the cases where the Crowdworkers select an element, which is not considered correct by the GS. </t>
  </si>
  <si>
    <t>the cases where the Crowdworkers do not select an element that is correct in the GS.</t>
  </si>
  <si>
    <t>tp =</t>
  </si>
  <si>
    <t>fp =</t>
  </si>
  <si>
    <t xml:space="preserve">fn = </t>
  </si>
  <si>
    <t>P =</t>
  </si>
  <si>
    <t>R =</t>
  </si>
  <si>
    <t>Avg. P =</t>
  </si>
  <si>
    <t>Avg. R =</t>
  </si>
  <si>
    <t>GS</t>
  </si>
  <si>
    <t>Avg. P</t>
  </si>
  <si>
    <t>Avg. R</t>
  </si>
  <si>
    <t>ReviewHqName</t>
  </si>
  <si>
    <t>ReviewResearcherProfile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</si>
</sst>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1" borderId="0" xfId="0" applyFill="1"/>
    <xf numFmtId="0" fontId="0" fillId="4" borderId="0" xfId="0" applyFill="1"/>
    <xf numFmtId="0" fontId="0" fillId="13" borderId="0" xfId="0" applyFill="1"/>
    <xf numFmtId="0" fontId="0" fillId="10" borderId="0" xfId="0" applyFill="1"/>
    <xf numFmtId="0" fontId="0" fillId="7" borderId="0" xfId="0" applyFill="1"/>
    <xf numFmtId="0" fontId="0" fillId="18" borderId="0" xfId="0" applyFill="1"/>
    <xf numFmtId="0" fontId="0" fillId="18" borderId="0" xfId="0" applyFill="1" applyAlignment="1">
      <alignment horizontal="center"/>
    </xf>
    <xf numFmtId="0" fontId="0" fillId="9" borderId="0" xfId="0" applyFill="1"/>
    <xf numFmtId="0" fontId="0" fillId="17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applyFill="1" applyAlignment="1">
      <alignment horizontal="center" wrapText="1"/>
    </xf>
    <xf numFmtId="0" fontId="0" fillId="23" borderId="0" xfId="0" applyFill="1" applyAlignment="1">
      <alignment horizontal="center"/>
    </xf>
    <xf numFmtId="0" fontId="0" fillId="18" borderId="0" xfId="0" applyFill="1" applyAlignment="1">
      <alignment horizontal="center" wrapText="1"/>
    </xf>
    <xf numFmtId="0" fontId="0" fillId="24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25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5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5" fillId="20" borderId="0" xfId="0" applyFont="1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17" borderId="0" xfId="0" applyFon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7" fillId="0" borderId="0" xfId="0" applyFont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5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5" fillId="19" borderId="0" xfId="0" applyFont="1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7" fillId="0" borderId="0" xfId="0" applyFont="1"/>
    <xf numFmtId="0" fontId="5" fillId="25" borderId="0" xfId="0" applyFont="1" applyFill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Precision</c:v>
          </c:tx>
          <c:spPr>
            <a:solidFill>
              <a:schemeClr val="accent2">
                <a:lumMod val="50000"/>
              </a:schemeClr>
            </a:solidFill>
          </c:spPr>
          <c:cat>
            <c:numRef>
              <c:f>'Analysis-Chart'!$A$6:$A$16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'Analysis-Chart'!$C$6:$C$16</c:f>
              <c:numCache>
                <c:formatCode>General</c:formatCode>
                <c:ptCount val="11"/>
                <c:pt idx="0">
                  <c:v>0.88333333333333319</c:v>
                </c:pt>
                <c:pt idx="1">
                  <c:v>0.32500000000000001</c:v>
                </c:pt>
                <c:pt idx="2">
                  <c:v>0.53333333333333344</c:v>
                </c:pt>
                <c:pt idx="3">
                  <c:v>0.8571428571428571</c:v>
                </c:pt>
                <c:pt idx="4">
                  <c:v>0.66</c:v>
                </c:pt>
                <c:pt idx="5">
                  <c:v>0.86333333333333329</c:v>
                </c:pt>
                <c:pt idx="6">
                  <c:v>0.84444444444444444</c:v>
                </c:pt>
                <c:pt idx="7">
                  <c:v>0.52861111111111114</c:v>
                </c:pt>
                <c:pt idx="8">
                  <c:v>0.65714285714285725</c:v>
                </c:pt>
                <c:pt idx="9">
                  <c:v>0.76</c:v>
                </c:pt>
                <c:pt idx="10">
                  <c:v>0.63522000000000001</c:v>
                </c:pt>
              </c:numCache>
            </c:numRef>
          </c:val>
        </c:ser>
        <c:ser>
          <c:idx val="1"/>
          <c:order val="1"/>
          <c:tx>
            <c:v>Recall</c:v>
          </c:tx>
          <c:spPr>
            <a:solidFill>
              <a:schemeClr val="bg1">
                <a:lumMod val="65000"/>
              </a:schemeClr>
            </a:solidFill>
          </c:spPr>
          <c:cat>
            <c:numRef>
              <c:f>'Analysis-Chart'!$A$6:$A$16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'Analysis-Chart'!$D$6:$D$16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0.98333333333333317</c:v>
                </c:pt>
                <c:pt idx="6">
                  <c:v>1</c:v>
                </c:pt>
                <c:pt idx="7">
                  <c:v>0.84250000000000003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axId val="206585216"/>
        <c:axId val="206603392"/>
      </c:barChart>
      <c:catAx>
        <c:axId val="206585216"/>
        <c:scaling>
          <c:orientation val="minMax"/>
        </c:scaling>
        <c:axPos val="b"/>
        <c:numFmt formatCode="General" sourceLinked="1"/>
        <c:tickLblPos val="nextTo"/>
        <c:crossAx val="206603392"/>
        <c:crosses val="autoZero"/>
        <c:auto val="1"/>
        <c:lblAlgn val="ctr"/>
        <c:lblOffset val="100"/>
      </c:catAx>
      <c:valAx>
        <c:axId val="206603392"/>
        <c:scaling>
          <c:orientation val="minMax"/>
        </c:scaling>
        <c:axPos val="l"/>
        <c:majorGridlines/>
        <c:numFmt formatCode="General" sourceLinked="1"/>
        <c:tickLblPos val="nextTo"/>
        <c:crossAx val="206585216"/>
        <c:crosses val="autoZero"/>
        <c:crossBetween val="between"/>
      </c:valAx>
      <c:spPr>
        <a:noFill/>
      </c:spPr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276224</xdr:rowOff>
    </xdr:from>
    <xdr:to>
      <xdr:col>14</xdr:col>
      <xdr:colOff>466725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J13" sqref="J13"/>
    </sheetView>
  </sheetViews>
  <sheetFormatPr defaultRowHeight="21.75" customHeight="1"/>
  <cols>
    <col min="1" max="1" width="22" style="5" bestFit="1" customWidth="1"/>
    <col min="2" max="2" width="9.140625" style="7"/>
    <col min="3" max="3" width="9.140625" style="8"/>
    <col min="4" max="4" width="32.7109375" style="8" bestFit="1" customWidth="1"/>
    <col min="5" max="5" width="26" style="8" bestFit="1" customWidth="1"/>
    <col min="6" max="7" width="13.7109375" style="7" customWidth="1"/>
    <col min="8" max="8" width="13.7109375" style="11" customWidth="1"/>
    <col min="9" max="9" width="9.140625" style="8"/>
    <col min="10" max="11" width="39.5703125" style="8" bestFit="1" customWidth="1"/>
    <col min="12" max="16384" width="9.140625" style="8"/>
  </cols>
  <sheetData>
    <row r="1" spans="1:10" s="5" customFormat="1" ht="38.25">
      <c r="B1" s="6"/>
      <c r="F1" s="6" t="s">
        <v>17</v>
      </c>
      <c r="G1" s="6" t="s">
        <v>18</v>
      </c>
      <c r="H1" s="10" t="s">
        <v>19</v>
      </c>
    </row>
    <row r="2" spans="1:10" ht="21.75" customHeight="1">
      <c r="A2" s="5" t="s">
        <v>14</v>
      </c>
      <c r="B2" s="7">
        <v>10</v>
      </c>
      <c r="D2" s="5" t="s">
        <v>3</v>
      </c>
      <c r="E2" s="8" t="s">
        <v>4</v>
      </c>
      <c r="F2" s="7">
        <v>10</v>
      </c>
      <c r="G2" s="7">
        <v>19</v>
      </c>
      <c r="H2" s="11">
        <f>G2/F2</f>
        <v>1.9</v>
      </c>
      <c r="J2" s="9" t="s">
        <v>0</v>
      </c>
    </row>
    <row r="3" spans="1:10" ht="21.75" customHeight="1">
      <c r="A3" s="5" t="s">
        <v>15</v>
      </c>
      <c r="B3" s="7">
        <v>10</v>
      </c>
      <c r="E3" s="8" t="s">
        <v>5</v>
      </c>
      <c r="F3" s="7">
        <v>9</v>
      </c>
      <c r="G3" s="7">
        <v>69</v>
      </c>
      <c r="H3" s="11">
        <f t="shared" ref="H3:H11" si="0">G3/F3</f>
        <v>7.666666666666667</v>
      </c>
      <c r="J3" s="9" t="s">
        <v>1</v>
      </c>
    </row>
    <row r="4" spans="1:10" ht="21.75" customHeight="1">
      <c r="A4" s="5" t="s">
        <v>16</v>
      </c>
      <c r="B4" s="7">
        <v>100</v>
      </c>
      <c r="E4" s="8" t="s">
        <v>6</v>
      </c>
      <c r="F4" s="7">
        <v>7</v>
      </c>
      <c r="G4" s="7">
        <v>61</v>
      </c>
      <c r="H4" s="11">
        <f t="shared" si="0"/>
        <v>8.7142857142857135</v>
      </c>
      <c r="J4" s="9" t="s">
        <v>2</v>
      </c>
    </row>
    <row r="5" spans="1:10" ht="21.75" customHeight="1">
      <c r="E5" s="8" t="s">
        <v>7</v>
      </c>
      <c r="F5" s="7">
        <v>7</v>
      </c>
      <c r="G5" s="7">
        <v>51</v>
      </c>
      <c r="H5" s="11">
        <f t="shared" si="0"/>
        <v>7.2857142857142856</v>
      </c>
    </row>
    <row r="6" spans="1:10" ht="21.75" customHeight="1">
      <c r="E6" s="8" t="s">
        <v>8</v>
      </c>
      <c r="F6" s="7">
        <v>6</v>
      </c>
      <c r="G6" s="7">
        <v>60</v>
      </c>
      <c r="H6" s="11">
        <f t="shared" si="0"/>
        <v>10</v>
      </c>
    </row>
    <row r="7" spans="1:10" ht="21.75" customHeight="1">
      <c r="E7" s="8" t="s">
        <v>9</v>
      </c>
      <c r="F7" s="7">
        <v>5</v>
      </c>
      <c r="G7" s="7">
        <v>33</v>
      </c>
      <c r="H7" s="11">
        <f t="shared" si="0"/>
        <v>6.6</v>
      </c>
    </row>
    <row r="8" spans="1:10" ht="21.75" customHeight="1">
      <c r="E8" s="8" t="s">
        <v>10</v>
      </c>
      <c r="F8" s="7">
        <v>4</v>
      </c>
      <c r="G8" s="7">
        <v>33</v>
      </c>
      <c r="H8" s="11">
        <f t="shared" si="0"/>
        <v>8.25</v>
      </c>
    </row>
    <row r="9" spans="1:10" ht="21.75" customHeight="1">
      <c r="E9" s="8" t="s">
        <v>11</v>
      </c>
      <c r="F9" s="7">
        <v>7</v>
      </c>
      <c r="G9" s="7">
        <v>68</v>
      </c>
      <c r="H9" s="11">
        <f t="shared" si="0"/>
        <v>9.7142857142857135</v>
      </c>
    </row>
    <row r="10" spans="1:10" ht="21.75" customHeight="1">
      <c r="E10" s="8" t="s">
        <v>12</v>
      </c>
      <c r="F10" s="7">
        <v>5</v>
      </c>
      <c r="G10" s="7">
        <v>47</v>
      </c>
      <c r="H10" s="11">
        <f t="shared" si="0"/>
        <v>9.4</v>
      </c>
    </row>
    <row r="11" spans="1:10" ht="21.75" customHeight="1">
      <c r="E11" s="8" t="s">
        <v>13</v>
      </c>
      <c r="F11" s="7">
        <v>6</v>
      </c>
      <c r="G11" s="7">
        <v>53</v>
      </c>
      <c r="H11" s="11">
        <f t="shared" si="0"/>
        <v>8.8333333333333339</v>
      </c>
    </row>
    <row r="13" spans="1:10" ht="21.75" customHeight="1">
      <c r="E13" s="12" t="s">
        <v>20</v>
      </c>
      <c r="F13" s="7">
        <f>SUM(G2:G11)</f>
        <v>494</v>
      </c>
    </row>
    <row r="14" spans="1:10" ht="21.75" customHeight="1">
      <c r="E14" s="12" t="s">
        <v>21</v>
      </c>
      <c r="F14" s="11">
        <f>SUM(H2:H11)</f>
        <v>78.364285714285714</v>
      </c>
    </row>
    <row r="15" spans="1:10" ht="21.75" customHeight="1">
      <c r="E15" s="12" t="s">
        <v>22</v>
      </c>
      <c r="F15" s="7">
        <f>SUM(F2:F11)/10</f>
        <v>6.6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N22" sqref="N22"/>
    </sheetView>
  </sheetViews>
  <sheetFormatPr defaultRowHeight="15"/>
  <cols>
    <col min="1" max="1" width="36.28515625" style="14" bestFit="1" customWidth="1"/>
    <col min="2" max="2" width="14.28515625" style="14" customWidth="1"/>
    <col min="3" max="3" width="15.42578125" style="14" customWidth="1"/>
    <col min="4" max="4" width="47" style="14" customWidth="1"/>
    <col min="5" max="5" width="19.5703125" style="14" bestFit="1" customWidth="1"/>
    <col min="6" max="6" width="18.28515625" style="14" customWidth="1"/>
    <col min="7" max="7" width="9.140625" style="14"/>
    <col min="8" max="8" width="13.85546875" style="14" bestFit="1" customWidth="1"/>
    <col min="9" max="9" width="9.140625" style="14"/>
    <col min="10" max="10" width="4.7109375" style="52" bestFit="1" customWidth="1"/>
    <col min="11" max="11" width="9.140625" style="73"/>
    <col min="12" max="12" width="3.5703125" style="52" bestFit="1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24" customFormat="1">
      <c r="A2" s="24" t="s">
        <v>550</v>
      </c>
      <c r="B2" s="24" t="s">
        <v>4</v>
      </c>
      <c r="C2" s="24" t="s">
        <v>547</v>
      </c>
      <c r="D2" s="46" t="s">
        <v>549</v>
      </c>
      <c r="E2" s="24" t="s">
        <v>126</v>
      </c>
      <c r="F2" s="24" t="s">
        <v>369</v>
      </c>
      <c r="G2" s="24" t="s">
        <v>25</v>
      </c>
      <c r="H2" s="24" t="s">
        <v>25</v>
      </c>
      <c r="I2" s="24" t="str">
        <f>IF(G2=H2, "1", "0")</f>
        <v>1</v>
      </c>
      <c r="J2" s="55" t="s">
        <v>563</v>
      </c>
      <c r="K2" s="56">
        <f>COUNTIF(I2:I10, "1")</f>
        <v>8</v>
      </c>
      <c r="L2" s="55" t="s">
        <v>566</v>
      </c>
      <c r="M2" s="56">
        <f>K2/(K2+K3)</f>
        <v>0.88888888888888884</v>
      </c>
    </row>
    <row r="3" spans="1:13" s="24" customFormat="1">
      <c r="A3" s="24" t="s">
        <v>550</v>
      </c>
      <c r="B3" s="24" t="s">
        <v>4</v>
      </c>
      <c r="C3" s="24" t="s">
        <v>547</v>
      </c>
      <c r="D3" s="46" t="s">
        <v>549</v>
      </c>
      <c r="E3" s="24" t="s">
        <v>124</v>
      </c>
      <c r="F3" s="24" t="s">
        <v>369</v>
      </c>
      <c r="G3" s="24" t="s">
        <v>25</v>
      </c>
      <c r="H3" s="24" t="s">
        <v>25</v>
      </c>
      <c r="I3" s="24" t="str">
        <f t="shared" ref="I3:I20" si="0">IF(G3=H3, "1", "0")</f>
        <v>1</v>
      </c>
      <c r="J3" s="55" t="s">
        <v>564</v>
      </c>
      <c r="K3" s="56">
        <f>COUNTIF(I2:I10, "0")</f>
        <v>1</v>
      </c>
      <c r="L3" s="55" t="s">
        <v>567</v>
      </c>
      <c r="M3" s="56">
        <f>K2/(K2+K4)</f>
        <v>1</v>
      </c>
    </row>
    <row r="4" spans="1:13" s="24" customFormat="1">
      <c r="A4" s="24" t="s">
        <v>550</v>
      </c>
      <c r="B4" s="24" t="s">
        <v>4</v>
      </c>
      <c r="C4" s="24" t="s">
        <v>547</v>
      </c>
      <c r="D4" s="46" t="s">
        <v>549</v>
      </c>
      <c r="E4" s="24" t="s">
        <v>433</v>
      </c>
      <c r="F4" s="24" t="s">
        <v>373</v>
      </c>
      <c r="G4" s="24" t="s">
        <v>25</v>
      </c>
      <c r="H4" s="24" t="s">
        <v>25</v>
      </c>
      <c r="I4" s="24" t="str">
        <f t="shared" si="0"/>
        <v>1</v>
      </c>
      <c r="J4" s="55" t="s">
        <v>565</v>
      </c>
      <c r="K4" s="56">
        <v>0</v>
      </c>
      <c r="L4" s="55"/>
      <c r="M4" s="56"/>
    </row>
    <row r="5" spans="1:13" s="24" customFormat="1">
      <c r="A5" s="24" t="s">
        <v>550</v>
      </c>
      <c r="B5" s="24" t="s">
        <v>4</v>
      </c>
      <c r="C5" s="24" t="s">
        <v>547</v>
      </c>
      <c r="D5" s="46" t="s">
        <v>549</v>
      </c>
      <c r="E5" s="24" t="s">
        <v>303</v>
      </c>
      <c r="F5" s="24" t="s">
        <v>369</v>
      </c>
      <c r="G5" s="24" t="s">
        <v>25</v>
      </c>
      <c r="H5" s="24" t="s">
        <v>25</v>
      </c>
      <c r="I5" s="24" t="str">
        <f t="shared" si="0"/>
        <v>1</v>
      </c>
      <c r="J5" s="55"/>
      <c r="K5" s="56"/>
      <c r="L5" s="55"/>
      <c r="M5" s="56"/>
    </row>
    <row r="6" spans="1:13" s="24" customFormat="1">
      <c r="A6" s="24" t="s">
        <v>550</v>
      </c>
      <c r="B6" s="24" t="s">
        <v>4</v>
      </c>
      <c r="C6" s="24" t="s">
        <v>547</v>
      </c>
      <c r="D6" s="46" t="s">
        <v>549</v>
      </c>
      <c r="E6" s="24" t="s">
        <v>202</v>
      </c>
      <c r="F6" s="24" t="s">
        <v>369</v>
      </c>
      <c r="G6" s="24" t="s">
        <v>25</v>
      </c>
      <c r="H6" s="24" t="s">
        <v>25</v>
      </c>
      <c r="I6" s="24" t="str">
        <f t="shared" si="0"/>
        <v>1</v>
      </c>
      <c r="J6" s="55"/>
      <c r="K6" s="56"/>
      <c r="L6" s="55"/>
      <c r="M6" s="56"/>
    </row>
    <row r="7" spans="1:13" s="24" customFormat="1">
      <c r="A7" s="24" t="s">
        <v>550</v>
      </c>
      <c r="B7" s="24" t="s">
        <v>4</v>
      </c>
      <c r="C7" s="24" t="s">
        <v>547</v>
      </c>
      <c r="D7" s="46" t="s">
        <v>549</v>
      </c>
      <c r="E7" s="24" t="s">
        <v>122</v>
      </c>
      <c r="F7" s="24" t="s">
        <v>373</v>
      </c>
      <c r="G7" s="24" t="s">
        <v>25</v>
      </c>
      <c r="H7" s="24" t="s">
        <v>25</v>
      </c>
      <c r="I7" s="24" t="str">
        <f t="shared" si="0"/>
        <v>1</v>
      </c>
      <c r="J7" s="55"/>
      <c r="K7" s="56"/>
      <c r="L7" s="55"/>
      <c r="M7" s="56"/>
    </row>
    <row r="8" spans="1:13" s="24" customFormat="1">
      <c r="A8" s="24" t="s">
        <v>550</v>
      </c>
      <c r="B8" s="24" t="s">
        <v>4</v>
      </c>
      <c r="C8" s="24" t="s">
        <v>547</v>
      </c>
      <c r="D8" s="46" t="s">
        <v>549</v>
      </c>
      <c r="E8" s="24" t="s">
        <v>113</v>
      </c>
      <c r="F8" s="24" t="s">
        <v>373</v>
      </c>
      <c r="G8" s="24" t="s">
        <v>25</v>
      </c>
      <c r="H8" s="24" t="s">
        <v>25</v>
      </c>
      <c r="I8" s="24" t="str">
        <f t="shared" si="0"/>
        <v>1</v>
      </c>
      <c r="J8" s="55"/>
      <c r="K8" s="56"/>
      <c r="L8" s="55"/>
      <c r="M8" s="56"/>
    </row>
    <row r="9" spans="1:13" s="24" customFormat="1">
      <c r="A9" s="24" t="s">
        <v>550</v>
      </c>
      <c r="B9" s="24" t="s">
        <v>4</v>
      </c>
      <c r="C9" s="24" t="s">
        <v>547</v>
      </c>
      <c r="D9" s="46" t="s">
        <v>549</v>
      </c>
      <c r="E9" s="24" t="s">
        <v>374</v>
      </c>
      <c r="F9" s="24" t="s">
        <v>404</v>
      </c>
      <c r="G9" s="24" t="s">
        <v>41</v>
      </c>
      <c r="H9" s="24" t="s">
        <v>25</v>
      </c>
      <c r="I9" s="24" t="str">
        <f t="shared" si="0"/>
        <v>0</v>
      </c>
      <c r="J9" s="55"/>
      <c r="K9" s="56"/>
      <c r="L9" s="55"/>
      <c r="M9" s="56"/>
    </row>
    <row r="10" spans="1:13" s="24" customFormat="1">
      <c r="A10" s="24" t="s">
        <v>550</v>
      </c>
      <c r="B10" s="24" t="s">
        <v>4</v>
      </c>
      <c r="C10" s="24" t="s">
        <v>547</v>
      </c>
      <c r="D10" s="46" t="s">
        <v>549</v>
      </c>
      <c r="E10" s="24" t="s">
        <v>118</v>
      </c>
      <c r="F10" s="24" t="s">
        <v>373</v>
      </c>
      <c r="G10" s="24" t="s">
        <v>25</v>
      </c>
      <c r="H10" s="24" t="s">
        <v>25</v>
      </c>
      <c r="I10" s="24" t="str">
        <f t="shared" si="0"/>
        <v>1</v>
      </c>
      <c r="J10" s="55"/>
      <c r="K10" s="56"/>
      <c r="L10" s="55"/>
      <c r="M10" s="56"/>
    </row>
    <row r="11" spans="1:13" s="21" customFormat="1">
      <c r="A11" s="21" t="s">
        <v>548</v>
      </c>
      <c r="B11" s="21" t="s">
        <v>4</v>
      </c>
      <c r="C11" s="21" t="s">
        <v>547</v>
      </c>
      <c r="D11" s="21" t="s">
        <v>546</v>
      </c>
      <c r="E11" s="21" t="s">
        <v>126</v>
      </c>
      <c r="F11" s="21" t="s">
        <v>396</v>
      </c>
      <c r="G11" s="21" t="s">
        <v>41</v>
      </c>
      <c r="H11" s="24" t="s">
        <v>25</v>
      </c>
      <c r="I11" s="24" t="str">
        <f t="shared" si="0"/>
        <v>0</v>
      </c>
      <c r="J11" s="89" t="s">
        <v>563</v>
      </c>
      <c r="K11" s="90">
        <f>COUNTIF(I11:I120, "1")</f>
        <v>8</v>
      </c>
      <c r="L11" s="89" t="s">
        <v>566</v>
      </c>
      <c r="M11" s="90">
        <f>K11/(K11+K12)</f>
        <v>0.8</v>
      </c>
    </row>
    <row r="12" spans="1:13" s="21" customFormat="1">
      <c r="A12" s="21" t="s">
        <v>548</v>
      </c>
      <c r="B12" s="21" t="s">
        <v>4</v>
      </c>
      <c r="C12" s="21" t="s">
        <v>547</v>
      </c>
      <c r="D12" s="21" t="s">
        <v>546</v>
      </c>
      <c r="E12" s="21" t="s">
        <v>124</v>
      </c>
      <c r="F12" s="21" t="s">
        <v>373</v>
      </c>
      <c r="G12" s="21" t="s">
        <v>25</v>
      </c>
      <c r="H12" s="24" t="s">
        <v>25</v>
      </c>
      <c r="I12" s="24" t="str">
        <f t="shared" si="0"/>
        <v>1</v>
      </c>
      <c r="J12" s="89" t="s">
        <v>564</v>
      </c>
      <c r="K12" s="90">
        <f>COUNTIF(I11:I20, "0")</f>
        <v>2</v>
      </c>
      <c r="L12" s="89" t="s">
        <v>567</v>
      </c>
      <c r="M12" s="90">
        <f>K11/(K11+K13)</f>
        <v>1</v>
      </c>
    </row>
    <row r="13" spans="1:13" s="21" customFormat="1">
      <c r="A13" s="21" t="s">
        <v>548</v>
      </c>
      <c r="B13" s="21" t="s">
        <v>4</v>
      </c>
      <c r="C13" s="21" t="s">
        <v>547</v>
      </c>
      <c r="D13" s="21" t="s">
        <v>546</v>
      </c>
      <c r="E13" s="21" t="s">
        <v>433</v>
      </c>
      <c r="F13" s="21" t="s">
        <v>373</v>
      </c>
      <c r="G13" s="21" t="s">
        <v>25</v>
      </c>
      <c r="H13" s="24" t="s">
        <v>25</v>
      </c>
      <c r="I13" s="24" t="str">
        <f t="shared" si="0"/>
        <v>1</v>
      </c>
      <c r="J13" s="89" t="s">
        <v>565</v>
      </c>
      <c r="K13" s="90">
        <v>0</v>
      </c>
      <c r="L13" s="89"/>
      <c r="M13" s="90"/>
    </row>
    <row r="14" spans="1:13" s="21" customFormat="1">
      <c r="A14" s="21" t="s">
        <v>548</v>
      </c>
      <c r="B14" s="21" t="s">
        <v>4</v>
      </c>
      <c r="C14" s="21" t="s">
        <v>547</v>
      </c>
      <c r="D14" s="21" t="s">
        <v>546</v>
      </c>
      <c r="E14" s="21" t="s">
        <v>303</v>
      </c>
      <c r="F14" s="21" t="s">
        <v>373</v>
      </c>
      <c r="G14" s="21" t="s">
        <v>25</v>
      </c>
      <c r="H14" s="24" t="s">
        <v>25</v>
      </c>
      <c r="I14" s="24" t="str">
        <f t="shared" si="0"/>
        <v>1</v>
      </c>
      <c r="J14" s="89"/>
      <c r="K14" s="90"/>
      <c r="L14" s="89"/>
      <c r="M14" s="90"/>
    </row>
    <row r="15" spans="1:13" s="21" customFormat="1">
      <c r="A15" s="21" t="s">
        <v>548</v>
      </c>
      <c r="B15" s="21" t="s">
        <v>4</v>
      </c>
      <c r="C15" s="21" t="s">
        <v>547</v>
      </c>
      <c r="D15" s="21" t="s">
        <v>546</v>
      </c>
      <c r="E15" s="21" t="s">
        <v>202</v>
      </c>
      <c r="F15" s="21" t="s">
        <v>396</v>
      </c>
      <c r="G15" s="21" t="s">
        <v>41</v>
      </c>
      <c r="H15" s="24" t="s">
        <v>25</v>
      </c>
      <c r="I15" s="24" t="str">
        <f t="shared" si="0"/>
        <v>0</v>
      </c>
      <c r="J15" s="89"/>
      <c r="K15" s="90"/>
      <c r="L15" s="89"/>
      <c r="M15" s="90"/>
    </row>
    <row r="16" spans="1:13" s="21" customFormat="1">
      <c r="A16" s="21" t="s">
        <v>548</v>
      </c>
      <c r="B16" s="21" t="s">
        <v>4</v>
      </c>
      <c r="C16" s="21" t="s">
        <v>547</v>
      </c>
      <c r="D16" s="21" t="s">
        <v>546</v>
      </c>
      <c r="E16" s="21" t="s">
        <v>122</v>
      </c>
      <c r="F16" s="21" t="s">
        <v>373</v>
      </c>
      <c r="G16" s="21" t="s">
        <v>25</v>
      </c>
      <c r="H16" s="24" t="s">
        <v>25</v>
      </c>
      <c r="I16" s="24" t="str">
        <f t="shared" si="0"/>
        <v>1</v>
      </c>
      <c r="J16" s="89"/>
      <c r="K16" s="90"/>
      <c r="L16" s="89"/>
      <c r="M16" s="90"/>
    </row>
    <row r="17" spans="1:14" s="21" customFormat="1">
      <c r="A17" s="21" t="s">
        <v>548</v>
      </c>
      <c r="B17" s="21" t="s">
        <v>4</v>
      </c>
      <c r="C17" s="21" t="s">
        <v>547</v>
      </c>
      <c r="D17" s="21" t="s">
        <v>546</v>
      </c>
      <c r="E17" s="21" t="s">
        <v>375</v>
      </c>
      <c r="F17" s="21" t="s">
        <v>369</v>
      </c>
      <c r="G17" s="21" t="s">
        <v>25</v>
      </c>
      <c r="H17" s="24" t="s">
        <v>25</v>
      </c>
      <c r="I17" s="24" t="str">
        <f t="shared" si="0"/>
        <v>1</v>
      </c>
      <c r="J17" s="89"/>
      <c r="K17" s="90"/>
      <c r="L17" s="89"/>
      <c r="M17" s="90"/>
    </row>
    <row r="18" spans="1:14" s="21" customFormat="1">
      <c r="A18" s="21" t="s">
        <v>548</v>
      </c>
      <c r="B18" s="21" t="s">
        <v>4</v>
      </c>
      <c r="C18" s="21" t="s">
        <v>547</v>
      </c>
      <c r="D18" s="21" t="s">
        <v>546</v>
      </c>
      <c r="E18" s="21" t="s">
        <v>113</v>
      </c>
      <c r="F18" s="21" t="s">
        <v>369</v>
      </c>
      <c r="G18" s="21" t="s">
        <v>25</v>
      </c>
      <c r="H18" s="24" t="s">
        <v>25</v>
      </c>
      <c r="I18" s="24" t="str">
        <f t="shared" si="0"/>
        <v>1</v>
      </c>
      <c r="J18" s="89"/>
      <c r="K18" s="90"/>
      <c r="L18" s="89"/>
      <c r="M18" s="90"/>
    </row>
    <row r="19" spans="1:14" s="21" customFormat="1">
      <c r="A19" s="21" t="s">
        <v>548</v>
      </c>
      <c r="B19" s="21" t="s">
        <v>4</v>
      </c>
      <c r="C19" s="21" t="s">
        <v>547</v>
      </c>
      <c r="D19" s="21" t="s">
        <v>546</v>
      </c>
      <c r="E19" s="21" t="s">
        <v>374</v>
      </c>
      <c r="F19" s="21" t="s">
        <v>376</v>
      </c>
      <c r="G19" s="21" t="s">
        <v>25</v>
      </c>
      <c r="H19" s="24" t="s">
        <v>25</v>
      </c>
      <c r="I19" s="24" t="str">
        <f t="shared" si="0"/>
        <v>1</v>
      </c>
      <c r="J19" s="89"/>
      <c r="K19" s="90"/>
      <c r="L19" s="89"/>
      <c r="M19" s="90"/>
    </row>
    <row r="20" spans="1:14" s="21" customFormat="1">
      <c r="A20" s="21" t="s">
        <v>548</v>
      </c>
      <c r="B20" s="21" t="s">
        <v>4</v>
      </c>
      <c r="C20" s="21" t="s">
        <v>547</v>
      </c>
      <c r="D20" s="21" t="s">
        <v>546</v>
      </c>
      <c r="E20" s="21" t="s">
        <v>118</v>
      </c>
      <c r="F20" s="21" t="s">
        <v>373</v>
      </c>
      <c r="G20" s="21" t="s">
        <v>25</v>
      </c>
      <c r="H20" s="24" t="s">
        <v>25</v>
      </c>
      <c r="I20" s="24" t="str">
        <f t="shared" si="0"/>
        <v>1</v>
      </c>
      <c r="J20" s="89"/>
      <c r="K20" s="90"/>
      <c r="L20" s="89"/>
      <c r="M20" s="90"/>
    </row>
    <row r="22" spans="1:14" ht="15.75">
      <c r="M22" s="74" t="s">
        <v>568</v>
      </c>
      <c r="N22" s="93">
        <f>AVERAGE(M2,M11)</f>
        <v>0.84444444444444444</v>
      </c>
    </row>
    <row r="23" spans="1:14" ht="15.75">
      <c r="M23" s="74" t="s">
        <v>569</v>
      </c>
      <c r="N23" s="93">
        <f>AVERAGE(M3,M12)</f>
        <v>1</v>
      </c>
    </row>
  </sheetData>
  <autoFilter ref="A1:F20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2"/>
  <sheetViews>
    <sheetView workbookViewId="0">
      <pane xSplit="1" ySplit="1" topLeftCell="F53" activePane="bottomRight" state="frozen"/>
      <selection pane="topRight" activeCell="B1" sqref="B1"/>
      <selection pane="bottomLeft" activeCell="A2" sqref="A2"/>
      <selection pane="bottomRight" activeCell="N72" sqref="N72"/>
    </sheetView>
  </sheetViews>
  <sheetFormatPr defaultRowHeight="15"/>
  <cols>
    <col min="1" max="1" width="38" bestFit="1" customWidth="1"/>
    <col min="2" max="2" width="18.85546875" bestFit="1" customWidth="1"/>
    <col min="3" max="3" width="16.42578125" customWidth="1"/>
    <col min="4" max="4" width="17" bestFit="1" customWidth="1"/>
    <col min="5" max="5" width="19.5703125" bestFit="1" customWidth="1"/>
    <col min="6" max="6" width="20.5703125" customWidth="1"/>
    <col min="7" max="7" width="22.42578125" bestFit="1" customWidth="1"/>
    <col min="8" max="8" width="13.85546875" bestFit="1" customWidth="1"/>
    <col min="9" max="9" width="9.140625" style="14"/>
    <col min="10" max="10" width="4.7109375" style="52" customWidth="1"/>
    <col min="11" max="11" width="9.140625" style="73"/>
    <col min="12" max="12" width="3.5703125" style="52" customWidth="1"/>
    <col min="13" max="13" width="9.140625" style="73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36" customFormat="1">
      <c r="A2" s="23" t="s">
        <v>319</v>
      </c>
      <c r="B2" s="23" t="s">
        <v>5</v>
      </c>
      <c r="C2" s="23" t="s">
        <v>218</v>
      </c>
      <c r="D2" s="23" t="s">
        <v>85</v>
      </c>
      <c r="E2" s="23" t="s">
        <v>126</v>
      </c>
      <c r="F2" s="23" t="s">
        <v>333</v>
      </c>
      <c r="G2" s="36" t="s">
        <v>322</v>
      </c>
      <c r="H2" s="36" t="s">
        <v>556</v>
      </c>
      <c r="I2" s="23">
        <v>0</v>
      </c>
      <c r="J2" s="85" t="s">
        <v>563</v>
      </c>
      <c r="K2" s="86">
        <f>COUNTIF(I2:I10, "1")</f>
        <v>7</v>
      </c>
      <c r="L2" s="85" t="s">
        <v>566</v>
      </c>
      <c r="M2" s="86">
        <f>K2/(K2+K3)</f>
        <v>0.77777777777777779</v>
      </c>
    </row>
    <row r="3" spans="1:13" s="36" customFormat="1">
      <c r="A3" s="23" t="s">
        <v>319</v>
      </c>
      <c r="B3" s="23" t="s">
        <v>5</v>
      </c>
      <c r="C3" s="23" t="s">
        <v>218</v>
      </c>
      <c r="D3" s="23" t="s">
        <v>85</v>
      </c>
      <c r="E3" s="23" t="s">
        <v>124</v>
      </c>
      <c r="F3" s="23" t="s">
        <v>332</v>
      </c>
      <c r="G3" s="36" t="s">
        <v>331</v>
      </c>
      <c r="H3" s="36" t="s">
        <v>556</v>
      </c>
      <c r="I3" s="23">
        <v>1</v>
      </c>
      <c r="J3" s="85" t="s">
        <v>564</v>
      </c>
      <c r="K3" s="86">
        <f>COUNTIF(I2:I10, "0")</f>
        <v>2</v>
      </c>
      <c r="L3" s="85" t="s">
        <v>567</v>
      </c>
      <c r="M3" s="86">
        <f>K2/(K2+K4)</f>
        <v>0.875</v>
      </c>
    </row>
    <row r="4" spans="1:13" s="36" customFormat="1">
      <c r="A4" s="23" t="s">
        <v>319</v>
      </c>
      <c r="B4" s="23" t="s">
        <v>5</v>
      </c>
      <c r="C4" s="23" t="s">
        <v>218</v>
      </c>
      <c r="D4" s="23" t="s">
        <v>85</v>
      </c>
      <c r="E4" s="23" t="s">
        <v>303</v>
      </c>
      <c r="F4" s="23" t="s">
        <v>330</v>
      </c>
      <c r="G4" s="36" t="s">
        <v>320</v>
      </c>
      <c r="H4" s="36" t="s">
        <v>556</v>
      </c>
      <c r="I4" s="23">
        <v>1</v>
      </c>
      <c r="J4" s="85" t="s">
        <v>565</v>
      </c>
      <c r="K4" s="86">
        <v>1</v>
      </c>
      <c r="L4" s="85"/>
      <c r="M4" s="86"/>
    </row>
    <row r="5" spans="1:13" s="36" customFormat="1">
      <c r="A5" s="23" t="s">
        <v>319</v>
      </c>
      <c r="B5" s="23" t="s">
        <v>5</v>
      </c>
      <c r="C5" s="23" t="s">
        <v>218</v>
      </c>
      <c r="D5" s="23" t="s">
        <v>85</v>
      </c>
      <c r="E5" s="23" t="s">
        <v>329</v>
      </c>
      <c r="F5" s="23" t="s">
        <v>328</v>
      </c>
      <c r="G5" s="36" t="s">
        <v>327</v>
      </c>
      <c r="H5" s="36" t="s">
        <v>556</v>
      </c>
      <c r="I5" s="23">
        <v>1</v>
      </c>
      <c r="J5" s="85"/>
      <c r="K5" s="86"/>
      <c r="L5" s="85"/>
      <c r="M5" s="86"/>
    </row>
    <row r="6" spans="1:13" s="36" customFormat="1">
      <c r="A6" s="23" t="s">
        <v>319</v>
      </c>
      <c r="B6" s="23" t="s">
        <v>5</v>
      </c>
      <c r="C6" s="23" t="s">
        <v>218</v>
      </c>
      <c r="D6" s="23" t="s">
        <v>85</v>
      </c>
      <c r="E6" s="23" t="s">
        <v>202</v>
      </c>
      <c r="F6" s="23" t="s">
        <v>326</v>
      </c>
      <c r="G6" s="36" t="s">
        <v>320</v>
      </c>
      <c r="H6" s="36" t="s">
        <v>556</v>
      </c>
      <c r="I6" s="23">
        <v>1</v>
      </c>
      <c r="J6" s="85"/>
      <c r="K6" s="86"/>
      <c r="L6" s="85"/>
      <c r="M6" s="86"/>
    </row>
    <row r="7" spans="1:13" s="36" customFormat="1">
      <c r="A7" s="23" t="s">
        <v>319</v>
      </c>
      <c r="B7" s="23" t="s">
        <v>5</v>
      </c>
      <c r="C7" s="23" t="s">
        <v>218</v>
      </c>
      <c r="D7" s="23" t="s">
        <v>85</v>
      </c>
      <c r="E7" s="23" t="s">
        <v>122</v>
      </c>
      <c r="F7" s="23" t="s">
        <v>325</v>
      </c>
      <c r="G7" s="36" t="s">
        <v>324</v>
      </c>
      <c r="H7" s="36" t="s">
        <v>556</v>
      </c>
      <c r="I7" s="23">
        <v>1</v>
      </c>
      <c r="J7" s="85"/>
      <c r="K7" s="86"/>
      <c r="L7" s="85"/>
      <c r="M7" s="86"/>
    </row>
    <row r="8" spans="1:13" s="36" customFormat="1">
      <c r="A8" s="23" t="s">
        <v>319</v>
      </c>
      <c r="B8" s="23" t="s">
        <v>5</v>
      </c>
      <c r="C8" s="23" t="s">
        <v>218</v>
      </c>
      <c r="D8" s="23" t="s">
        <v>85</v>
      </c>
      <c r="E8" s="23" t="s">
        <v>223</v>
      </c>
      <c r="F8" s="23" t="s">
        <v>323</v>
      </c>
      <c r="G8" s="36" t="s">
        <v>322</v>
      </c>
      <c r="H8" s="36" t="s">
        <v>556</v>
      </c>
      <c r="I8" s="23">
        <v>0</v>
      </c>
      <c r="J8" s="85"/>
      <c r="K8" s="86"/>
      <c r="L8" s="85"/>
      <c r="M8" s="86"/>
    </row>
    <row r="9" spans="1:13" s="36" customFormat="1">
      <c r="A9" s="23" t="s">
        <v>319</v>
      </c>
      <c r="B9" s="23" t="s">
        <v>5</v>
      </c>
      <c r="C9" s="23" t="s">
        <v>218</v>
      </c>
      <c r="D9" s="23" t="s">
        <v>85</v>
      </c>
      <c r="E9" s="23" t="s">
        <v>113</v>
      </c>
      <c r="F9" s="23" t="s">
        <v>321</v>
      </c>
      <c r="G9" s="36" t="s">
        <v>320</v>
      </c>
      <c r="H9" s="36" t="s">
        <v>556</v>
      </c>
      <c r="I9" s="23">
        <v>1</v>
      </c>
      <c r="J9" s="85"/>
      <c r="K9" s="86"/>
      <c r="L9" s="85"/>
      <c r="M9" s="86"/>
    </row>
    <row r="10" spans="1:13" s="36" customFormat="1">
      <c r="A10" s="23" t="s">
        <v>319</v>
      </c>
      <c r="B10" s="23" t="s">
        <v>5</v>
      </c>
      <c r="C10" s="23" t="s">
        <v>218</v>
      </c>
      <c r="D10" s="23" t="s">
        <v>85</v>
      </c>
      <c r="E10" s="23" t="s">
        <v>118</v>
      </c>
      <c r="F10" s="23" t="s">
        <v>318</v>
      </c>
      <c r="G10" s="36" t="s">
        <v>317</v>
      </c>
      <c r="H10" s="36" t="s">
        <v>556</v>
      </c>
      <c r="I10" s="23">
        <v>1</v>
      </c>
      <c r="J10" s="85"/>
      <c r="K10" s="86"/>
      <c r="L10" s="85"/>
      <c r="M10" s="86"/>
    </row>
    <row r="11" spans="1:13" s="41" customFormat="1">
      <c r="A11" s="32" t="s">
        <v>309</v>
      </c>
      <c r="B11" s="32" t="s">
        <v>5</v>
      </c>
      <c r="C11" s="32" t="s">
        <v>218</v>
      </c>
      <c r="D11" s="32" t="s">
        <v>83</v>
      </c>
      <c r="E11" s="32" t="s">
        <v>126</v>
      </c>
      <c r="F11" s="32" t="s">
        <v>316</v>
      </c>
      <c r="G11" s="41" t="s">
        <v>315</v>
      </c>
      <c r="H11" s="41" t="s">
        <v>557</v>
      </c>
      <c r="I11" s="32">
        <v>0</v>
      </c>
      <c r="J11" s="75" t="s">
        <v>563</v>
      </c>
      <c r="K11" s="76">
        <f>COUNTIF(I11:I15, "1")</f>
        <v>4</v>
      </c>
      <c r="L11" s="75" t="s">
        <v>566</v>
      </c>
      <c r="M11" s="76">
        <f>K11/(K11+K12)</f>
        <v>0.8</v>
      </c>
    </row>
    <row r="12" spans="1:13" s="41" customFormat="1">
      <c r="A12" s="32" t="s">
        <v>309</v>
      </c>
      <c r="B12" s="32" t="s">
        <v>5</v>
      </c>
      <c r="C12" s="32" t="s">
        <v>218</v>
      </c>
      <c r="D12" s="32" t="s">
        <v>83</v>
      </c>
      <c r="E12" s="32" t="s">
        <v>202</v>
      </c>
      <c r="F12" s="32" t="s">
        <v>314</v>
      </c>
      <c r="G12" s="41" t="s">
        <v>312</v>
      </c>
      <c r="H12" s="41" t="s">
        <v>557</v>
      </c>
      <c r="I12" s="32">
        <v>1</v>
      </c>
      <c r="J12" s="75" t="s">
        <v>564</v>
      </c>
      <c r="K12" s="76">
        <f>COUNTIF(I11:I15, "0")</f>
        <v>1</v>
      </c>
      <c r="L12" s="75" t="s">
        <v>567</v>
      </c>
      <c r="M12" s="76">
        <f>K11/(K11+K13)</f>
        <v>0.8</v>
      </c>
    </row>
    <row r="13" spans="1:13" s="41" customFormat="1">
      <c r="A13" s="32" t="s">
        <v>309</v>
      </c>
      <c r="B13" s="32" t="s">
        <v>5</v>
      </c>
      <c r="C13" s="32" t="s">
        <v>218</v>
      </c>
      <c r="D13" s="32" t="s">
        <v>83</v>
      </c>
      <c r="E13" s="32" t="s">
        <v>122</v>
      </c>
      <c r="F13" s="32" t="s">
        <v>313</v>
      </c>
      <c r="G13" s="41" t="s">
        <v>312</v>
      </c>
      <c r="H13" s="41" t="s">
        <v>557</v>
      </c>
      <c r="I13" s="32">
        <v>1</v>
      </c>
      <c r="J13" s="75" t="s">
        <v>565</v>
      </c>
      <c r="K13" s="76">
        <v>1</v>
      </c>
      <c r="L13" s="75"/>
      <c r="M13" s="76"/>
    </row>
    <row r="14" spans="1:13" s="41" customFormat="1">
      <c r="A14" s="32" t="s">
        <v>309</v>
      </c>
      <c r="B14" s="32" t="s">
        <v>5</v>
      </c>
      <c r="C14" s="32" t="s">
        <v>218</v>
      </c>
      <c r="D14" s="32" t="s">
        <v>83</v>
      </c>
      <c r="E14" s="32" t="s">
        <v>113</v>
      </c>
      <c r="F14" s="32" t="s">
        <v>311</v>
      </c>
      <c r="G14" s="41" t="s">
        <v>310</v>
      </c>
      <c r="H14" s="41" t="s">
        <v>557</v>
      </c>
      <c r="I14" s="32">
        <v>1</v>
      </c>
      <c r="J14" s="75"/>
      <c r="K14" s="76"/>
      <c r="L14" s="75"/>
      <c r="M14" s="76"/>
    </row>
    <row r="15" spans="1:13" s="41" customFormat="1">
      <c r="A15" s="32" t="s">
        <v>309</v>
      </c>
      <c r="B15" s="32" t="s">
        <v>5</v>
      </c>
      <c r="C15" s="32" t="s">
        <v>218</v>
      </c>
      <c r="D15" s="32" t="s">
        <v>83</v>
      </c>
      <c r="E15" s="32" t="s">
        <v>118</v>
      </c>
      <c r="F15" s="32" t="s">
        <v>308</v>
      </c>
      <c r="G15" s="41" t="s">
        <v>307</v>
      </c>
      <c r="H15" s="41" t="s">
        <v>557</v>
      </c>
      <c r="I15" s="32">
        <v>1</v>
      </c>
      <c r="J15" s="75"/>
      <c r="K15" s="76"/>
      <c r="L15" s="75"/>
      <c r="M15" s="76"/>
    </row>
    <row r="16" spans="1:13" s="40" customFormat="1">
      <c r="A16" s="22" t="s">
        <v>297</v>
      </c>
      <c r="B16" s="22" t="s">
        <v>5</v>
      </c>
      <c r="C16" s="22" t="s">
        <v>218</v>
      </c>
      <c r="D16" s="22" t="s">
        <v>81</v>
      </c>
      <c r="E16" s="22" t="s">
        <v>126</v>
      </c>
      <c r="F16" s="22" t="s">
        <v>306</v>
      </c>
      <c r="G16" s="40" t="s">
        <v>81</v>
      </c>
      <c r="H16" s="40" t="s">
        <v>558</v>
      </c>
      <c r="I16" s="22">
        <v>0</v>
      </c>
      <c r="J16" s="59" t="s">
        <v>563</v>
      </c>
      <c r="K16" s="60">
        <f>COUNTIF(I16:I23, "1")</f>
        <v>3</v>
      </c>
      <c r="L16" s="59" t="s">
        <v>566</v>
      </c>
      <c r="M16" s="60">
        <f>K16/(K16+K17)</f>
        <v>0.375</v>
      </c>
    </row>
    <row r="17" spans="1:13" s="40" customFormat="1">
      <c r="A17" s="22" t="s">
        <v>297</v>
      </c>
      <c r="B17" s="22" t="s">
        <v>5</v>
      </c>
      <c r="C17" s="22" t="s">
        <v>218</v>
      </c>
      <c r="D17" s="22" t="s">
        <v>81</v>
      </c>
      <c r="E17" s="22" t="s">
        <v>124</v>
      </c>
      <c r="F17" s="22" t="s">
        <v>305</v>
      </c>
      <c r="G17" s="40" t="s">
        <v>304</v>
      </c>
      <c r="H17" s="40" t="s">
        <v>558</v>
      </c>
      <c r="I17" s="22">
        <v>0</v>
      </c>
      <c r="J17" s="59" t="s">
        <v>564</v>
      </c>
      <c r="K17" s="60">
        <f>COUNTIF(I16:I23, "0")</f>
        <v>5</v>
      </c>
      <c r="L17" s="59" t="s">
        <v>567</v>
      </c>
      <c r="M17" s="60">
        <f>K16/(K16+K18)</f>
        <v>0.75</v>
      </c>
    </row>
    <row r="18" spans="1:13" s="40" customFormat="1">
      <c r="A18" s="22" t="s">
        <v>297</v>
      </c>
      <c r="B18" s="22" t="s">
        <v>5</v>
      </c>
      <c r="C18" s="22" t="s">
        <v>218</v>
      </c>
      <c r="D18" s="22" t="s">
        <v>81</v>
      </c>
      <c r="E18" s="22" t="s">
        <v>202</v>
      </c>
      <c r="F18" s="22" t="s">
        <v>270</v>
      </c>
      <c r="G18" s="40" t="s">
        <v>263</v>
      </c>
      <c r="H18" s="40" t="s">
        <v>558</v>
      </c>
      <c r="I18" s="22">
        <v>1</v>
      </c>
      <c r="J18" s="59" t="s">
        <v>565</v>
      </c>
      <c r="K18" s="60">
        <v>1</v>
      </c>
      <c r="L18" s="59"/>
      <c r="M18" s="60"/>
    </row>
    <row r="19" spans="1:13" s="40" customFormat="1">
      <c r="A19" s="22" t="s">
        <v>297</v>
      </c>
      <c r="B19" s="22" t="s">
        <v>5</v>
      </c>
      <c r="C19" s="22" t="s">
        <v>218</v>
      </c>
      <c r="D19" s="22" t="s">
        <v>81</v>
      </c>
      <c r="E19" s="22" t="s">
        <v>303</v>
      </c>
      <c r="F19" s="22" t="s">
        <v>302</v>
      </c>
      <c r="G19" s="40" t="s">
        <v>81</v>
      </c>
      <c r="H19" s="40" t="s">
        <v>558</v>
      </c>
      <c r="I19" s="22">
        <v>0</v>
      </c>
      <c r="J19" s="59"/>
      <c r="K19" s="60"/>
      <c r="L19" s="59"/>
      <c r="M19" s="60"/>
    </row>
    <row r="20" spans="1:13" s="40" customFormat="1">
      <c r="A20" s="22" t="s">
        <v>297</v>
      </c>
      <c r="B20" s="22" t="s">
        <v>5</v>
      </c>
      <c r="C20" s="22" t="s">
        <v>218</v>
      </c>
      <c r="D20" s="22" t="s">
        <v>81</v>
      </c>
      <c r="E20" s="22" t="s">
        <v>122</v>
      </c>
      <c r="F20" s="22" t="s">
        <v>301</v>
      </c>
      <c r="G20" s="40" t="s">
        <v>300</v>
      </c>
      <c r="H20" s="40" t="s">
        <v>558</v>
      </c>
      <c r="I20" s="22">
        <v>0</v>
      </c>
      <c r="J20" s="59"/>
      <c r="K20" s="60"/>
      <c r="L20" s="59"/>
      <c r="M20" s="60"/>
    </row>
    <row r="21" spans="1:13" s="40" customFormat="1">
      <c r="A21" s="22" t="s">
        <v>297</v>
      </c>
      <c r="B21" s="22" t="s">
        <v>5</v>
      </c>
      <c r="C21" s="22" t="s">
        <v>218</v>
      </c>
      <c r="D21" s="22" t="s">
        <v>81</v>
      </c>
      <c r="E21" s="22" t="s">
        <v>223</v>
      </c>
      <c r="F21" s="22" t="s">
        <v>299</v>
      </c>
      <c r="G21" s="40" t="s">
        <v>298</v>
      </c>
      <c r="H21" s="40" t="s">
        <v>558</v>
      </c>
      <c r="I21" s="22">
        <v>0</v>
      </c>
      <c r="J21" s="59"/>
      <c r="K21" s="60"/>
      <c r="L21" s="59"/>
      <c r="M21" s="60"/>
    </row>
    <row r="22" spans="1:13" s="40" customFormat="1">
      <c r="A22" s="22" t="s">
        <v>297</v>
      </c>
      <c r="B22" s="22" t="s">
        <v>5</v>
      </c>
      <c r="C22" s="22" t="s">
        <v>218</v>
      </c>
      <c r="D22" s="22" t="s">
        <v>81</v>
      </c>
      <c r="E22" s="22" t="s">
        <v>113</v>
      </c>
      <c r="F22" s="22" t="s">
        <v>277</v>
      </c>
      <c r="G22" s="40" t="s">
        <v>266</v>
      </c>
      <c r="H22" s="40" t="s">
        <v>558</v>
      </c>
      <c r="I22" s="22">
        <v>1</v>
      </c>
      <c r="J22" s="59"/>
      <c r="K22" s="60"/>
      <c r="L22" s="59"/>
      <c r="M22" s="60"/>
    </row>
    <row r="23" spans="1:13" s="40" customFormat="1">
      <c r="A23" s="22" t="s">
        <v>297</v>
      </c>
      <c r="B23" s="22" t="s">
        <v>5</v>
      </c>
      <c r="C23" s="22" t="s">
        <v>218</v>
      </c>
      <c r="D23" s="22" t="s">
        <v>81</v>
      </c>
      <c r="E23" s="22" t="s">
        <v>118</v>
      </c>
      <c r="F23" s="22" t="s">
        <v>296</v>
      </c>
      <c r="G23" s="40" t="s">
        <v>263</v>
      </c>
      <c r="H23" s="40" t="s">
        <v>558</v>
      </c>
      <c r="I23" s="22">
        <v>1</v>
      </c>
      <c r="J23" s="59"/>
      <c r="K23" s="60"/>
      <c r="L23" s="59"/>
      <c r="M23" s="60"/>
    </row>
    <row r="24" spans="1:13" s="38" customFormat="1">
      <c r="A24" s="39" t="s">
        <v>284</v>
      </c>
      <c r="B24" s="39" t="s">
        <v>5</v>
      </c>
      <c r="C24" s="39" t="s">
        <v>218</v>
      </c>
      <c r="D24" s="39" t="s">
        <v>80</v>
      </c>
      <c r="E24" s="39" t="s">
        <v>126</v>
      </c>
      <c r="F24" s="39" t="s">
        <v>295</v>
      </c>
      <c r="G24" s="38" t="s">
        <v>294</v>
      </c>
      <c r="H24" s="38" t="s">
        <v>554</v>
      </c>
      <c r="I24" s="39">
        <v>0</v>
      </c>
      <c r="J24" s="61" t="s">
        <v>563</v>
      </c>
      <c r="K24" s="62">
        <f>COUNTIF(I24:I30, "1")</f>
        <v>3</v>
      </c>
      <c r="L24" s="61" t="s">
        <v>566</v>
      </c>
      <c r="M24" s="62">
        <f>K24/(K24+K25)</f>
        <v>0.42857142857142855</v>
      </c>
    </row>
    <row r="25" spans="1:13" s="38" customFormat="1">
      <c r="A25" s="39" t="s">
        <v>284</v>
      </c>
      <c r="B25" s="39" t="s">
        <v>5</v>
      </c>
      <c r="C25" s="39" t="s">
        <v>218</v>
      </c>
      <c r="D25" s="39" t="s">
        <v>80</v>
      </c>
      <c r="E25" s="39" t="s">
        <v>124</v>
      </c>
      <c r="F25" s="39" t="s">
        <v>293</v>
      </c>
      <c r="G25" s="38" t="s">
        <v>292</v>
      </c>
      <c r="H25" s="38" t="s">
        <v>554</v>
      </c>
      <c r="I25" s="39">
        <v>1</v>
      </c>
      <c r="J25" s="61" t="s">
        <v>564</v>
      </c>
      <c r="K25" s="62">
        <f>COUNTIF(I24:I30, "0")</f>
        <v>4</v>
      </c>
      <c r="L25" s="61" t="s">
        <v>567</v>
      </c>
      <c r="M25" s="62">
        <f>K24/(K24+K26)</f>
        <v>0.5</v>
      </c>
    </row>
    <row r="26" spans="1:13" s="38" customFormat="1">
      <c r="A26" s="39" t="s">
        <v>284</v>
      </c>
      <c r="B26" s="39" t="s">
        <v>5</v>
      </c>
      <c r="C26" s="39" t="s">
        <v>218</v>
      </c>
      <c r="D26" s="39" t="s">
        <v>80</v>
      </c>
      <c r="E26" s="39" t="s">
        <v>202</v>
      </c>
      <c r="F26" s="39" t="s">
        <v>291</v>
      </c>
      <c r="G26" s="38" t="s">
        <v>290</v>
      </c>
      <c r="H26" s="38" t="s">
        <v>554</v>
      </c>
      <c r="I26" s="39">
        <v>0</v>
      </c>
      <c r="J26" s="61" t="s">
        <v>565</v>
      </c>
      <c r="K26" s="62">
        <v>3</v>
      </c>
      <c r="L26" s="61"/>
      <c r="M26" s="62"/>
    </row>
    <row r="27" spans="1:13" s="38" customFormat="1">
      <c r="A27" s="39" t="s">
        <v>284</v>
      </c>
      <c r="B27" s="39" t="s">
        <v>5</v>
      </c>
      <c r="C27" s="39" t="s">
        <v>218</v>
      </c>
      <c r="D27" s="39" t="s">
        <v>80</v>
      </c>
      <c r="E27" s="39" t="s">
        <v>122</v>
      </c>
      <c r="F27" s="39" t="s">
        <v>289</v>
      </c>
      <c r="G27" s="38" t="s">
        <v>288</v>
      </c>
      <c r="H27" s="38" t="s">
        <v>554</v>
      </c>
      <c r="I27" s="39">
        <v>0</v>
      </c>
      <c r="J27" s="61"/>
      <c r="K27" s="62"/>
      <c r="L27" s="61"/>
      <c r="M27" s="62"/>
    </row>
    <row r="28" spans="1:13" s="38" customFormat="1">
      <c r="A28" s="39" t="s">
        <v>284</v>
      </c>
      <c r="B28" s="39" t="s">
        <v>5</v>
      </c>
      <c r="C28" s="39" t="s">
        <v>218</v>
      </c>
      <c r="D28" s="39" t="s">
        <v>80</v>
      </c>
      <c r="E28" s="39" t="s">
        <v>223</v>
      </c>
      <c r="F28" s="39" t="s">
        <v>287</v>
      </c>
      <c r="G28" s="38" t="s">
        <v>286</v>
      </c>
      <c r="H28" s="38" t="s">
        <v>554</v>
      </c>
      <c r="I28" s="39">
        <v>0</v>
      </c>
      <c r="J28" s="61"/>
      <c r="K28" s="62"/>
      <c r="L28" s="61"/>
      <c r="M28" s="62"/>
    </row>
    <row r="29" spans="1:13" s="38" customFormat="1">
      <c r="A29" s="39" t="s">
        <v>284</v>
      </c>
      <c r="B29" s="39" t="s">
        <v>5</v>
      </c>
      <c r="C29" s="39" t="s">
        <v>218</v>
      </c>
      <c r="D29" s="39" t="s">
        <v>80</v>
      </c>
      <c r="E29" s="39" t="s">
        <v>113</v>
      </c>
      <c r="F29" s="39" t="s">
        <v>285</v>
      </c>
      <c r="G29" s="38" t="s">
        <v>282</v>
      </c>
      <c r="H29" s="38" t="s">
        <v>554</v>
      </c>
      <c r="I29" s="39">
        <v>1</v>
      </c>
      <c r="J29" s="61"/>
      <c r="K29" s="62"/>
      <c r="L29" s="61"/>
      <c r="M29" s="62"/>
    </row>
    <row r="30" spans="1:13" s="38" customFormat="1">
      <c r="A30" s="39" t="s">
        <v>284</v>
      </c>
      <c r="B30" s="39" t="s">
        <v>5</v>
      </c>
      <c r="C30" s="39" t="s">
        <v>218</v>
      </c>
      <c r="D30" s="39" t="s">
        <v>80</v>
      </c>
      <c r="E30" s="39" t="s">
        <v>118</v>
      </c>
      <c r="F30" s="39" t="s">
        <v>283</v>
      </c>
      <c r="G30" s="38" t="s">
        <v>282</v>
      </c>
      <c r="H30" s="38" t="s">
        <v>554</v>
      </c>
      <c r="I30" s="39">
        <v>1</v>
      </c>
      <c r="J30" s="61"/>
      <c r="K30" s="62"/>
      <c r="L30" s="61"/>
      <c r="M30" s="62"/>
    </row>
    <row r="31" spans="1:13" s="33" customFormat="1">
      <c r="A31" s="24" t="s">
        <v>276</v>
      </c>
      <c r="B31" s="24" t="s">
        <v>5</v>
      </c>
      <c r="C31" s="24" t="s">
        <v>218</v>
      </c>
      <c r="D31" s="24" t="s">
        <v>81</v>
      </c>
      <c r="E31" s="24" t="s">
        <v>126</v>
      </c>
      <c r="F31" s="24" t="s">
        <v>281</v>
      </c>
      <c r="G31" s="33" t="s">
        <v>280</v>
      </c>
      <c r="H31" s="33" t="s">
        <v>558</v>
      </c>
      <c r="I31" s="24">
        <v>0</v>
      </c>
      <c r="J31" s="55" t="s">
        <v>563</v>
      </c>
      <c r="K31" s="56">
        <f>COUNTIF(I31:I36, "1")</f>
        <v>3</v>
      </c>
      <c r="L31" s="55" t="s">
        <v>566</v>
      </c>
      <c r="M31" s="56">
        <f>K31/(K31+K32)</f>
        <v>0.5</v>
      </c>
    </row>
    <row r="32" spans="1:13" s="33" customFormat="1">
      <c r="A32" s="24" t="s">
        <v>276</v>
      </c>
      <c r="B32" s="24" t="s">
        <v>5</v>
      </c>
      <c r="C32" s="24" t="s">
        <v>218</v>
      </c>
      <c r="D32" s="24" t="s">
        <v>81</v>
      </c>
      <c r="E32" s="24" t="s">
        <v>124</v>
      </c>
      <c r="F32" s="24" t="s">
        <v>272</v>
      </c>
      <c r="G32" s="33" t="s">
        <v>271</v>
      </c>
      <c r="H32" s="33" t="s">
        <v>558</v>
      </c>
      <c r="I32" s="24">
        <v>0</v>
      </c>
      <c r="J32" s="55" t="s">
        <v>564</v>
      </c>
      <c r="K32" s="56">
        <f>COUNTIF(I31:I36, "0")</f>
        <v>3</v>
      </c>
      <c r="L32" s="55" t="s">
        <v>567</v>
      </c>
      <c r="M32" s="56">
        <f>K31/(K31+K33)</f>
        <v>0.75</v>
      </c>
    </row>
    <row r="33" spans="1:13" s="33" customFormat="1">
      <c r="A33" s="24" t="s">
        <v>276</v>
      </c>
      <c r="B33" s="24" t="s">
        <v>5</v>
      </c>
      <c r="C33" s="24" t="s">
        <v>218</v>
      </c>
      <c r="D33" s="24" t="s">
        <v>81</v>
      </c>
      <c r="E33" s="24" t="s">
        <v>202</v>
      </c>
      <c r="F33" s="24" t="s">
        <v>270</v>
      </c>
      <c r="G33" s="33" t="s">
        <v>263</v>
      </c>
      <c r="H33" s="33" t="s">
        <v>558</v>
      </c>
      <c r="I33" s="24">
        <v>1</v>
      </c>
      <c r="J33" s="55" t="s">
        <v>565</v>
      </c>
      <c r="K33" s="56">
        <v>1</v>
      </c>
      <c r="L33" s="55"/>
      <c r="M33" s="56"/>
    </row>
    <row r="34" spans="1:13" s="33" customFormat="1">
      <c r="A34" s="24" t="s">
        <v>276</v>
      </c>
      <c r="B34" s="24" t="s">
        <v>5</v>
      </c>
      <c r="C34" s="24" t="s">
        <v>218</v>
      </c>
      <c r="D34" s="24" t="s">
        <v>81</v>
      </c>
      <c r="E34" s="24" t="s">
        <v>122</v>
      </c>
      <c r="F34" s="24" t="s">
        <v>279</v>
      </c>
      <c r="G34" s="33" t="s">
        <v>278</v>
      </c>
      <c r="H34" s="33" t="s">
        <v>558</v>
      </c>
      <c r="I34" s="24">
        <v>0</v>
      </c>
      <c r="J34" s="55"/>
      <c r="K34" s="56"/>
      <c r="L34" s="55"/>
      <c r="M34" s="56"/>
    </row>
    <row r="35" spans="1:13" s="33" customFormat="1">
      <c r="A35" s="24" t="s">
        <v>276</v>
      </c>
      <c r="B35" s="24" t="s">
        <v>5</v>
      </c>
      <c r="C35" s="24" t="s">
        <v>218</v>
      </c>
      <c r="D35" s="24" t="s">
        <v>81</v>
      </c>
      <c r="E35" s="24" t="s">
        <v>113</v>
      </c>
      <c r="F35" s="24" t="s">
        <v>277</v>
      </c>
      <c r="G35" s="33" t="s">
        <v>266</v>
      </c>
      <c r="H35" s="33" t="s">
        <v>558</v>
      </c>
      <c r="I35" s="24">
        <v>1</v>
      </c>
      <c r="J35" s="55"/>
      <c r="K35" s="56"/>
      <c r="L35" s="55"/>
      <c r="M35" s="56"/>
    </row>
    <row r="36" spans="1:13" s="33" customFormat="1">
      <c r="A36" s="24" t="s">
        <v>276</v>
      </c>
      <c r="B36" s="24" t="s">
        <v>5</v>
      </c>
      <c r="C36" s="24" t="s">
        <v>218</v>
      </c>
      <c r="D36" s="24" t="s">
        <v>81</v>
      </c>
      <c r="E36" s="24" t="s">
        <v>118</v>
      </c>
      <c r="F36" s="24" t="s">
        <v>275</v>
      </c>
      <c r="G36" s="33" t="s">
        <v>263</v>
      </c>
      <c r="H36" s="33" t="s">
        <v>558</v>
      </c>
      <c r="I36" s="24">
        <v>1</v>
      </c>
      <c r="J36" s="55"/>
      <c r="K36" s="56"/>
      <c r="L36" s="55"/>
      <c r="M36" s="56"/>
    </row>
    <row r="37" spans="1:13" s="37" customFormat="1">
      <c r="A37" s="20" t="s">
        <v>265</v>
      </c>
      <c r="B37" s="20" t="s">
        <v>5</v>
      </c>
      <c r="C37" s="20" t="s">
        <v>218</v>
      </c>
      <c r="D37" s="20" t="s">
        <v>81</v>
      </c>
      <c r="E37" s="20" t="s">
        <v>126</v>
      </c>
      <c r="F37" s="20" t="s">
        <v>274</v>
      </c>
      <c r="G37" s="37" t="s">
        <v>273</v>
      </c>
      <c r="H37" s="37" t="s">
        <v>558</v>
      </c>
      <c r="I37" s="20">
        <v>0</v>
      </c>
      <c r="J37" s="57" t="s">
        <v>563</v>
      </c>
      <c r="K37" s="58">
        <f>COUNTIF(I37:I42, "1")</f>
        <v>3</v>
      </c>
      <c r="L37" s="57" t="s">
        <v>566</v>
      </c>
      <c r="M37" s="58">
        <f>K37/(K37+K38)</f>
        <v>0.5</v>
      </c>
    </row>
    <row r="38" spans="1:13" s="37" customFormat="1">
      <c r="A38" s="20" t="s">
        <v>265</v>
      </c>
      <c r="B38" s="20" t="s">
        <v>5</v>
      </c>
      <c r="C38" s="20" t="s">
        <v>218</v>
      </c>
      <c r="D38" s="20" t="s">
        <v>81</v>
      </c>
      <c r="E38" s="20" t="s">
        <v>124</v>
      </c>
      <c r="F38" s="20" t="s">
        <v>272</v>
      </c>
      <c r="G38" s="37" t="s">
        <v>271</v>
      </c>
      <c r="H38" s="37" t="s">
        <v>558</v>
      </c>
      <c r="I38" s="20">
        <v>0</v>
      </c>
      <c r="J38" s="57" t="s">
        <v>564</v>
      </c>
      <c r="K38" s="58">
        <f>COUNTIF(I37:I42, "0")</f>
        <v>3</v>
      </c>
      <c r="L38" s="57" t="s">
        <v>567</v>
      </c>
      <c r="M38" s="58">
        <f>K37/(K37+K39)</f>
        <v>0.75</v>
      </c>
    </row>
    <row r="39" spans="1:13" s="37" customFormat="1">
      <c r="A39" s="20" t="s">
        <v>265</v>
      </c>
      <c r="B39" s="20" t="s">
        <v>5</v>
      </c>
      <c r="C39" s="20" t="s">
        <v>218</v>
      </c>
      <c r="D39" s="20" t="s">
        <v>81</v>
      </c>
      <c r="E39" s="20" t="s">
        <v>202</v>
      </c>
      <c r="F39" s="20" t="s">
        <v>270</v>
      </c>
      <c r="G39" s="37" t="s">
        <v>263</v>
      </c>
      <c r="H39" s="37" t="s">
        <v>558</v>
      </c>
      <c r="I39" s="20">
        <v>1</v>
      </c>
      <c r="J39" s="57" t="s">
        <v>565</v>
      </c>
      <c r="K39" s="58">
        <v>1</v>
      </c>
      <c r="L39" s="57"/>
      <c r="M39" s="58"/>
    </row>
    <row r="40" spans="1:13" s="37" customFormat="1">
      <c r="A40" s="20" t="s">
        <v>265</v>
      </c>
      <c r="B40" s="20" t="s">
        <v>5</v>
      </c>
      <c r="C40" s="20" t="s">
        <v>218</v>
      </c>
      <c r="D40" s="20" t="s">
        <v>81</v>
      </c>
      <c r="E40" s="20" t="s">
        <v>122</v>
      </c>
      <c r="F40" s="20" t="s">
        <v>269</v>
      </c>
      <c r="G40" s="37" t="s">
        <v>268</v>
      </c>
      <c r="H40" s="37" t="s">
        <v>558</v>
      </c>
      <c r="I40" s="20">
        <v>0</v>
      </c>
      <c r="J40" s="57"/>
      <c r="K40" s="58"/>
      <c r="L40" s="57"/>
      <c r="M40" s="58"/>
    </row>
    <row r="41" spans="1:13" s="37" customFormat="1">
      <c r="A41" s="20" t="s">
        <v>265</v>
      </c>
      <c r="B41" s="20" t="s">
        <v>5</v>
      </c>
      <c r="C41" s="20" t="s">
        <v>218</v>
      </c>
      <c r="D41" s="20" t="s">
        <v>81</v>
      </c>
      <c r="E41" s="20" t="s">
        <v>113</v>
      </c>
      <c r="F41" s="20" t="s">
        <v>267</v>
      </c>
      <c r="G41" s="37" t="s">
        <v>266</v>
      </c>
      <c r="H41" s="37" t="s">
        <v>558</v>
      </c>
      <c r="I41" s="20">
        <v>1</v>
      </c>
      <c r="J41" s="57"/>
      <c r="K41" s="58"/>
      <c r="L41" s="57"/>
      <c r="M41" s="58"/>
    </row>
    <row r="42" spans="1:13" s="37" customFormat="1">
      <c r="A42" s="20" t="s">
        <v>265</v>
      </c>
      <c r="B42" s="20" t="s">
        <v>5</v>
      </c>
      <c r="C42" s="20" t="s">
        <v>218</v>
      </c>
      <c r="D42" s="20" t="s">
        <v>81</v>
      </c>
      <c r="E42" s="20" t="s">
        <v>118</v>
      </c>
      <c r="F42" s="20" t="s">
        <v>264</v>
      </c>
      <c r="G42" s="37" t="s">
        <v>263</v>
      </c>
      <c r="H42" s="37" t="s">
        <v>558</v>
      </c>
      <c r="I42" s="20">
        <v>1</v>
      </c>
      <c r="J42" s="57"/>
      <c r="K42" s="58"/>
      <c r="L42" s="57"/>
      <c r="M42" s="58"/>
    </row>
    <row r="43" spans="1:13" s="36" customFormat="1">
      <c r="A43" s="23" t="s">
        <v>255</v>
      </c>
      <c r="B43" s="23" t="s">
        <v>5</v>
      </c>
      <c r="C43" s="23" t="s">
        <v>218</v>
      </c>
      <c r="D43" s="23" t="s">
        <v>86</v>
      </c>
      <c r="E43" s="23" t="s">
        <v>126</v>
      </c>
      <c r="F43" s="23" t="s">
        <v>259</v>
      </c>
      <c r="G43" s="36" t="s">
        <v>88</v>
      </c>
      <c r="H43" s="36" t="s">
        <v>88</v>
      </c>
      <c r="I43" s="23">
        <v>1</v>
      </c>
      <c r="J43" s="85" t="s">
        <v>563</v>
      </c>
      <c r="K43" s="86">
        <f>COUNTIF(I43:I49, "1")</f>
        <v>5</v>
      </c>
      <c r="L43" s="85" t="s">
        <v>566</v>
      </c>
      <c r="M43" s="86">
        <f>K43/(K43+K44)</f>
        <v>0.7142857142857143</v>
      </c>
    </row>
    <row r="44" spans="1:13" s="36" customFormat="1">
      <c r="A44" s="23" t="s">
        <v>255</v>
      </c>
      <c r="B44" s="23" t="s">
        <v>5</v>
      </c>
      <c r="C44" s="23" t="s">
        <v>218</v>
      </c>
      <c r="D44" s="23" t="s">
        <v>86</v>
      </c>
      <c r="E44" s="23" t="s">
        <v>124</v>
      </c>
      <c r="F44" s="23" t="s">
        <v>262</v>
      </c>
      <c r="G44" s="36" t="s">
        <v>261</v>
      </c>
      <c r="H44" s="36" t="s">
        <v>88</v>
      </c>
      <c r="I44" s="23">
        <v>0</v>
      </c>
      <c r="J44" s="85" t="s">
        <v>564</v>
      </c>
      <c r="K44" s="86">
        <f>COUNTIF(I43:I49, "0")</f>
        <v>2</v>
      </c>
      <c r="L44" s="85" t="s">
        <v>567</v>
      </c>
      <c r="M44" s="86">
        <f>K43/(K43+K45)</f>
        <v>1</v>
      </c>
    </row>
    <row r="45" spans="1:13" s="36" customFormat="1">
      <c r="A45" s="23" t="s">
        <v>255</v>
      </c>
      <c r="B45" s="23" t="s">
        <v>5</v>
      </c>
      <c r="C45" s="23" t="s">
        <v>218</v>
      </c>
      <c r="D45" s="23" t="s">
        <v>86</v>
      </c>
      <c r="E45" s="23" t="s">
        <v>202</v>
      </c>
      <c r="F45" s="23" t="s">
        <v>260</v>
      </c>
      <c r="G45" s="36" t="s">
        <v>88</v>
      </c>
      <c r="H45" s="36" t="s">
        <v>88</v>
      </c>
      <c r="I45" s="23">
        <v>1</v>
      </c>
      <c r="J45" s="85" t="s">
        <v>565</v>
      </c>
      <c r="K45" s="86">
        <v>0</v>
      </c>
      <c r="L45" s="85"/>
      <c r="M45" s="86"/>
    </row>
    <row r="46" spans="1:13" s="36" customFormat="1">
      <c r="A46" s="23" t="s">
        <v>255</v>
      </c>
      <c r="B46" s="23" t="s">
        <v>5</v>
      </c>
      <c r="C46" s="23" t="s">
        <v>218</v>
      </c>
      <c r="D46" s="23" t="s">
        <v>86</v>
      </c>
      <c r="E46" s="23" t="s">
        <v>122</v>
      </c>
      <c r="F46" s="23" t="s">
        <v>259</v>
      </c>
      <c r="G46" s="36" t="s">
        <v>88</v>
      </c>
      <c r="H46" s="36" t="s">
        <v>88</v>
      </c>
      <c r="I46" s="23">
        <v>1</v>
      </c>
      <c r="J46" s="85"/>
      <c r="K46" s="86"/>
      <c r="L46" s="85"/>
      <c r="M46" s="86"/>
    </row>
    <row r="47" spans="1:13" s="36" customFormat="1">
      <c r="A47" s="23" t="s">
        <v>255</v>
      </c>
      <c r="B47" s="23" t="s">
        <v>5</v>
      </c>
      <c r="C47" s="23" t="s">
        <v>218</v>
      </c>
      <c r="D47" s="23" t="s">
        <v>86</v>
      </c>
      <c r="E47" s="23" t="s">
        <v>223</v>
      </c>
      <c r="F47" s="23" t="s">
        <v>258</v>
      </c>
      <c r="G47" s="36" t="s">
        <v>257</v>
      </c>
      <c r="H47" s="36" t="s">
        <v>88</v>
      </c>
      <c r="I47" s="23">
        <v>0</v>
      </c>
      <c r="J47" s="85"/>
      <c r="K47" s="86"/>
      <c r="L47" s="85"/>
      <c r="M47" s="86"/>
    </row>
    <row r="48" spans="1:13" s="36" customFormat="1">
      <c r="A48" s="23" t="s">
        <v>255</v>
      </c>
      <c r="B48" s="23" t="s">
        <v>5</v>
      </c>
      <c r="C48" s="23" t="s">
        <v>218</v>
      </c>
      <c r="D48" s="23" t="s">
        <v>86</v>
      </c>
      <c r="E48" s="23" t="s">
        <v>113</v>
      </c>
      <c r="F48" s="23" t="s">
        <v>256</v>
      </c>
      <c r="G48" s="36" t="s">
        <v>88</v>
      </c>
      <c r="H48" s="36" t="s">
        <v>88</v>
      </c>
      <c r="I48" s="23">
        <v>1</v>
      </c>
      <c r="J48" s="85"/>
      <c r="K48" s="86"/>
      <c r="L48" s="85"/>
      <c r="M48" s="86"/>
    </row>
    <row r="49" spans="1:13" s="36" customFormat="1">
      <c r="A49" s="23" t="s">
        <v>255</v>
      </c>
      <c r="B49" s="23" t="s">
        <v>5</v>
      </c>
      <c r="C49" s="23" t="s">
        <v>218</v>
      </c>
      <c r="D49" s="23" t="s">
        <v>86</v>
      </c>
      <c r="E49" s="23" t="s">
        <v>118</v>
      </c>
      <c r="F49" s="23" t="s">
        <v>254</v>
      </c>
      <c r="G49" s="36" t="s">
        <v>88</v>
      </c>
      <c r="H49" s="36" t="s">
        <v>88</v>
      </c>
      <c r="I49" s="23">
        <v>1</v>
      </c>
      <c r="J49" s="85"/>
      <c r="K49" s="86"/>
      <c r="L49" s="85"/>
      <c r="M49" s="86"/>
    </row>
    <row r="50" spans="1:13" s="35" customFormat="1">
      <c r="A50" s="28" t="s">
        <v>243</v>
      </c>
      <c r="B50" s="28" t="s">
        <v>5</v>
      </c>
      <c r="C50" s="28" t="s">
        <v>218</v>
      </c>
      <c r="D50" s="28" t="s">
        <v>84</v>
      </c>
      <c r="E50" s="28" t="s">
        <v>126</v>
      </c>
      <c r="F50" s="28" t="s">
        <v>253</v>
      </c>
      <c r="G50" s="35" t="s">
        <v>244</v>
      </c>
      <c r="H50" s="35" t="s">
        <v>90</v>
      </c>
      <c r="I50" s="28">
        <v>1</v>
      </c>
      <c r="J50" s="83" t="s">
        <v>563</v>
      </c>
      <c r="K50" s="84">
        <f>COUNTIF(I50:I56, "1")</f>
        <v>3</v>
      </c>
      <c r="L50" s="83" t="s">
        <v>566</v>
      </c>
      <c r="M50" s="84">
        <f>K50/(K50+K51)</f>
        <v>0.42857142857142855</v>
      </c>
    </row>
    <row r="51" spans="1:13" s="35" customFormat="1">
      <c r="A51" s="28" t="s">
        <v>243</v>
      </c>
      <c r="B51" s="28" t="s">
        <v>5</v>
      </c>
      <c r="C51" s="28" t="s">
        <v>218</v>
      </c>
      <c r="D51" s="28" t="s">
        <v>84</v>
      </c>
      <c r="E51" s="28" t="s">
        <v>124</v>
      </c>
      <c r="F51" s="28" t="s">
        <v>252</v>
      </c>
      <c r="G51" s="35" t="s">
        <v>244</v>
      </c>
      <c r="H51" s="35" t="s">
        <v>90</v>
      </c>
      <c r="I51" s="28">
        <v>1</v>
      </c>
      <c r="J51" s="83" t="s">
        <v>564</v>
      </c>
      <c r="K51" s="84">
        <f>COUNTIF(I50:I56, "0")</f>
        <v>4</v>
      </c>
      <c r="L51" s="83" t="s">
        <v>567</v>
      </c>
      <c r="M51" s="84">
        <f>K50/(K50+K52)</f>
        <v>1</v>
      </c>
    </row>
    <row r="52" spans="1:13" s="35" customFormat="1">
      <c r="A52" s="28" t="s">
        <v>243</v>
      </c>
      <c r="B52" s="28" t="s">
        <v>5</v>
      </c>
      <c r="C52" s="28" t="s">
        <v>218</v>
      </c>
      <c r="D52" s="28" t="s">
        <v>84</v>
      </c>
      <c r="E52" s="28" t="s">
        <v>202</v>
      </c>
      <c r="F52" s="28" t="s">
        <v>251</v>
      </c>
      <c r="G52" s="35" t="s">
        <v>250</v>
      </c>
      <c r="H52" s="35" t="s">
        <v>90</v>
      </c>
      <c r="I52" s="28">
        <v>0</v>
      </c>
      <c r="J52" s="83" t="s">
        <v>565</v>
      </c>
      <c r="K52" s="84">
        <v>0</v>
      </c>
      <c r="L52" s="83"/>
      <c r="M52" s="84"/>
    </row>
    <row r="53" spans="1:13" s="35" customFormat="1">
      <c r="A53" s="28" t="s">
        <v>243</v>
      </c>
      <c r="B53" s="28" t="s">
        <v>5</v>
      </c>
      <c r="C53" s="28" t="s">
        <v>218</v>
      </c>
      <c r="D53" s="28" t="s">
        <v>84</v>
      </c>
      <c r="E53" s="28" t="s">
        <v>122</v>
      </c>
      <c r="F53" s="28" t="s">
        <v>249</v>
      </c>
      <c r="G53" s="35" t="s">
        <v>248</v>
      </c>
      <c r="H53" s="35" t="s">
        <v>90</v>
      </c>
      <c r="I53" s="28">
        <v>0</v>
      </c>
      <c r="J53" s="83"/>
      <c r="K53" s="84"/>
      <c r="L53" s="83"/>
      <c r="M53" s="84"/>
    </row>
    <row r="54" spans="1:13" s="35" customFormat="1">
      <c r="A54" s="28" t="s">
        <v>243</v>
      </c>
      <c r="B54" s="28" t="s">
        <v>5</v>
      </c>
      <c r="C54" s="28" t="s">
        <v>218</v>
      </c>
      <c r="D54" s="28" t="s">
        <v>84</v>
      </c>
      <c r="E54" s="28" t="s">
        <v>223</v>
      </c>
      <c r="F54" s="28" t="s">
        <v>247</v>
      </c>
      <c r="G54" s="35" t="s">
        <v>246</v>
      </c>
      <c r="H54" s="35" t="s">
        <v>90</v>
      </c>
      <c r="I54" s="28">
        <v>0</v>
      </c>
      <c r="J54" s="83"/>
      <c r="K54" s="84"/>
      <c r="L54" s="83"/>
      <c r="M54" s="84"/>
    </row>
    <row r="55" spans="1:13" s="35" customFormat="1">
      <c r="A55" s="28" t="s">
        <v>243</v>
      </c>
      <c r="B55" s="28" t="s">
        <v>5</v>
      </c>
      <c r="C55" s="28" t="s">
        <v>218</v>
      </c>
      <c r="D55" s="28" t="s">
        <v>84</v>
      </c>
      <c r="E55" s="28" t="s">
        <v>113</v>
      </c>
      <c r="F55" s="28" t="s">
        <v>245</v>
      </c>
      <c r="G55" s="35" t="s">
        <v>244</v>
      </c>
      <c r="H55" s="35" t="s">
        <v>90</v>
      </c>
      <c r="I55" s="28">
        <v>1</v>
      </c>
      <c r="J55" s="83"/>
      <c r="K55" s="84"/>
      <c r="L55" s="83"/>
      <c r="M55" s="84"/>
    </row>
    <row r="56" spans="1:13" s="35" customFormat="1">
      <c r="A56" s="28" t="s">
        <v>243</v>
      </c>
      <c r="B56" s="28" t="s">
        <v>5</v>
      </c>
      <c r="C56" s="28" t="s">
        <v>218</v>
      </c>
      <c r="D56" s="28" t="s">
        <v>84</v>
      </c>
      <c r="E56" s="28" t="s">
        <v>118</v>
      </c>
      <c r="F56" s="28" t="s">
        <v>242</v>
      </c>
      <c r="G56" s="35" t="s">
        <v>241</v>
      </c>
      <c r="H56" s="35" t="s">
        <v>90</v>
      </c>
      <c r="I56" s="28">
        <v>0</v>
      </c>
      <c r="J56" s="83"/>
      <c r="K56" s="84"/>
      <c r="L56" s="83"/>
      <c r="M56" s="84"/>
    </row>
    <row r="57" spans="1:13" s="34" customFormat="1">
      <c r="A57" s="17" t="s">
        <v>230</v>
      </c>
      <c r="B57" s="17" t="s">
        <v>5</v>
      </c>
      <c r="C57" s="17" t="s">
        <v>218</v>
      </c>
      <c r="D57" s="17" t="s">
        <v>82</v>
      </c>
      <c r="E57" s="17" t="s">
        <v>126</v>
      </c>
      <c r="F57" s="17" t="s">
        <v>240</v>
      </c>
      <c r="G57" s="34" t="s">
        <v>82</v>
      </c>
      <c r="H57" s="34" t="s">
        <v>559</v>
      </c>
      <c r="I57" s="17">
        <v>0</v>
      </c>
      <c r="J57" s="71" t="s">
        <v>563</v>
      </c>
      <c r="K57" s="72">
        <f>COUNTIF(I57:I63, "1")</f>
        <v>3</v>
      </c>
      <c r="L57" s="71" t="s">
        <v>566</v>
      </c>
      <c r="M57" s="72">
        <f>K57/(K57+K58)</f>
        <v>0.42857142857142855</v>
      </c>
    </row>
    <row r="58" spans="1:13" s="34" customFormat="1">
      <c r="A58" s="17" t="s">
        <v>230</v>
      </c>
      <c r="B58" s="17" t="s">
        <v>5</v>
      </c>
      <c r="C58" s="17" t="s">
        <v>218</v>
      </c>
      <c r="D58" s="17" t="s">
        <v>82</v>
      </c>
      <c r="E58" s="17" t="s">
        <v>124</v>
      </c>
      <c r="F58" s="17" t="s">
        <v>239</v>
      </c>
      <c r="G58" s="34" t="s">
        <v>238</v>
      </c>
      <c r="H58" s="34" t="s">
        <v>559</v>
      </c>
      <c r="I58" s="17">
        <v>0</v>
      </c>
      <c r="J58" s="71" t="s">
        <v>564</v>
      </c>
      <c r="K58" s="72">
        <f>COUNTIF(I57:I63, "0")</f>
        <v>4</v>
      </c>
      <c r="L58" s="71" t="s">
        <v>567</v>
      </c>
      <c r="M58" s="72">
        <f>K57/(K57+K59)</f>
        <v>1</v>
      </c>
    </row>
    <row r="59" spans="1:13" s="34" customFormat="1">
      <c r="A59" s="17" t="s">
        <v>230</v>
      </c>
      <c r="B59" s="17" t="s">
        <v>5</v>
      </c>
      <c r="C59" s="17" t="s">
        <v>218</v>
      </c>
      <c r="D59" s="17" t="s">
        <v>82</v>
      </c>
      <c r="E59" s="17" t="s">
        <v>202</v>
      </c>
      <c r="F59" s="17" t="s">
        <v>237</v>
      </c>
      <c r="G59" s="34" t="s">
        <v>228</v>
      </c>
      <c r="H59" s="34" t="s">
        <v>559</v>
      </c>
      <c r="I59" s="17">
        <v>1</v>
      </c>
      <c r="J59" s="71" t="s">
        <v>565</v>
      </c>
      <c r="K59" s="72">
        <v>0</v>
      </c>
      <c r="L59" s="71"/>
      <c r="M59" s="72"/>
    </row>
    <row r="60" spans="1:13" s="34" customFormat="1">
      <c r="A60" s="17" t="s">
        <v>230</v>
      </c>
      <c r="B60" s="17" t="s">
        <v>5</v>
      </c>
      <c r="C60" s="17" t="s">
        <v>218</v>
      </c>
      <c r="D60" s="17" t="s">
        <v>82</v>
      </c>
      <c r="E60" s="17" t="s">
        <v>122</v>
      </c>
      <c r="F60" s="17" t="s">
        <v>236</v>
      </c>
      <c r="G60" s="34" t="s">
        <v>235</v>
      </c>
      <c r="H60" s="34" t="s">
        <v>559</v>
      </c>
      <c r="I60" s="17">
        <v>0</v>
      </c>
      <c r="J60" s="71"/>
      <c r="K60" s="72"/>
      <c r="L60" s="71"/>
      <c r="M60" s="72"/>
    </row>
    <row r="61" spans="1:13" s="34" customFormat="1">
      <c r="A61" s="17" t="s">
        <v>230</v>
      </c>
      <c r="B61" s="17" t="s">
        <v>5</v>
      </c>
      <c r="C61" s="17" t="s">
        <v>218</v>
      </c>
      <c r="D61" s="17" t="s">
        <v>82</v>
      </c>
      <c r="E61" s="17" t="s">
        <v>223</v>
      </c>
      <c r="F61" s="17" t="s">
        <v>234</v>
      </c>
      <c r="G61" s="34" t="s">
        <v>233</v>
      </c>
      <c r="H61" s="34" t="s">
        <v>559</v>
      </c>
      <c r="I61" s="17">
        <v>0</v>
      </c>
      <c r="J61" s="71"/>
      <c r="K61" s="72"/>
      <c r="L61" s="71"/>
      <c r="M61" s="72"/>
    </row>
    <row r="62" spans="1:13" s="34" customFormat="1">
      <c r="A62" s="17" t="s">
        <v>230</v>
      </c>
      <c r="B62" s="17" t="s">
        <v>5</v>
      </c>
      <c r="C62" s="17" t="s">
        <v>218</v>
      </c>
      <c r="D62" s="17" t="s">
        <v>82</v>
      </c>
      <c r="E62" s="17" t="s">
        <v>113</v>
      </c>
      <c r="F62" s="17" t="s">
        <v>232</v>
      </c>
      <c r="G62" s="34" t="s">
        <v>231</v>
      </c>
      <c r="H62" s="34" t="s">
        <v>559</v>
      </c>
      <c r="I62" s="17">
        <v>1</v>
      </c>
      <c r="J62" s="71"/>
      <c r="K62" s="72"/>
      <c r="L62" s="71"/>
      <c r="M62" s="72"/>
    </row>
    <row r="63" spans="1:13" s="34" customFormat="1">
      <c r="A63" s="17" t="s">
        <v>230</v>
      </c>
      <c r="B63" s="17" t="s">
        <v>5</v>
      </c>
      <c r="C63" s="17" t="s">
        <v>218</v>
      </c>
      <c r="D63" s="17" t="s">
        <v>82</v>
      </c>
      <c r="E63" s="17" t="s">
        <v>118</v>
      </c>
      <c r="F63" s="17" t="s">
        <v>229</v>
      </c>
      <c r="G63" s="34" t="s">
        <v>228</v>
      </c>
      <c r="H63" s="34" t="s">
        <v>559</v>
      </c>
      <c r="I63" s="17">
        <v>1</v>
      </c>
      <c r="J63" s="71"/>
      <c r="K63" s="72"/>
      <c r="L63" s="71"/>
      <c r="M63" s="72"/>
    </row>
    <row r="64" spans="1:13" s="33" customFormat="1">
      <c r="A64" s="24" t="s">
        <v>219</v>
      </c>
      <c r="B64" s="24" t="s">
        <v>5</v>
      </c>
      <c r="C64" s="24" t="s">
        <v>218</v>
      </c>
      <c r="D64" s="24" t="s">
        <v>87</v>
      </c>
      <c r="E64" s="24" t="s">
        <v>126</v>
      </c>
      <c r="F64" s="24" t="s">
        <v>227</v>
      </c>
      <c r="G64" s="33" t="s">
        <v>226</v>
      </c>
      <c r="H64" s="33" t="s">
        <v>89</v>
      </c>
      <c r="I64" s="24">
        <v>0</v>
      </c>
      <c r="J64" s="55" t="s">
        <v>563</v>
      </c>
      <c r="K64" s="56">
        <f>COUNTIF(I64:I69, "1")</f>
        <v>2</v>
      </c>
      <c r="L64" s="55" t="s">
        <v>566</v>
      </c>
      <c r="M64" s="56">
        <f>K64/(K64+K65)</f>
        <v>0.33333333333333331</v>
      </c>
    </row>
    <row r="65" spans="1:14" s="33" customFormat="1">
      <c r="A65" s="24" t="s">
        <v>219</v>
      </c>
      <c r="B65" s="24" t="s">
        <v>5</v>
      </c>
      <c r="C65" s="24" t="s">
        <v>218</v>
      </c>
      <c r="D65" s="24" t="s">
        <v>87</v>
      </c>
      <c r="E65" s="24" t="s">
        <v>124</v>
      </c>
      <c r="F65" s="24" t="s">
        <v>225</v>
      </c>
      <c r="G65" s="33" t="s">
        <v>216</v>
      </c>
      <c r="H65" s="33" t="s">
        <v>89</v>
      </c>
      <c r="I65" s="24">
        <v>0</v>
      </c>
      <c r="J65" s="55" t="s">
        <v>564</v>
      </c>
      <c r="K65" s="56">
        <f>COUNTIF(I64:I69, "0")</f>
        <v>4</v>
      </c>
      <c r="L65" s="55" t="s">
        <v>567</v>
      </c>
      <c r="M65" s="56">
        <f>K64/(K64+K66)</f>
        <v>1</v>
      </c>
    </row>
    <row r="66" spans="1:14" s="33" customFormat="1">
      <c r="A66" s="24" t="s">
        <v>219</v>
      </c>
      <c r="B66" s="24" t="s">
        <v>5</v>
      </c>
      <c r="C66" s="24" t="s">
        <v>218</v>
      </c>
      <c r="D66" s="24" t="s">
        <v>87</v>
      </c>
      <c r="E66" s="24" t="s">
        <v>202</v>
      </c>
      <c r="F66" s="24" t="s">
        <v>224</v>
      </c>
      <c r="G66" s="33" t="s">
        <v>89</v>
      </c>
      <c r="H66" s="33" t="s">
        <v>89</v>
      </c>
      <c r="I66" s="24">
        <v>1</v>
      </c>
      <c r="J66" s="55" t="s">
        <v>565</v>
      </c>
      <c r="K66" s="56">
        <v>0</v>
      </c>
      <c r="L66" s="55"/>
      <c r="M66" s="56"/>
    </row>
    <row r="67" spans="1:14" s="33" customFormat="1">
      <c r="A67" s="24" t="s">
        <v>219</v>
      </c>
      <c r="B67" s="24" t="s">
        <v>5</v>
      </c>
      <c r="C67" s="24" t="s">
        <v>218</v>
      </c>
      <c r="D67" s="24" t="s">
        <v>87</v>
      </c>
      <c r="E67" s="24" t="s">
        <v>223</v>
      </c>
      <c r="F67" s="24" t="s">
        <v>222</v>
      </c>
      <c r="G67" s="33" t="s">
        <v>221</v>
      </c>
      <c r="H67" s="33" t="s">
        <v>89</v>
      </c>
      <c r="I67" s="24">
        <v>0</v>
      </c>
      <c r="J67" s="55"/>
      <c r="K67" s="56"/>
      <c r="L67" s="55"/>
      <c r="M67" s="56"/>
    </row>
    <row r="68" spans="1:14" s="33" customFormat="1">
      <c r="A68" s="24" t="s">
        <v>219</v>
      </c>
      <c r="B68" s="24" t="s">
        <v>5</v>
      </c>
      <c r="C68" s="24" t="s">
        <v>218</v>
      </c>
      <c r="D68" s="24" t="s">
        <v>87</v>
      </c>
      <c r="E68" s="24" t="s">
        <v>113</v>
      </c>
      <c r="F68" s="24" t="s">
        <v>220</v>
      </c>
      <c r="G68" s="33" t="s">
        <v>89</v>
      </c>
      <c r="H68" s="33" t="s">
        <v>89</v>
      </c>
      <c r="I68" s="24">
        <v>1</v>
      </c>
      <c r="J68" s="55"/>
      <c r="K68" s="56"/>
      <c r="L68" s="55"/>
      <c r="M68" s="56"/>
    </row>
    <row r="69" spans="1:14" s="33" customFormat="1">
      <c r="A69" s="24" t="s">
        <v>219</v>
      </c>
      <c r="B69" s="24" t="s">
        <v>5</v>
      </c>
      <c r="C69" s="24" t="s">
        <v>218</v>
      </c>
      <c r="D69" s="24" t="s">
        <v>87</v>
      </c>
      <c r="E69" s="24" t="s">
        <v>118</v>
      </c>
      <c r="F69" s="24" t="s">
        <v>217</v>
      </c>
      <c r="G69" s="33" t="s">
        <v>216</v>
      </c>
      <c r="H69" s="33" t="s">
        <v>89</v>
      </c>
      <c r="I69" s="24">
        <v>0</v>
      </c>
      <c r="J69" s="55"/>
      <c r="K69" s="56"/>
      <c r="L69" s="55"/>
      <c r="M69" s="56"/>
    </row>
    <row r="71" spans="1:14" ht="15.75">
      <c r="M71" s="74" t="s">
        <v>568</v>
      </c>
      <c r="N71" s="100">
        <f>AVERAGE(M2,M11,M16,M24,M31,M37,M43,M50,M57,M64)</f>
        <v>0.52861111111111114</v>
      </c>
    </row>
    <row r="72" spans="1:14" ht="15.75">
      <c r="M72" s="74" t="s">
        <v>569</v>
      </c>
      <c r="N72" s="100">
        <f>AVERAGE(M3,M12,M17,M25,M32,M38,M44,M51,M58,M65)</f>
        <v>0.84250000000000003</v>
      </c>
    </row>
  </sheetData>
  <autoFilter ref="A1:F69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5"/>
  <sheetViews>
    <sheetView workbookViewId="0">
      <pane xSplit="1" ySplit="1" topLeftCell="E53" activePane="bottomRight" state="frozen"/>
      <selection pane="topRight" activeCell="B1" sqref="B1"/>
      <selection pane="bottomLeft" activeCell="A2" sqref="A2"/>
      <selection pane="bottomRight" activeCell="N64" sqref="N64"/>
    </sheetView>
  </sheetViews>
  <sheetFormatPr defaultRowHeight="15"/>
  <cols>
    <col min="1" max="1" width="38" style="14" bestFit="1" customWidth="1"/>
    <col min="2" max="2" width="14.7109375" style="14" customWidth="1"/>
    <col min="3" max="3" width="13.85546875" style="14" customWidth="1"/>
    <col min="4" max="4" width="39.85546875" style="14" customWidth="1"/>
    <col min="5" max="5" width="19.5703125" style="14" bestFit="1" customWidth="1"/>
    <col min="6" max="6" width="20.42578125" style="14" customWidth="1"/>
    <col min="7" max="7" width="9.140625" style="14"/>
    <col min="8" max="8" width="13.85546875" style="14" bestFit="1" customWidth="1"/>
    <col min="9" max="9" width="9.140625" style="14"/>
    <col min="10" max="10" width="4.7109375" style="52" customWidth="1"/>
    <col min="11" max="11" width="9.140625" style="73"/>
    <col min="12" max="12" width="3.5703125" style="52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24" customFormat="1">
      <c r="A2" s="24" t="s">
        <v>540</v>
      </c>
      <c r="B2" s="24" t="s">
        <v>6</v>
      </c>
      <c r="C2" s="24" t="s">
        <v>475</v>
      </c>
      <c r="D2" s="24" t="s">
        <v>545</v>
      </c>
      <c r="E2" s="24" t="s">
        <v>126</v>
      </c>
      <c r="F2" s="24" t="s">
        <v>382</v>
      </c>
      <c r="G2" s="24" t="s">
        <v>41</v>
      </c>
      <c r="H2" s="24" t="s">
        <v>25</v>
      </c>
      <c r="I2" s="24" t="str">
        <f>IF(G2=H2, "1", "0")</f>
        <v>0</v>
      </c>
      <c r="J2" s="55" t="s">
        <v>563</v>
      </c>
      <c r="K2" s="56">
        <f>COUNTIF(I2:I7, "1")</f>
        <v>2</v>
      </c>
      <c r="L2" s="55" t="s">
        <v>566</v>
      </c>
      <c r="M2" s="56">
        <f>K2/(K2+K3)</f>
        <v>0.33333333333333331</v>
      </c>
    </row>
    <row r="3" spans="1:13" s="24" customFormat="1">
      <c r="A3" s="24" t="s">
        <v>540</v>
      </c>
      <c r="B3" s="24" t="s">
        <v>6</v>
      </c>
      <c r="C3" s="24" t="s">
        <v>475</v>
      </c>
      <c r="D3" s="24" t="s">
        <v>544</v>
      </c>
      <c r="E3" s="24" t="s">
        <v>124</v>
      </c>
      <c r="F3" s="24" t="s">
        <v>376</v>
      </c>
      <c r="G3" s="24" t="s">
        <v>25</v>
      </c>
      <c r="H3" s="24" t="s">
        <v>25</v>
      </c>
      <c r="I3" s="24" t="str">
        <f t="shared" ref="I3:I62" si="0">IF(G3=H3, "1", "0")</f>
        <v>1</v>
      </c>
      <c r="J3" s="55" t="s">
        <v>564</v>
      </c>
      <c r="K3" s="56">
        <f>COUNTIF(I2:I7, "0")</f>
        <v>4</v>
      </c>
      <c r="L3" s="55" t="s">
        <v>567</v>
      </c>
      <c r="M3" s="56">
        <f>K2/(K2+K4)</f>
        <v>1</v>
      </c>
    </row>
    <row r="4" spans="1:13" s="24" customFormat="1">
      <c r="A4" s="24" t="s">
        <v>540</v>
      </c>
      <c r="B4" s="24" t="s">
        <v>6</v>
      </c>
      <c r="C4" s="24" t="s">
        <v>475</v>
      </c>
      <c r="D4" s="24" t="s">
        <v>543</v>
      </c>
      <c r="E4" s="24" t="s">
        <v>202</v>
      </c>
      <c r="F4" s="24" t="s">
        <v>376</v>
      </c>
      <c r="G4" s="24" t="s">
        <v>25</v>
      </c>
      <c r="H4" s="24" t="s">
        <v>25</v>
      </c>
      <c r="I4" s="24" t="str">
        <f t="shared" si="0"/>
        <v>1</v>
      </c>
      <c r="J4" s="55" t="s">
        <v>565</v>
      </c>
      <c r="K4" s="56">
        <v>0</v>
      </c>
      <c r="L4" s="55"/>
      <c r="M4" s="56"/>
    </row>
    <row r="5" spans="1:13" s="24" customFormat="1">
      <c r="A5" s="24" t="s">
        <v>540</v>
      </c>
      <c r="B5" s="24" t="s">
        <v>6</v>
      </c>
      <c r="C5" s="24" t="s">
        <v>475</v>
      </c>
      <c r="D5" s="24" t="s">
        <v>542</v>
      </c>
      <c r="E5" s="24" t="s">
        <v>122</v>
      </c>
      <c r="F5" s="24" t="s">
        <v>396</v>
      </c>
      <c r="G5" s="24" t="s">
        <v>41</v>
      </c>
      <c r="H5" s="24" t="s">
        <v>25</v>
      </c>
      <c r="I5" s="24" t="str">
        <f t="shared" si="0"/>
        <v>0</v>
      </c>
      <c r="J5" s="55"/>
      <c r="K5" s="56"/>
      <c r="L5" s="55"/>
      <c r="M5" s="56"/>
    </row>
    <row r="6" spans="1:13" s="24" customFormat="1">
      <c r="A6" s="24" t="s">
        <v>540</v>
      </c>
      <c r="B6" s="24" t="s">
        <v>6</v>
      </c>
      <c r="C6" s="24" t="s">
        <v>475</v>
      </c>
      <c r="D6" s="24" t="s">
        <v>541</v>
      </c>
      <c r="E6" s="24" t="s">
        <v>113</v>
      </c>
      <c r="F6" s="24" t="s">
        <v>381</v>
      </c>
      <c r="G6" s="24" t="s">
        <v>41</v>
      </c>
      <c r="H6" s="24" t="s">
        <v>25</v>
      </c>
      <c r="I6" s="24" t="str">
        <f t="shared" si="0"/>
        <v>0</v>
      </c>
      <c r="J6" s="55"/>
      <c r="K6" s="56"/>
      <c r="L6" s="55"/>
      <c r="M6" s="56"/>
    </row>
    <row r="7" spans="1:13" s="24" customFormat="1">
      <c r="A7" s="24" t="s">
        <v>540</v>
      </c>
      <c r="B7" s="24" t="s">
        <v>6</v>
      </c>
      <c r="C7" s="24" t="s">
        <v>475</v>
      </c>
      <c r="D7" s="24" t="s">
        <v>539</v>
      </c>
      <c r="E7" s="24" t="s">
        <v>118</v>
      </c>
      <c r="F7" s="24" t="s">
        <v>396</v>
      </c>
      <c r="G7" s="24" t="s">
        <v>41</v>
      </c>
      <c r="H7" s="24" t="s">
        <v>25</v>
      </c>
      <c r="I7" s="24" t="str">
        <f t="shared" si="0"/>
        <v>0</v>
      </c>
      <c r="J7" s="55"/>
      <c r="K7" s="56"/>
      <c r="L7" s="55"/>
      <c r="M7" s="56"/>
    </row>
    <row r="8" spans="1:13" s="51" customFormat="1">
      <c r="A8" s="51" t="s">
        <v>533</v>
      </c>
      <c r="B8" s="51" t="s">
        <v>6</v>
      </c>
      <c r="C8" s="51" t="s">
        <v>475</v>
      </c>
      <c r="D8" s="51" t="s">
        <v>538</v>
      </c>
      <c r="E8" s="51" t="s">
        <v>126</v>
      </c>
      <c r="F8" s="51" t="s">
        <v>369</v>
      </c>
      <c r="G8" s="51" t="s">
        <v>25</v>
      </c>
      <c r="H8" s="24" t="s">
        <v>25</v>
      </c>
      <c r="I8" s="24" t="str">
        <f t="shared" si="0"/>
        <v>1</v>
      </c>
      <c r="J8" s="101" t="s">
        <v>563</v>
      </c>
      <c r="K8" s="102">
        <f>COUNTIF(I8:I13, "1")</f>
        <v>5</v>
      </c>
      <c r="L8" s="101" t="s">
        <v>566</v>
      </c>
      <c r="M8" s="102">
        <f>K8/(K8+K9)</f>
        <v>0.83333333333333337</v>
      </c>
    </row>
    <row r="9" spans="1:13" s="51" customFormat="1">
      <c r="A9" s="51" t="s">
        <v>533</v>
      </c>
      <c r="B9" s="51" t="s">
        <v>6</v>
      </c>
      <c r="C9" s="51" t="s">
        <v>475</v>
      </c>
      <c r="D9" s="51" t="s">
        <v>537</v>
      </c>
      <c r="E9" s="51" t="s">
        <v>124</v>
      </c>
      <c r="F9" s="51" t="s">
        <v>369</v>
      </c>
      <c r="G9" s="51" t="s">
        <v>25</v>
      </c>
      <c r="H9" s="24" t="s">
        <v>25</v>
      </c>
      <c r="I9" s="24" t="str">
        <f t="shared" si="0"/>
        <v>1</v>
      </c>
      <c r="J9" s="101" t="s">
        <v>564</v>
      </c>
      <c r="K9" s="102">
        <f>COUNTIF(I8:I13, "0")</f>
        <v>1</v>
      </c>
      <c r="L9" s="101" t="s">
        <v>567</v>
      </c>
      <c r="M9" s="102">
        <f>K8/(K8+K10)</f>
        <v>1</v>
      </c>
    </row>
    <row r="10" spans="1:13" s="51" customFormat="1">
      <c r="A10" s="51" t="s">
        <v>533</v>
      </c>
      <c r="B10" s="51" t="s">
        <v>6</v>
      </c>
      <c r="C10" s="51" t="s">
        <v>475</v>
      </c>
      <c r="D10" s="51" t="s">
        <v>536</v>
      </c>
      <c r="E10" s="51" t="s">
        <v>202</v>
      </c>
      <c r="F10" s="51" t="s">
        <v>396</v>
      </c>
      <c r="G10" s="51" t="s">
        <v>41</v>
      </c>
      <c r="H10" s="24" t="s">
        <v>25</v>
      </c>
      <c r="I10" s="24" t="str">
        <f t="shared" si="0"/>
        <v>0</v>
      </c>
      <c r="J10" s="101" t="s">
        <v>565</v>
      </c>
      <c r="K10" s="102">
        <v>0</v>
      </c>
      <c r="L10" s="101"/>
      <c r="M10" s="102"/>
    </row>
    <row r="11" spans="1:13" s="51" customFormat="1">
      <c r="A11" s="51" t="s">
        <v>533</v>
      </c>
      <c r="B11" s="51" t="s">
        <v>6</v>
      </c>
      <c r="C11" s="51" t="s">
        <v>475</v>
      </c>
      <c r="D11" s="51" t="s">
        <v>535</v>
      </c>
      <c r="E11" s="51" t="s">
        <v>122</v>
      </c>
      <c r="F11" s="51" t="s">
        <v>373</v>
      </c>
      <c r="G11" s="51" t="s">
        <v>25</v>
      </c>
      <c r="H11" s="24" t="s">
        <v>25</v>
      </c>
      <c r="I11" s="24" t="str">
        <f t="shared" si="0"/>
        <v>1</v>
      </c>
      <c r="J11" s="101"/>
      <c r="K11" s="102"/>
      <c r="L11" s="101"/>
      <c r="M11" s="102"/>
    </row>
    <row r="12" spans="1:13" s="51" customFormat="1">
      <c r="A12" s="51" t="s">
        <v>533</v>
      </c>
      <c r="B12" s="51" t="s">
        <v>6</v>
      </c>
      <c r="C12" s="51" t="s">
        <v>475</v>
      </c>
      <c r="D12" s="51" t="s">
        <v>534</v>
      </c>
      <c r="E12" s="51" t="s">
        <v>113</v>
      </c>
      <c r="F12" s="51" t="s">
        <v>369</v>
      </c>
      <c r="G12" s="51" t="s">
        <v>25</v>
      </c>
      <c r="H12" s="24" t="s">
        <v>25</v>
      </c>
      <c r="I12" s="24" t="str">
        <f t="shared" si="0"/>
        <v>1</v>
      </c>
      <c r="J12" s="101"/>
      <c r="K12" s="102"/>
      <c r="L12" s="101"/>
      <c r="M12" s="102"/>
    </row>
    <row r="13" spans="1:13" s="51" customFormat="1">
      <c r="A13" s="51" t="s">
        <v>533</v>
      </c>
      <c r="B13" s="51" t="s">
        <v>6</v>
      </c>
      <c r="C13" s="51" t="s">
        <v>475</v>
      </c>
      <c r="D13" s="51" t="s">
        <v>532</v>
      </c>
      <c r="E13" s="51" t="s">
        <v>118</v>
      </c>
      <c r="F13" s="51" t="s">
        <v>369</v>
      </c>
      <c r="G13" s="51" t="s">
        <v>25</v>
      </c>
      <c r="H13" s="24" t="s">
        <v>25</v>
      </c>
      <c r="I13" s="24" t="str">
        <f t="shared" si="0"/>
        <v>1</v>
      </c>
      <c r="J13" s="101"/>
      <c r="K13" s="102"/>
      <c r="L13" s="101"/>
      <c r="M13" s="102"/>
    </row>
    <row r="14" spans="1:13" s="16" customFormat="1">
      <c r="A14" s="16" t="s">
        <v>526</v>
      </c>
      <c r="B14" s="16" t="s">
        <v>6</v>
      </c>
      <c r="C14" s="16" t="s">
        <v>475</v>
      </c>
      <c r="D14" s="16" t="s">
        <v>531</v>
      </c>
      <c r="E14" s="16" t="s">
        <v>126</v>
      </c>
      <c r="F14" s="16" t="s">
        <v>376</v>
      </c>
      <c r="G14" s="51" t="s">
        <v>25</v>
      </c>
      <c r="H14" s="24" t="s">
        <v>25</v>
      </c>
      <c r="I14" s="24" t="str">
        <f t="shared" si="0"/>
        <v>1</v>
      </c>
      <c r="J14" s="87" t="s">
        <v>563</v>
      </c>
      <c r="K14" s="88">
        <f>COUNTIF(I14:I19, "1")</f>
        <v>3</v>
      </c>
      <c r="L14" s="87" t="s">
        <v>566</v>
      </c>
      <c r="M14" s="88">
        <f>K14/(K14+K15)</f>
        <v>0.5</v>
      </c>
    </row>
    <row r="15" spans="1:13" s="16" customFormat="1">
      <c r="A15" s="16" t="s">
        <v>526</v>
      </c>
      <c r="B15" s="16" t="s">
        <v>6</v>
      </c>
      <c r="C15" s="16" t="s">
        <v>475</v>
      </c>
      <c r="D15" s="16" t="s">
        <v>530</v>
      </c>
      <c r="E15" s="16" t="s">
        <v>124</v>
      </c>
      <c r="F15" s="16" t="s">
        <v>376</v>
      </c>
      <c r="G15" s="51" t="s">
        <v>25</v>
      </c>
      <c r="H15" s="24" t="s">
        <v>25</v>
      </c>
      <c r="I15" s="24" t="str">
        <f t="shared" si="0"/>
        <v>1</v>
      </c>
      <c r="J15" s="87" t="s">
        <v>564</v>
      </c>
      <c r="K15" s="88">
        <f>COUNTIF(I14:I19, "0")</f>
        <v>3</v>
      </c>
      <c r="L15" s="87" t="s">
        <v>567</v>
      </c>
      <c r="M15" s="88">
        <f>K14/(K14+K16)</f>
        <v>1</v>
      </c>
    </row>
    <row r="16" spans="1:13" s="16" customFormat="1">
      <c r="A16" s="16" t="s">
        <v>526</v>
      </c>
      <c r="B16" s="16" t="s">
        <v>6</v>
      </c>
      <c r="C16" s="16" t="s">
        <v>475</v>
      </c>
      <c r="D16" s="16" t="s">
        <v>529</v>
      </c>
      <c r="E16" s="16" t="s">
        <v>202</v>
      </c>
      <c r="F16" s="16" t="s">
        <v>396</v>
      </c>
      <c r="G16" s="16" t="s">
        <v>41</v>
      </c>
      <c r="H16" s="24" t="s">
        <v>25</v>
      </c>
      <c r="I16" s="24" t="str">
        <f t="shared" si="0"/>
        <v>0</v>
      </c>
      <c r="J16" s="87" t="s">
        <v>565</v>
      </c>
      <c r="K16" s="88">
        <v>0</v>
      </c>
      <c r="L16" s="87"/>
      <c r="M16" s="88"/>
    </row>
    <row r="17" spans="1:13" s="16" customFormat="1">
      <c r="A17" s="16" t="s">
        <v>526</v>
      </c>
      <c r="B17" s="16" t="s">
        <v>6</v>
      </c>
      <c r="C17" s="16" t="s">
        <v>475</v>
      </c>
      <c r="D17" s="16" t="s">
        <v>528</v>
      </c>
      <c r="E17" s="16" t="s">
        <v>122</v>
      </c>
      <c r="F17" s="16" t="s">
        <v>369</v>
      </c>
      <c r="G17" s="16" t="s">
        <v>25</v>
      </c>
      <c r="H17" s="24" t="s">
        <v>25</v>
      </c>
      <c r="I17" s="24" t="str">
        <f t="shared" si="0"/>
        <v>1</v>
      </c>
      <c r="J17" s="87"/>
      <c r="K17" s="88"/>
      <c r="L17" s="87"/>
      <c r="M17" s="88"/>
    </row>
    <row r="18" spans="1:13" s="16" customFormat="1">
      <c r="A18" s="16" t="s">
        <v>526</v>
      </c>
      <c r="B18" s="16" t="s">
        <v>6</v>
      </c>
      <c r="C18" s="16" t="s">
        <v>475</v>
      </c>
      <c r="D18" s="16" t="s">
        <v>527</v>
      </c>
      <c r="E18" s="16" t="s">
        <v>118</v>
      </c>
      <c r="F18" s="16" t="s">
        <v>396</v>
      </c>
      <c r="G18" s="16" t="s">
        <v>41</v>
      </c>
      <c r="H18" s="24" t="s">
        <v>25</v>
      </c>
      <c r="I18" s="24" t="str">
        <f t="shared" si="0"/>
        <v>0</v>
      </c>
      <c r="J18" s="87"/>
      <c r="K18" s="88"/>
      <c r="L18" s="87"/>
      <c r="M18" s="88"/>
    </row>
    <row r="19" spans="1:13" s="16" customFormat="1">
      <c r="A19" s="16" t="s">
        <v>526</v>
      </c>
      <c r="B19" s="16" t="s">
        <v>6</v>
      </c>
      <c r="C19" s="16" t="s">
        <v>475</v>
      </c>
      <c r="D19" s="16" t="s">
        <v>525</v>
      </c>
      <c r="E19" s="16" t="s">
        <v>113</v>
      </c>
      <c r="F19" s="16" t="s">
        <v>396</v>
      </c>
      <c r="G19" s="16" t="s">
        <v>41</v>
      </c>
      <c r="H19" s="24" t="s">
        <v>25</v>
      </c>
      <c r="I19" s="24" t="str">
        <f>IF(G19=H19, "1", "0")</f>
        <v>0</v>
      </c>
      <c r="J19" s="87"/>
      <c r="K19" s="88"/>
      <c r="L19" s="87"/>
      <c r="M19" s="88"/>
    </row>
    <row r="20" spans="1:13" s="31" customFormat="1">
      <c r="A20" s="31" t="s">
        <v>519</v>
      </c>
      <c r="B20" s="31" t="s">
        <v>6</v>
      </c>
      <c r="C20" s="31" t="s">
        <v>475</v>
      </c>
      <c r="D20" s="31" t="s">
        <v>524</v>
      </c>
      <c r="E20" s="31" t="s">
        <v>126</v>
      </c>
      <c r="F20" s="31" t="s">
        <v>373</v>
      </c>
      <c r="G20" s="31" t="s">
        <v>25</v>
      </c>
      <c r="H20" s="24" t="s">
        <v>25</v>
      </c>
      <c r="I20" s="24" t="str">
        <f t="shared" si="0"/>
        <v>1</v>
      </c>
      <c r="J20" s="77" t="s">
        <v>563</v>
      </c>
      <c r="K20" s="78">
        <f>COUNTIF(I20:I25, "1")</f>
        <v>4</v>
      </c>
      <c r="L20" s="77" t="s">
        <v>566</v>
      </c>
      <c r="M20" s="78">
        <f>K20/(K20+K21)</f>
        <v>0.66666666666666663</v>
      </c>
    </row>
    <row r="21" spans="1:13" s="31" customFormat="1">
      <c r="A21" s="31" t="s">
        <v>519</v>
      </c>
      <c r="B21" s="31" t="s">
        <v>6</v>
      </c>
      <c r="C21" s="31" t="s">
        <v>475</v>
      </c>
      <c r="D21" s="31" t="s">
        <v>523</v>
      </c>
      <c r="E21" s="31" t="s">
        <v>124</v>
      </c>
      <c r="F21" s="31" t="s">
        <v>376</v>
      </c>
      <c r="G21" s="31" t="s">
        <v>25</v>
      </c>
      <c r="H21" s="24" t="s">
        <v>25</v>
      </c>
      <c r="I21" s="24" t="str">
        <f t="shared" si="0"/>
        <v>1</v>
      </c>
      <c r="J21" s="77" t="s">
        <v>564</v>
      </c>
      <c r="K21" s="78">
        <f>COUNTIF(I20:I25, "0")</f>
        <v>2</v>
      </c>
      <c r="L21" s="77" t="s">
        <v>567</v>
      </c>
      <c r="M21" s="78">
        <f>K20/(K20+K22)</f>
        <v>1</v>
      </c>
    </row>
    <row r="22" spans="1:13" s="31" customFormat="1">
      <c r="A22" s="31" t="s">
        <v>519</v>
      </c>
      <c r="B22" s="31" t="s">
        <v>6</v>
      </c>
      <c r="C22" s="31" t="s">
        <v>475</v>
      </c>
      <c r="D22" s="31" t="s">
        <v>522</v>
      </c>
      <c r="E22" s="31" t="s">
        <v>202</v>
      </c>
      <c r="F22" s="31" t="s">
        <v>376</v>
      </c>
      <c r="G22" s="31" t="s">
        <v>25</v>
      </c>
      <c r="H22" s="24" t="s">
        <v>25</v>
      </c>
      <c r="I22" s="24" t="str">
        <f t="shared" si="0"/>
        <v>1</v>
      </c>
      <c r="J22" s="77" t="s">
        <v>565</v>
      </c>
      <c r="K22" s="78">
        <v>0</v>
      </c>
      <c r="L22" s="77"/>
      <c r="M22" s="78"/>
    </row>
    <row r="23" spans="1:13" s="31" customFormat="1">
      <c r="A23" s="31" t="s">
        <v>519</v>
      </c>
      <c r="B23" s="31" t="s">
        <v>6</v>
      </c>
      <c r="C23" s="31" t="s">
        <v>475</v>
      </c>
      <c r="D23" s="31" t="s">
        <v>521</v>
      </c>
      <c r="E23" s="31" t="s">
        <v>122</v>
      </c>
      <c r="F23" s="31" t="s">
        <v>396</v>
      </c>
      <c r="G23" s="31" t="s">
        <v>41</v>
      </c>
      <c r="H23" s="24" t="s">
        <v>25</v>
      </c>
      <c r="I23" s="24" t="str">
        <f t="shared" si="0"/>
        <v>0</v>
      </c>
      <c r="J23" s="77"/>
      <c r="K23" s="78"/>
      <c r="L23" s="77"/>
      <c r="M23" s="78"/>
    </row>
    <row r="24" spans="1:13" s="31" customFormat="1">
      <c r="A24" s="31" t="s">
        <v>519</v>
      </c>
      <c r="B24" s="31" t="s">
        <v>6</v>
      </c>
      <c r="C24" s="31" t="s">
        <v>475</v>
      </c>
      <c r="D24" s="31" t="s">
        <v>520</v>
      </c>
      <c r="E24" s="31" t="s">
        <v>118</v>
      </c>
      <c r="F24" s="31" t="s">
        <v>396</v>
      </c>
      <c r="G24" s="31" t="s">
        <v>41</v>
      </c>
      <c r="H24" s="24" t="s">
        <v>25</v>
      </c>
      <c r="I24" s="24" t="str">
        <f t="shared" si="0"/>
        <v>0</v>
      </c>
      <c r="J24" s="77"/>
      <c r="K24" s="78"/>
      <c r="L24" s="77"/>
      <c r="M24" s="78"/>
    </row>
    <row r="25" spans="1:13" s="31" customFormat="1">
      <c r="A25" s="31" t="s">
        <v>519</v>
      </c>
      <c r="B25" s="31" t="s">
        <v>6</v>
      </c>
      <c r="C25" s="31" t="s">
        <v>475</v>
      </c>
      <c r="D25" s="31" t="s">
        <v>518</v>
      </c>
      <c r="E25" s="31" t="s">
        <v>113</v>
      </c>
      <c r="F25" s="31" t="s">
        <v>369</v>
      </c>
      <c r="G25" s="31" t="s">
        <v>25</v>
      </c>
      <c r="H25" s="24" t="s">
        <v>25</v>
      </c>
      <c r="I25" s="24" t="str">
        <f t="shared" si="0"/>
        <v>1</v>
      </c>
      <c r="J25" s="77"/>
      <c r="K25" s="78"/>
      <c r="L25" s="77"/>
      <c r="M25" s="78"/>
    </row>
    <row r="26" spans="1:13" s="17" customFormat="1">
      <c r="A26" s="17" t="s">
        <v>512</v>
      </c>
      <c r="B26" s="17" t="s">
        <v>6</v>
      </c>
      <c r="C26" s="17" t="s">
        <v>475</v>
      </c>
      <c r="D26" s="17" t="s">
        <v>517</v>
      </c>
      <c r="E26" s="17" t="s">
        <v>126</v>
      </c>
      <c r="F26" s="17" t="s">
        <v>376</v>
      </c>
      <c r="G26" s="31" t="s">
        <v>25</v>
      </c>
      <c r="H26" s="24" t="s">
        <v>25</v>
      </c>
      <c r="I26" s="24" t="str">
        <f t="shared" si="0"/>
        <v>1</v>
      </c>
      <c r="J26" s="71" t="s">
        <v>563</v>
      </c>
      <c r="K26" s="72">
        <f>COUNTIF(I26:I31, "1")</f>
        <v>6</v>
      </c>
      <c r="L26" s="71" t="s">
        <v>566</v>
      </c>
      <c r="M26" s="72">
        <f>K26/(K26+K27)</f>
        <v>1</v>
      </c>
    </row>
    <row r="27" spans="1:13" s="17" customFormat="1">
      <c r="A27" s="17" t="s">
        <v>512</v>
      </c>
      <c r="B27" s="17" t="s">
        <v>6</v>
      </c>
      <c r="C27" s="17" t="s">
        <v>475</v>
      </c>
      <c r="D27" s="17" t="s">
        <v>516</v>
      </c>
      <c r="E27" s="17" t="s">
        <v>124</v>
      </c>
      <c r="F27" s="17" t="s">
        <v>376</v>
      </c>
      <c r="G27" s="31" t="s">
        <v>25</v>
      </c>
      <c r="H27" s="24" t="s">
        <v>25</v>
      </c>
      <c r="I27" s="24" t="str">
        <f t="shared" si="0"/>
        <v>1</v>
      </c>
      <c r="J27" s="71" t="s">
        <v>564</v>
      </c>
      <c r="K27" s="72">
        <f>COUNTIF(I26:I31, "0")</f>
        <v>0</v>
      </c>
      <c r="L27" s="71" t="s">
        <v>567</v>
      </c>
      <c r="M27" s="72">
        <f>K26/(K26+K28)</f>
        <v>1</v>
      </c>
    </row>
    <row r="28" spans="1:13" s="17" customFormat="1">
      <c r="A28" s="17" t="s">
        <v>512</v>
      </c>
      <c r="B28" s="17" t="s">
        <v>6</v>
      </c>
      <c r="C28" s="17" t="s">
        <v>475</v>
      </c>
      <c r="D28" s="17" t="s">
        <v>515</v>
      </c>
      <c r="E28" s="17" t="s">
        <v>202</v>
      </c>
      <c r="F28" s="17" t="s">
        <v>376</v>
      </c>
      <c r="G28" s="31" t="s">
        <v>25</v>
      </c>
      <c r="H28" s="24" t="s">
        <v>25</v>
      </c>
      <c r="I28" s="24" t="str">
        <f t="shared" si="0"/>
        <v>1</v>
      </c>
      <c r="J28" s="71" t="s">
        <v>565</v>
      </c>
      <c r="K28" s="72">
        <v>0</v>
      </c>
      <c r="L28" s="71"/>
      <c r="M28" s="72"/>
    </row>
    <row r="29" spans="1:13" s="17" customFormat="1">
      <c r="A29" s="17" t="s">
        <v>512</v>
      </c>
      <c r="B29" s="17" t="s">
        <v>6</v>
      </c>
      <c r="C29" s="17" t="s">
        <v>475</v>
      </c>
      <c r="D29" s="17" t="s">
        <v>514</v>
      </c>
      <c r="E29" s="17" t="s">
        <v>122</v>
      </c>
      <c r="F29" s="17" t="s">
        <v>369</v>
      </c>
      <c r="G29" s="31" t="s">
        <v>25</v>
      </c>
      <c r="H29" s="24" t="s">
        <v>25</v>
      </c>
      <c r="I29" s="24" t="str">
        <f t="shared" si="0"/>
        <v>1</v>
      </c>
      <c r="J29" s="71"/>
      <c r="K29" s="72"/>
      <c r="L29" s="71"/>
      <c r="M29" s="72"/>
    </row>
    <row r="30" spans="1:13" s="17" customFormat="1">
      <c r="A30" s="17" t="s">
        <v>512</v>
      </c>
      <c r="B30" s="17" t="s">
        <v>6</v>
      </c>
      <c r="C30" s="17" t="s">
        <v>475</v>
      </c>
      <c r="D30" s="17" t="s">
        <v>513</v>
      </c>
      <c r="E30" s="17" t="s">
        <v>113</v>
      </c>
      <c r="F30" s="17" t="s">
        <v>376</v>
      </c>
      <c r="G30" s="31" t="s">
        <v>25</v>
      </c>
      <c r="H30" s="24" t="s">
        <v>25</v>
      </c>
      <c r="I30" s="24" t="str">
        <f>IF(G30=H30, "1", "0")</f>
        <v>1</v>
      </c>
      <c r="J30" s="71"/>
      <c r="K30" s="72"/>
      <c r="L30" s="71"/>
      <c r="M30" s="72"/>
    </row>
    <row r="31" spans="1:13" s="17" customFormat="1">
      <c r="A31" s="17" t="s">
        <v>512</v>
      </c>
      <c r="B31" s="17" t="s">
        <v>6</v>
      </c>
      <c r="C31" s="17" t="s">
        <v>475</v>
      </c>
      <c r="D31" s="17" t="s">
        <v>511</v>
      </c>
      <c r="E31" s="17" t="s">
        <v>118</v>
      </c>
      <c r="F31" s="17" t="s">
        <v>369</v>
      </c>
      <c r="G31" s="31" t="s">
        <v>25</v>
      </c>
      <c r="H31" s="24" t="s">
        <v>25</v>
      </c>
      <c r="I31" s="24" t="str">
        <f t="shared" si="0"/>
        <v>1</v>
      </c>
      <c r="J31" s="71"/>
      <c r="K31" s="72"/>
      <c r="L31" s="71"/>
      <c r="M31" s="72"/>
    </row>
    <row r="32" spans="1:13" s="47" customFormat="1">
      <c r="A32" s="47" t="s">
        <v>505</v>
      </c>
      <c r="B32" s="47" t="s">
        <v>6</v>
      </c>
      <c r="C32" s="47" t="s">
        <v>475</v>
      </c>
      <c r="D32" s="47" t="s">
        <v>510</v>
      </c>
      <c r="E32" s="47" t="s">
        <v>126</v>
      </c>
      <c r="F32" s="47" t="s">
        <v>373</v>
      </c>
      <c r="G32" s="31" t="s">
        <v>25</v>
      </c>
      <c r="H32" s="24" t="s">
        <v>25</v>
      </c>
      <c r="I32" s="24" t="str">
        <f t="shared" si="0"/>
        <v>1</v>
      </c>
      <c r="J32" s="96" t="s">
        <v>563</v>
      </c>
      <c r="K32" s="97">
        <f>COUNTIF(I32:I37, "1")</f>
        <v>3</v>
      </c>
      <c r="L32" s="96" t="s">
        <v>566</v>
      </c>
      <c r="M32" s="97">
        <f>K32/(K32+K33)</f>
        <v>0.5</v>
      </c>
    </row>
    <row r="33" spans="1:13" s="47" customFormat="1">
      <c r="A33" s="47" t="s">
        <v>505</v>
      </c>
      <c r="B33" s="47" t="s">
        <v>6</v>
      </c>
      <c r="C33" s="47" t="s">
        <v>475</v>
      </c>
      <c r="D33" s="47" t="s">
        <v>509</v>
      </c>
      <c r="E33" s="47" t="s">
        <v>124</v>
      </c>
      <c r="F33" s="47" t="s">
        <v>369</v>
      </c>
      <c r="G33" s="31" t="s">
        <v>25</v>
      </c>
      <c r="H33" s="24" t="s">
        <v>25</v>
      </c>
      <c r="I33" s="24" t="str">
        <f t="shared" si="0"/>
        <v>1</v>
      </c>
      <c r="J33" s="96" t="s">
        <v>564</v>
      </c>
      <c r="K33" s="97">
        <f>COUNTIF(I32:I37, "0")</f>
        <v>3</v>
      </c>
      <c r="L33" s="96" t="s">
        <v>567</v>
      </c>
      <c r="M33" s="97">
        <f>K32/(K32+K34)</f>
        <v>1</v>
      </c>
    </row>
    <row r="34" spans="1:13" s="47" customFormat="1">
      <c r="A34" s="47" t="s">
        <v>505</v>
      </c>
      <c r="B34" s="47" t="s">
        <v>6</v>
      </c>
      <c r="C34" s="47" t="s">
        <v>475</v>
      </c>
      <c r="D34" s="47" t="s">
        <v>508</v>
      </c>
      <c r="E34" s="47" t="s">
        <v>202</v>
      </c>
      <c r="F34" s="47" t="s">
        <v>376</v>
      </c>
      <c r="G34" s="31" t="s">
        <v>25</v>
      </c>
      <c r="H34" s="24" t="s">
        <v>25</v>
      </c>
      <c r="I34" s="24" t="str">
        <f t="shared" si="0"/>
        <v>1</v>
      </c>
      <c r="J34" s="96" t="s">
        <v>565</v>
      </c>
      <c r="K34" s="97">
        <v>0</v>
      </c>
      <c r="L34" s="96"/>
      <c r="M34" s="97"/>
    </row>
    <row r="35" spans="1:13" s="47" customFormat="1">
      <c r="A35" s="47" t="s">
        <v>505</v>
      </c>
      <c r="B35" s="47" t="s">
        <v>6</v>
      </c>
      <c r="C35" s="47" t="s">
        <v>475</v>
      </c>
      <c r="D35" s="47" t="s">
        <v>507</v>
      </c>
      <c r="E35" s="47" t="s">
        <v>122</v>
      </c>
      <c r="F35" s="47" t="s">
        <v>396</v>
      </c>
      <c r="G35" s="47" t="s">
        <v>41</v>
      </c>
      <c r="H35" s="24" t="s">
        <v>25</v>
      </c>
      <c r="I35" s="24" t="str">
        <f t="shared" si="0"/>
        <v>0</v>
      </c>
      <c r="J35" s="96"/>
      <c r="K35" s="97"/>
      <c r="L35" s="96"/>
      <c r="M35" s="97"/>
    </row>
    <row r="36" spans="1:13" s="47" customFormat="1">
      <c r="A36" s="47" t="s">
        <v>505</v>
      </c>
      <c r="B36" s="47" t="s">
        <v>6</v>
      </c>
      <c r="C36" s="47" t="s">
        <v>475</v>
      </c>
      <c r="D36" s="47" t="s">
        <v>506</v>
      </c>
      <c r="E36" s="47" t="s">
        <v>113</v>
      </c>
      <c r="F36" s="47" t="s">
        <v>381</v>
      </c>
      <c r="G36" s="47" t="s">
        <v>41</v>
      </c>
      <c r="H36" s="24" t="s">
        <v>25</v>
      </c>
      <c r="I36" s="24" t="str">
        <f t="shared" si="0"/>
        <v>0</v>
      </c>
      <c r="J36" s="96"/>
      <c r="K36" s="97"/>
      <c r="L36" s="96"/>
      <c r="M36" s="97"/>
    </row>
    <row r="37" spans="1:13" s="47" customFormat="1">
      <c r="A37" s="47" t="s">
        <v>505</v>
      </c>
      <c r="B37" s="47" t="s">
        <v>6</v>
      </c>
      <c r="C37" s="47" t="s">
        <v>475</v>
      </c>
      <c r="D37" s="47" t="s">
        <v>504</v>
      </c>
      <c r="E37" s="47" t="s">
        <v>118</v>
      </c>
      <c r="F37" s="47" t="s">
        <v>396</v>
      </c>
      <c r="G37" s="47" t="s">
        <v>41</v>
      </c>
      <c r="H37" s="24" t="s">
        <v>25</v>
      </c>
      <c r="I37" s="24" t="str">
        <f t="shared" si="0"/>
        <v>0</v>
      </c>
      <c r="J37" s="96"/>
      <c r="K37" s="97"/>
      <c r="L37" s="96"/>
      <c r="M37" s="97"/>
    </row>
    <row r="38" spans="1:13" s="30" customFormat="1">
      <c r="A38" s="30" t="s">
        <v>498</v>
      </c>
      <c r="B38" s="30" t="s">
        <v>6</v>
      </c>
      <c r="C38" s="30" t="s">
        <v>475</v>
      </c>
      <c r="D38" s="30" t="s">
        <v>503</v>
      </c>
      <c r="E38" s="30" t="s">
        <v>126</v>
      </c>
      <c r="F38" s="30" t="s">
        <v>396</v>
      </c>
      <c r="G38" s="47" t="s">
        <v>41</v>
      </c>
      <c r="H38" s="24" t="s">
        <v>25</v>
      </c>
      <c r="I38" s="24" t="str">
        <f t="shared" si="0"/>
        <v>0</v>
      </c>
      <c r="J38" s="65" t="s">
        <v>563</v>
      </c>
      <c r="K38" s="66">
        <f>COUNTIF(I38:I43, "1")</f>
        <v>3</v>
      </c>
      <c r="L38" s="65" t="s">
        <v>566</v>
      </c>
      <c r="M38" s="66">
        <f>K38/(K38+K39)</f>
        <v>0.5</v>
      </c>
    </row>
    <row r="39" spans="1:13" s="30" customFormat="1">
      <c r="A39" s="30" t="s">
        <v>498</v>
      </c>
      <c r="B39" s="30" t="s">
        <v>6</v>
      </c>
      <c r="C39" s="30" t="s">
        <v>475</v>
      </c>
      <c r="D39" s="30" t="s">
        <v>502</v>
      </c>
      <c r="E39" s="30" t="s">
        <v>124</v>
      </c>
      <c r="F39" s="30" t="s">
        <v>376</v>
      </c>
      <c r="G39" s="30" t="s">
        <v>25</v>
      </c>
      <c r="H39" s="24" t="s">
        <v>25</v>
      </c>
      <c r="I39" s="24" t="str">
        <f t="shared" si="0"/>
        <v>1</v>
      </c>
      <c r="J39" s="65" t="s">
        <v>564</v>
      </c>
      <c r="K39" s="66">
        <f>COUNTIF(I38:I43, "0")</f>
        <v>3</v>
      </c>
      <c r="L39" s="65" t="s">
        <v>567</v>
      </c>
      <c r="M39" s="66">
        <f>K38/(K38+K40)</f>
        <v>1</v>
      </c>
    </row>
    <row r="40" spans="1:13" s="30" customFormat="1">
      <c r="A40" s="30" t="s">
        <v>498</v>
      </c>
      <c r="B40" s="30" t="s">
        <v>6</v>
      </c>
      <c r="C40" s="30" t="s">
        <v>475</v>
      </c>
      <c r="D40" s="30" t="s">
        <v>501</v>
      </c>
      <c r="E40" s="30" t="s">
        <v>202</v>
      </c>
      <c r="F40" s="30" t="s">
        <v>381</v>
      </c>
      <c r="G40" s="30" t="s">
        <v>41</v>
      </c>
      <c r="H40" s="24" t="s">
        <v>25</v>
      </c>
      <c r="I40" s="24" t="str">
        <f>IF(G40=H40, "1", "0")</f>
        <v>0</v>
      </c>
      <c r="J40" s="65" t="s">
        <v>565</v>
      </c>
      <c r="K40" s="66">
        <v>0</v>
      </c>
      <c r="L40" s="65"/>
      <c r="M40" s="66"/>
    </row>
    <row r="41" spans="1:13" s="30" customFormat="1">
      <c r="A41" s="30" t="s">
        <v>498</v>
      </c>
      <c r="B41" s="30" t="s">
        <v>6</v>
      </c>
      <c r="C41" s="30" t="s">
        <v>475</v>
      </c>
      <c r="D41" s="30" t="s">
        <v>500</v>
      </c>
      <c r="E41" s="30" t="s">
        <v>122</v>
      </c>
      <c r="F41" s="30" t="s">
        <v>369</v>
      </c>
      <c r="G41" s="30" t="s">
        <v>25</v>
      </c>
      <c r="H41" s="24" t="s">
        <v>25</v>
      </c>
      <c r="I41" s="24" t="str">
        <f t="shared" si="0"/>
        <v>1</v>
      </c>
      <c r="J41" s="65"/>
      <c r="K41" s="66"/>
      <c r="L41" s="65"/>
      <c r="M41" s="66"/>
    </row>
    <row r="42" spans="1:13" s="30" customFormat="1">
      <c r="A42" s="30" t="s">
        <v>498</v>
      </c>
      <c r="B42" s="30" t="s">
        <v>6</v>
      </c>
      <c r="C42" s="30" t="s">
        <v>475</v>
      </c>
      <c r="D42" s="30" t="s">
        <v>499</v>
      </c>
      <c r="E42" s="30" t="s">
        <v>113</v>
      </c>
      <c r="F42" s="30" t="s">
        <v>376</v>
      </c>
      <c r="G42" s="30" t="s">
        <v>25</v>
      </c>
      <c r="H42" s="24" t="s">
        <v>25</v>
      </c>
      <c r="I42" s="24" t="str">
        <f t="shared" si="0"/>
        <v>1</v>
      </c>
      <c r="J42" s="65"/>
      <c r="K42" s="66"/>
      <c r="L42" s="65"/>
      <c r="M42" s="66"/>
    </row>
    <row r="43" spans="1:13" s="30" customFormat="1">
      <c r="A43" s="30" t="s">
        <v>498</v>
      </c>
      <c r="B43" s="30" t="s">
        <v>6</v>
      </c>
      <c r="C43" s="30" t="s">
        <v>475</v>
      </c>
      <c r="D43" s="30" t="s">
        <v>497</v>
      </c>
      <c r="E43" s="30" t="s">
        <v>118</v>
      </c>
      <c r="F43" s="30" t="s">
        <v>396</v>
      </c>
      <c r="G43" s="30" t="s">
        <v>41</v>
      </c>
      <c r="H43" s="24" t="s">
        <v>25</v>
      </c>
      <c r="I43" s="24" t="str">
        <f t="shared" si="0"/>
        <v>0</v>
      </c>
      <c r="J43" s="65"/>
      <c r="K43" s="66"/>
      <c r="L43" s="65"/>
      <c r="M43" s="66"/>
    </row>
    <row r="44" spans="1:13" s="24" customFormat="1">
      <c r="A44" s="24" t="s">
        <v>490</v>
      </c>
      <c r="B44" s="24" t="s">
        <v>6</v>
      </c>
      <c r="C44" s="24" t="s">
        <v>475</v>
      </c>
      <c r="D44" s="24" t="s">
        <v>496</v>
      </c>
      <c r="E44" s="24" t="s">
        <v>126</v>
      </c>
      <c r="F44" s="24" t="s">
        <v>396</v>
      </c>
      <c r="G44" s="24" t="s">
        <v>41</v>
      </c>
      <c r="H44" s="24" t="s">
        <v>25</v>
      </c>
      <c r="I44" s="24" t="str">
        <f t="shared" si="0"/>
        <v>0</v>
      </c>
      <c r="J44" s="55" t="s">
        <v>563</v>
      </c>
      <c r="K44" s="56">
        <f>COUNTIF(I44:I50, "1")</f>
        <v>4</v>
      </c>
      <c r="L44" s="55" t="s">
        <v>566</v>
      </c>
      <c r="M44" s="56">
        <f>K44/(K44+K45)</f>
        <v>0.5714285714285714</v>
      </c>
    </row>
    <row r="45" spans="1:13" s="24" customFormat="1">
      <c r="A45" s="24" t="s">
        <v>490</v>
      </c>
      <c r="B45" s="24" t="s">
        <v>6</v>
      </c>
      <c r="C45" s="24" t="s">
        <v>475</v>
      </c>
      <c r="D45" s="24" t="s">
        <v>495</v>
      </c>
      <c r="E45" s="24" t="s">
        <v>124</v>
      </c>
      <c r="F45" s="24" t="s">
        <v>376</v>
      </c>
      <c r="G45" s="24" t="s">
        <v>25</v>
      </c>
      <c r="H45" s="24" t="s">
        <v>25</v>
      </c>
      <c r="I45" s="24" t="str">
        <f t="shared" si="0"/>
        <v>1</v>
      </c>
      <c r="J45" s="55" t="s">
        <v>564</v>
      </c>
      <c r="K45" s="56">
        <f>COUNTIF(I44:I50, "0")</f>
        <v>3</v>
      </c>
      <c r="L45" s="55" t="s">
        <v>567</v>
      </c>
      <c r="M45" s="56">
        <f>K44/(K44+K46)</f>
        <v>1</v>
      </c>
    </row>
    <row r="46" spans="1:13" s="24" customFormat="1">
      <c r="A46" s="24" t="s">
        <v>490</v>
      </c>
      <c r="B46" s="24" t="s">
        <v>6</v>
      </c>
      <c r="C46" s="24" t="s">
        <v>475</v>
      </c>
      <c r="D46" s="24" t="s">
        <v>494</v>
      </c>
      <c r="E46" s="24" t="s">
        <v>329</v>
      </c>
      <c r="F46" s="24" t="s">
        <v>376</v>
      </c>
      <c r="G46" s="24" t="s">
        <v>25</v>
      </c>
      <c r="H46" s="24" t="s">
        <v>25</v>
      </c>
      <c r="I46" s="24" t="str">
        <f t="shared" si="0"/>
        <v>1</v>
      </c>
      <c r="J46" s="55" t="s">
        <v>565</v>
      </c>
      <c r="K46" s="56">
        <v>0</v>
      </c>
      <c r="L46" s="55"/>
      <c r="M46" s="56"/>
    </row>
    <row r="47" spans="1:13" s="24" customFormat="1">
      <c r="A47" s="24" t="s">
        <v>490</v>
      </c>
      <c r="B47" s="24" t="s">
        <v>6</v>
      </c>
      <c r="C47" s="24" t="s">
        <v>475</v>
      </c>
      <c r="D47" s="24" t="s">
        <v>493</v>
      </c>
      <c r="E47" s="24" t="s">
        <v>202</v>
      </c>
      <c r="F47" s="24" t="s">
        <v>376</v>
      </c>
      <c r="G47" s="24" t="s">
        <v>25</v>
      </c>
      <c r="H47" s="24" t="s">
        <v>25</v>
      </c>
      <c r="I47" s="24" t="str">
        <f t="shared" si="0"/>
        <v>1</v>
      </c>
      <c r="J47" s="55"/>
      <c r="K47" s="56"/>
      <c r="L47" s="55"/>
      <c r="M47" s="56"/>
    </row>
    <row r="48" spans="1:13" s="24" customFormat="1">
      <c r="A48" s="24" t="s">
        <v>490</v>
      </c>
      <c r="B48" s="24" t="s">
        <v>6</v>
      </c>
      <c r="C48" s="24" t="s">
        <v>475</v>
      </c>
      <c r="D48" s="24" t="s">
        <v>492</v>
      </c>
      <c r="E48" s="24" t="s">
        <v>122</v>
      </c>
      <c r="F48" s="24" t="s">
        <v>396</v>
      </c>
      <c r="G48" s="24" t="s">
        <v>41</v>
      </c>
      <c r="H48" s="24" t="s">
        <v>25</v>
      </c>
      <c r="I48" s="24" t="str">
        <f>IF(G48=H48, "1", "0")</f>
        <v>0</v>
      </c>
      <c r="J48" s="55"/>
      <c r="K48" s="56"/>
      <c r="L48" s="55"/>
      <c r="M48" s="56"/>
    </row>
    <row r="49" spans="1:14" s="24" customFormat="1">
      <c r="A49" s="24" t="s">
        <v>490</v>
      </c>
      <c r="B49" s="24" t="s">
        <v>6</v>
      </c>
      <c r="C49" s="24" t="s">
        <v>475</v>
      </c>
      <c r="D49" s="24" t="s">
        <v>491</v>
      </c>
      <c r="E49" s="24" t="s">
        <v>113</v>
      </c>
      <c r="F49" s="24" t="s">
        <v>382</v>
      </c>
      <c r="G49" s="24" t="s">
        <v>41</v>
      </c>
      <c r="H49" s="24" t="s">
        <v>25</v>
      </c>
      <c r="I49" s="24" t="str">
        <f t="shared" si="0"/>
        <v>0</v>
      </c>
      <c r="J49" s="55"/>
      <c r="K49" s="56"/>
      <c r="L49" s="55"/>
      <c r="M49" s="56"/>
    </row>
    <row r="50" spans="1:14" s="24" customFormat="1">
      <c r="A50" s="24" t="s">
        <v>490</v>
      </c>
      <c r="B50" s="24" t="s">
        <v>6</v>
      </c>
      <c r="C50" s="24" t="s">
        <v>475</v>
      </c>
      <c r="D50" s="24" t="s">
        <v>489</v>
      </c>
      <c r="E50" s="24" t="s">
        <v>118</v>
      </c>
      <c r="F50" s="24" t="s">
        <v>376</v>
      </c>
      <c r="G50" s="24" t="s">
        <v>25</v>
      </c>
      <c r="H50" s="24" t="s">
        <v>25</v>
      </c>
      <c r="I50" s="24" t="str">
        <f t="shared" si="0"/>
        <v>1</v>
      </c>
      <c r="J50" s="55"/>
      <c r="K50" s="56"/>
      <c r="L50" s="55"/>
      <c r="M50" s="56"/>
    </row>
    <row r="51" spans="1:14" s="21" customFormat="1">
      <c r="A51" s="21" t="s">
        <v>483</v>
      </c>
      <c r="B51" s="21" t="s">
        <v>6</v>
      </c>
      <c r="C51" s="21" t="s">
        <v>475</v>
      </c>
      <c r="D51" s="50" t="s">
        <v>488</v>
      </c>
      <c r="E51" s="21" t="s">
        <v>126</v>
      </c>
      <c r="F51" s="21" t="s">
        <v>376</v>
      </c>
      <c r="G51" s="24" t="s">
        <v>25</v>
      </c>
      <c r="H51" s="24" t="s">
        <v>25</v>
      </c>
      <c r="I51" s="24" t="str">
        <f t="shared" si="0"/>
        <v>1</v>
      </c>
      <c r="J51" s="89" t="s">
        <v>563</v>
      </c>
      <c r="K51" s="90">
        <f>COUNTIF(I51:I56, "1")</f>
        <v>6</v>
      </c>
      <c r="L51" s="89" t="s">
        <v>566</v>
      </c>
      <c r="M51" s="90">
        <f>K51/(K51+K52)</f>
        <v>1</v>
      </c>
    </row>
    <row r="52" spans="1:14" s="21" customFormat="1">
      <c r="A52" s="21" t="s">
        <v>483</v>
      </c>
      <c r="B52" s="21" t="s">
        <v>6</v>
      </c>
      <c r="C52" s="21" t="s">
        <v>475</v>
      </c>
      <c r="D52" s="50" t="s">
        <v>487</v>
      </c>
      <c r="E52" s="21" t="s">
        <v>124</v>
      </c>
      <c r="F52" s="21" t="s">
        <v>376</v>
      </c>
      <c r="G52" s="24" t="s">
        <v>25</v>
      </c>
      <c r="H52" s="24" t="s">
        <v>25</v>
      </c>
      <c r="I52" s="24" t="str">
        <f t="shared" si="0"/>
        <v>1</v>
      </c>
      <c r="J52" s="89" t="s">
        <v>564</v>
      </c>
      <c r="K52" s="90">
        <f>COUNTIF(I51:I56, "0")</f>
        <v>0</v>
      </c>
      <c r="L52" s="89" t="s">
        <v>567</v>
      </c>
      <c r="M52" s="90">
        <f>K51/(K51+K53)</f>
        <v>1</v>
      </c>
    </row>
    <row r="53" spans="1:14" s="21" customFormat="1">
      <c r="A53" s="21" t="s">
        <v>483</v>
      </c>
      <c r="B53" s="21" t="s">
        <v>6</v>
      </c>
      <c r="C53" s="21" t="s">
        <v>475</v>
      </c>
      <c r="D53" s="50" t="s">
        <v>486</v>
      </c>
      <c r="E53" s="21" t="s">
        <v>202</v>
      </c>
      <c r="F53" s="21" t="s">
        <v>376</v>
      </c>
      <c r="G53" s="24" t="s">
        <v>25</v>
      </c>
      <c r="H53" s="24" t="s">
        <v>25</v>
      </c>
      <c r="I53" s="24" t="str">
        <f t="shared" si="0"/>
        <v>1</v>
      </c>
      <c r="J53" s="89" t="s">
        <v>565</v>
      </c>
      <c r="K53" s="90">
        <v>0</v>
      </c>
      <c r="L53" s="89"/>
      <c r="M53" s="90"/>
    </row>
    <row r="54" spans="1:14" s="21" customFormat="1">
      <c r="A54" s="21" t="s">
        <v>483</v>
      </c>
      <c r="B54" s="21" t="s">
        <v>6</v>
      </c>
      <c r="C54" s="21" t="s">
        <v>475</v>
      </c>
      <c r="D54" s="50" t="s">
        <v>485</v>
      </c>
      <c r="E54" s="21" t="s">
        <v>122</v>
      </c>
      <c r="F54" s="21" t="s">
        <v>373</v>
      </c>
      <c r="G54" s="24" t="s">
        <v>25</v>
      </c>
      <c r="H54" s="24" t="s">
        <v>25</v>
      </c>
      <c r="I54" s="24" t="str">
        <f>IF(G54=H54, "1", "0")</f>
        <v>1</v>
      </c>
      <c r="J54" s="89"/>
      <c r="K54" s="90"/>
      <c r="L54" s="89"/>
      <c r="M54" s="90"/>
    </row>
    <row r="55" spans="1:14" s="21" customFormat="1">
      <c r="A55" s="21" t="s">
        <v>483</v>
      </c>
      <c r="B55" s="21" t="s">
        <v>6</v>
      </c>
      <c r="C55" s="21" t="s">
        <v>475</v>
      </c>
      <c r="D55" s="50" t="s">
        <v>484</v>
      </c>
      <c r="E55" s="21" t="s">
        <v>113</v>
      </c>
      <c r="F55" s="21" t="s">
        <v>369</v>
      </c>
      <c r="G55" s="24" t="s">
        <v>25</v>
      </c>
      <c r="H55" s="24" t="s">
        <v>25</v>
      </c>
      <c r="I55" s="24" t="str">
        <f t="shared" si="0"/>
        <v>1</v>
      </c>
      <c r="J55" s="89"/>
      <c r="K55" s="90"/>
      <c r="L55" s="89"/>
      <c r="M55" s="90"/>
    </row>
    <row r="56" spans="1:14" s="21" customFormat="1">
      <c r="A56" s="21" t="s">
        <v>483</v>
      </c>
      <c r="B56" s="21" t="s">
        <v>6</v>
      </c>
      <c r="C56" s="21" t="s">
        <v>475</v>
      </c>
      <c r="D56" s="50" t="s">
        <v>482</v>
      </c>
      <c r="E56" s="21" t="s">
        <v>118</v>
      </c>
      <c r="F56" s="21" t="s">
        <v>369</v>
      </c>
      <c r="G56" s="24" t="s">
        <v>25</v>
      </c>
      <c r="H56" s="24" t="s">
        <v>25</v>
      </c>
      <c r="I56" s="24" t="str">
        <f t="shared" si="0"/>
        <v>1</v>
      </c>
      <c r="J56" s="89"/>
      <c r="K56" s="90"/>
      <c r="L56" s="89"/>
      <c r="M56" s="90"/>
    </row>
    <row r="57" spans="1:14" s="18" customFormat="1">
      <c r="A57" s="18" t="s">
        <v>476</v>
      </c>
      <c r="B57" s="18" t="s">
        <v>6</v>
      </c>
      <c r="C57" s="18" t="s">
        <v>475</v>
      </c>
      <c r="D57" s="18" t="s">
        <v>481</v>
      </c>
      <c r="E57" s="18" t="s">
        <v>126</v>
      </c>
      <c r="F57" s="18" t="s">
        <v>396</v>
      </c>
      <c r="G57" s="18" t="s">
        <v>41</v>
      </c>
      <c r="H57" s="24" t="s">
        <v>25</v>
      </c>
      <c r="I57" s="24" t="str">
        <f t="shared" si="0"/>
        <v>0</v>
      </c>
      <c r="J57" s="94" t="s">
        <v>563</v>
      </c>
      <c r="K57" s="95">
        <f>COUNTIF(I57:I62, "1")</f>
        <v>4</v>
      </c>
      <c r="L57" s="94" t="s">
        <v>566</v>
      </c>
      <c r="M57" s="95">
        <f>K57/(K57+K58)</f>
        <v>0.66666666666666663</v>
      </c>
    </row>
    <row r="58" spans="1:14" s="18" customFormat="1">
      <c r="A58" s="18" t="s">
        <v>476</v>
      </c>
      <c r="B58" s="18" t="s">
        <v>6</v>
      </c>
      <c r="C58" s="18" t="s">
        <v>475</v>
      </c>
      <c r="D58" s="18" t="s">
        <v>480</v>
      </c>
      <c r="E58" s="18" t="s">
        <v>124</v>
      </c>
      <c r="F58" s="18" t="s">
        <v>405</v>
      </c>
      <c r="G58" s="18" t="s">
        <v>25</v>
      </c>
      <c r="H58" s="24" t="s">
        <v>25</v>
      </c>
      <c r="I58" s="24" t="str">
        <f t="shared" si="0"/>
        <v>1</v>
      </c>
      <c r="J58" s="94" t="s">
        <v>564</v>
      </c>
      <c r="K58" s="95">
        <f>COUNTIF(I57:I62, "0")</f>
        <v>2</v>
      </c>
      <c r="L58" s="94" t="s">
        <v>567</v>
      </c>
      <c r="M58" s="95">
        <f>K57/(K57+K59)</f>
        <v>1</v>
      </c>
    </row>
    <row r="59" spans="1:14" s="18" customFormat="1">
      <c r="A59" s="18" t="s">
        <v>476</v>
      </c>
      <c r="B59" s="18" t="s">
        <v>6</v>
      </c>
      <c r="C59" s="18" t="s">
        <v>475</v>
      </c>
      <c r="D59" s="18" t="s">
        <v>479</v>
      </c>
      <c r="E59" s="18" t="s">
        <v>202</v>
      </c>
      <c r="F59" s="18" t="s">
        <v>376</v>
      </c>
      <c r="G59" s="18" t="s">
        <v>25</v>
      </c>
      <c r="H59" s="24" t="s">
        <v>25</v>
      </c>
      <c r="I59" s="24" t="str">
        <f t="shared" si="0"/>
        <v>1</v>
      </c>
      <c r="J59" s="94" t="s">
        <v>565</v>
      </c>
      <c r="K59" s="95">
        <v>0</v>
      </c>
      <c r="L59" s="94"/>
      <c r="M59" s="95"/>
    </row>
    <row r="60" spans="1:14" s="18" customFormat="1">
      <c r="A60" s="18" t="s">
        <v>476</v>
      </c>
      <c r="B60" s="18" t="s">
        <v>6</v>
      </c>
      <c r="C60" s="18" t="s">
        <v>475</v>
      </c>
      <c r="D60" s="18" t="s">
        <v>478</v>
      </c>
      <c r="E60" s="18" t="s">
        <v>122</v>
      </c>
      <c r="F60" s="18" t="s">
        <v>373</v>
      </c>
      <c r="G60" s="18" t="s">
        <v>25</v>
      </c>
      <c r="H60" s="24" t="s">
        <v>25</v>
      </c>
      <c r="I60" s="24" t="str">
        <f t="shared" si="0"/>
        <v>1</v>
      </c>
      <c r="J60" s="94"/>
      <c r="K60" s="95"/>
      <c r="L60" s="94"/>
      <c r="M60" s="95"/>
    </row>
    <row r="61" spans="1:14" s="18" customFormat="1">
      <c r="A61" s="18" t="s">
        <v>476</v>
      </c>
      <c r="B61" s="18" t="s">
        <v>6</v>
      </c>
      <c r="C61" s="18" t="s">
        <v>475</v>
      </c>
      <c r="D61" s="18" t="s">
        <v>477</v>
      </c>
      <c r="E61" s="18" t="s">
        <v>118</v>
      </c>
      <c r="F61" s="18" t="s">
        <v>396</v>
      </c>
      <c r="G61" s="18" t="s">
        <v>41</v>
      </c>
      <c r="H61" s="24" t="s">
        <v>25</v>
      </c>
      <c r="I61" s="24" t="str">
        <f t="shared" si="0"/>
        <v>0</v>
      </c>
      <c r="J61" s="94"/>
      <c r="K61" s="95"/>
      <c r="L61" s="94"/>
      <c r="M61" s="95"/>
    </row>
    <row r="62" spans="1:14" s="18" customFormat="1">
      <c r="A62" s="18" t="s">
        <v>476</v>
      </c>
      <c r="B62" s="18" t="s">
        <v>6</v>
      </c>
      <c r="C62" s="18" t="s">
        <v>475</v>
      </c>
      <c r="D62" s="18" t="s">
        <v>474</v>
      </c>
      <c r="E62" s="18" t="s">
        <v>113</v>
      </c>
      <c r="F62" s="18" t="s">
        <v>369</v>
      </c>
      <c r="G62" s="18" t="s">
        <v>25</v>
      </c>
      <c r="H62" s="24" t="s">
        <v>25</v>
      </c>
      <c r="I62" s="24" t="str">
        <f t="shared" si="0"/>
        <v>1</v>
      </c>
      <c r="J62" s="94"/>
      <c r="K62" s="95"/>
      <c r="L62" s="94"/>
      <c r="M62" s="95"/>
    </row>
    <row r="64" spans="1:14" ht="15.75">
      <c r="M64" s="74" t="s">
        <v>568</v>
      </c>
      <c r="N64" s="93">
        <f>AVERAGE(M2,M8,M14,M20,M26,M32,M38,M44,M51,M57)</f>
        <v>0.65714285714285725</v>
      </c>
    </row>
    <row r="65" spans="13:14" ht="15.75">
      <c r="M65" s="74" t="s">
        <v>569</v>
      </c>
      <c r="N65" s="93">
        <f>AVERAGE(M3,M9,M15,M21,M27,M33,M39,M45,M52,M58)</f>
        <v>1</v>
      </c>
    </row>
  </sheetData>
  <autoFilter ref="A1:F1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4"/>
  <sheetViews>
    <sheetView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N53" sqref="N53"/>
    </sheetView>
  </sheetViews>
  <sheetFormatPr defaultRowHeight="15"/>
  <cols>
    <col min="1" max="1" width="38.5703125" style="14" bestFit="1" customWidth="1"/>
    <col min="2" max="2" width="18.7109375" style="14" bestFit="1" customWidth="1"/>
    <col min="3" max="3" width="15.140625" style="14" customWidth="1"/>
    <col min="4" max="4" width="22.140625" style="14" customWidth="1"/>
    <col min="5" max="5" width="19.5703125" style="14" bestFit="1" customWidth="1"/>
    <col min="6" max="6" width="26.85546875" style="14" customWidth="1"/>
    <col min="7" max="7" width="12.28515625" style="14" bestFit="1" customWidth="1"/>
    <col min="8" max="8" width="13.85546875" style="14" bestFit="1" customWidth="1"/>
    <col min="9" max="9" width="9.140625" style="14"/>
    <col min="10" max="10" width="4.7109375" style="52" bestFit="1" customWidth="1"/>
    <col min="11" max="11" width="9.140625" style="73"/>
    <col min="12" max="12" width="3.5703125" style="52" bestFit="1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24" customFormat="1">
      <c r="A2" s="24" t="s">
        <v>167</v>
      </c>
      <c r="B2" s="24" t="s">
        <v>7</v>
      </c>
      <c r="C2" s="24" t="s">
        <v>115</v>
      </c>
      <c r="D2" s="24" t="s">
        <v>99</v>
      </c>
      <c r="E2" s="24" t="s">
        <v>126</v>
      </c>
      <c r="F2" s="24" t="s">
        <v>170</v>
      </c>
      <c r="G2" s="24">
        <v>3621</v>
      </c>
      <c r="H2" s="24">
        <v>1000</v>
      </c>
      <c r="I2" s="24">
        <v>0</v>
      </c>
      <c r="J2" s="55" t="s">
        <v>563</v>
      </c>
      <c r="K2" s="56">
        <f>COUNTIF(I2:I6, "1")</f>
        <v>4</v>
      </c>
      <c r="L2" s="55" t="s">
        <v>566</v>
      </c>
      <c r="M2" s="56">
        <f>K2/(K2+K3)</f>
        <v>0.8</v>
      </c>
    </row>
    <row r="3" spans="1:13" s="24" customFormat="1">
      <c r="A3" s="24" t="s">
        <v>167</v>
      </c>
      <c r="B3" s="24" t="s">
        <v>7</v>
      </c>
      <c r="C3" s="24" t="s">
        <v>115</v>
      </c>
      <c r="D3" s="24" t="s">
        <v>99</v>
      </c>
      <c r="E3" s="24" t="s">
        <v>124</v>
      </c>
      <c r="F3" s="24" t="s">
        <v>169</v>
      </c>
      <c r="G3" s="24">
        <v>1000</v>
      </c>
      <c r="H3" s="24">
        <v>1000</v>
      </c>
      <c r="I3" s="24">
        <v>1</v>
      </c>
      <c r="J3" s="55" t="s">
        <v>564</v>
      </c>
      <c r="K3" s="56">
        <f>COUNTIF(I2:I6, "0")</f>
        <v>1</v>
      </c>
      <c r="L3" s="55" t="s">
        <v>567</v>
      </c>
      <c r="M3" s="56">
        <f>K2/(K2+K4)</f>
        <v>1</v>
      </c>
    </row>
    <row r="4" spans="1:13" s="24" customFormat="1">
      <c r="A4" s="24" t="s">
        <v>167</v>
      </c>
      <c r="B4" s="24" t="s">
        <v>7</v>
      </c>
      <c r="C4" s="24" t="s">
        <v>115</v>
      </c>
      <c r="D4" s="24" t="s">
        <v>99</v>
      </c>
      <c r="E4" s="24" t="s">
        <v>122</v>
      </c>
      <c r="F4" s="24" t="s">
        <v>155</v>
      </c>
      <c r="G4" s="24">
        <v>1000</v>
      </c>
      <c r="H4" s="24">
        <v>1000</v>
      </c>
      <c r="I4" s="24">
        <v>1</v>
      </c>
      <c r="J4" s="55" t="s">
        <v>565</v>
      </c>
      <c r="K4" s="56">
        <v>0</v>
      </c>
      <c r="L4" s="55"/>
      <c r="M4" s="56"/>
    </row>
    <row r="5" spans="1:13" s="24" customFormat="1">
      <c r="A5" s="24" t="s">
        <v>167</v>
      </c>
      <c r="B5" s="24" t="s">
        <v>7</v>
      </c>
      <c r="C5" s="24" t="s">
        <v>115</v>
      </c>
      <c r="D5" s="24" t="s">
        <v>99</v>
      </c>
      <c r="E5" s="24" t="s">
        <v>118</v>
      </c>
      <c r="F5" s="24" t="s">
        <v>168</v>
      </c>
      <c r="G5" s="24">
        <v>1000</v>
      </c>
      <c r="H5" s="24">
        <v>1000</v>
      </c>
      <c r="I5" s="24">
        <v>1</v>
      </c>
      <c r="J5" s="55"/>
      <c r="K5" s="56"/>
      <c r="L5" s="55"/>
      <c r="M5" s="56"/>
    </row>
    <row r="6" spans="1:13" s="24" customFormat="1">
      <c r="A6" s="24" t="s">
        <v>167</v>
      </c>
      <c r="B6" s="24" t="s">
        <v>7</v>
      </c>
      <c r="C6" s="24" t="s">
        <v>115</v>
      </c>
      <c r="D6" s="24" t="s">
        <v>99</v>
      </c>
      <c r="E6" s="24" t="s">
        <v>113</v>
      </c>
      <c r="F6" s="24" t="s">
        <v>166</v>
      </c>
      <c r="G6" s="24">
        <v>1000</v>
      </c>
      <c r="H6" s="24">
        <v>1000</v>
      </c>
      <c r="I6" s="24">
        <v>1</v>
      </c>
      <c r="J6" s="55"/>
      <c r="K6" s="56"/>
      <c r="L6" s="55"/>
      <c r="M6" s="56"/>
    </row>
    <row r="7" spans="1:13" s="23" customFormat="1">
      <c r="A7" s="23" t="s">
        <v>161</v>
      </c>
      <c r="B7" s="23" t="s">
        <v>7</v>
      </c>
      <c r="C7" s="23" t="s">
        <v>115</v>
      </c>
      <c r="D7" s="23" t="s">
        <v>97</v>
      </c>
      <c r="E7" s="23" t="s">
        <v>126</v>
      </c>
      <c r="F7" s="23" t="s">
        <v>165</v>
      </c>
      <c r="G7" s="23">
        <v>3512</v>
      </c>
      <c r="H7" s="23">
        <v>1600</v>
      </c>
      <c r="I7" s="23">
        <v>0</v>
      </c>
      <c r="J7" s="85" t="s">
        <v>563</v>
      </c>
      <c r="K7" s="86">
        <f>COUNTIF(I7:I11, "1")</f>
        <v>4</v>
      </c>
      <c r="L7" s="85" t="s">
        <v>566</v>
      </c>
      <c r="M7" s="86">
        <f>K7/(K7+K8)</f>
        <v>0.8</v>
      </c>
    </row>
    <row r="8" spans="1:13" s="23" customFormat="1">
      <c r="A8" s="23" t="s">
        <v>161</v>
      </c>
      <c r="B8" s="23" t="s">
        <v>7</v>
      </c>
      <c r="C8" s="23" t="s">
        <v>115</v>
      </c>
      <c r="D8" s="23" t="s">
        <v>97</v>
      </c>
      <c r="E8" s="23" t="s">
        <v>124</v>
      </c>
      <c r="F8" s="23" t="s">
        <v>164</v>
      </c>
      <c r="G8" s="23">
        <v>1600</v>
      </c>
      <c r="H8" s="23">
        <v>1600</v>
      </c>
      <c r="I8" s="23">
        <v>1</v>
      </c>
      <c r="J8" s="85" t="s">
        <v>564</v>
      </c>
      <c r="K8" s="86">
        <f>COUNTIF(I7:I11, "0")</f>
        <v>1</v>
      </c>
      <c r="L8" s="85" t="s">
        <v>567</v>
      </c>
      <c r="M8" s="86">
        <f>K7/(K7+K9)</f>
        <v>1</v>
      </c>
    </row>
    <row r="9" spans="1:13" s="23" customFormat="1">
      <c r="A9" s="23" t="s">
        <v>161</v>
      </c>
      <c r="B9" s="23" t="s">
        <v>7</v>
      </c>
      <c r="C9" s="23" t="s">
        <v>115</v>
      </c>
      <c r="D9" s="23" t="s">
        <v>97</v>
      </c>
      <c r="E9" s="23" t="s">
        <v>122</v>
      </c>
      <c r="F9" s="23" t="s">
        <v>163</v>
      </c>
      <c r="G9" s="23">
        <v>1600</v>
      </c>
      <c r="H9" s="23">
        <v>1600</v>
      </c>
      <c r="I9" s="23">
        <v>1</v>
      </c>
      <c r="J9" s="85" t="s">
        <v>565</v>
      </c>
      <c r="K9" s="86">
        <v>0</v>
      </c>
      <c r="L9" s="85"/>
      <c r="M9" s="86"/>
    </row>
    <row r="10" spans="1:13" s="23" customFormat="1">
      <c r="A10" s="23" t="s">
        <v>161</v>
      </c>
      <c r="B10" s="23" t="s">
        <v>7</v>
      </c>
      <c r="C10" s="23" t="s">
        <v>115</v>
      </c>
      <c r="D10" s="23" t="s">
        <v>97</v>
      </c>
      <c r="E10" s="23" t="s">
        <v>118</v>
      </c>
      <c r="F10" s="23" t="s">
        <v>162</v>
      </c>
      <c r="G10" s="23">
        <v>1609.34</v>
      </c>
      <c r="H10" s="23">
        <v>1600</v>
      </c>
      <c r="I10" s="23">
        <v>1</v>
      </c>
      <c r="J10" s="85"/>
      <c r="K10" s="86"/>
      <c r="L10" s="85"/>
      <c r="M10" s="86"/>
    </row>
    <row r="11" spans="1:13" s="23" customFormat="1">
      <c r="A11" s="23" t="s">
        <v>161</v>
      </c>
      <c r="B11" s="23" t="s">
        <v>7</v>
      </c>
      <c r="C11" s="23" t="s">
        <v>115</v>
      </c>
      <c r="D11" s="23" t="s">
        <v>97</v>
      </c>
      <c r="E11" s="23" t="s">
        <v>113</v>
      </c>
      <c r="F11" s="23" t="s">
        <v>160</v>
      </c>
      <c r="G11" s="23">
        <v>1600</v>
      </c>
      <c r="H11" s="23">
        <v>1600</v>
      </c>
      <c r="I11" s="23">
        <v>1</v>
      </c>
      <c r="J11" s="85"/>
      <c r="K11" s="86"/>
      <c r="L11" s="85"/>
      <c r="M11" s="86"/>
    </row>
    <row r="12" spans="1:13" s="22" customFormat="1">
      <c r="A12" s="22" t="s">
        <v>157</v>
      </c>
      <c r="B12" s="22" t="s">
        <v>7</v>
      </c>
      <c r="C12" s="22" t="s">
        <v>115</v>
      </c>
      <c r="D12" s="22" t="s">
        <v>96</v>
      </c>
      <c r="E12" s="22" t="s">
        <v>126</v>
      </c>
      <c r="F12" s="22" t="s">
        <v>159</v>
      </c>
      <c r="G12" s="22">
        <v>5148</v>
      </c>
      <c r="H12" s="22">
        <v>3000</v>
      </c>
      <c r="I12" s="22">
        <v>0</v>
      </c>
      <c r="J12" s="59" t="s">
        <v>563</v>
      </c>
      <c r="K12" s="60">
        <f>COUNTIF(I12:I16, "1")</f>
        <v>4</v>
      </c>
      <c r="L12" s="59" t="s">
        <v>566</v>
      </c>
      <c r="M12" s="60">
        <f>K12/(K12+K13)</f>
        <v>0.8</v>
      </c>
    </row>
    <row r="13" spans="1:13" s="22" customFormat="1">
      <c r="A13" s="22" t="s">
        <v>157</v>
      </c>
      <c r="B13" s="22" t="s">
        <v>7</v>
      </c>
      <c r="C13" s="22" t="s">
        <v>115</v>
      </c>
      <c r="D13" s="22" t="s">
        <v>96</v>
      </c>
      <c r="E13" s="22" t="s">
        <v>124</v>
      </c>
      <c r="F13" s="22" t="s">
        <v>156</v>
      </c>
      <c r="G13" s="22">
        <v>3000</v>
      </c>
      <c r="H13" s="22">
        <v>3000</v>
      </c>
      <c r="I13" s="22">
        <v>1</v>
      </c>
      <c r="J13" s="59" t="s">
        <v>564</v>
      </c>
      <c r="K13" s="60">
        <f>COUNTIF(I12:I16, "0")</f>
        <v>1</v>
      </c>
      <c r="L13" s="59" t="s">
        <v>567</v>
      </c>
      <c r="M13" s="60">
        <f>K12/(K12+K14)</f>
        <v>1</v>
      </c>
    </row>
    <row r="14" spans="1:13" s="22" customFormat="1">
      <c r="A14" s="22" t="s">
        <v>157</v>
      </c>
      <c r="B14" s="22" t="s">
        <v>7</v>
      </c>
      <c r="C14" s="22" t="s">
        <v>115</v>
      </c>
      <c r="D14" s="22" t="s">
        <v>96</v>
      </c>
      <c r="E14" s="22" t="s">
        <v>122</v>
      </c>
      <c r="F14" s="22" t="s">
        <v>158</v>
      </c>
      <c r="G14" s="22">
        <v>3000</v>
      </c>
      <c r="H14" s="22">
        <v>3000</v>
      </c>
      <c r="I14" s="22">
        <v>1</v>
      </c>
      <c r="J14" s="59" t="s">
        <v>565</v>
      </c>
      <c r="K14" s="60">
        <v>0</v>
      </c>
      <c r="L14" s="59"/>
      <c r="M14" s="60"/>
    </row>
    <row r="15" spans="1:13" s="22" customFormat="1">
      <c r="A15" s="22" t="s">
        <v>157</v>
      </c>
      <c r="B15" s="22" t="s">
        <v>7</v>
      </c>
      <c r="C15" s="22" t="s">
        <v>115</v>
      </c>
      <c r="D15" s="22" t="s">
        <v>96</v>
      </c>
      <c r="E15" s="22" t="s">
        <v>118</v>
      </c>
      <c r="F15" s="22" t="s">
        <v>149</v>
      </c>
      <c r="G15" s="22">
        <v>3000</v>
      </c>
      <c r="H15" s="22">
        <v>3000</v>
      </c>
      <c r="I15" s="22">
        <v>1</v>
      </c>
      <c r="J15" s="59"/>
      <c r="K15" s="60"/>
      <c r="L15" s="59"/>
      <c r="M15" s="60"/>
    </row>
    <row r="16" spans="1:13" s="22" customFormat="1">
      <c r="A16" s="22" t="s">
        <v>157</v>
      </c>
      <c r="B16" s="22" t="s">
        <v>7</v>
      </c>
      <c r="C16" s="22" t="s">
        <v>115</v>
      </c>
      <c r="D16" s="22" t="s">
        <v>96</v>
      </c>
      <c r="E16" s="22" t="s">
        <v>113</v>
      </c>
      <c r="F16" s="22" t="s">
        <v>147</v>
      </c>
      <c r="G16" s="22">
        <v>3000</v>
      </c>
      <c r="H16" s="22">
        <v>3000</v>
      </c>
      <c r="I16" s="22">
        <v>1</v>
      </c>
      <c r="J16" s="59"/>
      <c r="K16" s="60"/>
      <c r="L16" s="59"/>
      <c r="M16" s="60"/>
    </row>
    <row r="17" spans="1:13" s="21" customFormat="1">
      <c r="A17" s="21" t="s">
        <v>153</v>
      </c>
      <c r="B17" s="21" t="s">
        <v>7</v>
      </c>
      <c r="C17" s="21" t="s">
        <v>115</v>
      </c>
      <c r="D17" s="21" t="s">
        <v>93</v>
      </c>
      <c r="E17" s="21" t="s">
        <v>124</v>
      </c>
      <c r="F17" s="21" t="s">
        <v>156</v>
      </c>
      <c r="G17" s="21">
        <v>3000</v>
      </c>
      <c r="H17" s="21">
        <v>3000</v>
      </c>
      <c r="I17" s="21">
        <v>1</v>
      </c>
      <c r="J17" s="89" t="s">
        <v>563</v>
      </c>
      <c r="K17" s="90">
        <f>COUNTIF(I17:I20, "1")</f>
        <v>3</v>
      </c>
      <c r="L17" s="89" t="s">
        <v>566</v>
      </c>
      <c r="M17" s="90">
        <f>K17/(K17+K18)</f>
        <v>0.75</v>
      </c>
    </row>
    <row r="18" spans="1:13" s="21" customFormat="1">
      <c r="A18" s="21" t="s">
        <v>153</v>
      </c>
      <c r="B18" s="21" t="s">
        <v>7</v>
      </c>
      <c r="C18" s="21" t="s">
        <v>115</v>
      </c>
      <c r="D18" s="21" t="s">
        <v>93</v>
      </c>
      <c r="E18" s="21" t="s">
        <v>122</v>
      </c>
      <c r="F18" s="21" t="s">
        <v>155</v>
      </c>
      <c r="G18" s="21">
        <v>1000</v>
      </c>
      <c r="H18" s="21">
        <v>3000</v>
      </c>
      <c r="I18" s="21">
        <v>0</v>
      </c>
      <c r="J18" s="89" t="s">
        <v>564</v>
      </c>
      <c r="K18" s="90">
        <f>COUNTIF(I17:I20, "0")</f>
        <v>1</v>
      </c>
      <c r="L18" s="89" t="s">
        <v>567</v>
      </c>
      <c r="M18" s="90">
        <f>K17/(K17+K19)</f>
        <v>1</v>
      </c>
    </row>
    <row r="19" spans="1:13" s="21" customFormat="1">
      <c r="A19" s="21" t="s">
        <v>153</v>
      </c>
      <c r="B19" s="21" t="s">
        <v>7</v>
      </c>
      <c r="C19" s="21" t="s">
        <v>115</v>
      </c>
      <c r="D19" s="21" t="s">
        <v>93</v>
      </c>
      <c r="E19" s="21" t="s">
        <v>118</v>
      </c>
      <c r="F19" s="21" t="s">
        <v>154</v>
      </c>
      <c r="G19" s="21">
        <v>3000</v>
      </c>
      <c r="H19" s="21">
        <v>3000</v>
      </c>
      <c r="I19" s="21">
        <v>1</v>
      </c>
      <c r="J19" s="89" t="s">
        <v>565</v>
      </c>
      <c r="K19" s="90">
        <v>0</v>
      </c>
      <c r="L19" s="89"/>
      <c r="M19" s="90"/>
    </row>
    <row r="20" spans="1:13" s="21" customFormat="1">
      <c r="A20" s="21" t="s">
        <v>153</v>
      </c>
      <c r="B20" s="21" t="s">
        <v>7</v>
      </c>
      <c r="C20" s="21" t="s">
        <v>115</v>
      </c>
      <c r="D20" s="21" t="s">
        <v>93</v>
      </c>
      <c r="E20" s="21" t="s">
        <v>113</v>
      </c>
      <c r="F20" s="21" t="s">
        <v>147</v>
      </c>
      <c r="G20" s="21">
        <v>3000</v>
      </c>
      <c r="H20" s="21">
        <v>3000</v>
      </c>
      <c r="I20" s="21">
        <v>1</v>
      </c>
      <c r="J20" s="89"/>
      <c r="K20" s="90"/>
      <c r="L20" s="89"/>
      <c r="M20" s="90"/>
    </row>
    <row r="21" spans="1:13" s="20" customFormat="1">
      <c r="A21" s="20" t="s">
        <v>148</v>
      </c>
      <c r="B21" s="20" t="s">
        <v>7</v>
      </c>
      <c r="C21" s="20" t="s">
        <v>115</v>
      </c>
      <c r="D21" s="20" t="s">
        <v>95</v>
      </c>
      <c r="E21" s="20" t="s">
        <v>126</v>
      </c>
      <c r="F21" s="20" t="s">
        <v>152</v>
      </c>
      <c r="G21" s="20">
        <v>3128</v>
      </c>
      <c r="H21" s="20">
        <v>3000</v>
      </c>
      <c r="I21" s="20">
        <v>1</v>
      </c>
      <c r="J21" s="57" t="s">
        <v>563</v>
      </c>
      <c r="K21" s="58">
        <f>COUNTIF(I21:I25, "1")</f>
        <v>5</v>
      </c>
      <c r="L21" s="57" t="s">
        <v>566</v>
      </c>
      <c r="M21" s="58">
        <f>K21/(K21+K22)</f>
        <v>1</v>
      </c>
    </row>
    <row r="22" spans="1:13" s="20" customFormat="1">
      <c r="A22" s="20" t="s">
        <v>148</v>
      </c>
      <c r="B22" s="20" t="s">
        <v>7</v>
      </c>
      <c r="C22" s="20" t="s">
        <v>115</v>
      </c>
      <c r="D22" s="20" t="s">
        <v>95</v>
      </c>
      <c r="E22" s="20" t="s">
        <v>124</v>
      </c>
      <c r="F22" s="20" t="s">
        <v>151</v>
      </c>
      <c r="G22" s="20">
        <v>3000</v>
      </c>
      <c r="H22" s="20">
        <v>3000</v>
      </c>
      <c r="I22" s="20">
        <v>1</v>
      </c>
      <c r="J22" s="57" t="s">
        <v>564</v>
      </c>
      <c r="K22" s="58">
        <f>COUNTIF(I21:I25, "0")</f>
        <v>0</v>
      </c>
      <c r="L22" s="57" t="s">
        <v>567</v>
      </c>
      <c r="M22" s="58">
        <f>K21/(K21+K23)</f>
        <v>1</v>
      </c>
    </row>
    <row r="23" spans="1:13" s="20" customFormat="1">
      <c r="A23" s="20" t="s">
        <v>148</v>
      </c>
      <c r="B23" s="20" t="s">
        <v>7</v>
      </c>
      <c r="C23" s="20" t="s">
        <v>115</v>
      </c>
      <c r="D23" s="20" t="s">
        <v>95</v>
      </c>
      <c r="E23" s="20" t="s">
        <v>122</v>
      </c>
      <c r="F23" s="20" t="s">
        <v>150</v>
      </c>
      <c r="G23" s="20">
        <v>3000</v>
      </c>
      <c r="H23" s="20">
        <v>3000</v>
      </c>
      <c r="I23" s="20">
        <v>1</v>
      </c>
      <c r="J23" s="57" t="s">
        <v>565</v>
      </c>
      <c r="K23" s="58">
        <v>0</v>
      </c>
      <c r="L23" s="57"/>
      <c r="M23" s="58"/>
    </row>
    <row r="24" spans="1:13" s="20" customFormat="1">
      <c r="A24" s="20" t="s">
        <v>148</v>
      </c>
      <c r="B24" s="20" t="s">
        <v>7</v>
      </c>
      <c r="C24" s="20" t="s">
        <v>115</v>
      </c>
      <c r="D24" s="20" t="s">
        <v>95</v>
      </c>
      <c r="E24" s="20" t="s">
        <v>118</v>
      </c>
      <c r="F24" s="20" t="s">
        <v>149</v>
      </c>
      <c r="G24" s="20">
        <v>3000</v>
      </c>
      <c r="H24" s="20">
        <v>3000</v>
      </c>
      <c r="I24" s="20">
        <v>1</v>
      </c>
      <c r="J24" s="57"/>
      <c r="K24" s="58"/>
      <c r="L24" s="57"/>
      <c r="M24" s="58"/>
    </row>
    <row r="25" spans="1:13" s="20" customFormat="1">
      <c r="A25" s="20" t="s">
        <v>148</v>
      </c>
      <c r="B25" s="20" t="s">
        <v>7</v>
      </c>
      <c r="C25" s="20" t="s">
        <v>115</v>
      </c>
      <c r="D25" s="20" t="s">
        <v>95</v>
      </c>
      <c r="E25" s="20" t="s">
        <v>113</v>
      </c>
      <c r="F25" s="20" t="s">
        <v>147</v>
      </c>
      <c r="G25" s="20">
        <v>3000</v>
      </c>
      <c r="H25" s="20">
        <v>3000</v>
      </c>
      <c r="I25" s="20">
        <v>1</v>
      </c>
      <c r="J25" s="57"/>
      <c r="K25" s="58"/>
      <c r="L25" s="57"/>
      <c r="M25" s="58"/>
    </row>
    <row r="26" spans="1:13" s="19" customFormat="1">
      <c r="A26" s="19" t="s">
        <v>142</v>
      </c>
      <c r="B26" s="19" t="s">
        <v>7</v>
      </c>
      <c r="C26" s="19" t="s">
        <v>115</v>
      </c>
      <c r="D26" s="19" t="s">
        <v>100</v>
      </c>
      <c r="E26" s="19" t="s">
        <v>126</v>
      </c>
      <c r="F26" s="19" t="s">
        <v>146</v>
      </c>
      <c r="G26" s="19">
        <v>1758</v>
      </c>
      <c r="H26" s="19">
        <v>5000</v>
      </c>
      <c r="I26" s="19">
        <v>0</v>
      </c>
      <c r="J26" s="104" t="s">
        <v>563</v>
      </c>
      <c r="K26" s="103">
        <f>COUNTIF(I26:I31, "1")</f>
        <v>4</v>
      </c>
      <c r="L26" s="104" t="s">
        <v>566</v>
      </c>
      <c r="M26" s="103">
        <f>K26/(K26+K27)</f>
        <v>0.66666666666666663</v>
      </c>
    </row>
    <row r="27" spans="1:13" s="19" customFormat="1">
      <c r="A27" s="19" t="s">
        <v>142</v>
      </c>
      <c r="B27" s="19" t="s">
        <v>7</v>
      </c>
      <c r="C27" s="19" t="s">
        <v>115</v>
      </c>
      <c r="D27" s="19" t="s">
        <v>100</v>
      </c>
      <c r="E27" s="19" t="s">
        <v>124</v>
      </c>
      <c r="F27" s="19" t="s">
        <v>123</v>
      </c>
      <c r="G27" s="19">
        <v>5000</v>
      </c>
      <c r="H27" s="19">
        <v>5000</v>
      </c>
      <c r="I27" s="19">
        <v>1</v>
      </c>
      <c r="J27" s="104" t="s">
        <v>564</v>
      </c>
      <c r="K27" s="103">
        <f>COUNTIF(I26:I31, "0")</f>
        <v>2</v>
      </c>
      <c r="L27" s="104" t="s">
        <v>567</v>
      </c>
      <c r="M27" s="103">
        <f>K26/(K26+K28)</f>
        <v>1</v>
      </c>
    </row>
    <row r="28" spans="1:13" s="19" customFormat="1">
      <c r="A28" s="19" t="s">
        <v>142</v>
      </c>
      <c r="B28" s="19" t="s">
        <v>7</v>
      </c>
      <c r="C28" s="19" t="s">
        <v>115</v>
      </c>
      <c r="D28" s="19" t="s">
        <v>100</v>
      </c>
      <c r="E28" s="19" t="s">
        <v>122</v>
      </c>
      <c r="F28" s="19" t="s">
        <v>133</v>
      </c>
      <c r="G28" s="19">
        <v>5000</v>
      </c>
      <c r="H28" s="19">
        <v>5000</v>
      </c>
      <c r="I28" s="19">
        <v>1</v>
      </c>
      <c r="J28" s="104" t="s">
        <v>565</v>
      </c>
      <c r="K28" s="103">
        <v>0</v>
      </c>
      <c r="L28" s="104"/>
      <c r="M28" s="103"/>
    </row>
    <row r="29" spans="1:13" s="19" customFormat="1">
      <c r="A29" s="19" t="s">
        <v>142</v>
      </c>
      <c r="B29" s="19" t="s">
        <v>7</v>
      </c>
      <c r="C29" s="19" t="s">
        <v>115</v>
      </c>
      <c r="D29" s="19" t="s">
        <v>100</v>
      </c>
      <c r="E29" s="19" t="s">
        <v>145</v>
      </c>
      <c r="F29" s="19" t="s">
        <v>144</v>
      </c>
      <c r="G29" s="19">
        <v>78</v>
      </c>
      <c r="H29" s="19">
        <v>5000</v>
      </c>
      <c r="I29" s="19">
        <v>0</v>
      </c>
      <c r="J29" s="104"/>
      <c r="K29" s="103"/>
      <c r="L29" s="104"/>
      <c r="M29" s="103"/>
    </row>
    <row r="30" spans="1:13" s="19" customFormat="1">
      <c r="A30" s="19" t="s">
        <v>142</v>
      </c>
      <c r="B30" s="19" t="s">
        <v>7</v>
      </c>
      <c r="C30" s="19" t="s">
        <v>115</v>
      </c>
      <c r="D30" s="19" t="s">
        <v>100</v>
      </c>
      <c r="E30" s="19" t="s">
        <v>118</v>
      </c>
      <c r="F30" s="19" t="s">
        <v>143</v>
      </c>
      <c r="G30" s="19">
        <v>5000</v>
      </c>
      <c r="H30" s="19">
        <v>5000</v>
      </c>
      <c r="I30" s="19">
        <v>1</v>
      </c>
      <c r="J30" s="104"/>
      <c r="K30" s="103"/>
      <c r="L30" s="104"/>
      <c r="M30" s="103"/>
    </row>
    <row r="31" spans="1:13" s="19" customFormat="1">
      <c r="A31" s="19" t="s">
        <v>142</v>
      </c>
      <c r="B31" s="19" t="s">
        <v>7</v>
      </c>
      <c r="C31" s="19" t="s">
        <v>115</v>
      </c>
      <c r="D31" s="19" t="s">
        <v>100</v>
      </c>
      <c r="E31" s="19" t="s">
        <v>113</v>
      </c>
      <c r="F31" s="19" t="s">
        <v>141</v>
      </c>
      <c r="G31" s="19">
        <v>4500</v>
      </c>
      <c r="H31" s="19">
        <v>5000</v>
      </c>
      <c r="I31" s="19">
        <v>1</v>
      </c>
      <c r="J31" s="104"/>
      <c r="K31" s="103"/>
      <c r="L31" s="104"/>
      <c r="M31" s="103"/>
    </row>
    <row r="32" spans="1:13" s="18" customFormat="1">
      <c r="A32" s="18" t="s">
        <v>136</v>
      </c>
      <c r="B32" s="18" t="s">
        <v>7</v>
      </c>
      <c r="C32" s="18" t="s">
        <v>115</v>
      </c>
      <c r="D32" s="18" t="s">
        <v>91</v>
      </c>
      <c r="E32" s="18" t="s">
        <v>126</v>
      </c>
      <c r="F32" s="18" t="s">
        <v>140</v>
      </c>
      <c r="G32" s="18">
        <v>4178</v>
      </c>
      <c r="H32" s="18">
        <v>46300</v>
      </c>
      <c r="I32" s="18">
        <v>0</v>
      </c>
      <c r="J32" s="94" t="s">
        <v>563</v>
      </c>
      <c r="K32" s="95">
        <f>COUNTIF(I32:I36, "1")</f>
        <v>2</v>
      </c>
      <c r="L32" s="94" t="s">
        <v>566</v>
      </c>
      <c r="M32" s="95">
        <f>K32/(K32+K33)</f>
        <v>0.4</v>
      </c>
    </row>
    <row r="33" spans="1:13" s="18" customFormat="1">
      <c r="A33" s="18" t="s">
        <v>136</v>
      </c>
      <c r="B33" s="18" t="s">
        <v>7</v>
      </c>
      <c r="C33" s="18" t="s">
        <v>115</v>
      </c>
      <c r="D33" s="18" t="s">
        <v>91</v>
      </c>
      <c r="E33" s="18" t="s">
        <v>124</v>
      </c>
      <c r="F33" s="18" t="s">
        <v>139</v>
      </c>
      <c r="G33" s="18">
        <v>46350</v>
      </c>
      <c r="H33" s="18">
        <v>46300</v>
      </c>
      <c r="I33" s="18">
        <v>1</v>
      </c>
      <c r="J33" s="94" t="s">
        <v>564</v>
      </c>
      <c r="K33" s="95">
        <f>COUNTIF(I32:I36, "0")</f>
        <v>3</v>
      </c>
      <c r="L33" s="94" t="s">
        <v>567</v>
      </c>
      <c r="M33" s="95">
        <f>K32/(K32+K34)</f>
        <v>1</v>
      </c>
    </row>
    <row r="34" spans="1:13" s="18" customFormat="1">
      <c r="A34" s="18" t="s">
        <v>136</v>
      </c>
      <c r="B34" s="18" t="s">
        <v>7</v>
      </c>
      <c r="C34" s="18" t="s">
        <v>115</v>
      </c>
      <c r="D34" s="18" t="s">
        <v>91</v>
      </c>
      <c r="E34" s="18" t="s">
        <v>122</v>
      </c>
      <c r="F34" s="18" t="s">
        <v>138</v>
      </c>
      <c r="G34" s="18">
        <v>2880</v>
      </c>
      <c r="H34" s="18">
        <v>46300</v>
      </c>
      <c r="I34" s="18">
        <v>0</v>
      </c>
      <c r="J34" s="94" t="s">
        <v>565</v>
      </c>
      <c r="K34" s="95">
        <v>0</v>
      </c>
      <c r="L34" s="94"/>
      <c r="M34" s="95"/>
    </row>
    <row r="35" spans="1:13" s="18" customFormat="1">
      <c r="A35" s="18" t="s">
        <v>136</v>
      </c>
      <c r="B35" s="18" t="s">
        <v>7</v>
      </c>
      <c r="C35" s="18" t="s">
        <v>115</v>
      </c>
      <c r="D35" s="18" t="s">
        <v>91</v>
      </c>
      <c r="E35" s="18" t="s">
        <v>118</v>
      </c>
      <c r="F35" s="18" t="s">
        <v>137</v>
      </c>
      <c r="G35" s="18">
        <v>46000</v>
      </c>
      <c r="H35" s="18">
        <v>46300</v>
      </c>
      <c r="I35" s="18">
        <v>1</v>
      </c>
      <c r="J35" s="94"/>
      <c r="K35" s="95"/>
      <c r="L35" s="94"/>
      <c r="M35" s="95"/>
    </row>
    <row r="36" spans="1:13" s="18" customFormat="1">
      <c r="A36" s="18" t="s">
        <v>136</v>
      </c>
      <c r="B36" s="18" t="s">
        <v>7</v>
      </c>
      <c r="C36" s="18" t="s">
        <v>115</v>
      </c>
      <c r="D36" s="18" t="s">
        <v>91</v>
      </c>
      <c r="E36" s="18" t="s">
        <v>113</v>
      </c>
      <c r="F36" s="18" t="s">
        <v>135</v>
      </c>
      <c r="G36" s="18">
        <v>78</v>
      </c>
      <c r="H36" s="18">
        <v>46300</v>
      </c>
      <c r="I36" s="18">
        <v>0</v>
      </c>
      <c r="J36" s="94"/>
      <c r="K36" s="95"/>
      <c r="L36" s="94"/>
      <c r="M36" s="95"/>
    </row>
    <row r="37" spans="1:13" s="17" customFormat="1">
      <c r="A37" s="17" t="s">
        <v>131</v>
      </c>
      <c r="B37" s="17" t="s">
        <v>7</v>
      </c>
      <c r="C37" s="17" t="s">
        <v>115</v>
      </c>
      <c r="D37" s="17" t="s">
        <v>92</v>
      </c>
      <c r="E37" s="17" t="s">
        <v>126</v>
      </c>
      <c r="F37" s="17" t="s">
        <v>134</v>
      </c>
      <c r="G37" s="17">
        <v>9654</v>
      </c>
      <c r="H37" s="17">
        <v>5000</v>
      </c>
      <c r="I37" s="17">
        <v>0</v>
      </c>
      <c r="J37" s="71" t="s">
        <v>563</v>
      </c>
      <c r="K37" s="72">
        <f>COUNTIF(I37:I41, "1")</f>
        <v>4</v>
      </c>
      <c r="L37" s="71" t="s">
        <v>566</v>
      </c>
      <c r="M37" s="72">
        <f>K37/(K37+K38)</f>
        <v>0.8</v>
      </c>
    </row>
    <row r="38" spans="1:13" s="17" customFormat="1">
      <c r="A38" s="17" t="s">
        <v>131</v>
      </c>
      <c r="B38" s="17" t="s">
        <v>7</v>
      </c>
      <c r="C38" s="17" t="s">
        <v>115</v>
      </c>
      <c r="D38" s="17" t="s">
        <v>92</v>
      </c>
      <c r="E38" s="17" t="s">
        <v>124</v>
      </c>
      <c r="F38" s="17" t="s">
        <v>123</v>
      </c>
      <c r="G38" s="17">
        <v>5000</v>
      </c>
      <c r="H38" s="17">
        <v>5000</v>
      </c>
      <c r="I38" s="17">
        <v>1</v>
      </c>
      <c r="J38" s="71" t="s">
        <v>564</v>
      </c>
      <c r="K38" s="72">
        <f>COUNTIF(I37:I41, "0")</f>
        <v>1</v>
      </c>
      <c r="L38" s="71" t="s">
        <v>567</v>
      </c>
      <c r="M38" s="72">
        <f>K37/(K37+K39)</f>
        <v>1</v>
      </c>
    </row>
    <row r="39" spans="1:13" s="17" customFormat="1">
      <c r="A39" s="17" t="s">
        <v>131</v>
      </c>
      <c r="B39" s="17" t="s">
        <v>7</v>
      </c>
      <c r="C39" s="17" t="s">
        <v>115</v>
      </c>
      <c r="D39" s="17" t="s">
        <v>92</v>
      </c>
      <c r="E39" s="17" t="s">
        <v>122</v>
      </c>
      <c r="F39" s="17" t="s">
        <v>133</v>
      </c>
      <c r="G39" s="17">
        <v>5000</v>
      </c>
      <c r="H39" s="17">
        <v>5000</v>
      </c>
      <c r="I39" s="17">
        <v>1</v>
      </c>
      <c r="J39" s="71" t="s">
        <v>565</v>
      </c>
      <c r="K39" s="72">
        <v>0</v>
      </c>
      <c r="L39" s="71"/>
      <c r="M39" s="72"/>
    </row>
    <row r="40" spans="1:13" s="17" customFormat="1">
      <c r="A40" s="17" t="s">
        <v>131</v>
      </c>
      <c r="B40" s="17" t="s">
        <v>7</v>
      </c>
      <c r="C40" s="17" t="s">
        <v>115</v>
      </c>
      <c r="D40" s="17" t="s">
        <v>92</v>
      </c>
      <c r="E40" s="17" t="s">
        <v>118</v>
      </c>
      <c r="F40" s="17" t="s">
        <v>132</v>
      </c>
      <c r="G40" s="17">
        <v>5000</v>
      </c>
      <c r="H40" s="17">
        <v>5000</v>
      </c>
      <c r="I40" s="17">
        <v>1</v>
      </c>
      <c r="J40" s="71"/>
      <c r="K40" s="72"/>
      <c r="L40" s="71"/>
      <c r="M40" s="72"/>
    </row>
    <row r="41" spans="1:13" s="17" customFormat="1">
      <c r="A41" s="17" t="s">
        <v>131</v>
      </c>
      <c r="B41" s="17" t="s">
        <v>7</v>
      </c>
      <c r="C41" s="17" t="s">
        <v>115</v>
      </c>
      <c r="D41" s="17" t="s">
        <v>92</v>
      </c>
      <c r="E41" s="17" t="s">
        <v>113</v>
      </c>
      <c r="F41" s="17" t="s">
        <v>112</v>
      </c>
      <c r="G41" s="17">
        <v>5000</v>
      </c>
      <c r="H41" s="17">
        <v>5000</v>
      </c>
      <c r="I41" s="17">
        <v>1</v>
      </c>
      <c r="J41" s="71"/>
      <c r="K41" s="72"/>
      <c r="L41" s="71"/>
      <c r="M41" s="72"/>
    </row>
    <row r="42" spans="1:13" s="16" customFormat="1">
      <c r="A42" s="16" t="s">
        <v>128</v>
      </c>
      <c r="B42" s="16" t="s">
        <v>7</v>
      </c>
      <c r="C42" s="16" t="s">
        <v>115</v>
      </c>
      <c r="D42" s="16" t="s">
        <v>127</v>
      </c>
      <c r="E42" s="16" t="s">
        <v>126</v>
      </c>
      <c r="F42" s="16" t="s">
        <v>130</v>
      </c>
      <c r="G42" s="16">
        <v>7415</v>
      </c>
      <c r="H42" s="16">
        <v>5000</v>
      </c>
      <c r="I42" s="16">
        <v>0</v>
      </c>
      <c r="J42" s="87" t="s">
        <v>563</v>
      </c>
      <c r="K42" s="88">
        <f>COUNTIF(I42:I45, "1")</f>
        <v>3</v>
      </c>
      <c r="L42" s="87" t="s">
        <v>566</v>
      </c>
      <c r="M42" s="88">
        <f>K42/(K42+K43)</f>
        <v>0.75</v>
      </c>
    </row>
    <row r="43" spans="1:13" s="16" customFormat="1">
      <c r="A43" s="16" t="s">
        <v>128</v>
      </c>
      <c r="B43" s="16" t="s">
        <v>7</v>
      </c>
      <c r="C43" s="16" t="s">
        <v>115</v>
      </c>
      <c r="D43" s="16" t="s">
        <v>127</v>
      </c>
      <c r="E43" s="16" t="s">
        <v>122</v>
      </c>
      <c r="F43" s="16" t="s">
        <v>129</v>
      </c>
      <c r="G43" s="16">
        <v>5000</v>
      </c>
      <c r="H43" s="16">
        <v>5000</v>
      </c>
      <c r="I43" s="16">
        <v>1</v>
      </c>
      <c r="J43" s="87" t="s">
        <v>564</v>
      </c>
      <c r="K43" s="88">
        <f>COUNTIF(I42:I45, "0")</f>
        <v>1</v>
      </c>
      <c r="L43" s="87" t="s">
        <v>567</v>
      </c>
      <c r="M43" s="88">
        <f>K42/(K42+K44)</f>
        <v>1</v>
      </c>
    </row>
    <row r="44" spans="1:13" s="16" customFormat="1">
      <c r="A44" s="16" t="s">
        <v>128</v>
      </c>
      <c r="B44" s="16" t="s">
        <v>7</v>
      </c>
      <c r="C44" s="16" t="s">
        <v>115</v>
      </c>
      <c r="D44" s="16" t="s">
        <v>127</v>
      </c>
      <c r="E44" s="16" t="s">
        <v>118</v>
      </c>
      <c r="F44" s="16" t="s">
        <v>117</v>
      </c>
      <c r="G44" s="16">
        <v>5000</v>
      </c>
      <c r="H44" s="16">
        <v>5000</v>
      </c>
      <c r="I44" s="16">
        <v>1</v>
      </c>
      <c r="J44" s="87" t="s">
        <v>565</v>
      </c>
      <c r="K44" s="88">
        <v>0</v>
      </c>
      <c r="L44" s="87"/>
      <c r="M44" s="88"/>
    </row>
    <row r="45" spans="1:13" s="16" customFormat="1">
      <c r="A45" s="16" t="s">
        <v>128</v>
      </c>
      <c r="B45" s="16" t="s">
        <v>7</v>
      </c>
      <c r="C45" s="16" t="s">
        <v>115</v>
      </c>
      <c r="D45" s="16" t="s">
        <v>127</v>
      </c>
      <c r="E45" s="16" t="s">
        <v>113</v>
      </c>
      <c r="F45" s="16" t="s">
        <v>112</v>
      </c>
      <c r="G45" s="16">
        <v>5000</v>
      </c>
      <c r="H45" s="16">
        <v>5000</v>
      </c>
      <c r="I45" s="16">
        <v>1</v>
      </c>
      <c r="J45" s="87"/>
      <c r="K45" s="88"/>
      <c r="L45" s="87"/>
      <c r="M45" s="88"/>
    </row>
    <row r="46" spans="1:13" s="15" customFormat="1">
      <c r="A46" s="15" t="s">
        <v>116</v>
      </c>
      <c r="B46" s="15" t="s">
        <v>7</v>
      </c>
      <c r="C46" s="15" t="s">
        <v>115</v>
      </c>
      <c r="D46" s="15" t="s">
        <v>114</v>
      </c>
      <c r="E46" s="15" t="s">
        <v>126</v>
      </c>
      <c r="F46" s="15" t="s">
        <v>125</v>
      </c>
      <c r="G46" s="15">
        <v>3521</v>
      </c>
      <c r="H46" s="15">
        <v>5000</v>
      </c>
      <c r="I46" s="15">
        <v>0</v>
      </c>
      <c r="J46" s="53" t="s">
        <v>563</v>
      </c>
      <c r="K46" s="54">
        <f>COUNTIF(I46:I51, "1")</f>
        <v>5</v>
      </c>
      <c r="L46" s="53" t="s">
        <v>566</v>
      </c>
      <c r="M46" s="54">
        <f>K46/(K46+K47)</f>
        <v>0.83333333333333337</v>
      </c>
    </row>
    <row r="47" spans="1:13" s="15" customFormat="1">
      <c r="A47" s="15" t="s">
        <v>116</v>
      </c>
      <c r="B47" s="15" t="s">
        <v>7</v>
      </c>
      <c r="C47" s="15" t="s">
        <v>115</v>
      </c>
      <c r="D47" s="15" t="s">
        <v>114</v>
      </c>
      <c r="E47" s="15" t="s">
        <v>124</v>
      </c>
      <c r="F47" s="15" t="s">
        <v>123</v>
      </c>
      <c r="G47" s="15">
        <v>5000</v>
      </c>
      <c r="H47" s="15">
        <v>5000</v>
      </c>
      <c r="I47" s="15">
        <v>1</v>
      </c>
      <c r="J47" s="53" t="s">
        <v>564</v>
      </c>
      <c r="K47" s="54">
        <f>COUNTIF(I46:I51, "0")</f>
        <v>1</v>
      </c>
      <c r="L47" s="53" t="s">
        <v>567</v>
      </c>
      <c r="M47" s="54">
        <f>K46/(K46+K48)</f>
        <v>1</v>
      </c>
    </row>
    <row r="48" spans="1:13" s="15" customFormat="1">
      <c r="A48" s="15" t="s">
        <v>116</v>
      </c>
      <c r="B48" s="15" t="s">
        <v>7</v>
      </c>
      <c r="C48" s="15" t="s">
        <v>115</v>
      </c>
      <c r="D48" s="15" t="s">
        <v>114</v>
      </c>
      <c r="E48" s="15" t="s">
        <v>122</v>
      </c>
      <c r="F48" s="15" t="s">
        <v>121</v>
      </c>
      <c r="G48" s="15">
        <v>5100</v>
      </c>
      <c r="H48" s="15">
        <v>5000</v>
      </c>
      <c r="I48" s="15">
        <v>1</v>
      </c>
      <c r="J48" s="53" t="s">
        <v>565</v>
      </c>
      <c r="K48" s="54">
        <v>0</v>
      </c>
      <c r="L48" s="53"/>
      <c r="M48" s="54"/>
    </row>
    <row r="49" spans="1:14" s="15" customFormat="1">
      <c r="A49" s="15" t="s">
        <v>116</v>
      </c>
      <c r="B49" s="15" t="s">
        <v>7</v>
      </c>
      <c r="C49" s="15" t="s">
        <v>115</v>
      </c>
      <c r="D49" s="15" t="s">
        <v>114</v>
      </c>
      <c r="E49" s="15" t="s">
        <v>120</v>
      </c>
      <c r="F49" s="15" t="s">
        <v>119</v>
      </c>
      <c r="G49" s="15">
        <v>5100</v>
      </c>
      <c r="H49" s="15">
        <v>5000</v>
      </c>
      <c r="I49" s="15">
        <v>1</v>
      </c>
      <c r="J49" s="53"/>
      <c r="K49" s="54"/>
      <c r="L49" s="53"/>
      <c r="M49" s="54"/>
    </row>
    <row r="50" spans="1:14" s="15" customFormat="1">
      <c r="A50" s="15" t="s">
        <v>116</v>
      </c>
      <c r="B50" s="15" t="s">
        <v>7</v>
      </c>
      <c r="C50" s="15" t="s">
        <v>115</v>
      </c>
      <c r="D50" s="15" t="s">
        <v>114</v>
      </c>
      <c r="E50" s="15" t="s">
        <v>118</v>
      </c>
      <c r="F50" s="15" t="s">
        <v>117</v>
      </c>
      <c r="G50" s="15">
        <v>5000</v>
      </c>
      <c r="H50" s="15">
        <v>5000</v>
      </c>
      <c r="I50" s="15">
        <v>1</v>
      </c>
      <c r="J50" s="53"/>
      <c r="K50" s="54"/>
      <c r="L50" s="53"/>
      <c r="M50" s="54"/>
    </row>
    <row r="51" spans="1:14" s="15" customFormat="1">
      <c r="A51" s="15" t="s">
        <v>116</v>
      </c>
      <c r="B51" s="15" t="s">
        <v>7</v>
      </c>
      <c r="C51" s="15" t="s">
        <v>115</v>
      </c>
      <c r="D51" s="15" t="s">
        <v>114</v>
      </c>
      <c r="E51" s="15" t="s">
        <v>113</v>
      </c>
      <c r="F51" s="15" t="s">
        <v>112</v>
      </c>
      <c r="G51" s="15">
        <v>5000</v>
      </c>
      <c r="H51" s="15">
        <v>5000</v>
      </c>
      <c r="I51" s="15">
        <v>1</v>
      </c>
      <c r="J51" s="53"/>
      <c r="K51" s="54"/>
      <c r="L51" s="53"/>
      <c r="M51" s="54"/>
    </row>
    <row r="53" spans="1:14" ht="15.75">
      <c r="M53" s="74" t="s">
        <v>568</v>
      </c>
      <c r="N53" s="93">
        <f>AVERAGE(M2,M7,M12,M17,M21,M26,M32,M37,M42,M46)</f>
        <v>0.76</v>
      </c>
    </row>
    <row r="54" spans="1:14" ht="15.75">
      <c r="M54" s="74" t="s">
        <v>569</v>
      </c>
      <c r="N54" s="93">
        <f>AVERAGE(M3,M8,M13,M18,M22,M27,M33,M38,M43,M47)</f>
        <v>1</v>
      </c>
    </row>
  </sheetData>
  <autoFilter ref="A1:G51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tabSelected="1" topLeftCell="A4" workbookViewId="0">
      <selection activeCell="P13" sqref="P13"/>
    </sheetView>
  </sheetViews>
  <sheetFormatPr defaultRowHeight="22.5" customHeight="1"/>
  <cols>
    <col min="1" max="1" width="20" style="4" bestFit="1" customWidth="1"/>
    <col min="2" max="2" width="22.140625" style="2" customWidth="1"/>
    <col min="3" max="3" width="12.85546875" style="2" customWidth="1"/>
    <col min="4" max="4" width="12.85546875" style="3" customWidth="1"/>
    <col min="5" max="16384" width="9.140625" style="3"/>
  </cols>
  <sheetData>
    <row r="1" spans="1:4" ht="22.5" customHeight="1">
      <c r="A1" s="106" t="s">
        <v>551</v>
      </c>
      <c r="B1" s="105" t="s">
        <v>560</v>
      </c>
    </row>
    <row r="2" spans="1:4" ht="22.5" customHeight="1">
      <c r="A2" s="106" t="s">
        <v>552</v>
      </c>
      <c r="B2" s="13" t="s">
        <v>561</v>
      </c>
    </row>
    <row r="3" spans="1:4" ht="22.5" customHeight="1">
      <c r="A3" s="106" t="s">
        <v>553</v>
      </c>
      <c r="B3" s="105" t="s">
        <v>562</v>
      </c>
    </row>
    <row r="5" spans="1:4" ht="22.5" customHeight="1">
      <c r="B5" s="1"/>
      <c r="C5" s="4" t="s">
        <v>571</v>
      </c>
      <c r="D5" s="4" t="s">
        <v>572</v>
      </c>
    </row>
    <row r="6" spans="1:4" ht="22.5" customHeight="1">
      <c r="A6" s="4">
        <v>1</v>
      </c>
      <c r="B6" s="1" t="s">
        <v>8</v>
      </c>
      <c r="C6" s="2">
        <v>0.88333333333333319</v>
      </c>
      <c r="D6" s="2">
        <v>1</v>
      </c>
    </row>
    <row r="7" spans="1:4" ht="22.5" customHeight="1">
      <c r="A7" s="4">
        <v>2</v>
      </c>
      <c r="B7" s="1" t="s">
        <v>9</v>
      </c>
      <c r="C7" s="2">
        <v>0.32500000000000001</v>
      </c>
      <c r="D7" s="2">
        <v>0.8</v>
      </c>
    </row>
    <row r="8" spans="1:4" ht="22.5" customHeight="1">
      <c r="A8" s="4">
        <v>3</v>
      </c>
      <c r="B8" s="1" t="s">
        <v>10</v>
      </c>
      <c r="C8" s="2">
        <v>0.53333333333333344</v>
      </c>
      <c r="D8" s="2">
        <v>0.9</v>
      </c>
    </row>
    <row r="9" spans="1:4" ht="22.5" customHeight="1">
      <c r="A9" s="4">
        <v>4</v>
      </c>
      <c r="B9" s="1" t="s">
        <v>11</v>
      </c>
      <c r="C9" s="2">
        <v>0.8571428571428571</v>
      </c>
      <c r="D9" s="2">
        <v>1</v>
      </c>
    </row>
    <row r="10" spans="1:4" ht="22.5" customHeight="1">
      <c r="A10" s="4">
        <v>5</v>
      </c>
      <c r="B10" s="1" t="s">
        <v>573</v>
      </c>
      <c r="C10" s="2">
        <v>0.66</v>
      </c>
      <c r="D10" s="2">
        <v>1</v>
      </c>
    </row>
    <row r="11" spans="1:4" ht="22.5" customHeight="1">
      <c r="A11" s="4">
        <v>6</v>
      </c>
      <c r="B11" s="1" t="s">
        <v>13</v>
      </c>
      <c r="C11" s="2">
        <v>0.86333333333333329</v>
      </c>
      <c r="D11" s="2">
        <v>0.98333333333333317</v>
      </c>
    </row>
    <row r="12" spans="1:4" ht="22.5" customHeight="1">
      <c r="A12" s="4">
        <v>7</v>
      </c>
      <c r="B12" s="1" t="s">
        <v>4</v>
      </c>
      <c r="C12" s="2">
        <v>0.84444444444444444</v>
      </c>
      <c r="D12" s="2">
        <v>1</v>
      </c>
    </row>
    <row r="13" spans="1:4" ht="22.5" customHeight="1">
      <c r="A13" s="4">
        <v>8</v>
      </c>
      <c r="B13" s="1" t="s">
        <v>5</v>
      </c>
      <c r="C13" s="2">
        <v>0.52861111111111114</v>
      </c>
      <c r="D13" s="2">
        <v>0.84250000000000003</v>
      </c>
    </row>
    <row r="14" spans="1:4" ht="22.5" customHeight="1">
      <c r="A14" s="4">
        <v>9</v>
      </c>
      <c r="B14" s="1" t="s">
        <v>6</v>
      </c>
      <c r="C14" s="2">
        <v>0.65714285714285725</v>
      </c>
      <c r="D14" s="2">
        <v>1</v>
      </c>
    </row>
    <row r="15" spans="1:4" ht="22.5" customHeight="1">
      <c r="A15" s="4">
        <v>10</v>
      </c>
      <c r="B15" s="1" t="s">
        <v>7</v>
      </c>
      <c r="C15" s="2">
        <v>0.76</v>
      </c>
      <c r="D15" s="2">
        <v>1</v>
      </c>
    </row>
    <row r="16" spans="1:4" ht="22.5" customHeight="1">
      <c r="A16" s="4">
        <v>11</v>
      </c>
      <c r="B16" s="4" t="s">
        <v>574</v>
      </c>
      <c r="C16" s="2">
        <v>0.63522000000000001</v>
      </c>
      <c r="D16" s="2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20.25" customHeight="1"/>
  <cols>
    <col min="1" max="1" width="24.42578125" style="1" bestFit="1" customWidth="1"/>
    <col min="2" max="2" width="73" style="3" bestFit="1" customWidth="1"/>
    <col min="3" max="3" width="20.85546875" style="2" bestFit="1" customWidth="1"/>
    <col min="4" max="16384" width="9.140625" style="3"/>
  </cols>
  <sheetData>
    <row r="1" spans="1:3" s="4" customFormat="1" ht="20.25" customHeight="1">
      <c r="B1" s="4" t="s">
        <v>23</v>
      </c>
      <c r="C1" s="4" t="s">
        <v>570</v>
      </c>
    </row>
    <row r="2" spans="1:3" ht="20.25" customHeight="1">
      <c r="A2" s="1" t="s">
        <v>8</v>
      </c>
      <c r="B2" s="3" t="s">
        <v>24</v>
      </c>
      <c r="C2" s="2" t="s">
        <v>25</v>
      </c>
    </row>
    <row r="3" spans="1:3" ht="20.25" customHeight="1">
      <c r="B3" s="3" t="s">
        <v>26</v>
      </c>
      <c r="C3" s="2" t="s">
        <v>25</v>
      </c>
    </row>
    <row r="4" spans="1:3" ht="20.25" customHeight="1">
      <c r="B4" s="3" t="s">
        <v>27</v>
      </c>
      <c r="C4" s="2" t="s">
        <v>25</v>
      </c>
    </row>
    <row r="5" spans="1:3" ht="20.25" customHeight="1">
      <c r="B5" s="3" t="s">
        <v>28</v>
      </c>
      <c r="C5" s="2" t="s">
        <v>25</v>
      </c>
    </row>
    <row r="6" spans="1:3" ht="20.25" customHeight="1">
      <c r="B6" s="3" t="s">
        <v>29</v>
      </c>
      <c r="C6" s="2" t="s">
        <v>25</v>
      </c>
    </row>
    <row r="7" spans="1:3" ht="20.25" customHeight="1">
      <c r="B7" s="3" t="s">
        <v>30</v>
      </c>
      <c r="C7" s="2" t="s">
        <v>25</v>
      </c>
    </row>
    <row r="8" spans="1:3" ht="20.25" customHeight="1">
      <c r="B8" s="3" t="s">
        <v>31</v>
      </c>
      <c r="C8" s="2" t="s">
        <v>25</v>
      </c>
    </row>
    <row r="9" spans="1:3" ht="20.25" customHeight="1">
      <c r="B9" s="3" t="s">
        <v>32</v>
      </c>
      <c r="C9" s="2" t="s">
        <v>25</v>
      </c>
    </row>
    <row r="10" spans="1:3" ht="20.25" customHeight="1">
      <c r="B10" s="3" t="s">
        <v>33</v>
      </c>
      <c r="C10" s="2" t="s">
        <v>25</v>
      </c>
    </row>
    <row r="11" spans="1:3" ht="20.25" customHeight="1">
      <c r="B11" s="3" t="s">
        <v>34</v>
      </c>
      <c r="C11" s="2" t="s">
        <v>25</v>
      </c>
    </row>
    <row r="14" spans="1:3" ht="20.25" customHeight="1">
      <c r="A14" s="1" t="s">
        <v>9</v>
      </c>
      <c r="B14" s="3" t="s">
        <v>24</v>
      </c>
      <c r="C14" s="2">
        <v>4</v>
      </c>
    </row>
    <row r="15" spans="1:3" ht="20.25" customHeight="1">
      <c r="B15" s="3" t="s">
        <v>26</v>
      </c>
      <c r="C15" s="2">
        <v>2</v>
      </c>
    </row>
    <row r="16" spans="1:3" ht="20.25" customHeight="1">
      <c r="B16" s="3" t="s">
        <v>27</v>
      </c>
      <c r="C16" s="2">
        <v>2</v>
      </c>
    </row>
    <row r="17" spans="1:3" ht="20.25" customHeight="1">
      <c r="B17" s="3" t="s">
        <v>28</v>
      </c>
      <c r="C17" s="2">
        <v>2</v>
      </c>
    </row>
    <row r="18" spans="1:3" ht="20.25" customHeight="1">
      <c r="B18" s="3" t="s">
        <v>29</v>
      </c>
      <c r="C18" s="2">
        <v>31</v>
      </c>
    </row>
    <row r="19" spans="1:3" ht="20.25" customHeight="1">
      <c r="B19" s="3" t="s">
        <v>30</v>
      </c>
      <c r="C19" s="2">
        <v>4</v>
      </c>
    </row>
    <row r="20" spans="1:3" ht="20.25" customHeight="1">
      <c r="B20" s="3" t="s">
        <v>31</v>
      </c>
      <c r="C20" s="2">
        <v>2</v>
      </c>
    </row>
    <row r="21" spans="1:3" ht="20.25" customHeight="1">
      <c r="B21" s="3" t="s">
        <v>32</v>
      </c>
      <c r="C21" s="2">
        <v>5</v>
      </c>
    </row>
    <row r="22" spans="1:3" ht="20.25" customHeight="1">
      <c r="B22" s="3" t="s">
        <v>33</v>
      </c>
      <c r="C22" s="2">
        <v>10</v>
      </c>
    </row>
    <row r="23" spans="1:3" ht="20.25" customHeight="1">
      <c r="B23" s="3" t="s">
        <v>34</v>
      </c>
      <c r="C23" s="2">
        <v>27</v>
      </c>
    </row>
    <row r="26" spans="1:3" ht="20.25" customHeight="1">
      <c r="A26" s="1" t="s">
        <v>10</v>
      </c>
      <c r="B26" s="3" t="s">
        <v>35</v>
      </c>
      <c r="C26" s="2" t="s">
        <v>25</v>
      </c>
    </row>
    <row r="27" spans="1:3" ht="20.25" customHeight="1">
      <c r="B27" s="3" t="s">
        <v>36</v>
      </c>
      <c r="C27" s="2" t="s">
        <v>25</v>
      </c>
    </row>
    <row r="28" spans="1:3" ht="20.25" customHeight="1">
      <c r="B28" s="3" t="s">
        <v>37</v>
      </c>
      <c r="C28" s="2" t="s">
        <v>25</v>
      </c>
    </row>
    <row r="29" spans="1:3" ht="20.25" customHeight="1">
      <c r="B29" s="3" t="s">
        <v>38</v>
      </c>
      <c r="C29" s="2" t="s">
        <v>25</v>
      </c>
    </row>
    <row r="30" spans="1:3" ht="20.25" customHeight="1">
      <c r="B30" s="3" t="s">
        <v>39</v>
      </c>
      <c r="C30" s="2" t="s">
        <v>25</v>
      </c>
    </row>
    <row r="31" spans="1:3" ht="20.25" customHeight="1">
      <c r="B31" s="3" t="s">
        <v>40</v>
      </c>
      <c r="C31" s="2" t="s">
        <v>41</v>
      </c>
    </row>
    <row r="32" spans="1:3" ht="20.25" customHeight="1">
      <c r="B32" s="3" t="s">
        <v>42</v>
      </c>
      <c r="C32" s="2" t="s">
        <v>25</v>
      </c>
    </row>
    <row r="33" spans="1:3" ht="20.25" customHeight="1">
      <c r="B33" s="3" t="s">
        <v>43</v>
      </c>
      <c r="C33" s="2" t="s">
        <v>41</v>
      </c>
    </row>
    <row r="34" spans="1:3" ht="20.25" customHeight="1">
      <c r="B34" s="3" t="s">
        <v>44</v>
      </c>
      <c r="C34" s="2" t="s">
        <v>41</v>
      </c>
    </row>
    <row r="35" spans="1:3" ht="20.25" customHeight="1">
      <c r="B35" s="3" t="s">
        <v>45</v>
      </c>
      <c r="C35" s="2" t="s">
        <v>41</v>
      </c>
    </row>
    <row r="38" spans="1:3" ht="20.25" customHeight="1">
      <c r="A38" s="1" t="s">
        <v>11</v>
      </c>
      <c r="B38" s="3" t="s">
        <v>46</v>
      </c>
      <c r="C38" s="2" t="s">
        <v>25</v>
      </c>
    </row>
    <row r="39" spans="1:3" ht="20.25" customHeight="1">
      <c r="B39" s="3" t="s">
        <v>47</v>
      </c>
      <c r="C39" s="2" t="s">
        <v>25</v>
      </c>
    </row>
    <row r="40" spans="1:3" ht="20.25" customHeight="1">
      <c r="B40" s="3" t="s">
        <v>48</v>
      </c>
      <c r="C40" s="2" t="s">
        <v>25</v>
      </c>
    </row>
    <row r="41" spans="1:3" ht="20.25" customHeight="1">
      <c r="B41" s="3" t="s">
        <v>49</v>
      </c>
      <c r="C41" s="2" t="s">
        <v>25</v>
      </c>
    </row>
    <row r="42" spans="1:3" ht="20.25" customHeight="1">
      <c r="B42" s="3" t="s">
        <v>50</v>
      </c>
      <c r="C42" s="2" t="s">
        <v>25</v>
      </c>
    </row>
    <row r="43" spans="1:3" ht="20.25" customHeight="1">
      <c r="B43" s="3" t="s">
        <v>51</v>
      </c>
      <c r="C43" s="2" t="s">
        <v>25</v>
      </c>
    </row>
    <row r="44" spans="1:3" ht="20.25" customHeight="1">
      <c r="B44" s="3" t="s">
        <v>52</v>
      </c>
      <c r="C44" s="2" t="s">
        <v>25</v>
      </c>
    </row>
    <row r="45" spans="1:3" ht="20.25" customHeight="1">
      <c r="B45" s="3" t="s">
        <v>53</v>
      </c>
      <c r="C45" s="2" t="s">
        <v>25</v>
      </c>
    </row>
    <row r="46" spans="1:3" ht="20.25" customHeight="1">
      <c r="B46" s="3" t="s">
        <v>54</v>
      </c>
      <c r="C46" s="2" t="s">
        <v>25</v>
      </c>
    </row>
    <row r="47" spans="1:3" ht="20.25" customHeight="1">
      <c r="B47" s="3" t="s">
        <v>55</v>
      </c>
      <c r="C47" s="2" t="s">
        <v>25</v>
      </c>
    </row>
    <row r="50" spans="1:4" ht="20.25" customHeight="1">
      <c r="A50" s="1" t="s">
        <v>12</v>
      </c>
      <c r="B50" s="3" t="s">
        <v>56</v>
      </c>
      <c r="C50" s="2" t="s">
        <v>41</v>
      </c>
    </row>
    <row r="51" spans="1:4" ht="20.25" customHeight="1">
      <c r="B51" s="3" t="s">
        <v>57</v>
      </c>
      <c r="C51" s="2" t="s">
        <v>41</v>
      </c>
    </row>
    <row r="52" spans="1:4" ht="25.5">
      <c r="B52" s="8" t="s">
        <v>58</v>
      </c>
      <c r="C52" s="2" t="s">
        <v>41</v>
      </c>
      <c r="D52" s="3" t="s">
        <v>59</v>
      </c>
    </row>
    <row r="53" spans="1:4" ht="20.25" customHeight="1">
      <c r="B53" s="3" t="s">
        <v>60</v>
      </c>
      <c r="C53" s="2" t="s">
        <v>41</v>
      </c>
    </row>
    <row r="54" spans="1:4" ht="25.5">
      <c r="B54" s="8" t="s">
        <v>61</v>
      </c>
      <c r="C54" s="2" t="s">
        <v>41</v>
      </c>
      <c r="D54" s="3" t="s">
        <v>59</v>
      </c>
    </row>
    <row r="55" spans="1:4" ht="20.25" customHeight="1">
      <c r="B55" s="3" t="s">
        <v>62</v>
      </c>
      <c r="C55" s="2" t="s">
        <v>41</v>
      </c>
    </row>
    <row r="56" spans="1:4" ht="20.25" customHeight="1">
      <c r="B56" s="3" t="s">
        <v>63</v>
      </c>
      <c r="C56" s="2" t="s">
        <v>25</v>
      </c>
    </row>
    <row r="57" spans="1:4" ht="20.25" customHeight="1">
      <c r="B57" s="3" t="s">
        <v>64</v>
      </c>
      <c r="C57" s="2" t="s">
        <v>41</v>
      </c>
    </row>
    <row r="58" spans="1:4" ht="20.25" customHeight="1">
      <c r="B58" s="3" t="s">
        <v>65</v>
      </c>
      <c r="C58" s="2" t="s">
        <v>41</v>
      </c>
    </row>
    <row r="59" spans="1:4" ht="20.25" customHeight="1">
      <c r="B59" s="3" t="s">
        <v>66</v>
      </c>
      <c r="C59" s="2" t="s">
        <v>25</v>
      </c>
    </row>
    <row r="62" spans="1:4" ht="20.25" customHeight="1">
      <c r="A62" s="1" t="s">
        <v>13</v>
      </c>
      <c r="B62" s="3" t="s">
        <v>67</v>
      </c>
      <c r="C62" s="2" t="s">
        <v>68</v>
      </c>
    </row>
    <row r="63" spans="1:4" ht="20.25" customHeight="1">
      <c r="B63" s="3" t="s">
        <v>69</v>
      </c>
      <c r="C63" s="2" t="s">
        <v>70</v>
      </c>
    </row>
    <row r="64" spans="1:4" ht="20.25" customHeight="1">
      <c r="B64" s="3" t="s">
        <v>71</v>
      </c>
      <c r="C64" s="2" t="s">
        <v>70</v>
      </c>
    </row>
    <row r="65" spans="1:3" ht="20.25" customHeight="1">
      <c r="B65" s="3" t="s">
        <v>72</v>
      </c>
      <c r="C65" s="2" t="s">
        <v>70</v>
      </c>
    </row>
    <row r="66" spans="1:3" ht="20.25" customHeight="1">
      <c r="B66" s="3" t="s">
        <v>73</v>
      </c>
      <c r="C66" s="2" t="s">
        <v>74</v>
      </c>
    </row>
    <row r="67" spans="1:3" ht="20.25" customHeight="1">
      <c r="B67" s="3" t="s">
        <v>75</v>
      </c>
      <c r="C67" s="2" t="s">
        <v>70</v>
      </c>
    </row>
    <row r="68" spans="1:3" ht="20.25" customHeight="1">
      <c r="B68" s="3" t="s">
        <v>76</v>
      </c>
      <c r="C68" s="2" t="s">
        <v>70</v>
      </c>
    </row>
    <row r="69" spans="1:3" ht="20.25" customHeight="1">
      <c r="B69" s="3" t="s">
        <v>77</v>
      </c>
      <c r="C69" s="2" t="s">
        <v>555</v>
      </c>
    </row>
    <row r="70" spans="1:3" ht="20.25" customHeight="1">
      <c r="B70" s="3" t="s">
        <v>78</v>
      </c>
      <c r="C70" s="2" t="s">
        <v>70</v>
      </c>
    </row>
    <row r="71" spans="1:3" ht="20.25" customHeight="1">
      <c r="B71" s="3" t="s">
        <v>79</v>
      </c>
      <c r="C71" s="2" t="s">
        <v>70</v>
      </c>
    </row>
    <row r="74" spans="1:3" ht="20.25" customHeight="1">
      <c r="A74" s="1" t="s">
        <v>4</v>
      </c>
      <c r="B74" s="3" t="s">
        <v>80</v>
      </c>
      <c r="C74" s="2" t="s">
        <v>25</v>
      </c>
    </row>
    <row r="75" spans="1:3" ht="20.25" customHeight="1">
      <c r="B75" s="3" t="s">
        <v>81</v>
      </c>
      <c r="C75" s="2" t="s">
        <v>25</v>
      </c>
    </row>
    <row r="76" spans="1:3" ht="20.25" customHeight="1">
      <c r="B76" s="3" t="s">
        <v>82</v>
      </c>
      <c r="C76" s="2" t="s">
        <v>41</v>
      </c>
    </row>
    <row r="77" spans="1:3" ht="20.25" customHeight="1">
      <c r="B77" s="3" t="s">
        <v>83</v>
      </c>
      <c r="C77" s="2" t="s">
        <v>25</v>
      </c>
    </row>
    <row r="78" spans="1:3" ht="20.25" customHeight="1">
      <c r="B78" s="3" t="s">
        <v>84</v>
      </c>
      <c r="C78" s="2" t="s">
        <v>25</v>
      </c>
    </row>
    <row r="79" spans="1:3" ht="20.25" customHeight="1">
      <c r="B79" s="3" t="s">
        <v>81</v>
      </c>
      <c r="C79" s="2" t="s">
        <v>25</v>
      </c>
    </row>
    <row r="80" spans="1:3" ht="20.25" customHeight="1">
      <c r="B80" s="3" t="s">
        <v>85</v>
      </c>
      <c r="C80" s="2" t="s">
        <v>25</v>
      </c>
    </row>
    <row r="81" spans="1:3" ht="20.25" customHeight="1">
      <c r="B81" s="3" t="s">
        <v>86</v>
      </c>
      <c r="C81" s="2" t="s">
        <v>25</v>
      </c>
    </row>
    <row r="82" spans="1:3" ht="20.25" customHeight="1">
      <c r="B82" s="3" t="s">
        <v>87</v>
      </c>
      <c r="C82" s="2" t="s">
        <v>25</v>
      </c>
    </row>
    <row r="83" spans="1:3" ht="20.25" customHeight="1">
      <c r="B83" s="3" t="s">
        <v>81</v>
      </c>
      <c r="C83" s="2" t="s">
        <v>25</v>
      </c>
    </row>
    <row r="85" spans="1:3" ht="20.25" customHeight="1">
      <c r="A85" s="1" t="s">
        <v>5</v>
      </c>
      <c r="B85" s="3" t="s">
        <v>86</v>
      </c>
      <c r="C85" s="13" t="s">
        <v>88</v>
      </c>
    </row>
    <row r="86" spans="1:3" ht="20.25" customHeight="1">
      <c r="B86" s="3" t="s">
        <v>81</v>
      </c>
      <c r="C86" s="13" t="s">
        <v>558</v>
      </c>
    </row>
    <row r="87" spans="1:3" ht="20.25" customHeight="1">
      <c r="B87" s="3" t="s">
        <v>87</v>
      </c>
      <c r="C87" s="13" t="s">
        <v>89</v>
      </c>
    </row>
    <row r="88" spans="1:3" ht="20.25" customHeight="1">
      <c r="B88" s="3" t="s">
        <v>85</v>
      </c>
      <c r="C88" s="13" t="s">
        <v>556</v>
      </c>
    </row>
    <row r="89" spans="1:3" ht="20.25" customHeight="1">
      <c r="B89" s="3" t="s">
        <v>82</v>
      </c>
      <c r="C89" s="13" t="s">
        <v>559</v>
      </c>
    </row>
    <row r="90" spans="1:3" ht="20.25" customHeight="1">
      <c r="B90" s="3" t="s">
        <v>80</v>
      </c>
      <c r="C90" s="13" t="s">
        <v>554</v>
      </c>
    </row>
    <row r="91" spans="1:3" ht="20.25" customHeight="1">
      <c r="B91" s="3" t="s">
        <v>83</v>
      </c>
      <c r="C91" s="13" t="s">
        <v>557</v>
      </c>
    </row>
    <row r="92" spans="1:3" ht="20.25" customHeight="1">
      <c r="B92" s="3" t="s">
        <v>84</v>
      </c>
      <c r="C92" s="13" t="s">
        <v>90</v>
      </c>
    </row>
    <row r="94" spans="1:3" ht="20.25" customHeight="1">
      <c r="A94" s="1" t="s">
        <v>6</v>
      </c>
      <c r="B94" s="3" t="s">
        <v>91</v>
      </c>
      <c r="C94" s="2" t="s">
        <v>25</v>
      </c>
    </row>
    <row r="95" spans="1:3" ht="20.25" customHeight="1">
      <c r="B95" s="3" t="s">
        <v>92</v>
      </c>
      <c r="C95" s="2" t="s">
        <v>25</v>
      </c>
    </row>
    <row r="96" spans="1:3" ht="20.25" customHeight="1">
      <c r="B96" s="3" t="s">
        <v>93</v>
      </c>
      <c r="C96" s="2" t="s">
        <v>25</v>
      </c>
    </row>
    <row r="97" spans="1:3" ht="20.25" customHeight="1">
      <c r="B97" s="3" t="s">
        <v>94</v>
      </c>
      <c r="C97" s="2" t="s">
        <v>25</v>
      </c>
    </row>
    <row r="98" spans="1:3" ht="20.25" customHeight="1">
      <c r="B98" s="3" t="s">
        <v>95</v>
      </c>
      <c r="C98" s="2" t="s">
        <v>25</v>
      </c>
    </row>
    <row r="99" spans="1:3" ht="20.25" customHeight="1">
      <c r="B99" s="3" t="s">
        <v>96</v>
      </c>
      <c r="C99" s="2" t="s">
        <v>25</v>
      </c>
    </row>
    <row r="100" spans="1:3" ht="20.25" customHeight="1">
      <c r="B100" s="3" t="s">
        <v>97</v>
      </c>
      <c r="C100" s="2" t="s">
        <v>25</v>
      </c>
    </row>
    <row r="101" spans="1:3" ht="20.25" customHeight="1">
      <c r="B101" s="3" t="s">
        <v>98</v>
      </c>
      <c r="C101" s="2" t="s">
        <v>25</v>
      </c>
    </row>
    <row r="102" spans="1:3" ht="20.25" customHeight="1">
      <c r="B102" s="3" t="s">
        <v>99</v>
      </c>
      <c r="C102" s="2" t="s">
        <v>25</v>
      </c>
    </row>
    <row r="103" spans="1:3" ht="20.25" customHeight="1">
      <c r="B103" s="3" t="s">
        <v>100</v>
      </c>
      <c r="C103" s="2" t="s">
        <v>25</v>
      </c>
    </row>
    <row r="106" spans="1:3" ht="20.25" customHeight="1">
      <c r="A106" s="1" t="s">
        <v>7</v>
      </c>
      <c r="B106" s="3" t="s">
        <v>91</v>
      </c>
      <c r="C106" s="2">
        <v>46300</v>
      </c>
    </row>
    <row r="107" spans="1:3" ht="20.25" customHeight="1">
      <c r="B107" s="3" t="s">
        <v>92</v>
      </c>
      <c r="C107" s="2">
        <v>5000</v>
      </c>
    </row>
    <row r="108" spans="1:3" ht="20.25" customHeight="1">
      <c r="B108" s="3" t="s">
        <v>93</v>
      </c>
      <c r="C108" s="2">
        <v>3000</v>
      </c>
    </row>
    <row r="109" spans="1:3" ht="20.25" customHeight="1">
      <c r="B109" s="3" t="s">
        <v>94</v>
      </c>
      <c r="C109" s="2">
        <v>5000</v>
      </c>
    </row>
    <row r="110" spans="1:3" ht="20.25" customHeight="1">
      <c r="B110" s="3" t="s">
        <v>95</v>
      </c>
      <c r="C110" s="2">
        <v>3000</v>
      </c>
    </row>
    <row r="111" spans="1:3" ht="20.25" customHeight="1">
      <c r="B111" s="3" t="s">
        <v>96</v>
      </c>
      <c r="C111" s="2">
        <v>3000</v>
      </c>
    </row>
    <row r="112" spans="1:3" ht="20.25" customHeight="1">
      <c r="B112" s="3" t="s">
        <v>100</v>
      </c>
      <c r="C112" s="2">
        <v>5000</v>
      </c>
    </row>
    <row r="113" spans="2:3" ht="20.25" customHeight="1">
      <c r="B113" s="3" t="s">
        <v>98</v>
      </c>
      <c r="C113" s="2">
        <v>5000</v>
      </c>
    </row>
    <row r="114" spans="2:3" ht="20.25" customHeight="1">
      <c r="B114" s="3" t="s">
        <v>97</v>
      </c>
      <c r="C114" s="2">
        <v>1600</v>
      </c>
    </row>
    <row r="115" spans="2:3" ht="20.25" customHeight="1">
      <c r="B115" s="3" t="s">
        <v>101</v>
      </c>
      <c r="C115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pane xSplit="1" ySplit="1" topLeftCell="F50" activePane="bottomRight" state="frozen"/>
      <selection pane="topRight" activeCell="B1" sqref="B1"/>
      <selection pane="bottomLeft" activeCell="A2" sqref="A2"/>
      <selection pane="bottomRight" activeCell="N63" sqref="N63"/>
    </sheetView>
  </sheetViews>
  <sheetFormatPr defaultRowHeight="15"/>
  <cols>
    <col min="1" max="1" width="38" style="14" bestFit="1" customWidth="1"/>
    <col min="2" max="2" width="15.5703125" style="14" bestFit="1" customWidth="1"/>
    <col min="3" max="3" width="16.42578125" style="14" customWidth="1"/>
    <col min="4" max="4" width="39.5703125" style="14" bestFit="1" customWidth="1"/>
    <col min="5" max="5" width="19.5703125" style="14" bestFit="1" customWidth="1"/>
    <col min="6" max="6" width="18.5703125" style="14" customWidth="1"/>
    <col min="7" max="7" width="9.140625" style="14"/>
    <col min="8" max="8" width="13.85546875" style="14" bestFit="1" customWidth="1"/>
    <col min="9" max="9" width="9.140625" style="14"/>
    <col min="10" max="10" width="4.7109375" style="52" bestFit="1" customWidth="1"/>
    <col min="11" max="11" width="9.140625" style="73"/>
    <col min="12" max="12" width="3.5703125" style="52" bestFit="1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15" customFormat="1">
      <c r="A2" s="15" t="s">
        <v>395</v>
      </c>
      <c r="B2" s="15" t="s">
        <v>8</v>
      </c>
      <c r="C2" s="15" t="s">
        <v>371</v>
      </c>
      <c r="D2" s="15" t="s">
        <v>394</v>
      </c>
      <c r="E2" s="15" t="s">
        <v>124</v>
      </c>
      <c r="F2" s="15" t="s">
        <v>373</v>
      </c>
      <c r="G2" s="15" t="s">
        <v>25</v>
      </c>
      <c r="H2" s="15" t="s">
        <v>25</v>
      </c>
      <c r="I2" s="15" t="str">
        <f>IF(G2=H2, "1", "0")</f>
        <v>1</v>
      </c>
      <c r="J2" s="53" t="s">
        <v>563</v>
      </c>
      <c r="K2" s="54">
        <f>COUNTIF(I2:I7, "1")</f>
        <v>6</v>
      </c>
      <c r="L2" s="53" t="s">
        <v>566</v>
      </c>
      <c r="M2" s="54">
        <f>K2/(K2+K3)</f>
        <v>1</v>
      </c>
    </row>
    <row r="3" spans="1:13" s="15" customFormat="1">
      <c r="A3" s="15" t="s">
        <v>395</v>
      </c>
      <c r="B3" s="15" t="s">
        <v>8</v>
      </c>
      <c r="C3" s="15" t="s">
        <v>371</v>
      </c>
      <c r="D3" s="15" t="s">
        <v>394</v>
      </c>
      <c r="E3" s="15" t="s">
        <v>202</v>
      </c>
      <c r="F3" s="15" t="s">
        <v>369</v>
      </c>
      <c r="G3" s="15" t="s">
        <v>25</v>
      </c>
      <c r="H3" s="15" t="s">
        <v>25</v>
      </c>
      <c r="I3" s="15" t="str">
        <f t="shared" ref="I3:I61" si="0">IF(G3=H3, "1", "0")</f>
        <v>1</v>
      </c>
      <c r="J3" s="53" t="s">
        <v>564</v>
      </c>
      <c r="K3" s="54">
        <f>COUNTIF(I2:I7, "0")</f>
        <v>0</v>
      </c>
      <c r="L3" s="53" t="s">
        <v>567</v>
      </c>
      <c r="M3" s="54">
        <f>K2/(K2+K4)</f>
        <v>1</v>
      </c>
    </row>
    <row r="4" spans="1:13" s="15" customFormat="1">
      <c r="A4" s="15" t="s">
        <v>395</v>
      </c>
      <c r="B4" s="15" t="s">
        <v>8</v>
      </c>
      <c r="C4" s="15" t="s">
        <v>371</v>
      </c>
      <c r="D4" s="15" t="s">
        <v>394</v>
      </c>
      <c r="E4" s="15" t="s">
        <v>122</v>
      </c>
      <c r="F4" s="15" t="s">
        <v>373</v>
      </c>
      <c r="G4" s="15" t="s">
        <v>25</v>
      </c>
      <c r="H4" s="15" t="s">
        <v>25</v>
      </c>
      <c r="I4" s="15" t="str">
        <f t="shared" si="0"/>
        <v>1</v>
      </c>
      <c r="J4" s="53" t="s">
        <v>565</v>
      </c>
      <c r="K4" s="54">
        <v>0</v>
      </c>
      <c r="L4" s="53"/>
      <c r="M4" s="54"/>
    </row>
    <row r="5" spans="1:13" s="15" customFormat="1">
      <c r="A5" s="15" t="s">
        <v>395</v>
      </c>
      <c r="B5" s="15" t="s">
        <v>8</v>
      </c>
      <c r="C5" s="15" t="s">
        <v>371</v>
      </c>
      <c r="D5" s="15" t="s">
        <v>394</v>
      </c>
      <c r="E5" s="15" t="s">
        <v>375</v>
      </c>
      <c r="F5" s="15" t="s">
        <v>373</v>
      </c>
      <c r="G5" s="15" t="s">
        <v>25</v>
      </c>
      <c r="H5" s="15" t="s">
        <v>25</v>
      </c>
      <c r="I5" s="15" t="str">
        <f t="shared" si="0"/>
        <v>1</v>
      </c>
      <c r="J5" s="53"/>
      <c r="K5" s="54"/>
      <c r="L5" s="53"/>
      <c r="M5" s="54"/>
    </row>
    <row r="6" spans="1:13" s="15" customFormat="1">
      <c r="A6" s="15" t="s">
        <v>395</v>
      </c>
      <c r="B6" s="15" t="s">
        <v>8</v>
      </c>
      <c r="C6" s="15" t="s">
        <v>371</v>
      </c>
      <c r="D6" s="15" t="s">
        <v>394</v>
      </c>
      <c r="E6" s="15" t="s">
        <v>374</v>
      </c>
      <c r="F6" s="15" t="s">
        <v>373</v>
      </c>
      <c r="G6" s="15" t="s">
        <v>25</v>
      </c>
      <c r="H6" s="15" t="s">
        <v>25</v>
      </c>
      <c r="I6" s="15" t="str">
        <f t="shared" si="0"/>
        <v>1</v>
      </c>
      <c r="J6" s="53"/>
      <c r="K6" s="54"/>
      <c r="L6" s="53"/>
      <c r="M6" s="54"/>
    </row>
    <row r="7" spans="1:13" s="15" customFormat="1">
      <c r="A7" s="15" t="s">
        <v>395</v>
      </c>
      <c r="B7" s="15" t="s">
        <v>8</v>
      </c>
      <c r="C7" s="15" t="s">
        <v>371</v>
      </c>
      <c r="D7" s="15" t="s">
        <v>394</v>
      </c>
      <c r="E7" s="15" t="s">
        <v>113</v>
      </c>
      <c r="F7" s="15" t="s">
        <v>369</v>
      </c>
      <c r="G7" s="15" t="s">
        <v>25</v>
      </c>
      <c r="H7" s="15" t="s">
        <v>25</v>
      </c>
      <c r="I7" s="15" t="str">
        <f t="shared" si="0"/>
        <v>1</v>
      </c>
      <c r="J7" s="53"/>
      <c r="K7" s="54"/>
      <c r="L7" s="53"/>
      <c r="M7" s="54"/>
    </row>
    <row r="8" spans="1:13" s="24" customFormat="1">
      <c r="A8" s="24" t="s">
        <v>393</v>
      </c>
      <c r="B8" s="24" t="s">
        <v>8</v>
      </c>
      <c r="C8" s="24" t="s">
        <v>371</v>
      </c>
      <c r="D8" s="24" t="s">
        <v>392</v>
      </c>
      <c r="E8" s="24" t="s">
        <v>124</v>
      </c>
      <c r="F8" s="24" t="s">
        <v>373</v>
      </c>
      <c r="G8" s="15" t="s">
        <v>25</v>
      </c>
      <c r="H8" s="15" t="s">
        <v>25</v>
      </c>
      <c r="I8" s="15" t="str">
        <f t="shared" si="0"/>
        <v>1</v>
      </c>
      <c r="J8" s="55" t="s">
        <v>563</v>
      </c>
      <c r="K8" s="56">
        <f>COUNTIF(I8:I13, "1")</f>
        <v>6</v>
      </c>
      <c r="L8" s="55" t="s">
        <v>566</v>
      </c>
      <c r="M8" s="56">
        <f>K8/(K8+K9)</f>
        <v>1</v>
      </c>
    </row>
    <row r="9" spans="1:13" s="24" customFormat="1">
      <c r="A9" s="24" t="s">
        <v>393</v>
      </c>
      <c r="B9" s="24" t="s">
        <v>8</v>
      </c>
      <c r="C9" s="24" t="s">
        <v>371</v>
      </c>
      <c r="D9" s="24" t="s">
        <v>392</v>
      </c>
      <c r="E9" s="24" t="s">
        <v>202</v>
      </c>
      <c r="F9" s="24" t="s">
        <v>373</v>
      </c>
      <c r="G9" s="15" t="s">
        <v>25</v>
      </c>
      <c r="H9" s="15" t="s">
        <v>25</v>
      </c>
      <c r="I9" s="15" t="str">
        <f t="shared" si="0"/>
        <v>1</v>
      </c>
      <c r="J9" s="55" t="s">
        <v>564</v>
      </c>
      <c r="K9" s="56">
        <f>COUNTIF(I8:I13, "0")</f>
        <v>0</v>
      </c>
      <c r="L9" s="55" t="s">
        <v>567</v>
      </c>
      <c r="M9" s="56">
        <f>K8/(K8+K10)</f>
        <v>1</v>
      </c>
    </row>
    <row r="10" spans="1:13" s="24" customFormat="1">
      <c r="A10" s="24" t="s">
        <v>393</v>
      </c>
      <c r="B10" s="24" t="s">
        <v>8</v>
      </c>
      <c r="C10" s="24" t="s">
        <v>371</v>
      </c>
      <c r="D10" s="24" t="s">
        <v>392</v>
      </c>
      <c r="E10" s="24" t="s">
        <v>122</v>
      </c>
      <c r="F10" s="24" t="s">
        <v>373</v>
      </c>
      <c r="G10" s="15" t="s">
        <v>25</v>
      </c>
      <c r="H10" s="15" t="s">
        <v>25</v>
      </c>
      <c r="I10" s="15" t="str">
        <f t="shared" si="0"/>
        <v>1</v>
      </c>
      <c r="J10" s="55" t="s">
        <v>565</v>
      </c>
      <c r="K10" s="56">
        <v>0</v>
      </c>
      <c r="L10" s="55"/>
      <c r="M10" s="56"/>
    </row>
    <row r="11" spans="1:13" s="24" customFormat="1">
      <c r="A11" s="24" t="s">
        <v>393</v>
      </c>
      <c r="B11" s="24" t="s">
        <v>8</v>
      </c>
      <c r="C11" s="24" t="s">
        <v>371</v>
      </c>
      <c r="D11" s="24" t="s">
        <v>392</v>
      </c>
      <c r="E11" s="24" t="s">
        <v>375</v>
      </c>
      <c r="F11" s="24" t="s">
        <v>373</v>
      </c>
      <c r="G11" s="15" t="s">
        <v>25</v>
      </c>
      <c r="H11" s="15" t="s">
        <v>25</v>
      </c>
      <c r="I11" s="15" t="str">
        <f t="shared" si="0"/>
        <v>1</v>
      </c>
      <c r="J11" s="55"/>
      <c r="K11" s="56"/>
      <c r="L11" s="55"/>
      <c r="M11" s="56"/>
    </row>
    <row r="12" spans="1:13" s="24" customFormat="1">
      <c r="A12" s="24" t="s">
        <v>393</v>
      </c>
      <c r="B12" s="24" t="s">
        <v>8</v>
      </c>
      <c r="C12" s="24" t="s">
        <v>371</v>
      </c>
      <c r="D12" s="24" t="s">
        <v>392</v>
      </c>
      <c r="E12" s="24" t="s">
        <v>374</v>
      </c>
      <c r="F12" s="24" t="s">
        <v>376</v>
      </c>
      <c r="G12" s="15" t="s">
        <v>25</v>
      </c>
      <c r="H12" s="15" t="s">
        <v>25</v>
      </c>
      <c r="I12" s="15" t="str">
        <f t="shared" si="0"/>
        <v>1</v>
      </c>
      <c r="J12" s="55"/>
      <c r="K12" s="56"/>
      <c r="L12" s="55"/>
      <c r="M12" s="56"/>
    </row>
    <row r="13" spans="1:13" s="24" customFormat="1">
      <c r="A13" s="24" t="s">
        <v>393</v>
      </c>
      <c r="B13" s="24" t="s">
        <v>8</v>
      </c>
      <c r="C13" s="24" t="s">
        <v>371</v>
      </c>
      <c r="D13" s="24" t="s">
        <v>392</v>
      </c>
      <c r="E13" s="24" t="s">
        <v>113</v>
      </c>
      <c r="F13" s="24" t="s">
        <v>369</v>
      </c>
      <c r="G13" s="15" t="s">
        <v>25</v>
      </c>
      <c r="H13" s="15" t="s">
        <v>25</v>
      </c>
      <c r="I13" s="15" t="str">
        <f t="shared" si="0"/>
        <v>1</v>
      </c>
      <c r="J13" s="55"/>
      <c r="K13" s="56"/>
      <c r="L13" s="55"/>
      <c r="M13" s="56"/>
    </row>
    <row r="14" spans="1:13" s="20" customFormat="1">
      <c r="A14" s="20" t="s">
        <v>391</v>
      </c>
      <c r="B14" s="20" t="s">
        <v>8</v>
      </c>
      <c r="C14" s="20" t="s">
        <v>371</v>
      </c>
      <c r="D14" s="20" t="s">
        <v>390</v>
      </c>
      <c r="E14" s="20" t="s">
        <v>124</v>
      </c>
      <c r="F14" s="20" t="s">
        <v>373</v>
      </c>
      <c r="G14" s="15" t="s">
        <v>25</v>
      </c>
      <c r="H14" s="15" t="s">
        <v>25</v>
      </c>
      <c r="I14" s="15" t="str">
        <f t="shared" si="0"/>
        <v>1</v>
      </c>
      <c r="J14" s="57" t="s">
        <v>563</v>
      </c>
      <c r="K14" s="58">
        <f>COUNTIF(I14:I19, "1")</f>
        <v>4</v>
      </c>
      <c r="L14" s="57" t="s">
        <v>566</v>
      </c>
      <c r="M14" s="58">
        <f>K14/(K14+K15)</f>
        <v>0.66666666666666663</v>
      </c>
    </row>
    <row r="15" spans="1:13" s="20" customFormat="1">
      <c r="A15" s="20" t="s">
        <v>391</v>
      </c>
      <c r="B15" s="20" t="s">
        <v>8</v>
      </c>
      <c r="C15" s="20" t="s">
        <v>371</v>
      </c>
      <c r="D15" s="20" t="s">
        <v>390</v>
      </c>
      <c r="E15" s="20" t="s">
        <v>202</v>
      </c>
      <c r="F15" s="20" t="s">
        <v>373</v>
      </c>
      <c r="G15" s="15" t="s">
        <v>25</v>
      </c>
      <c r="H15" s="15" t="s">
        <v>25</v>
      </c>
      <c r="I15" s="15" t="str">
        <f t="shared" si="0"/>
        <v>1</v>
      </c>
      <c r="J15" s="57" t="s">
        <v>564</v>
      </c>
      <c r="K15" s="58">
        <f>COUNTIF(I14:I19, "0")</f>
        <v>2</v>
      </c>
      <c r="L15" s="57" t="s">
        <v>567</v>
      </c>
      <c r="M15" s="58">
        <f>K14/(K14+K16)</f>
        <v>1</v>
      </c>
    </row>
    <row r="16" spans="1:13" s="20" customFormat="1">
      <c r="A16" s="20" t="s">
        <v>391</v>
      </c>
      <c r="B16" s="20" t="s">
        <v>8</v>
      </c>
      <c r="C16" s="20" t="s">
        <v>371</v>
      </c>
      <c r="D16" s="20" t="s">
        <v>390</v>
      </c>
      <c r="E16" s="20" t="s">
        <v>122</v>
      </c>
      <c r="F16" s="20" t="s">
        <v>382</v>
      </c>
      <c r="G16" s="20" t="s">
        <v>41</v>
      </c>
      <c r="H16" s="15" t="s">
        <v>25</v>
      </c>
      <c r="I16" s="15" t="str">
        <f t="shared" si="0"/>
        <v>0</v>
      </c>
      <c r="J16" s="57" t="s">
        <v>565</v>
      </c>
      <c r="K16" s="58">
        <v>0</v>
      </c>
      <c r="L16" s="57"/>
      <c r="M16" s="58"/>
    </row>
    <row r="17" spans="1:13" s="20" customFormat="1">
      <c r="A17" s="20" t="s">
        <v>391</v>
      </c>
      <c r="B17" s="20" t="s">
        <v>8</v>
      </c>
      <c r="C17" s="20" t="s">
        <v>371</v>
      </c>
      <c r="D17" s="20" t="s">
        <v>390</v>
      </c>
      <c r="E17" s="20" t="s">
        <v>375</v>
      </c>
      <c r="F17" s="20" t="s">
        <v>382</v>
      </c>
      <c r="G17" s="20" t="s">
        <v>41</v>
      </c>
      <c r="H17" s="15" t="s">
        <v>25</v>
      </c>
      <c r="I17" s="15" t="str">
        <f t="shared" si="0"/>
        <v>0</v>
      </c>
      <c r="J17" s="57"/>
      <c r="K17" s="58"/>
      <c r="L17" s="57"/>
      <c r="M17" s="58"/>
    </row>
    <row r="18" spans="1:13" s="20" customFormat="1">
      <c r="A18" s="20" t="s">
        <v>391</v>
      </c>
      <c r="B18" s="20" t="s">
        <v>8</v>
      </c>
      <c r="C18" s="20" t="s">
        <v>371</v>
      </c>
      <c r="D18" s="20" t="s">
        <v>390</v>
      </c>
      <c r="E18" s="20" t="s">
        <v>374</v>
      </c>
      <c r="F18" s="20" t="s">
        <v>373</v>
      </c>
      <c r="G18" s="20" t="s">
        <v>25</v>
      </c>
      <c r="H18" s="15" t="s">
        <v>25</v>
      </c>
      <c r="I18" s="15" t="str">
        <f t="shared" si="0"/>
        <v>1</v>
      </c>
      <c r="J18" s="57"/>
      <c r="K18" s="58"/>
      <c r="L18" s="57"/>
      <c r="M18" s="58"/>
    </row>
    <row r="19" spans="1:13" s="20" customFormat="1">
      <c r="A19" s="20" t="s">
        <v>391</v>
      </c>
      <c r="B19" s="20" t="s">
        <v>8</v>
      </c>
      <c r="C19" s="20" t="s">
        <v>371</v>
      </c>
      <c r="D19" s="20" t="s">
        <v>390</v>
      </c>
      <c r="E19" s="20" t="s">
        <v>113</v>
      </c>
      <c r="F19" s="20" t="s">
        <v>369</v>
      </c>
      <c r="G19" s="20" t="s">
        <v>25</v>
      </c>
      <c r="H19" s="15" t="s">
        <v>25</v>
      </c>
      <c r="I19" s="15" t="str">
        <f t="shared" si="0"/>
        <v>1</v>
      </c>
      <c r="J19" s="57"/>
      <c r="K19" s="58"/>
      <c r="L19" s="57"/>
      <c r="M19" s="58"/>
    </row>
    <row r="20" spans="1:13" s="22" customFormat="1">
      <c r="A20" s="22" t="s">
        <v>389</v>
      </c>
      <c r="B20" s="22" t="s">
        <v>8</v>
      </c>
      <c r="C20" s="22" t="s">
        <v>371</v>
      </c>
      <c r="D20" s="22" t="s">
        <v>204</v>
      </c>
      <c r="E20" s="22" t="s">
        <v>124</v>
      </c>
      <c r="F20" s="22" t="s">
        <v>373</v>
      </c>
      <c r="G20" s="20" t="s">
        <v>25</v>
      </c>
      <c r="H20" s="15" t="s">
        <v>25</v>
      </c>
      <c r="I20" s="15" t="str">
        <f t="shared" si="0"/>
        <v>1</v>
      </c>
      <c r="J20" s="59" t="s">
        <v>563</v>
      </c>
      <c r="K20" s="60">
        <f>COUNTIF(I20:I25, "1")</f>
        <v>4</v>
      </c>
      <c r="L20" s="59" t="s">
        <v>566</v>
      </c>
      <c r="M20" s="60">
        <f>K20/(K20+K21)</f>
        <v>0.66666666666666663</v>
      </c>
    </row>
    <row r="21" spans="1:13" s="22" customFormat="1">
      <c r="A21" s="22" t="s">
        <v>389</v>
      </c>
      <c r="B21" s="22" t="s">
        <v>8</v>
      </c>
      <c r="C21" s="22" t="s">
        <v>371</v>
      </c>
      <c r="D21" s="22" t="s">
        <v>204</v>
      </c>
      <c r="E21" s="22" t="s">
        <v>202</v>
      </c>
      <c r="F21" s="22" t="s">
        <v>373</v>
      </c>
      <c r="G21" s="20" t="s">
        <v>25</v>
      </c>
      <c r="H21" s="15" t="s">
        <v>25</v>
      </c>
      <c r="I21" s="15" t="str">
        <f t="shared" si="0"/>
        <v>1</v>
      </c>
      <c r="J21" s="59" t="s">
        <v>564</v>
      </c>
      <c r="K21" s="60">
        <f>COUNTIF(I20:I25, "0")</f>
        <v>2</v>
      </c>
      <c r="L21" s="59" t="s">
        <v>567</v>
      </c>
      <c r="M21" s="60">
        <f>K20/(K20+K22)</f>
        <v>1</v>
      </c>
    </row>
    <row r="22" spans="1:13" s="22" customFormat="1">
      <c r="A22" s="22" t="s">
        <v>389</v>
      </c>
      <c r="B22" s="22" t="s">
        <v>8</v>
      </c>
      <c r="C22" s="22" t="s">
        <v>371</v>
      </c>
      <c r="D22" s="22" t="s">
        <v>204</v>
      </c>
      <c r="E22" s="22" t="s">
        <v>122</v>
      </c>
      <c r="F22" s="22" t="s">
        <v>382</v>
      </c>
      <c r="G22" s="22" t="s">
        <v>41</v>
      </c>
      <c r="H22" s="15" t="s">
        <v>25</v>
      </c>
      <c r="I22" s="15" t="str">
        <f t="shared" si="0"/>
        <v>0</v>
      </c>
      <c r="J22" s="59" t="s">
        <v>565</v>
      </c>
      <c r="K22" s="60">
        <v>0</v>
      </c>
      <c r="L22" s="59"/>
      <c r="M22" s="60"/>
    </row>
    <row r="23" spans="1:13" s="22" customFormat="1">
      <c r="A23" s="22" t="s">
        <v>389</v>
      </c>
      <c r="B23" s="22" t="s">
        <v>8</v>
      </c>
      <c r="C23" s="22" t="s">
        <v>371</v>
      </c>
      <c r="D23" s="22" t="s">
        <v>204</v>
      </c>
      <c r="E23" s="22" t="s">
        <v>375</v>
      </c>
      <c r="F23" s="22" t="s">
        <v>373</v>
      </c>
      <c r="G23" s="22" t="s">
        <v>25</v>
      </c>
      <c r="H23" s="15" t="s">
        <v>25</v>
      </c>
      <c r="I23" s="15" t="str">
        <f>IF(G23=H23, "1", "0")</f>
        <v>1</v>
      </c>
      <c r="J23" s="59"/>
      <c r="K23" s="60"/>
      <c r="L23" s="59"/>
      <c r="M23" s="60"/>
    </row>
    <row r="24" spans="1:13" s="22" customFormat="1">
      <c r="A24" s="22" t="s">
        <v>389</v>
      </c>
      <c r="B24" s="22" t="s">
        <v>8</v>
      </c>
      <c r="C24" s="22" t="s">
        <v>371</v>
      </c>
      <c r="D24" s="22" t="s">
        <v>204</v>
      </c>
      <c r="E24" s="22" t="s">
        <v>374</v>
      </c>
      <c r="F24" s="22" t="s">
        <v>382</v>
      </c>
      <c r="G24" s="22" t="s">
        <v>41</v>
      </c>
      <c r="H24" s="15" t="s">
        <v>25</v>
      </c>
      <c r="I24" s="15" t="str">
        <f t="shared" si="0"/>
        <v>0</v>
      </c>
      <c r="J24" s="59"/>
      <c r="K24" s="60"/>
      <c r="L24" s="59"/>
      <c r="M24" s="60"/>
    </row>
    <row r="25" spans="1:13" s="22" customFormat="1">
      <c r="A25" s="22" t="s">
        <v>389</v>
      </c>
      <c r="B25" s="22" t="s">
        <v>8</v>
      </c>
      <c r="C25" s="22" t="s">
        <v>371</v>
      </c>
      <c r="D25" s="22" t="s">
        <v>204</v>
      </c>
      <c r="E25" s="22" t="s">
        <v>113</v>
      </c>
      <c r="F25" s="22" t="s">
        <v>369</v>
      </c>
      <c r="G25" s="22" t="s">
        <v>25</v>
      </c>
      <c r="H25" s="15" t="s">
        <v>25</v>
      </c>
      <c r="I25" s="15" t="str">
        <f t="shared" si="0"/>
        <v>1</v>
      </c>
      <c r="J25" s="59"/>
      <c r="K25" s="60"/>
      <c r="L25" s="59"/>
      <c r="M25" s="60"/>
    </row>
    <row r="26" spans="1:13" s="39" customFormat="1">
      <c r="A26" s="39" t="s">
        <v>388</v>
      </c>
      <c r="B26" s="39" t="s">
        <v>8</v>
      </c>
      <c r="C26" s="39" t="s">
        <v>371</v>
      </c>
      <c r="D26" s="39" t="s">
        <v>387</v>
      </c>
      <c r="E26" s="39" t="s">
        <v>124</v>
      </c>
      <c r="F26" s="39" t="s">
        <v>373</v>
      </c>
      <c r="G26" s="39" t="s">
        <v>25</v>
      </c>
      <c r="H26" s="15" t="s">
        <v>25</v>
      </c>
      <c r="I26" s="15" t="str">
        <f t="shared" si="0"/>
        <v>1</v>
      </c>
      <c r="J26" s="61" t="s">
        <v>563</v>
      </c>
      <c r="K26" s="62">
        <f>COUNTIF(I26:I31, "1")</f>
        <v>6</v>
      </c>
      <c r="L26" s="61" t="s">
        <v>566</v>
      </c>
      <c r="M26" s="62">
        <f>K26/(K26+K27)</f>
        <v>1</v>
      </c>
    </row>
    <row r="27" spans="1:13" s="39" customFormat="1">
      <c r="A27" s="39" t="s">
        <v>388</v>
      </c>
      <c r="B27" s="39" t="s">
        <v>8</v>
      </c>
      <c r="C27" s="39" t="s">
        <v>371</v>
      </c>
      <c r="D27" s="39" t="s">
        <v>387</v>
      </c>
      <c r="E27" s="39" t="s">
        <v>202</v>
      </c>
      <c r="F27" s="39" t="s">
        <v>376</v>
      </c>
      <c r="G27" s="39" t="s">
        <v>25</v>
      </c>
      <c r="H27" s="15" t="s">
        <v>25</v>
      </c>
      <c r="I27" s="15" t="str">
        <f t="shared" si="0"/>
        <v>1</v>
      </c>
      <c r="J27" s="61" t="s">
        <v>564</v>
      </c>
      <c r="K27" s="62">
        <f>COUNTIF(I26:I31, "0")</f>
        <v>0</v>
      </c>
      <c r="L27" s="61" t="s">
        <v>567</v>
      </c>
      <c r="M27" s="62">
        <f>K26/(K26+K28)</f>
        <v>1</v>
      </c>
    </row>
    <row r="28" spans="1:13" s="39" customFormat="1">
      <c r="A28" s="39" t="s">
        <v>388</v>
      </c>
      <c r="B28" s="39" t="s">
        <v>8</v>
      </c>
      <c r="C28" s="39" t="s">
        <v>371</v>
      </c>
      <c r="D28" s="39" t="s">
        <v>387</v>
      </c>
      <c r="E28" s="39" t="s">
        <v>122</v>
      </c>
      <c r="F28" s="39" t="s">
        <v>373</v>
      </c>
      <c r="G28" s="39" t="s">
        <v>25</v>
      </c>
      <c r="H28" s="15" t="s">
        <v>25</v>
      </c>
      <c r="I28" s="15" t="str">
        <f t="shared" si="0"/>
        <v>1</v>
      </c>
      <c r="J28" s="61" t="s">
        <v>565</v>
      </c>
      <c r="K28" s="62">
        <v>0</v>
      </c>
      <c r="L28" s="61"/>
      <c r="M28" s="62"/>
    </row>
    <row r="29" spans="1:13" s="39" customFormat="1">
      <c r="A29" s="39" t="s">
        <v>388</v>
      </c>
      <c r="B29" s="39" t="s">
        <v>8</v>
      </c>
      <c r="C29" s="39" t="s">
        <v>371</v>
      </c>
      <c r="D29" s="39" t="s">
        <v>387</v>
      </c>
      <c r="E29" s="39" t="s">
        <v>375</v>
      </c>
      <c r="F29" s="39" t="s">
        <v>373</v>
      </c>
      <c r="G29" s="39" t="s">
        <v>25</v>
      </c>
      <c r="H29" s="15" t="s">
        <v>25</v>
      </c>
      <c r="I29" s="15" t="str">
        <f t="shared" si="0"/>
        <v>1</v>
      </c>
      <c r="J29" s="61"/>
      <c r="K29" s="62"/>
      <c r="L29" s="61"/>
      <c r="M29" s="62"/>
    </row>
    <row r="30" spans="1:13" s="39" customFormat="1">
      <c r="A30" s="39" t="s">
        <v>388</v>
      </c>
      <c r="B30" s="39" t="s">
        <v>8</v>
      </c>
      <c r="C30" s="39" t="s">
        <v>371</v>
      </c>
      <c r="D30" s="39" t="s">
        <v>387</v>
      </c>
      <c r="E30" s="39" t="s">
        <v>374</v>
      </c>
      <c r="F30" s="39" t="s">
        <v>373</v>
      </c>
      <c r="G30" s="39" t="s">
        <v>25</v>
      </c>
      <c r="H30" s="15" t="s">
        <v>25</v>
      </c>
      <c r="I30" s="15" t="str">
        <f t="shared" si="0"/>
        <v>1</v>
      </c>
      <c r="J30" s="61"/>
      <c r="K30" s="62"/>
      <c r="L30" s="61"/>
      <c r="M30" s="62"/>
    </row>
    <row r="31" spans="1:13" s="39" customFormat="1">
      <c r="A31" s="39" t="s">
        <v>388</v>
      </c>
      <c r="B31" s="39" t="s">
        <v>8</v>
      </c>
      <c r="C31" s="39" t="s">
        <v>371</v>
      </c>
      <c r="D31" s="39" t="s">
        <v>387</v>
      </c>
      <c r="E31" s="39" t="s">
        <v>113</v>
      </c>
      <c r="F31" s="39" t="s">
        <v>369</v>
      </c>
      <c r="G31" s="39" t="s">
        <v>25</v>
      </c>
      <c r="H31" s="15" t="s">
        <v>25</v>
      </c>
      <c r="I31" s="15" t="str">
        <f t="shared" si="0"/>
        <v>1</v>
      </c>
      <c r="J31" s="61"/>
      <c r="K31" s="62"/>
      <c r="L31" s="61"/>
      <c r="M31" s="62"/>
    </row>
    <row r="32" spans="1:13" s="45" customFormat="1">
      <c r="A32" s="45" t="s">
        <v>386</v>
      </c>
      <c r="B32" s="45" t="s">
        <v>8</v>
      </c>
      <c r="C32" s="45" t="s">
        <v>371</v>
      </c>
      <c r="D32" s="45" t="s">
        <v>385</v>
      </c>
      <c r="E32" s="45" t="s">
        <v>124</v>
      </c>
      <c r="F32" s="45" t="s">
        <v>373</v>
      </c>
      <c r="G32" s="39" t="s">
        <v>25</v>
      </c>
      <c r="H32" s="15" t="s">
        <v>25</v>
      </c>
      <c r="I32" s="15" t="str">
        <f t="shared" si="0"/>
        <v>1</v>
      </c>
      <c r="J32" s="63" t="s">
        <v>563</v>
      </c>
      <c r="K32" s="64">
        <f>COUNTIF(I32:I37, "1")</f>
        <v>6</v>
      </c>
      <c r="L32" s="63" t="s">
        <v>566</v>
      </c>
      <c r="M32" s="64">
        <f>K32/(K32+K33)</f>
        <v>1</v>
      </c>
    </row>
    <row r="33" spans="1:13" s="45" customFormat="1">
      <c r="A33" s="45" t="s">
        <v>386</v>
      </c>
      <c r="B33" s="45" t="s">
        <v>8</v>
      </c>
      <c r="C33" s="45" t="s">
        <v>371</v>
      </c>
      <c r="D33" s="45" t="s">
        <v>385</v>
      </c>
      <c r="E33" s="45" t="s">
        <v>202</v>
      </c>
      <c r="F33" s="45" t="s">
        <v>369</v>
      </c>
      <c r="G33" s="39" t="s">
        <v>25</v>
      </c>
      <c r="H33" s="15" t="s">
        <v>25</v>
      </c>
      <c r="I33" s="15" t="str">
        <f t="shared" si="0"/>
        <v>1</v>
      </c>
      <c r="J33" s="63" t="s">
        <v>564</v>
      </c>
      <c r="K33" s="64">
        <f>COUNTIF(I32:I37, "0")</f>
        <v>0</v>
      </c>
      <c r="L33" s="63" t="s">
        <v>567</v>
      </c>
      <c r="M33" s="64">
        <f>K32/(K32+K34)</f>
        <v>1</v>
      </c>
    </row>
    <row r="34" spans="1:13" s="45" customFormat="1">
      <c r="A34" s="45" t="s">
        <v>386</v>
      </c>
      <c r="B34" s="45" t="s">
        <v>8</v>
      </c>
      <c r="C34" s="45" t="s">
        <v>371</v>
      </c>
      <c r="D34" s="45" t="s">
        <v>385</v>
      </c>
      <c r="E34" s="45" t="s">
        <v>122</v>
      </c>
      <c r="F34" s="45" t="s">
        <v>373</v>
      </c>
      <c r="G34" s="39" t="s">
        <v>25</v>
      </c>
      <c r="H34" s="15" t="s">
        <v>25</v>
      </c>
      <c r="I34" s="15" t="str">
        <f t="shared" si="0"/>
        <v>1</v>
      </c>
      <c r="J34" s="63" t="s">
        <v>565</v>
      </c>
      <c r="K34" s="64">
        <v>0</v>
      </c>
      <c r="L34" s="63"/>
      <c r="M34" s="64"/>
    </row>
    <row r="35" spans="1:13" s="45" customFormat="1">
      <c r="A35" s="45" t="s">
        <v>386</v>
      </c>
      <c r="B35" s="45" t="s">
        <v>8</v>
      </c>
      <c r="C35" s="45" t="s">
        <v>371</v>
      </c>
      <c r="D35" s="45" t="s">
        <v>385</v>
      </c>
      <c r="E35" s="45" t="s">
        <v>375</v>
      </c>
      <c r="F35" s="45" t="s">
        <v>373</v>
      </c>
      <c r="G35" s="39" t="s">
        <v>25</v>
      </c>
      <c r="H35" s="15" t="s">
        <v>25</v>
      </c>
      <c r="I35" s="15" t="str">
        <f t="shared" si="0"/>
        <v>1</v>
      </c>
      <c r="J35" s="63"/>
      <c r="K35" s="64"/>
      <c r="L35" s="63"/>
      <c r="M35" s="64"/>
    </row>
    <row r="36" spans="1:13" s="45" customFormat="1">
      <c r="A36" s="45" t="s">
        <v>386</v>
      </c>
      <c r="B36" s="45" t="s">
        <v>8</v>
      </c>
      <c r="C36" s="45" t="s">
        <v>371</v>
      </c>
      <c r="D36" s="45" t="s">
        <v>385</v>
      </c>
      <c r="E36" s="45" t="s">
        <v>374</v>
      </c>
      <c r="F36" s="45" t="s">
        <v>373</v>
      </c>
      <c r="G36" s="39" t="s">
        <v>25</v>
      </c>
      <c r="H36" s="15" t="s">
        <v>25</v>
      </c>
      <c r="I36" s="15" t="str">
        <f t="shared" si="0"/>
        <v>1</v>
      </c>
      <c r="J36" s="63"/>
      <c r="K36" s="64"/>
      <c r="L36" s="63"/>
      <c r="M36" s="64"/>
    </row>
    <row r="37" spans="1:13" s="45" customFormat="1">
      <c r="A37" s="45" t="s">
        <v>386</v>
      </c>
      <c r="B37" s="45" t="s">
        <v>8</v>
      </c>
      <c r="C37" s="45" t="s">
        <v>371</v>
      </c>
      <c r="D37" s="45" t="s">
        <v>385</v>
      </c>
      <c r="E37" s="45" t="s">
        <v>113</v>
      </c>
      <c r="F37" s="45" t="s">
        <v>369</v>
      </c>
      <c r="G37" s="39" t="s">
        <v>25</v>
      </c>
      <c r="H37" s="15" t="s">
        <v>25</v>
      </c>
      <c r="I37" s="15" t="str">
        <f t="shared" si="0"/>
        <v>1</v>
      </c>
      <c r="J37" s="63"/>
      <c r="K37" s="64"/>
      <c r="L37" s="63"/>
      <c r="M37" s="64"/>
    </row>
    <row r="38" spans="1:13" s="30" customFormat="1">
      <c r="A38" s="30" t="s">
        <v>384</v>
      </c>
      <c r="B38" s="30" t="s">
        <v>8</v>
      </c>
      <c r="C38" s="30" t="s">
        <v>371</v>
      </c>
      <c r="D38" s="30" t="s">
        <v>383</v>
      </c>
      <c r="E38" s="30" t="s">
        <v>124</v>
      </c>
      <c r="F38" s="30" t="s">
        <v>369</v>
      </c>
      <c r="G38" s="39" t="s">
        <v>25</v>
      </c>
      <c r="H38" s="15" t="s">
        <v>25</v>
      </c>
      <c r="I38" s="15" t="str">
        <f>IF(G38=H38, "1", "0")</f>
        <v>1</v>
      </c>
      <c r="J38" s="65" t="s">
        <v>563</v>
      </c>
      <c r="K38" s="66">
        <f>COUNTIF(I38:I43, "1")</f>
        <v>5</v>
      </c>
      <c r="L38" s="65" t="s">
        <v>566</v>
      </c>
      <c r="M38" s="66">
        <f>K38/(K38+K39)</f>
        <v>0.83333333333333337</v>
      </c>
    </row>
    <row r="39" spans="1:13" s="30" customFormat="1">
      <c r="A39" s="30" t="s">
        <v>384</v>
      </c>
      <c r="B39" s="30" t="s">
        <v>8</v>
      </c>
      <c r="C39" s="30" t="s">
        <v>371</v>
      </c>
      <c r="D39" s="30" t="s">
        <v>383</v>
      </c>
      <c r="E39" s="30" t="s">
        <v>202</v>
      </c>
      <c r="F39" s="30" t="s">
        <v>373</v>
      </c>
      <c r="G39" s="39" t="s">
        <v>25</v>
      </c>
      <c r="H39" s="15" t="s">
        <v>25</v>
      </c>
      <c r="I39" s="15" t="str">
        <f t="shared" si="0"/>
        <v>1</v>
      </c>
      <c r="J39" s="65" t="s">
        <v>564</v>
      </c>
      <c r="K39" s="66">
        <f>COUNTIF(I38:I43, "0")</f>
        <v>1</v>
      </c>
      <c r="L39" s="65" t="s">
        <v>567</v>
      </c>
      <c r="M39" s="66">
        <f>K38/(K38+K40)</f>
        <v>1</v>
      </c>
    </row>
    <row r="40" spans="1:13" s="30" customFormat="1">
      <c r="A40" s="30" t="s">
        <v>384</v>
      </c>
      <c r="B40" s="30" t="s">
        <v>8</v>
      </c>
      <c r="C40" s="30" t="s">
        <v>371</v>
      </c>
      <c r="D40" s="30" t="s">
        <v>383</v>
      </c>
      <c r="E40" s="30" t="s">
        <v>122</v>
      </c>
      <c r="F40" s="30" t="s">
        <v>382</v>
      </c>
      <c r="G40" s="30" t="s">
        <v>41</v>
      </c>
      <c r="H40" s="15" t="s">
        <v>25</v>
      </c>
      <c r="I40" s="15" t="str">
        <f t="shared" si="0"/>
        <v>0</v>
      </c>
      <c r="J40" s="65" t="s">
        <v>565</v>
      </c>
      <c r="K40" s="66">
        <v>0</v>
      </c>
      <c r="L40" s="65"/>
      <c r="M40" s="66"/>
    </row>
    <row r="41" spans="1:13" s="30" customFormat="1">
      <c r="A41" s="30" t="s">
        <v>384</v>
      </c>
      <c r="B41" s="30" t="s">
        <v>8</v>
      </c>
      <c r="C41" s="30" t="s">
        <v>371</v>
      </c>
      <c r="D41" s="30" t="s">
        <v>383</v>
      </c>
      <c r="E41" s="30" t="s">
        <v>375</v>
      </c>
      <c r="F41" s="30" t="s">
        <v>373</v>
      </c>
      <c r="G41" s="30" t="s">
        <v>25</v>
      </c>
      <c r="H41" s="15" t="s">
        <v>25</v>
      </c>
      <c r="I41" s="15" t="str">
        <f t="shared" si="0"/>
        <v>1</v>
      </c>
      <c r="J41" s="65"/>
      <c r="K41" s="66"/>
      <c r="L41" s="65"/>
      <c r="M41" s="66"/>
    </row>
    <row r="42" spans="1:13" s="30" customFormat="1">
      <c r="A42" s="30" t="s">
        <v>384</v>
      </c>
      <c r="B42" s="30" t="s">
        <v>8</v>
      </c>
      <c r="C42" s="30" t="s">
        <v>371</v>
      </c>
      <c r="D42" s="30" t="s">
        <v>383</v>
      </c>
      <c r="E42" s="30" t="s">
        <v>374</v>
      </c>
      <c r="F42" s="30" t="s">
        <v>369</v>
      </c>
      <c r="G42" s="30" t="s">
        <v>25</v>
      </c>
      <c r="H42" s="15" t="s">
        <v>25</v>
      </c>
      <c r="I42" s="15" t="str">
        <f t="shared" si="0"/>
        <v>1</v>
      </c>
      <c r="J42" s="65"/>
      <c r="K42" s="66"/>
      <c r="L42" s="65"/>
      <c r="M42" s="66"/>
    </row>
    <row r="43" spans="1:13" s="30" customFormat="1">
      <c r="A43" s="30" t="s">
        <v>384</v>
      </c>
      <c r="B43" s="30" t="s">
        <v>8</v>
      </c>
      <c r="C43" s="30" t="s">
        <v>371</v>
      </c>
      <c r="D43" s="30" t="s">
        <v>383</v>
      </c>
      <c r="E43" s="30" t="s">
        <v>113</v>
      </c>
      <c r="F43" s="30" t="s">
        <v>369</v>
      </c>
      <c r="G43" s="30" t="s">
        <v>25</v>
      </c>
      <c r="H43" s="15" t="s">
        <v>25</v>
      </c>
      <c r="I43" s="15" t="str">
        <f t="shared" si="0"/>
        <v>1</v>
      </c>
      <c r="J43" s="65"/>
      <c r="K43" s="66"/>
      <c r="L43" s="65"/>
      <c r="M43" s="66"/>
    </row>
    <row r="44" spans="1:13" s="43" customFormat="1">
      <c r="A44" s="43" t="s">
        <v>380</v>
      </c>
      <c r="B44" s="43" t="s">
        <v>8</v>
      </c>
      <c r="C44" s="43" t="s">
        <v>371</v>
      </c>
      <c r="D44" s="43" t="s">
        <v>379</v>
      </c>
      <c r="E44" s="43" t="s">
        <v>124</v>
      </c>
      <c r="F44" s="43" t="s">
        <v>369</v>
      </c>
      <c r="G44" s="30" t="s">
        <v>25</v>
      </c>
      <c r="H44" s="15" t="s">
        <v>25</v>
      </c>
      <c r="I44" s="15" t="str">
        <f t="shared" si="0"/>
        <v>1</v>
      </c>
      <c r="J44" s="67" t="s">
        <v>563</v>
      </c>
      <c r="K44" s="68">
        <f>COUNTIF(I44:I49, "1")</f>
        <v>4</v>
      </c>
      <c r="L44" s="67" t="s">
        <v>566</v>
      </c>
      <c r="M44" s="68">
        <f>K44/(K44+K45)</f>
        <v>0.66666666666666663</v>
      </c>
    </row>
    <row r="45" spans="1:13" s="43" customFormat="1">
      <c r="A45" s="43" t="s">
        <v>380</v>
      </c>
      <c r="B45" s="43" t="s">
        <v>8</v>
      </c>
      <c r="C45" s="43" t="s">
        <v>371</v>
      </c>
      <c r="D45" s="43" t="s">
        <v>379</v>
      </c>
      <c r="E45" s="43" t="s">
        <v>202</v>
      </c>
      <c r="F45" s="43" t="s">
        <v>376</v>
      </c>
      <c r="G45" s="30" t="s">
        <v>25</v>
      </c>
      <c r="H45" s="15" t="s">
        <v>25</v>
      </c>
      <c r="I45" s="15" t="str">
        <f t="shared" si="0"/>
        <v>1</v>
      </c>
      <c r="J45" s="67" t="s">
        <v>564</v>
      </c>
      <c r="K45" s="68">
        <f>COUNTIF(I44:I49, "0")</f>
        <v>2</v>
      </c>
      <c r="L45" s="67" t="s">
        <v>567</v>
      </c>
      <c r="M45" s="68">
        <f>K44/(K44+K46)</f>
        <v>1</v>
      </c>
    </row>
    <row r="46" spans="1:13" s="43" customFormat="1">
      <c r="A46" s="43" t="s">
        <v>380</v>
      </c>
      <c r="B46" s="43" t="s">
        <v>8</v>
      </c>
      <c r="C46" s="43" t="s">
        <v>371</v>
      </c>
      <c r="D46" s="43" t="s">
        <v>379</v>
      </c>
      <c r="E46" s="43" t="s">
        <v>122</v>
      </c>
      <c r="F46" s="43" t="s">
        <v>382</v>
      </c>
      <c r="G46" s="43" t="s">
        <v>41</v>
      </c>
      <c r="H46" s="15" t="s">
        <v>25</v>
      </c>
      <c r="I46" s="15" t="str">
        <f t="shared" si="0"/>
        <v>0</v>
      </c>
      <c r="J46" s="67" t="s">
        <v>565</v>
      </c>
      <c r="K46" s="68">
        <v>0</v>
      </c>
      <c r="L46" s="67"/>
      <c r="M46" s="68"/>
    </row>
    <row r="47" spans="1:13" s="43" customFormat="1">
      <c r="A47" s="43" t="s">
        <v>380</v>
      </c>
      <c r="B47" s="43" t="s">
        <v>8</v>
      </c>
      <c r="C47" s="43" t="s">
        <v>371</v>
      </c>
      <c r="D47" s="43" t="s">
        <v>379</v>
      </c>
      <c r="E47" s="43" t="s">
        <v>375</v>
      </c>
      <c r="F47" s="43" t="s">
        <v>381</v>
      </c>
      <c r="G47" s="43" t="s">
        <v>41</v>
      </c>
      <c r="H47" s="15" t="s">
        <v>25</v>
      </c>
      <c r="I47" s="15" t="str">
        <f t="shared" si="0"/>
        <v>0</v>
      </c>
      <c r="J47" s="67"/>
      <c r="K47" s="68"/>
      <c r="L47" s="67"/>
      <c r="M47" s="68"/>
    </row>
    <row r="48" spans="1:13" s="43" customFormat="1">
      <c r="A48" s="43" t="s">
        <v>380</v>
      </c>
      <c r="B48" s="43" t="s">
        <v>8</v>
      </c>
      <c r="C48" s="43" t="s">
        <v>371</v>
      </c>
      <c r="D48" s="43" t="s">
        <v>379</v>
      </c>
      <c r="E48" s="43" t="s">
        <v>374</v>
      </c>
      <c r="F48" s="43" t="s">
        <v>373</v>
      </c>
      <c r="G48" s="43" t="s">
        <v>25</v>
      </c>
      <c r="H48" s="15" t="s">
        <v>25</v>
      </c>
      <c r="I48" s="15" t="str">
        <f t="shared" si="0"/>
        <v>1</v>
      </c>
      <c r="J48" s="67"/>
      <c r="K48" s="68"/>
      <c r="L48" s="67"/>
      <c r="M48" s="68"/>
    </row>
    <row r="49" spans="1:15" s="43" customFormat="1">
      <c r="A49" s="43" t="s">
        <v>380</v>
      </c>
      <c r="B49" s="43" t="s">
        <v>8</v>
      </c>
      <c r="C49" s="43" t="s">
        <v>371</v>
      </c>
      <c r="D49" s="43" t="s">
        <v>379</v>
      </c>
      <c r="E49" s="43" t="s">
        <v>113</v>
      </c>
      <c r="F49" s="43" t="s">
        <v>369</v>
      </c>
      <c r="G49" s="43" t="s">
        <v>25</v>
      </c>
      <c r="H49" s="15" t="s">
        <v>25</v>
      </c>
      <c r="I49" s="15" t="str">
        <f t="shared" si="0"/>
        <v>1</v>
      </c>
      <c r="J49" s="67"/>
      <c r="K49" s="68"/>
      <c r="L49" s="67"/>
      <c r="M49" s="68"/>
    </row>
    <row r="50" spans="1:15" s="44" customFormat="1">
      <c r="A50" s="44" t="s">
        <v>378</v>
      </c>
      <c r="B50" s="44" t="s">
        <v>8</v>
      </c>
      <c r="C50" s="44" t="s">
        <v>371</v>
      </c>
      <c r="D50" s="44" t="s">
        <v>377</v>
      </c>
      <c r="E50" s="44" t="s">
        <v>124</v>
      </c>
      <c r="F50" s="44" t="s">
        <v>373</v>
      </c>
      <c r="G50" s="43" t="s">
        <v>25</v>
      </c>
      <c r="H50" s="15" t="s">
        <v>25</v>
      </c>
      <c r="I50" s="15" t="str">
        <f t="shared" si="0"/>
        <v>1</v>
      </c>
      <c r="J50" s="69" t="s">
        <v>563</v>
      </c>
      <c r="K50" s="70">
        <f>COUNTIF(I50:I55, "1")</f>
        <v>6</v>
      </c>
      <c r="L50" s="69" t="s">
        <v>566</v>
      </c>
      <c r="M50" s="70">
        <f>K50/(K50+K51)</f>
        <v>1</v>
      </c>
    </row>
    <row r="51" spans="1:15" s="44" customFormat="1">
      <c r="A51" s="44" t="s">
        <v>378</v>
      </c>
      <c r="B51" s="44" t="s">
        <v>8</v>
      </c>
      <c r="C51" s="44" t="s">
        <v>371</v>
      </c>
      <c r="D51" s="44" t="s">
        <v>377</v>
      </c>
      <c r="E51" s="44" t="s">
        <v>202</v>
      </c>
      <c r="F51" s="44" t="s">
        <v>373</v>
      </c>
      <c r="G51" s="43" t="s">
        <v>25</v>
      </c>
      <c r="H51" s="15" t="s">
        <v>25</v>
      </c>
      <c r="I51" s="15" t="str">
        <f>IF(G51=H51, "1", "0")</f>
        <v>1</v>
      </c>
      <c r="J51" s="69" t="s">
        <v>564</v>
      </c>
      <c r="K51" s="70">
        <f>COUNTIF(I50:I55, "0")</f>
        <v>0</v>
      </c>
      <c r="L51" s="69" t="s">
        <v>567</v>
      </c>
      <c r="M51" s="70">
        <f>K50/(K50+K52)</f>
        <v>1</v>
      </c>
    </row>
    <row r="52" spans="1:15" s="44" customFormat="1">
      <c r="A52" s="44" t="s">
        <v>378</v>
      </c>
      <c r="B52" s="44" t="s">
        <v>8</v>
      </c>
      <c r="C52" s="44" t="s">
        <v>371</v>
      </c>
      <c r="D52" s="44" t="s">
        <v>377</v>
      </c>
      <c r="E52" s="44" t="s">
        <v>122</v>
      </c>
      <c r="F52" s="44" t="s">
        <v>373</v>
      </c>
      <c r="G52" s="43" t="s">
        <v>25</v>
      </c>
      <c r="H52" s="15" t="s">
        <v>25</v>
      </c>
      <c r="I52" s="15" t="str">
        <f t="shared" si="0"/>
        <v>1</v>
      </c>
      <c r="J52" s="69" t="s">
        <v>565</v>
      </c>
      <c r="K52" s="70">
        <v>0</v>
      </c>
      <c r="L52" s="69"/>
      <c r="M52" s="70"/>
    </row>
    <row r="53" spans="1:15" s="44" customFormat="1">
      <c r="A53" s="44" t="s">
        <v>378</v>
      </c>
      <c r="B53" s="44" t="s">
        <v>8</v>
      </c>
      <c r="C53" s="44" t="s">
        <v>371</v>
      </c>
      <c r="D53" s="44" t="s">
        <v>377</v>
      </c>
      <c r="E53" s="44" t="s">
        <v>375</v>
      </c>
      <c r="F53" s="44" t="s">
        <v>373</v>
      </c>
      <c r="G53" s="43" t="s">
        <v>25</v>
      </c>
      <c r="H53" s="15" t="s">
        <v>25</v>
      </c>
      <c r="I53" s="15" t="str">
        <f t="shared" si="0"/>
        <v>1</v>
      </c>
      <c r="J53" s="69"/>
      <c r="K53" s="70"/>
      <c r="L53" s="69"/>
      <c r="M53" s="70"/>
    </row>
    <row r="54" spans="1:15" s="44" customFormat="1">
      <c r="A54" s="44" t="s">
        <v>378</v>
      </c>
      <c r="B54" s="44" t="s">
        <v>8</v>
      </c>
      <c r="C54" s="44" t="s">
        <v>371</v>
      </c>
      <c r="D54" s="44" t="s">
        <v>377</v>
      </c>
      <c r="E54" s="44" t="s">
        <v>374</v>
      </c>
      <c r="F54" s="44" t="s">
        <v>373</v>
      </c>
      <c r="G54" s="43" t="s">
        <v>25</v>
      </c>
      <c r="H54" s="15" t="s">
        <v>25</v>
      </c>
      <c r="I54" s="15" t="str">
        <f t="shared" si="0"/>
        <v>1</v>
      </c>
      <c r="J54" s="69"/>
      <c r="K54" s="70"/>
      <c r="L54" s="69"/>
      <c r="M54" s="70"/>
    </row>
    <row r="55" spans="1:15" s="44" customFormat="1">
      <c r="A55" s="44" t="s">
        <v>378</v>
      </c>
      <c r="B55" s="44" t="s">
        <v>8</v>
      </c>
      <c r="C55" s="44" t="s">
        <v>371</v>
      </c>
      <c r="D55" s="44" t="s">
        <v>377</v>
      </c>
      <c r="E55" s="44" t="s">
        <v>113</v>
      </c>
      <c r="F55" s="44" t="s">
        <v>376</v>
      </c>
      <c r="G55" s="43" t="s">
        <v>25</v>
      </c>
      <c r="H55" s="15" t="s">
        <v>25</v>
      </c>
      <c r="I55" s="15" t="str">
        <f t="shared" si="0"/>
        <v>1</v>
      </c>
      <c r="J55" s="69"/>
      <c r="K55" s="70"/>
      <c r="L55" s="69"/>
      <c r="M55" s="70"/>
    </row>
    <row r="56" spans="1:15" s="17" customFormat="1">
      <c r="A56" s="17" t="s">
        <v>372</v>
      </c>
      <c r="B56" s="17" t="s">
        <v>8</v>
      </c>
      <c r="C56" s="17" t="s">
        <v>371</v>
      </c>
      <c r="D56" s="17" t="s">
        <v>370</v>
      </c>
      <c r="E56" s="17" t="s">
        <v>124</v>
      </c>
      <c r="F56" s="17" t="s">
        <v>373</v>
      </c>
      <c r="G56" s="43" t="s">
        <v>25</v>
      </c>
      <c r="H56" s="15" t="s">
        <v>25</v>
      </c>
      <c r="I56" s="15" t="str">
        <f t="shared" si="0"/>
        <v>1</v>
      </c>
      <c r="J56" s="71" t="s">
        <v>563</v>
      </c>
      <c r="K56" s="72">
        <f>COUNTIF(I56:I61, "1")</f>
        <v>6</v>
      </c>
      <c r="L56" s="71" t="s">
        <v>566</v>
      </c>
      <c r="M56" s="72">
        <f>K56/(K56+K57)</f>
        <v>1</v>
      </c>
    </row>
    <row r="57" spans="1:15" s="17" customFormat="1">
      <c r="A57" s="17" t="s">
        <v>372</v>
      </c>
      <c r="B57" s="17" t="s">
        <v>8</v>
      </c>
      <c r="C57" s="17" t="s">
        <v>371</v>
      </c>
      <c r="D57" s="17" t="s">
        <v>370</v>
      </c>
      <c r="E57" s="17" t="s">
        <v>202</v>
      </c>
      <c r="F57" s="17" t="s">
        <v>369</v>
      </c>
      <c r="G57" s="43" t="s">
        <v>25</v>
      </c>
      <c r="H57" s="15" t="s">
        <v>25</v>
      </c>
      <c r="I57" s="15" t="str">
        <f t="shared" si="0"/>
        <v>1</v>
      </c>
      <c r="J57" s="71" t="s">
        <v>564</v>
      </c>
      <c r="K57" s="72">
        <f>COUNTIF(I56:I61, "0")</f>
        <v>0</v>
      </c>
      <c r="L57" s="71" t="s">
        <v>567</v>
      </c>
      <c r="M57" s="72">
        <f>K56/(K56+K58)</f>
        <v>1</v>
      </c>
    </row>
    <row r="58" spans="1:15" s="17" customFormat="1">
      <c r="A58" s="17" t="s">
        <v>372</v>
      </c>
      <c r="B58" s="17" t="s">
        <v>8</v>
      </c>
      <c r="C58" s="17" t="s">
        <v>371</v>
      </c>
      <c r="D58" s="17" t="s">
        <v>370</v>
      </c>
      <c r="E58" s="17" t="s">
        <v>122</v>
      </c>
      <c r="F58" s="17" t="s">
        <v>373</v>
      </c>
      <c r="G58" s="43" t="s">
        <v>25</v>
      </c>
      <c r="H58" s="15" t="s">
        <v>25</v>
      </c>
      <c r="I58" s="15" t="str">
        <f t="shared" si="0"/>
        <v>1</v>
      </c>
      <c r="J58" s="71" t="s">
        <v>565</v>
      </c>
      <c r="K58" s="72">
        <v>0</v>
      </c>
      <c r="L58" s="71"/>
      <c r="M58" s="72"/>
    </row>
    <row r="59" spans="1:15" s="17" customFormat="1">
      <c r="A59" s="17" t="s">
        <v>372</v>
      </c>
      <c r="B59" s="17" t="s">
        <v>8</v>
      </c>
      <c r="C59" s="17" t="s">
        <v>371</v>
      </c>
      <c r="D59" s="17" t="s">
        <v>370</v>
      </c>
      <c r="E59" s="17" t="s">
        <v>375</v>
      </c>
      <c r="F59" s="17" t="s">
        <v>373</v>
      </c>
      <c r="G59" s="43" t="s">
        <v>25</v>
      </c>
      <c r="H59" s="15" t="s">
        <v>25</v>
      </c>
      <c r="I59" s="15" t="str">
        <f t="shared" si="0"/>
        <v>1</v>
      </c>
      <c r="J59" s="71"/>
      <c r="K59" s="72"/>
      <c r="L59" s="71"/>
      <c r="M59" s="72"/>
    </row>
    <row r="60" spans="1:15" s="17" customFormat="1">
      <c r="A60" s="17" t="s">
        <v>372</v>
      </c>
      <c r="B60" s="17" t="s">
        <v>8</v>
      </c>
      <c r="C60" s="17" t="s">
        <v>371</v>
      </c>
      <c r="D60" s="17" t="s">
        <v>370</v>
      </c>
      <c r="E60" s="17" t="s">
        <v>374</v>
      </c>
      <c r="F60" s="17" t="s">
        <v>373</v>
      </c>
      <c r="G60" s="43" t="s">
        <v>25</v>
      </c>
      <c r="H60" s="15" t="s">
        <v>25</v>
      </c>
      <c r="I60" s="15" t="str">
        <f t="shared" si="0"/>
        <v>1</v>
      </c>
      <c r="J60" s="71"/>
      <c r="K60" s="72"/>
      <c r="L60" s="71"/>
      <c r="M60" s="72"/>
    </row>
    <row r="61" spans="1:15" s="17" customFormat="1">
      <c r="A61" s="17" t="s">
        <v>372</v>
      </c>
      <c r="B61" s="17" t="s">
        <v>8</v>
      </c>
      <c r="C61" s="17" t="s">
        <v>371</v>
      </c>
      <c r="D61" s="17" t="s">
        <v>370</v>
      </c>
      <c r="E61" s="17" t="s">
        <v>113</v>
      </c>
      <c r="F61" s="17" t="s">
        <v>369</v>
      </c>
      <c r="G61" s="43" t="s">
        <v>25</v>
      </c>
      <c r="H61" s="15" t="s">
        <v>25</v>
      </c>
      <c r="I61" s="15" t="str">
        <f t="shared" si="0"/>
        <v>1</v>
      </c>
      <c r="J61" s="71"/>
      <c r="K61" s="72"/>
      <c r="L61" s="71"/>
      <c r="M61" s="72"/>
    </row>
    <row r="63" spans="1:15" ht="15.75">
      <c r="M63" s="74" t="s">
        <v>568</v>
      </c>
      <c r="N63" s="74">
        <f>AVERAGE(M2,M8,M14,M20,M26,M32,M38,M44,M50,M56)</f>
        <v>0.88333333333333319</v>
      </c>
      <c r="O63" s="74"/>
    </row>
    <row r="64" spans="1:15" ht="15.75">
      <c r="M64" s="74" t="s">
        <v>569</v>
      </c>
      <c r="N64" s="74">
        <f>AVERAGE(M3,M9,M15,M21,M27,M33,M39,M45,M51,M57)</f>
        <v>1</v>
      </c>
    </row>
  </sheetData>
  <autoFilter ref="A1:F61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pane xSplit="1" ySplit="1" topLeftCell="E20" activePane="bottomRight" state="frozen"/>
      <selection pane="topRight" activeCell="B1" sqref="B1"/>
      <selection pane="bottomLeft" activeCell="A2" sqref="A2"/>
      <selection pane="bottomRight" activeCell="N35" sqref="N35"/>
    </sheetView>
  </sheetViews>
  <sheetFormatPr defaultRowHeight="15"/>
  <cols>
    <col min="1" max="1" width="38" style="14" bestFit="1" customWidth="1"/>
    <col min="2" max="2" width="17.42578125" style="14" bestFit="1" customWidth="1"/>
    <col min="3" max="3" width="18" style="14" customWidth="1"/>
    <col min="4" max="4" width="40" style="14" bestFit="1" customWidth="1"/>
    <col min="5" max="5" width="19.5703125" style="14" bestFit="1" customWidth="1"/>
    <col min="6" max="6" width="17.5703125" style="14" customWidth="1"/>
    <col min="7" max="7" width="9.140625" style="14"/>
    <col min="8" max="8" width="11.42578125" style="14" customWidth="1"/>
    <col min="9" max="9" width="13" style="14" customWidth="1"/>
    <col min="10" max="10" width="4.7109375" style="52" bestFit="1" customWidth="1"/>
    <col min="11" max="11" width="9.140625" style="73"/>
    <col min="12" max="12" width="3.5703125" style="52" bestFit="1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32" customFormat="1">
      <c r="A2" s="32" t="s">
        <v>104</v>
      </c>
      <c r="B2" s="32" t="s">
        <v>9</v>
      </c>
      <c r="C2" s="32" t="s">
        <v>180</v>
      </c>
      <c r="D2" s="32" t="s">
        <v>214</v>
      </c>
      <c r="E2" s="32" t="s">
        <v>124</v>
      </c>
      <c r="F2" s="32" t="s">
        <v>197</v>
      </c>
      <c r="G2" s="32">
        <v>2</v>
      </c>
      <c r="H2" s="32">
        <v>2</v>
      </c>
      <c r="I2" s="32" t="str">
        <f>IF(G2=H2, "1", "0")</f>
        <v>1</v>
      </c>
      <c r="J2" s="75" t="s">
        <v>563</v>
      </c>
      <c r="K2" s="76">
        <f>COUNTIF(I2:I4, "1")</f>
        <v>2</v>
      </c>
      <c r="L2" s="75" t="s">
        <v>566</v>
      </c>
      <c r="M2" s="76">
        <f>K2/(K2+K3)</f>
        <v>0.66666666666666663</v>
      </c>
    </row>
    <row r="3" spans="1:13" s="32" customFormat="1">
      <c r="A3" s="32" t="s">
        <v>104</v>
      </c>
      <c r="B3" s="32" t="s">
        <v>9</v>
      </c>
      <c r="C3" s="32" t="s">
        <v>180</v>
      </c>
      <c r="D3" s="32" t="s">
        <v>214</v>
      </c>
      <c r="E3" s="32" t="s">
        <v>122</v>
      </c>
      <c r="F3" s="32" t="s">
        <v>215</v>
      </c>
      <c r="G3" s="32">
        <v>110</v>
      </c>
      <c r="H3" s="32">
        <v>2</v>
      </c>
      <c r="I3" s="32" t="str">
        <f t="shared" ref="I3:I33" si="0">IF(G3=H3, "1", "0")</f>
        <v>0</v>
      </c>
      <c r="J3" s="75" t="s">
        <v>564</v>
      </c>
      <c r="K3" s="76">
        <f>COUNTIF(I2:I4, "0")</f>
        <v>1</v>
      </c>
      <c r="L3" s="75" t="s">
        <v>567</v>
      </c>
      <c r="M3" s="76">
        <f>K2/(K2+K4)</f>
        <v>1</v>
      </c>
    </row>
    <row r="4" spans="1:13" s="32" customFormat="1">
      <c r="A4" s="32" t="s">
        <v>104</v>
      </c>
      <c r="B4" s="32" t="s">
        <v>9</v>
      </c>
      <c r="C4" s="32" t="s">
        <v>180</v>
      </c>
      <c r="D4" s="32" t="s">
        <v>214</v>
      </c>
      <c r="E4" s="32" t="s">
        <v>113</v>
      </c>
      <c r="F4" s="32" t="s">
        <v>191</v>
      </c>
      <c r="G4" s="32">
        <v>2</v>
      </c>
      <c r="H4" s="32">
        <v>2</v>
      </c>
      <c r="I4" s="32" t="str">
        <f t="shared" si="0"/>
        <v>1</v>
      </c>
      <c r="J4" s="75" t="s">
        <v>565</v>
      </c>
      <c r="K4" s="76">
        <v>0</v>
      </c>
      <c r="L4" s="75"/>
      <c r="M4" s="76"/>
    </row>
    <row r="5" spans="1:13" s="31" customFormat="1">
      <c r="A5" s="31" t="s">
        <v>111</v>
      </c>
      <c r="B5" s="31" t="s">
        <v>9</v>
      </c>
      <c r="C5" s="31" t="s">
        <v>180</v>
      </c>
      <c r="D5" s="31" t="s">
        <v>211</v>
      </c>
      <c r="E5" s="31" t="s">
        <v>124</v>
      </c>
      <c r="F5" s="31" t="s">
        <v>213</v>
      </c>
      <c r="G5" s="31">
        <v>5</v>
      </c>
      <c r="H5" s="31">
        <v>4</v>
      </c>
      <c r="I5" s="32" t="str">
        <f t="shared" si="0"/>
        <v>0</v>
      </c>
      <c r="J5" s="77" t="s">
        <v>563</v>
      </c>
      <c r="K5" s="78">
        <f>COUNTIF(I5:I7, "1")</f>
        <v>1</v>
      </c>
      <c r="L5" s="77" t="s">
        <v>566</v>
      </c>
      <c r="M5" s="78">
        <f>K5/(K5+K6)</f>
        <v>0.33333333333333331</v>
      </c>
    </row>
    <row r="6" spans="1:13" s="31" customFormat="1">
      <c r="A6" s="31" t="s">
        <v>111</v>
      </c>
      <c r="B6" s="31" t="s">
        <v>9</v>
      </c>
      <c r="C6" s="31" t="s">
        <v>180</v>
      </c>
      <c r="D6" s="31" t="s">
        <v>211</v>
      </c>
      <c r="E6" s="31" t="s">
        <v>122</v>
      </c>
      <c r="F6" s="31" t="s">
        <v>212</v>
      </c>
      <c r="G6" s="31">
        <v>21</v>
      </c>
      <c r="H6" s="31">
        <v>4</v>
      </c>
      <c r="I6" s="32" t="str">
        <f t="shared" si="0"/>
        <v>0</v>
      </c>
      <c r="J6" s="77" t="s">
        <v>564</v>
      </c>
      <c r="K6" s="78">
        <f>COUNTIF(I5:I7, "0")</f>
        <v>2</v>
      </c>
      <c r="L6" s="77" t="s">
        <v>567</v>
      </c>
      <c r="M6" s="78">
        <f>K5/(K5+K7)</f>
        <v>1</v>
      </c>
    </row>
    <row r="7" spans="1:13" s="31" customFormat="1">
      <c r="A7" s="31" t="s">
        <v>111</v>
      </c>
      <c r="B7" s="31" t="s">
        <v>9</v>
      </c>
      <c r="C7" s="31" t="s">
        <v>180</v>
      </c>
      <c r="D7" s="31" t="s">
        <v>211</v>
      </c>
      <c r="E7" s="31" t="s">
        <v>113</v>
      </c>
      <c r="F7" s="31" t="s">
        <v>188</v>
      </c>
      <c r="G7" s="31">
        <v>4</v>
      </c>
      <c r="H7" s="31">
        <v>4</v>
      </c>
      <c r="I7" s="32" t="str">
        <f t="shared" si="0"/>
        <v>1</v>
      </c>
      <c r="J7" s="77" t="s">
        <v>565</v>
      </c>
      <c r="K7" s="78">
        <v>0</v>
      </c>
      <c r="L7" s="77"/>
      <c r="M7" s="78"/>
    </row>
    <row r="8" spans="1:13" s="30" customFormat="1">
      <c r="A8" s="30" t="s">
        <v>110</v>
      </c>
      <c r="B8" s="30" t="s">
        <v>9</v>
      </c>
      <c r="C8" s="30" t="s">
        <v>180</v>
      </c>
      <c r="D8" s="30" t="s">
        <v>208</v>
      </c>
      <c r="E8" s="30" t="s">
        <v>124</v>
      </c>
      <c r="F8" s="30" t="s">
        <v>210</v>
      </c>
      <c r="G8" s="30">
        <v>5</v>
      </c>
      <c r="H8" s="30">
        <v>10</v>
      </c>
      <c r="I8" s="32" t="str">
        <f t="shared" si="0"/>
        <v>0</v>
      </c>
      <c r="J8" s="65" t="s">
        <v>563</v>
      </c>
      <c r="K8" s="66">
        <f>COUNTIF(I8:I10, "1")</f>
        <v>1</v>
      </c>
      <c r="L8" s="65" t="s">
        <v>566</v>
      </c>
      <c r="M8" s="66">
        <f>K8/(K8+K9)</f>
        <v>0.33333333333333331</v>
      </c>
    </row>
    <row r="9" spans="1:13" s="30" customFormat="1">
      <c r="A9" s="30" t="s">
        <v>110</v>
      </c>
      <c r="B9" s="30" t="s">
        <v>9</v>
      </c>
      <c r="C9" s="30" t="s">
        <v>180</v>
      </c>
      <c r="D9" s="30" t="s">
        <v>208</v>
      </c>
      <c r="E9" s="30" t="s">
        <v>122</v>
      </c>
      <c r="F9" s="30" t="s">
        <v>209</v>
      </c>
      <c r="G9" s="30">
        <v>29</v>
      </c>
      <c r="H9" s="30">
        <v>10</v>
      </c>
      <c r="I9" s="32" t="str">
        <f t="shared" si="0"/>
        <v>0</v>
      </c>
      <c r="J9" s="65" t="s">
        <v>564</v>
      </c>
      <c r="K9" s="66">
        <f>COUNTIF(I8:I10, "0")</f>
        <v>2</v>
      </c>
      <c r="L9" s="65" t="s">
        <v>567</v>
      </c>
      <c r="M9" s="66">
        <f>K8/(K8+K10)</f>
        <v>1</v>
      </c>
    </row>
    <row r="10" spans="1:13" s="30" customFormat="1">
      <c r="A10" s="30" t="s">
        <v>110</v>
      </c>
      <c r="B10" s="30" t="s">
        <v>9</v>
      </c>
      <c r="C10" s="30" t="s">
        <v>180</v>
      </c>
      <c r="D10" s="30" t="s">
        <v>208</v>
      </c>
      <c r="E10" s="30" t="s">
        <v>113</v>
      </c>
      <c r="F10" s="30" t="s">
        <v>207</v>
      </c>
      <c r="G10" s="30">
        <v>10</v>
      </c>
      <c r="H10" s="30">
        <v>10</v>
      </c>
      <c r="I10" s="32" t="str">
        <f t="shared" si="0"/>
        <v>1</v>
      </c>
      <c r="J10" s="65" t="s">
        <v>565</v>
      </c>
      <c r="K10" s="66">
        <v>0</v>
      </c>
      <c r="L10" s="65"/>
      <c r="M10" s="66"/>
    </row>
    <row r="11" spans="1:13" s="24" customFormat="1">
      <c r="A11" s="24" t="s">
        <v>107</v>
      </c>
      <c r="B11" s="24" t="s">
        <v>9</v>
      </c>
      <c r="C11" s="24" t="s">
        <v>180</v>
      </c>
      <c r="D11" s="24" t="s">
        <v>204</v>
      </c>
      <c r="E11" s="24" t="s">
        <v>124</v>
      </c>
      <c r="F11" s="24" t="s">
        <v>206</v>
      </c>
      <c r="G11" s="24">
        <v>1</v>
      </c>
      <c r="H11" s="24">
        <v>2</v>
      </c>
      <c r="I11" s="32" t="str">
        <f t="shared" si="0"/>
        <v>0</v>
      </c>
      <c r="J11" s="55" t="s">
        <v>563</v>
      </c>
      <c r="K11" s="56">
        <f>COUNTIF(I11:I13, "1")</f>
        <v>1</v>
      </c>
      <c r="L11" s="55" t="s">
        <v>566</v>
      </c>
      <c r="M11" s="56">
        <f>K11/(K11+K12)</f>
        <v>0.33333333333333331</v>
      </c>
    </row>
    <row r="12" spans="1:13" s="24" customFormat="1">
      <c r="A12" s="24" t="s">
        <v>107</v>
      </c>
      <c r="B12" s="24" t="s">
        <v>9</v>
      </c>
      <c r="C12" s="24" t="s">
        <v>180</v>
      </c>
      <c r="D12" s="24" t="s">
        <v>204</v>
      </c>
      <c r="E12" s="24" t="s">
        <v>122</v>
      </c>
      <c r="F12" s="24" t="s">
        <v>205</v>
      </c>
      <c r="G12" s="24">
        <v>35</v>
      </c>
      <c r="H12" s="24">
        <v>2</v>
      </c>
      <c r="I12" s="32" t="str">
        <f t="shared" si="0"/>
        <v>0</v>
      </c>
      <c r="J12" s="55" t="s">
        <v>564</v>
      </c>
      <c r="K12" s="56">
        <f>COUNTIF(I11:I13, "0")</f>
        <v>2</v>
      </c>
      <c r="L12" s="55" t="s">
        <v>567</v>
      </c>
      <c r="M12" s="56">
        <f>K11/(K11+K13)</f>
        <v>1</v>
      </c>
    </row>
    <row r="13" spans="1:13" s="24" customFormat="1">
      <c r="A13" s="24" t="s">
        <v>107</v>
      </c>
      <c r="B13" s="24" t="s">
        <v>9</v>
      </c>
      <c r="C13" s="24" t="s">
        <v>180</v>
      </c>
      <c r="D13" s="24" t="s">
        <v>204</v>
      </c>
      <c r="E13" s="24" t="s">
        <v>113</v>
      </c>
      <c r="F13" s="24" t="s">
        <v>191</v>
      </c>
      <c r="G13" s="24">
        <v>2</v>
      </c>
      <c r="H13" s="24">
        <v>2</v>
      </c>
      <c r="I13" s="32" t="str">
        <f t="shared" si="0"/>
        <v>1</v>
      </c>
      <c r="J13" s="55" t="s">
        <v>565</v>
      </c>
      <c r="K13" s="56">
        <v>0</v>
      </c>
      <c r="L13" s="55"/>
      <c r="M13" s="56"/>
    </row>
    <row r="14" spans="1:13" s="29" customFormat="1">
      <c r="A14" s="29" t="s">
        <v>109</v>
      </c>
      <c r="B14" s="29" t="s">
        <v>9</v>
      </c>
      <c r="C14" s="29" t="s">
        <v>180</v>
      </c>
      <c r="D14" s="29" t="s">
        <v>199</v>
      </c>
      <c r="E14" s="29" t="s">
        <v>124</v>
      </c>
      <c r="F14" s="29" t="s">
        <v>203</v>
      </c>
      <c r="G14" s="29">
        <v>1</v>
      </c>
      <c r="H14" s="29">
        <v>31</v>
      </c>
      <c r="I14" s="32" t="str">
        <f t="shared" si="0"/>
        <v>0</v>
      </c>
      <c r="J14" s="79" t="s">
        <v>563</v>
      </c>
      <c r="K14" s="80">
        <f>COUNTIF(I14:I17, "1")</f>
        <v>0</v>
      </c>
      <c r="L14" s="79" t="s">
        <v>566</v>
      </c>
      <c r="M14" s="80">
        <f>K14/(K14+K15)</f>
        <v>0</v>
      </c>
    </row>
    <row r="15" spans="1:13" s="29" customFormat="1">
      <c r="A15" s="29" t="s">
        <v>109</v>
      </c>
      <c r="B15" s="29" t="s">
        <v>9</v>
      </c>
      <c r="C15" s="29" t="s">
        <v>180</v>
      </c>
      <c r="D15" s="29" t="s">
        <v>199</v>
      </c>
      <c r="E15" s="29" t="s">
        <v>202</v>
      </c>
      <c r="F15" s="29" t="s">
        <v>201</v>
      </c>
      <c r="G15" s="29">
        <v>28</v>
      </c>
      <c r="H15" s="29">
        <v>31</v>
      </c>
      <c r="I15" s="32" t="str">
        <f t="shared" si="0"/>
        <v>0</v>
      </c>
      <c r="J15" s="79" t="s">
        <v>564</v>
      </c>
      <c r="K15" s="80">
        <f>COUNTIF(I14:I17, "0")</f>
        <v>4</v>
      </c>
      <c r="L15" s="79" t="s">
        <v>567</v>
      </c>
      <c r="M15" s="80">
        <f>K14/(K14+K16)</f>
        <v>0</v>
      </c>
    </row>
    <row r="16" spans="1:13" s="29" customFormat="1">
      <c r="A16" s="29" t="s">
        <v>109</v>
      </c>
      <c r="B16" s="29" t="s">
        <v>9</v>
      </c>
      <c r="C16" s="29" t="s">
        <v>180</v>
      </c>
      <c r="D16" s="29" t="s">
        <v>199</v>
      </c>
      <c r="E16" s="29" t="s">
        <v>122</v>
      </c>
      <c r="F16" s="29" t="s">
        <v>200</v>
      </c>
      <c r="G16" s="29">
        <v>28</v>
      </c>
      <c r="H16" s="29">
        <v>31</v>
      </c>
      <c r="I16" s="32" t="str">
        <f t="shared" si="0"/>
        <v>0</v>
      </c>
      <c r="J16" s="79" t="s">
        <v>565</v>
      </c>
      <c r="K16" s="80">
        <v>1</v>
      </c>
      <c r="L16" s="79"/>
      <c r="M16" s="80"/>
    </row>
    <row r="17" spans="1:13" s="29" customFormat="1">
      <c r="A17" s="29" t="s">
        <v>109</v>
      </c>
      <c r="B17" s="29" t="s">
        <v>9</v>
      </c>
      <c r="C17" s="29" t="s">
        <v>180</v>
      </c>
      <c r="D17" s="29" t="s">
        <v>199</v>
      </c>
      <c r="E17" s="29" t="s">
        <v>113</v>
      </c>
      <c r="F17" s="29" t="s">
        <v>198</v>
      </c>
      <c r="G17" s="29">
        <v>40</v>
      </c>
      <c r="H17" s="29">
        <v>31</v>
      </c>
      <c r="I17" s="32" t="str">
        <f t="shared" si="0"/>
        <v>0</v>
      </c>
      <c r="J17" s="79"/>
      <c r="K17" s="80"/>
      <c r="L17" s="79"/>
      <c r="M17" s="80"/>
    </row>
    <row r="18" spans="1:13" s="27" customFormat="1">
      <c r="A18" s="27" t="s">
        <v>106</v>
      </c>
      <c r="B18" s="27" t="s">
        <v>9</v>
      </c>
      <c r="C18" s="27" t="s">
        <v>180</v>
      </c>
      <c r="D18" s="27" t="s">
        <v>195</v>
      </c>
      <c r="E18" s="27" t="s">
        <v>124</v>
      </c>
      <c r="F18" s="27" t="s">
        <v>197</v>
      </c>
      <c r="G18" s="27">
        <v>2</v>
      </c>
      <c r="H18" s="27">
        <v>2</v>
      </c>
      <c r="I18" s="32" t="str">
        <f t="shared" si="0"/>
        <v>1</v>
      </c>
      <c r="J18" s="81" t="s">
        <v>563</v>
      </c>
      <c r="K18" s="82">
        <f>COUNTIF(I18:I20, "1")</f>
        <v>2</v>
      </c>
      <c r="L18" s="81" t="s">
        <v>566</v>
      </c>
      <c r="M18" s="82">
        <f>K18/(K18+K19)</f>
        <v>0.66666666666666663</v>
      </c>
    </row>
    <row r="19" spans="1:13" s="27" customFormat="1">
      <c r="A19" s="27" t="s">
        <v>106</v>
      </c>
      <c r="B19" s="27" t="s">
        <v>9</v>
      </c>
      <c r="C19" s="27" t="s">
        <v>180</v>
      </c>
      <c r="D19" s="27" t="s">
        <v>195</v>
      </c>
      <c r="E19" s="27" t="s">
        <v>122</v>
      </c>
      <c r="F19" s="27" t="s">
        <v>196</v>
      </c>
      <c r="G19" s="27">
        <v>9</v>
      </c>
      <c r="H19" s="27">
        <v>2</v>
      </c>
      <c r="I19" s="32" t="str">
        <f t="shared" si="0"/>
        <v>0</v>
      </c>
      <c r="J19" s="81" t="s">
        <v>564</v>
      </c>
      <c r="K19" s="82">
        <f>COUNTIF(I18:I20, "0")</f>
        <v>1</v>
      </c>
      <c r="L19" s="81" t="s">
        <v>567</v>
      </c>
      <c r="M19" s="82">
        <f>K18/(K18+K20)</f>
        <v>1</v>
      </c>
    </row>
    <row r="20" spans="1:13" s="27" customFormat="1">
      <c r="A20" s="27" t="s">
        <v>106</v>
      </c>
      <c r="B20" s="27" t="s">
        <v>9</v>
      </c>
      <c r="C20" s="27" t="s">
        <v>180</v>
      </c>
      <c r="D20" s="27" t="s">
        <v>195</v>
      </c>
      <c r="E20" s="27" t="s">
        <v>113</v>
      </c>
      <c r="F20" s="27" t="s">
        <v>191</v>
      </c>
      <c r="G20" s="27">
        <v>2</v>
      </c>
      <c r="H20" s="27">
        <v>2</v>
      </c>
      <c r="I20" s="32" t="str">
        <f t="shared" si="0"/>
        <v>1</v>
      </c>
      <c r="J20" s="81" t="s">
        <v>565</v>
      </c>
      <c r="K20" s="82">
        <v>0</v>
      </c>
      <c r="L20" s="81"/>
      <c r="M20" s="82"/>
    </row>
    <row r="21" spans="1:13" s="28" customFormat="1">
      <c r="A21" s="28" t="s">
        <v>102</v>
      </c>
      <c r="B21" s="28" t="s">
        <v>9</v>
      </c>
      <c r="C21" s="28" t="s">
        <v>180</v>
      </c>
      <c r="D21" s="28" t="s">
        <v>192</v>
      </c>
      <c r="E21" s="28" t="s">
        <v>124</v>
      </c>
      <c r="F21" s="28" t="s">
        <v>194</v>
      </c>
      <c r="G21" s="28">
        <v>1</v>
      </c>
      <c r="H21" s="28">
        <v>2</v>
      </c>
      <c r="I21" s="32" t="str">
        <f t="shared" si="0"/>
        <v>0</v>
      </c>
      <c r="J21" s="83" t="s">
        <v>563</v>
      </c>
      <c r="K21" s="84">
        <f>COUNTIF(I21:I23, "1")</f>
        <v>1</v>
      </c>
      <c r="L21" s="83" t="s">
        <v>566</v>
      </c>
      <c r="M21" s="84">
        <f>K21/(K21+K22)</f>
        <v>0.33333333333333331</v>
      </c>
    </row>
    <row r="22" spans="1:13" s="28" customFormat="1">
      <c r="A22" s="28" t="s">
        <v>102</v>
      </c>
      <c r="B22" s="28" t="s">
        <v>9</v>
      </c>
      <c r="C22" s="28" t="s">
        <v>180</v>
      </c>
      <c r="D22" s="28" t="s">
        <v>192</v>
      </c>
      <c r="E22" s="28" t="s">
        <v>122</v>
      </c>
      <c r="F22" s="28" t="s">
        <v>193</v>
      </c>
      <c r="G22" s="28">
        <v>43</v>
      </c>
      <c r="H22" s="28">
        <v>2</v>
      </c>
      <c r="I22" s="32" t="str">
        <f t="shared" si="0"/>
        <v>0</v>
      </c>
      <c r="J22" s="83" t="s">
        <v>564</v>
      </c>
      <c r="K22" s="84">
        <f>COUNTIF(I21:I23, "0")</f>
        <v>2</v>
      </c>
      <c r="L22" s="83" t="s">
        <v>567</v>
      </c>
      <c r="M22" s="84">
        <f>K21/(K21+K23)</f>
        <v>1</v>
      </c>
    </row>
    <row r="23" spans="1:13" s="28" customFormat="1">
      <c r="A23" s="28" t="s">
        <v>102</v>
      </c>
      <c r="B23" s="28" t="s">
        <v>9</v>
      </c>
      <c r="C23" s="28" t="s">
        <v>180</v>
      </c>
      <c r="D23" s="28" t="s">
        <v>192</v>
      </c>
      <c r="E23" s="28" t="s">
        <v>113</v>
      </c>
      <c r="F23" s="28" t="s">
        <v>191</v>
      </c>
      <c r="G23" s="28">
        <v>2</v>
      </c>
      <c r="H23" s="28">
        <v>2</v>
      </c>
      <c r="I23" s="32" t="str">
        <f>IF(G23=H23, "1", "0")</f>
        <v>1</v>
      </c>
      <c r="J23" s="83" t="s">
        <v>565</v>
      </c>
      <c r="K23" s="84">
        <v>0</v>
      </c>
      <c r="L23" s="83"/>
      <c r="M23" s="84"/>
    </row>
    <row r="24" spans="1:13" s="20" customFormat="1">
      <c r="A24" s="20" t="s">
        <v>103</v>
      </c>
      <c r="B24" s="20" t="s">
        <v>9</v>
      </c>
      <c r="C24" s="20" t="s">
        <v>180</v>
      </c>
      <c r="D24" s="20" t="s">
        <v>189</v>
      </c>
      <c r="E24" s="20" t="s">
        <v>124</v>
      </c>
      <c r="F24" s="20" t="s">
        <v>187</v>
      </c>
      <c r="G24" s="20">
        <v>6</v>
      </c>
      <c r="H24" s="20">
        <v>4</v>
      </c>
      <c r="I24" s="32" t="str">
        <f t="shared" si="0"/>
        <v>0</v>
      </c>
      <c r="J24" s="57" t="s">
        <v>563</v>
      </c>
      <c r="K24" s="58">
        <f>COUNTIF(I24:I26, "1")</f>
        <v>1</v>
      </c>
      <c r="L24" s="57" t="s">
        <v>566</v>
      </c>
      <c r="M24" s="58">
        <f>K24/(K24+K25)</f>
        <v>0.33333333333333331</v>
      </c>
    </row>
    <row r="25" spans="1:13" s="20" customFormat="1">
      <c r="A25" s="20" t="s">
        <v>103</v>
      </c>
      <c r="B25" s="20" t="s">
        <v>9</v>
      </c>
      <c r="C25" s="20" t="s">
        <v>180</v>
      </c>
      <c r="D25" s="20" t="s">
        <v>189</v>
      </c>
      <c r="E25" s="20" t="s">
        <v>122</v>
      </c>
      <c r="F25" s="20" t="s">
        <v>190</v>
      </c>
      <c r="G25" s="20">
        <v>164</v>
      </c>
      <c r="H25" s="20">
        <v>4</v>
      </c>
      <c r="I25" s="32" t="str">
        <f t="shared" si="0"/>
        <v>0</v>
      </c>
      <c r="J25" s="57" t="s">
        <v>564</v>
      </c>
      <c r="K25" s="58">
        <f>COUNTIF(I24:I26, "0")</f>
        <v>2</v>
      </c>
      <c r="L25" s="57" t="s">
        <v>567</v>
      </c>
      <c r="M25" s="58">
        <f>K24/(K24+K26)</f>
        <v>1</v>
      </c>
    </row>
    <row r="26" spans="1:13" s="20" customFormat="1">
      <c r="A26" s="20" t="s">
        <v>103</v>
      </c>
      <c r="B26" s="20" t="s">
        <v>9</v>
      </c>
      <c r="C26" s="20" t="s">
        <v>180</v>
      </c>
      <c r="D26" s="20" t="s">
        <v>189</v>
      </c>
      <c r="E26" s="20" t="s">
        <v>113</v>
      </c>
      <c r="F26" s="20" t="s">
        <v>188</v>
      </c>
      <c r="G26" s="20">
        <v>4</v>
      </c>
      <c r="H26" s="20">
        <v>4</v>
      </c>
      <c r="I26" s="32" t="str">
        <f t="shared" si="0"/>
        <v>1</v>
      </c>
      <c r="J26" s="57" t="s">
        <v>565</v>
      </c>
      <c r="K26" s="58">
        <v>0</v>
      </c>
      <c r="L26" s="57"/>
      <c r="M26" s="58"/>
    </row>
    <row r="27" spans="1:13" s="27" customFormat="1">
      <c r="A27" s="27" t="s">
        <v>105</v>
      </c>
      <c r="B27" s="27" t="s">
        <v>9</v>
      </c>
      <c r="C27" s="27" t="s">
        <v>180</v>
      </c>
      <c r="D27" s="27" t="s">
        <v>184</v>
      </c>
      <c r="E27" s="27" t="s">
        <v>124</v>
      </c>
      <c r="F27" s="27" t="s">
        <v>187</v>
      </c>
      <c r="G27" s="27">
        <v>6</v>
      </c>
      <c r="H27" s="27">
        <v>5</v>
      </c>
      <c r="I27" s="32" t="str">
        <f t="shared" si="0"/>
        <v>0</v>
      </c>
      <c r="J27" s="81" t="s">
        <v>563</v>
      </c>
      <c r="K27" s="82">
        <f>COUNTIF(I27:I30, "1")</f>
        <v>1</v>
      </c>
      <c r="L27" s="81" t="s">
        <v>566</v>
      </c>
      <c r="M27" s="82">
        <f>K27/(K27+K28)</f>
        <v>0.25</v>
      </c>
    </row>
    <row r="28" spans="1:13" s="27" customFormat="1">
      <c r="A28" s="27" t="s">
        <v>105</v>
      </c>
      <c r="B28" s="27" t="s">
        <v>9</v>
      </c>
      <c r="C28" s="27" t="s">
        <v>180</v>
      </c>
      <c r="D28" s="27" t="s">
        <v>184</v>
      </c>
      <c r="E28" s="27" t="s">
        <v>122</v>
      </c>
      <c r="F28" s="27" t="s">
        <v>186</v>
      </c>
      <c r="G28" s="27">
        <v>23</v>
      </c>
      <c r="H28" s="27">
        <v>5</v>
      </c>
      <c r="I28" s="32" t="str">
        <f t="shared" si="0"/>
        <v>0</v>
      </c>
      <c r="J28" s="81" t="s">
        <v>564</v>
      </c>
      <c r="K28" s="82">
        <f>COUNTIF(I27:I30, "0")</f>
        <v>3</v>
      </c>
      <c r="L28" s="81" t="s">
        <v>567</v>
      </c>
      <c r="M28" s="82">
        <f>K27/(K27+K29)</f>
        <v>1</v>
      </c>
    </row>
    <row r="29" spans="1:13" s="27" customFormat="1">
      <c r="A29" s="27" t="s">
        <v>105</v>
      </c>
      <c r="B29" s="27" t="s">
        <v>9</v>
      </c>
      <c r="C29" s="27" t="s">
        <v>180</v>
      </c>
      <c r="D29" s="27" t="s">
        <v>184</v>
      </c>
      <c r="E29" s="27" t="s">
        <v>118</v>
      </c>
      <c r="F29" s="27" t="s">
        <v>185</v>
      </c>
      <c r="G29" s="27">
        <v>19</v>
      </c>
      <c r="H29" s="27">
        <v>5</v>
      </c>
      <c r="I29" s="32" t="str">
        <f t="shared" si="0"/>
        <v>0</v>
      </c>
      <c r="J29" s="81" t="s">
        <v>565</v>
      </c>
      <c r="K29" s="82">
        <v>0</v>
      </c>
      <c r="L29" s="81"/>
      <c r="M29" s="82"/>
    </row>
    <row r="30" spans="1:13" s="27" customFormat="1">
      <c r="A30" s="27" t="s">
        <v>105</v>
      </c>
      <c r="B30" s="27" t="s">
        <v>9</v>
      </c>
      <c r="C30" s="27" t="s">
        <v>180</v>
      </c>
      <c r="D30" s="27" t="s">
        <v>184</v>
      </c>
      <c r="E30" s="27" t="s">
        <v>113</v>
      </c>
      <c r="F30" s="27" t="s">
        <v>183</v>
      </c>
      <c r="G30" s="27">
        <v>5</v>
      </c>
      <c r="H30" s="27">
        <v>5</v>
      </c>
      <c r="I30" s="32" t="str">
        <f t="shared" si="0"/>
        <v>1</v>
      </c>
      <c r="J30" s="81"/>
      <c r="K30" s="82"/>
      <c r="L30" s="81"/>
      <c r="M30" s="82"/>
    </row>
    <row r="31" spans="1:13" s="23" customFormat="1">
      <c r="A31" s="23" t="s">
        <v>108</v>
      </c>
      <c r="B31" s="23" t="s">
        <v>9</v>
      </c>
      <c r="C31" s="23" t="s">
        <v>180</v>
      </c>
      <c r="D31" s="26" t="s">
        <v>179</v>
      </c>
      <c r="E31" s="23" t="s">
        <v>124</v>
      </c>
      <c r="F31" s="23" t="s">
        <v>182</v>
      </c>
      <c r="G31" s="23">
        <v>54</v>
      </c>
      <c r="H31" s="23">
        <v>27</v>
      </c>
      <c r="I31" s="32" t="str">
        <f t="shared" si="0"/>
        <v>0</v>
      </c>
      <c r="J31" s="85" t="s">
        <v>563</v>
      </c>
      <c r="K31" s="86">
        <f>COUNTIF(I31:I33, "1")</f>
        <v>0</v>
      </c>
      <c r="L31" s="85" t="s">
        <v>566</v>
      </c>
      <c r="M31" s="86">
        <f>K31/(K31+K32)</f>
        <v>0</v>
      </c>
    </row>
    <row r="32" spans="1:13" s="23" customFormat="1">
      <c r="A32" s="23" t="s">
        <v>108</v>
      </c>
      <c r="B32" s="23" t="s">
        <v>9</v>
      </c>
      <c r="C32" s="23" t="s">
        <v>180</v>
      </c>
      <c r="D32" s="26" t="s">
        <v>179</v>
      </c>
      <c r="E32" s="23" t="s">
        <v>122</v>
      </c>
      <c r="F32" s="23" t="s">
        <v>181</v>
      </c>
      <c r="G32" s="23">
        <v>11</v>
      </c>
      <c r="H32" s="23">
        <v>27</v>
      </c>
      <c r="I32" s="32" t="str">
        <f t="shared" si="0"/>
        <v>0</v>
      </c>
      <c r="J32" s="85" t="s">
        <v>564</v>
      </c>
      <c r="K32" s="86">
        <f>COUNTIF(I31:I33, "0")</f>
        <v>3</v>
      </c>
      <c r="L32" s="85" t="s">
        <v>567</v>
      </c>
      <c r="M32" s="86">
        <f>K31/(K31+K33)</f>
        <v>0</v>
      </c>
    </row>
    <row r="33" spans="1:14" s="23" customFormat="1">
      <c r="A33" s="23" t="s">
        <v>108</v>
      </c>
      <c r="B33" s="23" t="s">
        <v>9</v>
      </c>
      <c r="C33" s="23" t="s">
        <v>180</v>
      </c>
      <c r="D33" s="26" t="s">
        <v>179</v>
      </c>
      <c r="E33" s="23" t="s">
        <v>113</v>
      </c>
      <c r="F33" s="23" t="s">
        <v>178</v>
      </c>
      <c r="G33" s="23">
        <v>23</v>
      </c>
      <c r="H33" s="23">
        <v>27</v>
      </c>
      <c r="I33" s="32" t="str">
        <f t="shared" si="0"/>
        <v>0</v>
      </c>
      <c r="J33" s="85" t="s">
        <v>565</v>
      </c>
      <c r="K33" s="86">
        <v>1</v>
      </c>
      <c r="L33" s="85"/>
      <c r="M33" s="86"/>
    </row>
    <row r="35" spans="1:14" ht="15.75">
      <c r="M35" s="74" t="s">
        <v>568</v>
      </c>
      <c r="N35" s="93">
        <f>AVERAGE(M2,M5,M8,M11,M14,M18,M21,M24,M27,M31)</f>
        <v>0.32500000000000001</v>
      </c>
    </row>
    <row r="36" spans="1:14" ht="15.75">
      <c r="M36" s="74" t="s">
        <v>569</v>
      </c>
      <c r="N36" s="93">
        <f>AVERAGE(M3,M6,M9,M12,M15,M19,M22,M25,M28,M32)</f>
        <v>0.8</v>
      </c>
    </row>
  </sheetData>
  <autoFilter ref="A1:F33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pane xSplit="1" ySplit="1" topLeftCell="E23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defaultRowHeight="15"/>
  <cols>
    <col min="1" max="1" width="36.28515625" style="14" bestFit="1" customWidth="1"/>
    <col min="2" max="2" width="14" style="14" customWidth="1"/>
    <col min="3" max="3" width="12.7109375" style="14" customWidth="1"/>
    <col min="4" max="4" width="52.7109375" style="14" customWidth="1"/>
    <col min="5" max="5" width="19.5703125" style="14" bestFit="1" customWidth="1"/>
    <col min="6" max="6" width="16.28515625" style="14" customWidth="1"/>
    <col min="7" max="7" width="9.140625" style="14"/>
    <col min="8" max="8" width="8.28515625" style="14" customWidth="1"/>
    <col min="9" max="9" width="9.140625" style="14"/>
    <col min="10" max="10" width="4.7109375" style="52" customWidth="1"/>
    <col min="11" max="11" width="9.140625" style="73"/>
    <col min="12" max="12" width="3.5703125" style="52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16" customFormat="1">
      <c r="A2" s="16" t="s">
        <v>473</v>
      </c>
      <c r="B2" s="16" t="s">
        <v>10</v>
      </c>
      <c r="C2" s="16" t="s">
        <v>454</v>
      </c>
      <c r="D2" s="16" t="s">
        <v>472</v>
      </c>
      <c r="E2" s="16" t="s">
        <v>124</v>
      </c>
      <c r="F2" s="16" t="s">
        <v>382</v>
      </c>
      <c r="G2" s="16" t="s">
        <v>41</v>
      </c>
      <c r="H2" s="16" t="s">
        <v>41</v>
      </c>
      <c r="I2" s="16" t="str">
        <f>IF(G2=H2, "1", "0")</f>
        <v>1</v>
      </c>
      <c r="J2" s="87" t="s">
        <v>563</v>
      </c>
      <c r="K2" s="88">
        <f>COUNTIF(I2:I4, "1")</f>
        <v>1</v>
      </c>
      <c r="L2" s="87" t="s">
        <v>566</v>
      </c>
      <c r="M2" s="88">
        <f>K2/(K2+K3)</f>
        <v>0.33333333333333331</v>
      </c>
    </row>
    <row r="3" spans="1:13" s="16" customFormat="1">
      <c r="A3" s="16" t="s">
        <v>473</v>
      </c>
      <c r="B3" s="16" t="s">
        <v>10</v>
      </c>
      <c r="C3" s="16" t="s">
        <v>454</v>
      </c>
      <c r="D3" s="16" t="s">
        <v>472</v>
      </c>
      <c r="E3" s="16" t="s">
        <v>375</v>
      </c>
      <c r="F3" s="16" t="s">
        <v>376</v>
      </c>
      <c r="G3" s="16" t="s">
        <v>25</v>
      </c>
      <c r="H3" s="16" t="s">
        <v>41</v>
      </c>
      <c r="I3" s="16" t="str">
        <f t="shared" ref="I3:I34" si="0">IF(G3=H3, "1", "0")</f>
        <v>0</v>
      </c>
      <c r="J3" s="87" t="s">
        <v>564</v>
      </c>
      <c r="K3" s="88">
        <f>COUNTIF(I2:I4, "0")</f>
        <v>2</v>
      </c>
      <c r="L3" s="87" t="s">
        <v>567</v>
      </c>
      <c r="M3" s="88">
        <f>K2/(K2+K4)</f>
        <v>1</v>
      </c>
    </row>
    <row r="4" spans="1:13" s="16" customFormat="1">
      <c r="A4" s="16" t="s">
        <v>473</v>
      </c>
      <c r="B4" s="16" t="s">
        <v>10</v>
      </c>
      <c r="C4" s="16" t="s">
        <v>454</v>
      </c>
      <c r="D4" s="16" t="s">
        <v>472</v>
      </c>
      <c r="E4" s="16" t="s">
        <v>113</v>
      </c>
      <c r="F4" s="16" t="s">
        <v>369</v>
      </c>
      <c r="G4" s="16" t="s">
        <v>25</v>
      </c>
      <c r="H4" s="16" t="s">
        <v>41</v>
      </c>
      <c r="I4" s="16" t="str">
        <f t="shared" si="0"/>
        <v>0</v>
      </c>
      <c r="J4" s="87" t="s">
        <v>565</v>
      </c>
      <c r="K4" s="88">
        <v>0</v>
      </c>
      <c r="L4" s="87"/>
      <c r="M4" s="88"/>
    </row>
    <row r="5" spans="1:13" s="43" customFormat="1">
      <c r="A5" s="43" t="s">
        <v>471</v>
      </c>
      <c r="B5" s="43" t="s">
        <v>10</v>
      </c>
      <c r="C5" s="43" t="s">
        <v>454</v>
      </c>
      <c r="D5" s="43" t="s">
        <v>470</v>
      </c>
      <c r="E5" s="43" t="s">
        <v>124</v>
      </c>
      <c r="F5" s="43" t="s">
        <v>373</v>
      </c>
      <c r="G5" s="16" t="s">
        <v>25</v>
      </c>
      <c r="H5" s="43" t="s">
        <v>41</v>
      </c>
      <c r="I5" s="16" t="str">
        <f t="shared" si="0"/>
        <v>0</v>
      </c>
      <c r="J5" s="67" t="s">
        <v>563</v>
      </c>
      <c r="K5" s="68">
        <f>COUNTIF(I5:I7, "1")</f>
        <v>1</v>
      </c>
      <c r="L5" s="67" t="s">
        <v>566</v>
      </c>
      <c r="M5" s="68">
        <f>K5/(K5+K6)</f>
        <v>0.33333333333333331</v>
      </c>
    </row>
    <row r="6" spans="1:13" s="43" customFormat="1">
      <c r="A6" s="43" t="s">
        <v>471</v>
      </c>
      <c r="B6" s="43" t="s">
        <v>10</v>
      </c>
      <c r="C6" s="43" t="s">
        <v>454</v>
      </c>
      <c r="D6" s="43" t="s">
        <v>470</v>
      </c>
      <c r="E6" s="43" t="s">
        <v>375</v>
      </c>
      <c r="F6" s="43" t="s">
        <v>373</v>
      </c>
      <c r="G6" s="16" t="s">
        <v>25</v>
      </c>
      <c r="H6" s="43" t="s">
        <v>41</v>
      </c>
      <c r="I6" s="16" t="str">
        <f t="shared" si="0"/>
        <v>0</v>
      </c>
      <c r="J6" s="67" t="s">
        <v>564</v>
      </c>
      <c r="K6" s="68">
        <f>COUNTIF(I5:I7, "0")</f>
        <v>2</v>
      </c>
      <c r="L6" s="67" t="s">
        <v>567</v>
      </c>
      <c r="M6" s="68">
        <f>K5/(K5+K7)</f>
        <v>1</v>
      </c>
    </row>
    <row r="7" spans="1:13" s="43" customFormat="1">
      <c r="A7" s="43" t="s">
        <v>471</v>
      </c>
      <c r="B7" s="43" t="s">
        <v>10</v>
      </c>
      <c r="C7" s="43" t="s">
        <v>454</v>
      </c>
      <c r="D7" s="43" t="s">
        <v>470</v>
      </c>
      <c r="E7" s="43" t="s">
        <v>113</v>
      </c>
      <c r="F7" s="43" t="s">
        <v>396</v>
      </c>
      <c r="G7" s="43" t="s">
        <v>41</v>
      </c>
      <c r="H7" s="43" t="s">
        <v>41</v>
      </c>
      <c r="I7" s="16" t="str">
        <f t="shared" si="0"/>
        <v>1</v>
      </c>
      <c r="J7" s="67" t="s">
        <v>565</v>
      </c>
      <c r="K7" s="68">
        <v>0</v>
      </c>
      <c r="L7" s="67"/>
      <c r="M7" s="68"/>
    </row>
    <row r="8" spans="1:13" s="31" customFormat="1">
      <c r="A8" s="31" t="s">
        <v>469</v>
      </c>
      <c r="B8" s="31" t="s">
        <v>10</v>
      </c>
      <c r="C8" s="31" t="s">
        <v>454</v>
      </c>
      <c r="D8" s="31" t="s">
        <v>468</v>
      </c>
      <c r="E8" s="31" t="s">
        <v>124</v>
      </c>
      <c r="F8" s="31" t="s">
        <v>373</v>
      </c>
      <c r="G8" s="31" t="s">
        <v>25</v>
      </c>
      <c r="H8" s="31" t="s">
        <v>25</v>
      </c>
      <c r="I8" s="16" t="str">
        <f t="shared" si="0"/>
        <v>1</v>
      </c>
      <c r="J8" s="77" t="s">
        <v>563</v>
      </c>
      <c r="K8" s="78">
        <f>COUNTIF(I8:I11, "1")</f>
        <v>3</v>
      </c>
      <c r="L8" s="77" t="s">
        <v>566</v>
      </c>
      <c r="M8" s="78">
        <f>K8/(K8+K9)</f>
        <v>0.75</v>
      </c>
    </row>
    <row r="9" spans="1:13" s="31" customFormat="1">
      <c r="A9" s="31" t="s">
        <v>469</v>
      </c>
      <c r="B9" s="31" t="s">
        <v>10</v>
      </c>
      <c r="C9" s="31" t="s">
        <v>454</v>
      </c>
      <c r="D9" s="31" t="s">
        <v>468</v>
      </c>
      <c r="E9" s="31" t="s">
        <v>202</v>
      </c>
      <c r="F9" s="31" t="s">
        <v>396</v>
      </c>
      <c r="G9" s="31" t="s">
        <v>41</v>
      </c>
      <c r="H9" s="31" t="s">
        <v>25</v>
      </c>
      <c r="I9" s="16" t="str">
        <f t="shared" si="0"/>
        <v>0</v>
      </c>
      <c r="J9" s="77" t="s">
        <v>564</v>
      </c>
      <c r="K9" s="78">
        <f>COUNTIF(I8:I11, "0")</f>
        <v>1</v>
      </c>
      <c r="L9" s="77" t="s">
        <v>567</v>
      </c>
      <c r="M9" s="78">
        <f>K8/(K8+K10)</f>
        <v>1</v>
      </c>
    </row>
    <row r="10" spans="1:13" s="31" customFormat="1">
      <c r="A10" s="31" t="s">
        <v>469</v>
      </c>
      <c r="B10" s="31" t="s">
        <v>10</v>
      </c>
      <c r="C10" s="31" t="s">
        <v>454</v>
      </c>
      <c r="D10" s="31" t="s">
        <v>468</v>
      </c>
      <c r="E10" s="31" t="s">
        <v>375</v>
      </c>
      <c r="F10" s="31" t="s">
        <v>373</v>
      </c>
      <c r="G10" s="31" t="s">
        <v>25</v>
      </c>
      <c r="H10" s="31" t="s">
        <v>25</v>
      </c>
      <c r="I10" s="16" t="str">
        <f t="shared" si="0"/>
        <v>1</v>
      </c>
      <c r="J10" s="77" t="s">
        <v>565</v>
      </c>
      <c r="K10" s="78">
        <v>0</v>
      </c>
      <c r="L10" s="77"/>
      <c r="M10" s="78"/>
    </row>
    <row r="11" spans="1:13" s="31" customFormat="1">
      <c r="A11" s="31" t="s">
        <v>469</v>
      </c>
      <c r="B11" s="31" t="s">
        <v>10</v>
      </c>
      <c r="C11" s="31" t="s">
        <v>454</v>
      </c>
      <c r="D11" s="31" t="s">
        <v>468</v>
      </c>
      <c r="E11" s="31" t="s">
        <v>113</v>
      </c>
      <c r="F11" s="31" t="s">
        <v>369</v>
      </c>
      <c r="G11" s="31" t="s">
        <v>25</v>
      </c>
      <c r="H11" s="31" t="s">
        <v>25</v>
      </c>
      <c r="I11" s="16" t="str">
        <f t="shared" si="0"/>
        <v>1</v>
      </c>
      <c r="J11" s="77"/>
      <c r="K11" s="78"/>
      <c r="L11" s="77"/>
      <c r="M11" s="78"/>
    </row>
    <row r="12" spans="1:13" s="24" customFormat="1">
      <c r="A12" s="24" t="s">
        <v>467</v>
      </c>
      <c r="B12" s="24" t="s">
        <v>10</v>
      </c>
      <c r="C12" s="24" t="s">
        <v>454</v>
      </c>
      <c r="D12" s="24" t="s">
        <v>466</v>
      </c>
      <c r="E12" s="24" t="s">
        <v>124</v>
      </c>
      <c r="F12" s="24" t="s">
        <v>373</v>
      </c>
      <c r="G12" s="31" t="s">
        <v>25</v>
      </c>
      <c r="H12" s="31" t="s">
        <v>25</v>
      </c>
      <c r="I12" s="16" t="str">
        <f t="shared" si="0"/>
        <v>1</v>
      </c>
      <c r="J12" s="55" t="s">
        <v>563</v>
      </c>
      <c r="K12" s="56">
        <f>COUNTIF(I12:I14, "1")</f>
        <v>3</v>
      </c>
      <c r="L12" s="55" t="s">
        <v>566</v>
      </c>
      <c r="M12" s="56">
        <f>K12/(K12+K13)</f>
        <v>1</v>
      </c>
    </row>
    <row r="13" spans="1:13" s="24" customFormat="1">
      <c r="A13" s="24" t="s">
        <v>467</v>
      </c>
      <c r="B13" s="24" t="s">
        <v>10</v>
      </c>
      <c r="C13" s="24" t="s">
        <v>454</v>
      </c>
      <c r="D13" s="24" t="s">
        <v>466</v>
      </c>
      <c r="E13" s="24" t="s">
        <v>375</v>
      </c>
      <c r="F13" s="24" t="s">
        <v>373</v>
      </c>
      <c r="G13" s="31" t="s">
        <v>25</v>
      </c>
      <c r="H13" s="31" t="s">
        <v>25</v>
      </c>
      <c r="I13" s="16" t="str">
        <f t="shared" si="0"/>
        <v>1</v>
      </c>
      <c r="J13" s="55" t="s">
        <v>564</v>
      </c>
      <c r="K13" s="56">
        <f>COUNTIF(I12:I14, "0")</f>
        <v>0</v>
      </c>
      <c r="L13" s="55" t="s">
        <v>567</v>
      </c>
      <c r="M13" s="56">
        <f>K12/(K12+K14)</f>
        <v>1</v>
      </c>
    </row>
    <row r="14" spans="1:13" s="24" customFormat="1">
      <c r="A14" s="24" t="s">
        <v>467</v>
      </c>
      <c r="B14" s="24" t="s">
        <v>10</v>
      </c>
      <c r="C14" s="24" t="s">
        <v>454</v>
      </c>
      <c r="D14" s="24" t="s">
        <v>466</v>
      </c>
      <c r="E14" s="24" t="s">
        <v>113</v>
      </c>
      <c r="F14" s="24" t="s">
        <v>369</v>
      </c>
      <c r="G14" s="31" t="s">
        <v>25</v>
      </c>
      <c r="H14" s="31" t="s">
        <v>25</v>
      </c>
      <c r="I14" s="16" t="str">
        <f t="shared" si="0"/>
        <v>1</v>
      </c>
      <c r="J14" s="55" t="s">
        <v>565</v>
      </c>
      <c r="K14" s="56">
        <v>0</v>
      </c>
      <c r="L14" s="55"/>
      <c r="M14" s="56"/>
    </row>
    <row r="15" spans="1:13" s="20" customFormat="1">
      <c r="A15" s="20" t="s">
        <v>465</v>
      </c>
      <c r="B15" s="20" t="s">
        <v>10</v>
      </c>
      <c r="C15" s="20" t="s">
        <v>454</v>
      </c>
      <c r="D15" s="20" t="s">
        <v>464</v>
      </c>
      <c r="E15" s="20" t="s">
        <v>124</v>
      </c>
      <c r="F15" s="20" t="s">
        <v>373</v>
      </c>
      <c r="G15" s="31" t="s">
        <v>25</v>
      </c>
      <c r="H15" s="31" t="s">
        <v>25</v>
      </c>
      <c r="I15" s="16" t="str">
        <f t="shared" si="0"/>
        <v>1</v>
      </c>
      <c r="J15" s="57" t="s">
        <v>563</v>
      </c>
      <c r="K15" s="58">
        <f>COUNTIF(I15:I18, "1")</f>
        <v>2</v>
      </c>
      <c r="L15" s="57" t="s">
        <v>566</v>
      </c>
      <c r="M15" s="58">
        <f>K15/(K15+K16)</f>
        <v>0.5</v>
      </c>
    </row>
    <row r="16" spans="1:13" s="20" customFormat="1">
      <c r="A16" s="20" t="s">
        <v>465</v>
      </c>
      <c r="B16" s="20" t="s">
        <v>10</v>
      </c>
      <c r="C16" s="20" t="s">
        <v>454</v>
      </c>
      <c r="D16" s="20" t="s">
        <v>464</v>
      </c>
      <c r="E16" s="20" t="s">
        <v>202</v>
      </c>
      <c r="F16" s="20" t="s">
        <v>396</v>
      </c>
      <c r="G16" s="20" t="s">
        <v>41</v>
      </c>
      <c r="H16" s="31" t="s">
        <v>25</v>
      </c>
      <c r="I16" s="16" t="str">
        <f t="shared" si="0"/>
        <v>0</v>
      </c>
      <c r="J16" s="57" t="s">
        <v>564</v>
      </c>
      <c r="K16" s="58">
        <f>COUNTIF(I15:I18, "0")</f>
        <v>2</v>
      </c>
      <c r="L16" s="57" t="s">
        <v>567</v>
      </c>
      <c r="M16" s="58">
        <f>K15/(K15+K17)</f>
        <v>1</v>
      </c>
    </row>
    <row r="17" spans="1:13" s="20" customFormat="1">
      <c r="A17" s="20" t="s">
        <v>465</v>
      </c>
      <c r="B17" s="20" t="s">
        <v>10</v>
      </c>
      <c r="C17" s="20" t="s">
        <v>454</v>
      </c>
      <c r="D17" s="20" t="s">
        <v>464</v>
      </c>
      <c r="E17" s="20" t="s">
        <v>375</v>
      </c>
      <c r="F17" s="20" t="s">
        <v>382</v>
      </c>
      <c r="G17" s="20" t="s">
        <v>41</v>
      </c>
      <c r="H17" s="31" t="s">
        <v>25</v>
      </c>
      <c r="I17" s="16" t="str">
        <f t="shared" si="0"/>
        <v>0</v>
      </c>
      <c r="J17" s="57" t="s">
        <v>565</v>
      </c>
      <c r="K17" s="58">
        <v>0</v>
      </c>
      <c r="L17" s="57"/>
      <c r="M17" s="58"/>
    </row>
    <row r="18" spans="1:13" s="20" customFormat="1">
      <c r="A18" s="20" t="s">
        <v>465</v>
      </c>
      <c r="B18" s="20" t="s">
        <v>10</v>
      </c>
      <c r="C18" s="20" t="s">
        <v>454</v>
      </c>
      <c r="D18" s="20" t="s">
        <v>464</v>
      </c>
      <c r="E18" s="20" t="s">
        <v>113</v>
      </c>
      <c r="F18" s="20" t="s">
        <v>369</v>
      </c>
      <c r="G18" s="20" t="s">
        <v>25</v>
      </c>
      <c r="H18" s="31" t="s">
        <v>25</v>
      </c>
      <c r="I18" s="16" t="str">
        <f t="shared" si="0"/>
        <v>1</v>
      </c>
      <c r="J18" s="57"/>
      <c r="K18" s="58"/>
      <c r="L18" s="57"/>
      <c r="M18" s="58"/>
    </row>
    <row r="19" spans="1:13" s="31" customFormat="1">
      <c r="A19" s="31" t="s">
        <v>463</v>
      </c>
      <c r="B19" s="31" t="s">
        <v>10</v>
      </c>
      <c r="C19" s="31" t="s">
        <v>454</v>
      </c>
      <c r="D19" s="31" t="s">
        <v>462</v>
      </c>
      <c r="E19" s="31" t="s">
        <v>124</v>
      </c>
      <c r="F19" s="31" t="s">
        <v>373</v>
      </c>
      <c r="G19" s="20" t="s">
        <v>25</v>
      </c>
      <c r="H19" s="31" t="s">
        <v>41</v>
      </c>
      <c r="I19" s="16" t="str">
        <f t="shared" si="0"/>
        <v>0</v>
      </c>
      <c r="J19" s="77" t="s">
        <v>563</v>
      </c>
      <c r="K19" s="78">
        <f>COUNTIF(I19:I21, "1")</f>
        <v>1</v>
      </c>
      <c r="L19" s="77" t="s">
        <v>566</v>
      </c>
      <c r="M19" s="78">
        <f>K19/(K19+K20)</f>
        <v>0.33333333333333331</v>
      </c>
    </row>
    <row r="20" spans="1:13" s="31" customFormat="1">
      <c r="A20" s="31" t="s">
        <v>463</v>
      </c>
      <c r="B20" s="31" t="s">
        <v>10</v>
      </c>
      <c r="C20" s="31" t="s">
        <v>454</v>
      </c>
      <c r="D20" s="31" t="s">
        <v>462</v>
      </c>
      <c r="E20" s="31" t="s">
        <v>375</v>
      </c>
      <c r="F20" s="31" t="s">
        <v>376</v>
      </c>
      <c r="G20" s="20" t="s">
        <v>25</v>
      </c>
      <c r="H20" s="31" t="s">
        <v>41</v>
      </c>
      <c r="I20" s="16" t="str">
        <f t="shared" si="0"/>
        <v>0</v>
      </c>
      <c r="J20" s="77" t="s">
        <v>564</v>
      </c>
      <c r="K20" s="78">
        <f>COUNTIF(I19:I21, "0")</f>
        <v>2</v>
      </c>
      <c r="L20" s="77" t="s">
        <v>567</v>
      </c>
      <c r="M20" s="78">
        <f>K19/(K19+K21)</f>
        <v>1</v>
      </c>
    </row>
    <row r="21" spans="1:13" s="31" customFormat="1">
      <c r="A21" s="31" t="s">
        <v>463</v>
      </c>
      <c r="B21" s="31" t="s">
        <v>10</v>
      </c>
      <c r="C21" s="31" t="s">
        <v>454</v>
      </c>
      <c r="D21" s="31" t="s">
        <v>462</v>
      </c>
      <c r="E21" s="31" t="s">
        <v>113</v>
      </c>
      <c r="F21" s="31" t="s">
        <v>381</v>
      </c>
      <c r="G21" s="31" t="s">
        <v>41</v>
      </c>
      <c r="H21" s="31" t="s">
        <v>41</v>
      </c>
      <c r="I21" s="16" t="str">
        <f t="shared" si="0"/>
        <v>1</v>
      </c>
      <c r="J21" s="77" t="s">
        <v>565</v>
      </c>
      <c r="K21" s="78">
        <v>0</v>
      </c>
      <c r="L21" s="77"/>
      <c r="M21" s="78"/>
    </row>
    <row r="22" spans="1:13" s="22" customFormat="1">
      <c r="A22" s="22" t="s">
        <v>461</v>
      </c>
      <c r="B22" s="22" t="s">
        <v>10</v>
      </c>
      <c r="C22" s="22" t="s">
        <v>454</v>
      </c>
      <c r="D22" s="22" t="s">
        <v>460</v>
      </c>
      <c r="E22" s="22" t="s">
        <v>124</v>
      </c>
      <c r="F22" s="22" t="s">
        <v>373</v>
      </c>
      <c r="G22" s="22" t="s">
        <v>25</v>
      </c>
      <c r="H22" s="22" t="s">
        <v>25</v>
      </c>
      <c r="I22" s="16" t="str">
        <f>IF(G22=H22, "1", "0")</f>
        <v>1</v>
      </c>
      <c r="J22" s="59" t="s">
        <v>563</v>
      </c>
      <c r="K22" s="60">
        <f>COUNTIF(I22:I25, "1")</f>
        <v>3</v>
      </c>
      <c r="L22" s="59" t="s">
        <v>566</v>
      </c>
      <c r="M22" s="60">
        <f>K22/(K22+K23)</f>
        <v>0.75</v>
      </c>
    </row>
    <row r="23" spans="1:13" s="22" customFormat="1">
      <c r="A23" s="22" t="s">
        <v>461</v>
      </c>
      <c r="B23" s="22" t="s">
        <v>10</v>
      </c>
      <c r="C23" s="22" t="s">
        <v>454</v>
      </c>
      <c r="D23" s="22" t="s">
        <v>460</v>
      </c>
      <c r="E23" s="22" t="s">
        <v>202</v>
      </c>
      <c r="F23" s="22" t="s">
        <v>396</v>
      </c>
      <c r="G23" s="22" t="s">
        <v>41</v>
      </c>
      <c r="H23" s="22" t="s">
        <v>25</v>
      </c>
      <c r="I23" s="16" t="str">
        <f t="shared" si="0"/>
        <v>0</v>
      </c>
      <c r="J23" s="59" t="s">
        <v>564</v>
      </c>
      <c r="K23" s="60">
        <f>COUNTIF(I22:I25, "0")</f>
        <v>1</v>
      </c>
      <c r="L23" s="59" t="s">
        <v>567</v>
      </c>
      <c r="M23" s="60">
        <f>K22/(K22+K24)</f>
        <v>1</v>
      </c>
    </row>
    <row r="24" spans="1:13" s="22" customFormat="1">
      <c r="A24" s="22" t="s">
        <v>461</v>
      </c>
      <c r="B24" s="22" t="s">
        <v>10</v>
      </c>
      <c r="C24" s="22" t="s">
        <v>454</v>
      </c>
      <c r="D24" s="22" t="s">
        <v>460</v>
      </c>
      <c r="E24" s="22" t="s">
        <v>375</v>
      </c>
      <c r="F24" s="22" t="s">
        <v>373</v>
      </c>
      <c r="G24" s="22" t="s">
        <v>25</v>
      </c>
      <c r="H24" s="22" t="s">
        <v>25</v>
      </c>
      <c r="I24" s="16" t="str">
        <f t="shared" si="0"/>
        <v>1</v>
      </c>
      <c r="J24" s="59" t="s">
        <v>565</v>
      </c>
      <c r="K24" s="60">
        <v>0</v>
      </c>
      <c r="L24" s="59"/>
      <c r="M24" s="60"/>
    </row>
    <row r="25" spans="1:13" s="22" customFormat="1">
      <c r="A25" s="22" t="s">
        <v>461</v>
      </c>
      <c r="B25" s="22" t="s">
        <v>10</v>
      </c>
      <c r="C25" s="22" t="s">
        <v>454</v>
      </c>
      <c r="D25" s="22" t="s">
        <v>460</v>
      </c>
      <c r="E25" s="22" t="s">
        <v>113</v>
      </c>
      <c r="F25" s="22" t="s">
        <v>376</v>
      </c>
      <c r="G25" s="22" t="s">
        <v>25</v>
      </c>
      <c r="H25" s="22" t="s">
        <v>25</v>
      </c>
      <c r="I25" s="16" t="str">
        <f t="shared" si="0"/>
        <v>1</v>
      </c>
      <c r="J25" s="59"/>
      <c r="K25" s="60"/>
      <c r="L25" s="59"/>
      <c r="M25" s="60"/>
    </row>
    <row r="26" spans="1:13" s="21" customFormat="1">
      <c r="A26" s="21" t="s">
        <v>459</v>
      </c>
      <c r="B26" s="21" t="s">
        <v>10</v>
      </c>
      <c r="C26" s="21" t="s">
        <v>454</v>
      </c>
      <c r="D26" s="21" t="s">
        <v>458</v>
      </c>
      <c r="E26" s="21" t="s">
        <v>124</v>
      </c>
      <c r="F26" s="21" t="s">
        <v>373</v>
      </c>
      <c r="G26" s="21" t="s">
        <v>25</v>
      </c>
      <c r="H26" s="22" t="s">
        <v>25</v>
      </c>
      <c r="I26" s="16" t="str">
        <f t="shared" si="0"/>
        <v>1</v>
      </c>
      <c r="J26" s="89" t="s">
        <v>563</v>
      </c>
      <c r="K26" s="90">
        <f>COUNTIF(I26:I28, "1")</f>
        <v>2</v>
      </c>
      <c r="L26" s="89" t="s">
        <v>566</v>
      </c>
      <c r="M26" s="90">
        <f>K26/(K26+K27)</f>
        <v>0.66666666666666663</v>
      </c>
    </row>
    <row r="27" spans="1:13" s="21" customFormat="1">
      <c r="A27" s="21" t="s">
        <v>459</v>
      </c>
      <c r="B27" s="21" t="s">
        <v>10</v>
      </c>
      <c r="C27" s="21" t="s">
        <v>454</v>
      </c>
      <c r="D27" s="21" t="s">
        <v>458</v>
      </c>
      <c r="E27" s="21" t="s">
        <v>375</v>
      </c>
      <c r="F27" s="21" t="s">
        <v>382</v>
      </c>
      <c r="G27" s="21" t="s">
        <v>41</v>
      </c>
      <c r="H27" s="22" t="s">
        <v>25</v>
      </c>
      <c r="I27" s="16" t="str">
        <f t="shared" si="0"/>
        <v>0</v>
      </c>
      <c r="J27" s="89" t="s">
        <v>564</v>
      </c>
      <c r="K27" s="90">
        <f>COUNTIF(I26:I28, "0")</f>
        <v>1</v>
      </c>
      <c r="L27" s="89" t="s">
        <v>567</v>
      </c>
      <c r="M27" s="90">
        <f>K26/(K26+K28)</f>
        <v>1</v>
      </c>
    </row>
    <row r="28" spans="1:13" s="21" customFormat="1">
      <c r="A28" s="21" t="s">
        <v>459</v>
      </c>
      <c r="B28" s="21" t="s">
        <v>10</v>
      </c>
      <c r="C28" s="21" t="s">
        <v>454</v>
      </c>
      <c r="D28" s="21" t="s">
        <v>458</v>
      </c>
      <c r="E28" s="21" t="s">
        <v>113</v>
      </c>
      <c r="F28" s="21" t="s">
        <v>369</v>
      </c>
      <c r="G28" s="21" t="s">
        <v>25</v>
      </c>
      <c r="H28" s="22" t="s">
        <v>25</v>
      </c>
      <c r="I28" s="16" t="str">
        <f t="shared" si="0"/>
        <v>1</v>
      </c>
      <c r="J28" s="89" t="s">
        <v>565</v>
      </c>
      <c r="K28" s="90">
        <v>0</v>
      </c>
      <c r="L28" s="89"/>
      <c r="M28" s="90"/>
    </row>
    <row r="29" spans="1:13" s="23" customFormat="1">
      <c r="A29" s="23" t="s">
        <v>457</v>
      </c>
      <c r="B29" s="23" t="s">
        <v>10</v>
      </c>
      <c r="C29" s="23" t="s">
        <v>454</v>
      </c>
      <c r="D29" s="23" t="s">
        <v>456</v>
      </c>
      <c r="E29" s="23" t="s">
        <v>124</v>
      </c>
      <c r="F29" s="23" t="s">
        <v>373</v>
      </c>
      <c r="G29" s="21" t="s">
        <v>25</v>
      </c>
      <c r="H29" s="22" t="s">
        <v>25</v>
      </c>
      <c r="I29" s="16" t="str">
        <f>IF(G29=H29, "1", "0")</f>
        <v>1</v>
      </c>
      <c r="J29" s="85" t="s">
        <v>563</v>
      </c>
      <c r="K29" s="86">
        <f>COUNTIF(I29:I31, "1")</f>
        <v>2</v>
      </c>
      <c r="L29" s="85" t="s">
        <v>566</v>
      </c>
      <c r="M29" s="86">
        <f>K29/(K29+K30)</f>
        <v>0.66666666666666663</v>
      </c>
    </row>
    <row r="30" spans="1:13" s="23" customFormat="1">
      <c r="A30" s="23" t="s">
        <v>457</v>
      </c>
      <c r="B30" s="23" t="s">
        <v>10</v>
      </c>
      <c r="C30" s="23" t="s">
        <v>454</v>
      </c>
      <c r="D30" s="23" t="s">
        <v>456</v>
      </c>
      <c r="E30" s="23" t="s">
        <v>375</v>
      </c>
      <c r="F30" s="23" t="s">
        <v>373</v>
      </c>
      <c r="G30" s="21" t="s">
        <v>25</v>
      </c>
      <c r="H30" s="22" t="s">
        <v>25</v>
      </c>
      <c r="I30" s="16" t="str">
        <f t="shared" si="0"/>
        <v>1</v>
      </c>
      <c r="J30" s="85" t="s">
        <v>564</v>
      </c>
      <c r="K30" s="86">
        <f>COUNTIF(I29:I31, "0")</f>
        <v>1</v>
      </c>
      <c r="L30" s="85" t="s">
        <v>567</v>
      </c>
      <c r="M30" s="86">
        <f>K29/(K29+K31)</f>
        <v>1</v>
      </c>
    </row>
    <row r="31" spans="1:13" s="23" customFormat="1">
      <c r="A31" s="23" t="s">
        <v>457</v>
      </c>
      <c r="B31" s="23" t="s">
        <v>10</v>
      </c>
      <c r="C31" s="23" t="s">
        <v>454</v>
      </c>
      <c r="D31" s="23" t="s">
        <v>456</v>
      </c>
      <c r="E31" s="23" t="s">
        <v>113</v>
      </c>
      <c r="F31" s="23" t="s">
        <v>396</v>
      </c>
      <c r="G31" s="23" t="s">
        <v>41</v>
      </c>
      <c r="H31" s="22" t="s">
        <v>25</v>
      </c>
      <c r="I31" s="16" t="str">
        <f t="shared" si="0"/>
        <v>0</v>
      </c>
      <c r="J31" s="85" t="s">
        <v>565</v>
      </c>
      <c r="K31" s="86">
        <v>0</v>
      </c>
      <c r="L31" s="85"/>
      <c r="M31" s="86"/>
    </row>
    <row r="32" spans="1:13" s="49" customFormat="1">
      <c r="A32" s="49" t="s">
        <v>455</v>
      </c>
      <c r="B32" s="49" t="s">
        <v>10</v>
      </c>
      <c r="C32" s="49" t="s">
        <v>454</v>
      </c>
      <c r="D32" s="49" t="s">
        <v>453</v>
      </c>
      <c r="E32" s="49" t="s">
        <v>124</v>
      </c>
      <c r="F32" s="49" t="s">
        <v>373</v>
      </c>
      <c r="G32" s="49" t="s">
        <v>25</v>
      </c>
      <c r="H32" s="49" t="s">
        <v>41</v>
      </c>
      <c r="I32" s="16" t="str">
        <f t="shared" si="0"/>
        <v>0</v>
      </c>
      <c r="J32" s="91" t="s">
        <v>563</v>
      </c>
      <c r="K32" s="92">
        <f>COUNTIF(I32:I34, "1")</f>
        <v>0</v>
      </c>
      <c r="L32" s="91" t="s">
        <v>566</v>
      </c>
      <c r="M32" s="92">
        <f>K32/(K32+K33)</f>
        <v>0</v>
      </c>
    </row>
    <row r="33" spans="1:14" s="49" customFormat="1">
      <c r="A33" s="49" t="s">
        <v>455</v>
      </c>
      <c r="B33" s="49" t="s">
        <v>10</v>
      </c>
      <c r="C33" s="49" t="s">
        <v>454</v>
      </c>
      <c r="D33" s="49" t="s">
        <v>453</v>
      </c>
      <c r="E33" s="49" t="s">
        <v>375</v>
      </c>
      <c r="F33" s="49" t="s">
        <v>373</v>
      </c>
      <c r="G33" s="49" t="s">
        <v>25</v>
      </c>
      <c r="H33" s="49" t="s">
        <v>41</v>
      </c>
      <c r="I33" s="16" t="str">
        <f t="shared" si="0"/>
        <v>0</v>
      </c>
      <c r="J33" s="91" t="s">
        <v>564</v>
      </c>
      <c r="K33" s="92">
        <f>COUNTIF(I32:I34, "0")</f>
        <v>3</v>
      </c>
      <c r="L33" s="91" t="s">
        <v>567</v>
      </c>
      <c r="M33" s="92">
        <f>K32/(K32+K34)</f>
        <v>0</v>
      </c>
    </row>
    <row r="34" spans="1:14" s="49" customFormat="1">
      <c r="A34" s="49" t="s">
        <v>455</v>
      </c>
      <c r="B34" s="49" t="s">
        <v>10</v>
      </c>
      <c r="C34" s="49" t="s">
        <v>454</v>
      </c>
      <c r="D34" s="49" t="s">
        <v>453</v>
      </c>
      <c r="E34" s="49" t="s">
        <v>113</v>
      </c>
      <c r="F34" s="49" t="s">
        <v>369</v>
      </c>
      <c r="G34" s="49" t="s">
        <v>25</v>
      </c>
      <c r="H34" s="49" t="s">
        <v>41</v>
      </c>
      <c r="I34" s="16" t="str">
        <f t="shared" si="0"/>
        <v>0</v>
      </c>
      <c r="J34" s="91" t="s">
        <v>565</v>
      </c>
      <c r="K34" s="92">
        <v>1</v>
      </c>
      <c r="L34" s="91"/>
      <c r="M34" s="92"/>
    </row>
    <row r="36" spans="1:14" ht="15.75">
      <c r="M36" s="74" t="s">
        <v>568</v>
      </c>
      <c r="N36" s="93">
        <f>AVERAGE(M2,M5,M8,M12,M15,M19,M22,M26,M29,M32)</f>
        <v>0.53333333333333344</v>
      </c>
    </row>
    <row r="37" spans="1:14" ht="15.75">
      <c r="M37" s="74" t="s">
        <v>569</v>
      </c>
      <c r="N37" s="93">
        <f>AVERAGE(M3,M6,M9,M13,M16,M20,M23,M27,M30,M33)</f>
        <v>0.9</v>
      </c>
    </row>
  </sheetData>
  <autoFilter ref="A1:F1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2"/>
  <sheetViews>
    <sheetView workbookViewId="0">
      <pane xSplit="1" ySplit="1" topLeftCell="F56" activePane="bottomRight" state="frozen"/>
      <selection pane="topRight" activeCell="B1" sqref="B1"/>
      <selection pane="bottomLeft" activeCell="A2" sqref="A2"/>
      <selection pane="bottomRight" activeCell="N71" sqref="N71"/>
    </sheetView>
  </sheetViews>
  <sheetFormatPr defaultRowHeight="15"/>
  <cols>
    <col min="1" max="1" width="38" style="14" bestFit="1" customWidth="1"/>
    <col min="2" max="2" width="20.5703125" style="14" bestFit="1" customWidth="1"/>
    <col min="3" max="3" width="16.28515625" style="14" customWidth="1"/>
    <col min="4" max="4" width="43.42578125" style="14" customWidth="1"/>
    <col min="5" max="5" width="19.5703125" style="14" bestFit="1" customWidth="1"/>
    <col min="6" max="6" width="33.85546875" style="14" bestFit="1" customWidth="1"/>
    <col min="7" max="7" width="9.140625" style="14"/>
    <col min="8" max="8" width="13.85546875" style="14" bestFit="1" customWidth="1"/>
    <col min="9" max="9" width="9.140625" style="14"/>
    <col min="10" max="10" width="4.7109375" style="52" bestFit="1" customWidth="1"/>
    <col min="11" max="11" width="9.140625" style="73"/>
    <col min="12" max="12" width="3.5703125" style="52" bestFit="1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24" customFormat="1">
      <c r="A2" s="24" t="s">
        <v>452</v>
      </c>
      <c r="B2" s="24" t="s">
        <v>11</v>
      </c>
      <c r="C2" s="24" t="s">
        <v>431</v>
      </c>
      <c r="D2" s="24" t="s">
        <v>451</v>
      </c>
      <c r="E2" s="24" t="s">
        <v>433</v>
      </c>
      <c r="F2" s="24" t="s">
        <v>369</v>
      </c>
      <c r="G2" s="24" t="s">
        <v>25</v>
      </c>
      <c r="H2" s="24" t="s">
        <v>25</v>
      </c>
      <c r="I2" s="24" t="str">
        <f>IF(G2=H2, "1", "0")</f>
        <v>1</v>
      </c>
      <c r="J2" s="55" t="s">
        <v>563</v>
      </c>
      <c r="K2" s="56">
        <f>COUNTIF(I2:I8, "1")</f>
        <v>7</v>
      </c>
      <c r="L2" s="55" t="s">
        <v>566</v>
      </c>
      <c r="M2" s="56">
        <f>K2/(K2+K3)</f>
        <v>1</v>
      </c>
    </row>
    <row r="3" spans="1:13" s="24" customFormat="1">
      <c r="A3" s="24" t="s">
        <v>452</v>
      </c>
      <c r="B3" s="24" t="s">
        <v>11</v>
      </c>
      <c r="C3" s="24" t="s">
        <v>431</v>
      </c>
      <c r="D3" s="24" t="s">
        <v>451</v>
      </c>
      <c r="E3" s="24" t="s">
        <v>124</v>
      </c>
      <c r="F3" s="24" t="s">
        <v>373</v>
      </c>
      <c r="G3" s="24" t="s">
        <v>25</v>
      </c>
      <c r="H3" s="24" t="s">
        <v>25</v>
      </c>
      <c r="I3" s="24" t="str">
        <f t="shared" ref="I3:I66" si="0">IF(G3=H3, "1", "0")</f>
        <v>1</v>
      </c>
      <c r="J3" s="55" t="s">
        <v>564</v>
      </c>
      <c r="K3" s="56">
        <f>COUNTIF(I2:I8, "0")</f>
        <v>0</v>
      </c>
      <c r="L3" s="55" t="s">
        <v>567</v>
      </c>
      <c r="M3" s="56">
        <f>K2/(K2+K4)</f>
        <v>1</v>
      </c>
    </row>
    <row r="4" spans="1:13" s="24" customFormat="1">
      <c r="A4" s="24" t="s">
        <v>452</v>
      </c>
      <c r="B4" s="24" t="s">
        <v>11</v>
      </c>
      <c r="C4" s="24" t="s">
        <v>431</v>
      </c>
      <c r="D4" s="24" t="s">
        <v>451</v>
      </c>
      <c r="E4" s="24" t="s">
        <v>202</v>
      </c>
      <c r="F4" s="24" t="s">
        <v>369</v>
      </c>
      <c r="G4" s="24" t="s">
        <v>25</v>
      </c>
      <c r="H4" s="24" t="s">
        <v>25</v>
      </c>
      <c r="I4" s="24" t="str">
        <f t="shared" si="0"/>
        <v>1</v>
      </c>
      <c r="J4" s="55" t="s">
        <v>565</v>
      </c>
      <c r="K4" s="56">
        <v>0</v>
      </c>
      <c r="L4" s="55"/>
      <c r="M4" s="56"/>
    </row>
    <row r="5" spans="1:13" s="24" customFormat="1">
      <c r="A5" s="24" t="s">
        <v>452</v>
      </c>
      <c r="B5" s="24" t="s">
        <v>11</v>
      </c>
      <c r="C5" s="24" t="s">
        <v>431</v>
      </c>
      <c r="D5" s="24" t="s">
        <v>451</v>
      </c>
      <c r="E5" s="24" t="s">
        <v>122</v>
      </c>
      <c r="F5" s="24" t="s">
        <v>373</v>
      </c>
      <c r="G5" s="24" t="s">
        <v>25</v>
      </c>
      <c r="H5" s="24" t="s">
        <v>25</v>
      </c>
      <c r="I5" s="24" t="str">
        <f t="shared" si="0"/>
        <v>1</v>
      </c>
      <c r="J5" s="55"/>
      <c r="K5" s="56"/>
      <c r="L5" s="55"/>
      <c r="M5" s="56"/>
    </row>
    <row r="6" spans="1:13" s="24" customFormat="1">
      <c r="A6" s="24" t="s">
        <v>452</v>
      </c>
      <c r="B6" s="24" t="s">
        <v>11</v>
      </c>
      <c r="C6" s="24" t="s">
        <v>431</v>
      </c>
      <c r="D6" s="24" t="s">
        <v>451</v>
      </c>
      <c r="E6" s="24" t="s">
        <v>401</v>
      </c>
      <c r="F6" s="24" t="s">
        <v>373</v>
      </c>
      <c r="G6" s="24" t="s">
        <v>25</v>
      </c>
      <c r="H6" s="24" t="s">
        <v>25</v>
      </c>
      <c r="I6" s="24" t="str">
        <f t="shared" si="0"/>
        <v>1</v>
      </c>
      <c r="J6" s="55"/>
      <c r="K6" s="56"/>
      <c r="L6" s="55"/>
      <c r="M6" s="56"/>
    </row>
    <row r="7" spans="1:13" s="24" customFormat="1">
      <c r="A7" s="24" t="s">
        <v>452</v>
      </c>
      <c r="B7" s="24" t="s">
        <v>11</v>
      </c>
      <c r="C7" s="24" t="s">
        <v>431</v>
      </c>
      <c r="D7" s="24" t="s">
        <v>451</v>
      </c>
      <c r="E7" s="24" t="s">
        <v>118</v>
      </c>
      <c r="F7" s="24" t="s">
        <v>373</v>
      </c>
      <c r="G7" s="24" t="s">
        <v>25</v>
      </c>
      <c r="H7" s="24" t="s">
        <v>25</v>
      </c>
      <c r="I7" s="24" t="str">
        <f t="shared" si="0"/>
        <v>1</v>
      </c>
      <c r="J7" s="55"/>
      <c r="K7" s="56"/>
      <c r="L7" s="55"/>
      <c r="M7" s="56"/>
    </row>
    <row r="8" spans="1:13" s="24" customFormat="1">
      <c r="A8" s="24" t="s">
        <v>452</v>
      </c>
      <c r="B8" s="24" t="s">
        <v>11</v>
      </c>
      <c r="C8" s="24" t="s">
        <v>431</v>
      </c>
      <c r="D8" s="24" t="s">
        <v>451</v>
      </c>
      <c r="E8" s="24" t="s">
        <v>113</v>
      </c>
      <c r="F8" s="24" t="s">
        <v>369</v>
      </c>
      <c r="G8" s="24" t="s">
        <v>25</v>
      </c>
      <c r="H8" s="24" t="s">
        <v>25</v>
      </c>
      <c r="I8" s="24" t="str">
        <f t="shared" si="0"/>
        <v>1</v>
      </c>
      <c r="J8" s="55"/>
      <c r="K8" s="56"/>
      <c r="L8" s="55"/>
      <c r="M8" s="56"/>
    </row>
    <row r="9" spans="1:13" s="22" customFormat="1">
      <c r="A9" s="22" t="s">
        <v>450</v>
      </c>
      <c r="B9" s="22" t="s">
        <v>11</v>
      </c>
      <c r="C9" s="22" t="s">
        <v>431</v>
      </c>
      <c r="D9" s="22" t="s">
        <v>449</v>
      </c>
      <c r="E9" s="22" t="s">
        <v>433</v>
      </c>
      <c r="F9" s="22" t="s">
        <v>373</v>
      </c>
      <c r="G9" s="24" t="s">
        <v>25</v>
      </c>
      <c r="H9" s="24" t="s">
        <v>25</v>
      </c>
      <c r="I9" s="24" t="str">
        <f t="shared" si="0"/>
        <v>1</v>
      </c>
      <c r="J9" s="59" t="s">
        <v>563</v>
      </c>
      <c r="K9" s="60">
        <f>COUNTIF(I9:I15, "1")</f>
        <v>7</v>
      </c>
      <c r="L9" s="59" t="s">
        <v>566</v>
      </c>
      <c r="M9" s="60">
        <f>K9/(K9+K10)</f>
        <v>1</v>
      </c>
    </row>
    <row r="10" spans="1:13" s="22" customFormat="1">
      <c r="A10" s="22" t="s">
        <v>450</v>
      </c>
      <c r="B10" s="22" t="s">
        <v>11</v>
      </c>
      <c r="C10" s="22" t="s">
        <v>431</v>
      </c>
      <c r="D10" s="22" t="s">
        <v>449</v>
      </c>
      <c r="E10" s="22" t="s">
        <v>124</v>
      </c>
      <c r="F10" s="22" t="s">
        <v>373</v>
      </c>
      <c r="G10" s="24" t="s">
        <v>25</v>
      </c>
      <c r="H10" s="24" t="s">
        <v>25</v>
      </c>
      <c r="I10" s="24" t="str">
        <f t="shared" si="0"/>
        <v>1</v>
      </c>
      <c r="J10" s="59" t="s">
        <v>564</v>
      </c>
      <c r="K10" s="60">
        <f>COUNTIF(I9:I15, "0")</f>
        <v>0</v>
      </c>
      <c r="L10" s="59" t="s">
        <v>567</v>
      </c>
      <c r="M10" s="60">
        <f>K9/(K9+K11)</f>
        <v>1</v>
      </c>
    </row>
    <row r="11" spans="1:13" s="22" customFormat="1">
      <c r="A11" s="22" t="s">
        <v>450</v>
      </c>
      <c r="B11" s="22" t="s">
        <v>11</v>
      </c>
      <c r="C11" s="22" t="s">
        <v>431</v>
      </c>
      <c r="D11" s="22" t="s">
        <v>449</v>
      </c>
      <c r="E11" s="22" t="s">
        <v>202</v>
      </c>
      <c r="F11" s="22" t="s">
        <v>369</v>
      </c>
      <c r="G11" s="24" t="s">
        <v>25</v>
      </c>
      <c r="H11" s="24" t="s">
        <v>25</v>
      </c>
      <c r="I11" s="24" t="str">
        <f t="shared" si="0"/>
        <v>1</v>
      </c>
      <c r="J11" s="59" t="s">
        <v>565</v>
      </c>
      <c r="K11" s="60">
        <v>0</v>
      </c>
      <c r="L11" s="59"/>
      <c r="M11" s="60"/>
    </row>
    <row r="12" spans="1:13" s="22" customFormat="1">
      <c r="A12" s="22" t="s">
        <v>450</v>
      </c>
      <c r="B12" s="22" t="s">
        <v>11</v>
      </c>
      <c r="C12" s="22" t="s">
        <v>431</v>
      </c>
      <c r="D12" s="22" t="s">
        <v>449</v>
      </c>
      <c r="E12" s="22" t="s">
        <v>122</v>
      </c>
      <c r="F12" s="22" t="s">
        <v>373</v>
      </c>
      <c r="G12" s="24" t="s">
        <v>25</v>
      </c>
      <c r="H12" s="24" t="s">
        <v>25</v>
      </c>
      <c r="I12" s="24" t="str">
        <f t="shared" si="0"/>
        <v>1</v>
      </c>
      <c r="J12" s="59"/>
      <c r="K12" s="60"/>
      <c r="L12" s="59"/>
      <c r="M12" s="60"/>
    </row>
    <row r="13" spans="1:13" s="22" customFormat="1">
      <c r="A13" s="22" t="s">
        <v>450</v>
      </c>
      <c r="B13" s="22" t="s">
        <v>11</v>
      </c>
      <c r="C13" s="22" t="s">
        <v>431</v>
      </c>
      <c r="D13" s="22" t="s">
        <v>449</v>
      </c>
      <c r="E13" s="22" t="s">
        <v>401</v>
      </c>
      <c r="F13" s="22" t="s">
        <v>373</v>
      </c>
      <c r="G13" s="24" t="s">
        <v>25</v>
      </c>
      <c r="H13" s="24" t="s">
        <v>25</v>
      </c>
      <c r="I13" s="24" t="str">
        <f t="shared" si="0"/>
        <v>1</v>
      </c>
      <c r="J13" s="59"/>
      <c r="K13" s="60"/>
      <c r="L13" s="59"/>
      <c r="M13" s="60"/>
    </row>
    <row r="14" spans="1:13" s="22" customFormat="1">
      <c r="A14" s="22" t="s">
        <v>450</v>
      </c>
      <c r="B14" s="22" t="s">
        <v>11</v>
      </c>
      <c r="C14" s="22" t="s">
        <v>431</v>
      </c>
      <c r="D14" s="22" t="s">
        <v>449</v>
      </c>
      <c r="E14" s="22" t="s">
        <v>118</v>
      </c>
      <c r="F14" s="22" t="s">
        <v>373</v>
      </c>
      <c r="G14" s="24" t="s">
        <v>25</v>
      </c>
      <c r="H14" s="24" t="s">
        <v>25</v>
      </c>
      <c r="I14" s="24" t="str">
        <f t="shared" si="0"/>
        <v>1</v>
      </c>
      <c r="J14" s="59"/>
      <c r="K14" s="60"/>
      <c r="L14" s="59"/>
      <c r="M14" s="60"/>
    </row>
    <row r="15" spans="1:13" s="22" customFormat="1">
      <c r="A15" s="22" t="s">
        <v>450</v>
      </c>
      <c r="B15" s="22" t="s">
        <v>11</v>
      </c>
      <c r="C15" s="22" t="s">
        <v>431</v>
      </c>
      <c r="D15" s="22" t="s">
        <v>449</v>
      </c>
      <c r="E15" s="22" t="s">
        <v>113</v>
      </c>
      <c r="F15" s="22" t="s">
        <v>369</v>
      </c>
      <c r="G15" s="24" t="s">
        <v>25</v>
      </c>
      <c r="H15" s="24" t="s">
        <v>25</v>
      </c>
      <c r="I15" s="24" t="str">
        <f t="shared" si="0"/>
        <v>1</v>
      </c>
      <c r="J15" s="59"/>
      <c r="K15" s="60"/>
      <c r="L15" s="59"/>
      <c r="M15" s="60"/>
    </row>
    <row r="16" spans="1:13" s="45" customFormat="1">
      <c r="A16" s="45" t="s">
        <v>447</v>
      </c>
      <c r="B16" s="45" t="s">
        <v>11</v>
      </c>
      <c r="C16" s="45" t="s">
        <v>431</v>
      </c>
      <c r="D16" s="45" t="s">
        <v>446</v>
      </c>
      <c r="E16" s="45" t="s">
        <v>433</v>
      </c>
      <c r="F16" s="45" t="s">
        <v>373</v>
      </c>
      <c r="G16" s="24" t="s">
        <v>25</v>
      </c>
      <c r="H16" s="24" t="s">
        <v>25</v>
      </c>
      <c r="I16" s="24" t="str">
        <f t="shared" si="0"/>
        <v>1</v>
      </c>
      <c r="J16" s="63" t="s">
        <v>563</v>
      </c>
      <c r="K16" s="64">
        <f>COUNTIF(I16:I22, "1")</f>
        <v>7</v>
      </c>
      <c r="L16" s="63" t="s">
        <v>566</v>
      </c>
      <c r="M16" s="64">
        <f>K16/(K16+K17)</f>
        <v>1</v>
      </c>
    </row>
    <row r="17" spans="1:13" s="45" customFormat="1">
      <c r="A17" s="45" t="s">
        <v>447</v>
      </c>
      <c r="B17" s="45" t="s">
        <v>11</v>
      </c>
      <c r="C17" s="45" t="s">
        <v>431</v>
      </c>
      <c r="D17" s="45" t="s">
        <v>446</v>
      </c>
      <c r="E17" s="45" t="s">
        <v>124</v>
      </c>
      <c r="F17" s="45" t="s">
        <v>373</v>
      </c>
      <c r="G17" s="24" t="s">
        <v>25</v>
      </c>
      <c r="H17" s="24" t="s">
        <v>25</v>
      </c>
      <c r="I17" s="24" t="str">
        <f t="shared" si="0"/>
        <v>1</v>
      </c>
      <c r="J17" s="63" t="s">
        <v>564</v>
      </c>
      <c r="K17" s="64">
        <f>COUNTIF(I16:I22, "0")</f>
        <v>0</v>
      </c>
      <c r="L17" s="63" t="s">
        <v>567</v>
      </c>
      <c r="M17" s="64">
        <f>K16/(K16+K18)</f>
        <v>1</v>
      </c>
    </row>
    <row r="18" spans="1:13" s="45" customFormat="1">
      <c r="A18" s="45" t="s">
        <v>447</v>
      </c>
      <c r="B18" s="45" t="s">
        <v>11</v>
      </c>
      <c r="C18" s="45" t="s">
        <v>431</v>
      </c>
      <c r="D18" s="45" t="s">
        <v>446</v>
      </c>
      <c r="E18" s="45" t="s">
        <v>202</v>
      </c>
      <c r="F18" s="45" t="s">
        <v>373</v>
      </c>
      <c r="G18" s="24" t="s">
        <v>25</v>
      </c>
      <c r="H18" s="24" t="s">
        <v>25</v>
      </c>
      <c r="I18" s="24" t="str">
        <f t="shared" si="0"/>
        <v>1</v>
      </c>
      <c r="J18" s="63" t="s">
        <v>565</v>
      </c>
      <c r="K18" s="64">
        <v>0</v>
      </c>
      <c r="L18" s="63"/>
      <c r="M18" s="64"/>
    </row>
    <row r="19" spans="1:13" s="45" customFormat="1">
      <c r="A19" s="45" t="s">
        <v>447</v>
      </c>
      <c r="B19" s="45" t="s">
        <v>11</v>
      </c>
      <c r="C19" s="45" t="s">
        <v>431</v>
      </c>
      <c r="D19" s="45" t="s">
        <v>446</v>
      </c>
      <c r="E19" s="45" t="s">
        <v>122</v>
      </c>
      <c r="F19" s="45" t="s">
        <v>448</v>
      </c>
      <c r="G19" s="24" t="s">
        <v>25</v>
      </c>
      <c r="H19" s="24" t="s">
        <v>25</v>
      </c>
      <c r="I19" s="24" t="str">
        <f t="shared" si="0"/>
        <v>1</v>
      </c>
      <c r="J19" s="63"/>
      <c r="K19" s="64"/>
      <c r="L19" s="63"/>
      <c r="M19" s="64"/>
    </row>
    <row r="20" spans="1:13" s="45" customFormat="1">
      <c r="A20" s="45" t="s">
        <v>447</v>
      </c>
      <c r="B20" s="45" t="s">
        <v>11</v>
      </c>
      <c r="C20" s="45" t="s">
        <v>431</v>
      </c>
      <c r="D20" s="45" t="s">
        <v>446</v>
      </c>
      <c r="E20" s="45" t="s">
        <v>401</v>
      </c>
      <c r="F20" s="45" t="s">
        <v>373</v>
      </c>
      <c r="G20" s="24" t="s">
        <v>25</v>
      </c>
      <c r="H20" s="24" t="s">
        <v>25</v>
      </c>
      <c r="I20" s="24" t="str">
        <f t="shared" si="0"/>
        <v>1</v>
      </c>
      <c r="J20" s="63"/>
      <c r="K20" s="64"/>
      <c r="L20" s="63"/>
      <c r="M20" s="64"/>
    </row>
    <row r="21" spans="1:13" s="45" customFormat="1">
      <c r="A21" s="45" t="s">
        <v>447</v>
      </c>
      <c r="B21" s="45" t="s">
        <v>11</v>
      </c>
      <c r="C21" s="45" t="s">
        <v>431</v>
      </c>
      <c r="D21" s="45" t="s">
        <v>446</v>
      </c>
      <c r="E21" s="45" t="s">
        <v>118</v>
      </c>
      <c r="F21" s="45" t="s">
        <v>373</v>
      </c>
      <c r="G21" s="24" t="s">
        <v>25</v>
      </c>
      <c r="H21" s="24" t="s">
        <v>25</v>
      </c>
      <c r="I21" s="24" t="str">
        <f t="shared" si="0"/>
        <v>1</v>
      </c>
      <c r="J21" s="63"/>
      <c r="K21" s="64"/>
      <c r="L21" s="63"/>
      <c r="M21" s="64"/>
    </row>
    <row r="22" spans="1:13" s="45" customFormat="1">
      <c r="A22" s="45" t="s">
        <v>447</v>
      </c>
      <c r="B22" s="45" t="s">
        <v>11</v>
      </c>
      <c r="C22" s="45" t="s">
        <v>431</v>
      </c>
      <c r="D22" s="45" t="s">
        <v>446</v>
      </c>
      <c r="E22" s="45" t="s">
        <v>113</v>
      </c>
      <c r="F22" s="45" t="s">
        <v>369</v>
      </c>
      <c r="G22" s="24" t="s">
        <v>25</v>
      </c>
      <c r="H22" s="24" t="s">
        <v>25</v>
      </c>
      <c r="I22" s="24" t="str">
        <f t="shared" si="0"/>
        <v>1</v>
      </c>
      <c r="J22" s="63"/>
      <c r="K22" s="64"/>
      <c r="L22" s="63"/>
      <c r="M22" s="64"/>
    </row>
    <row r="23" spans="1:13" s="39" customFormat="1">
      <c r="A23" s="39" t="s">
        <v>445</v>
      </c>
      <c r="B23" s="39" t="s">
        <v>11</v>
      </c>
      <c r="C23" s="39" t="s">
        <v>431</v>
      </c>
      <c r="D23" s="39" t="s">
        <v>444</v>
      </c>
      <c r="E23" s="39" t="s">
        <v>433</v>
      </c>
      <c r="F23" s="39" t="s">
        <v>376</v>
      </c>
      <c r="G23" s="24" t="s">
        <v>25</v>
      </c>
      <c r="H23" s="24" t="s">
        <v>25</v>
      </c>
      <c r="I23" s="24" t="str">
        <f>IF(G23=H23, "1", "0")</f>
        <v>1</v>
      </c>
      <c r="J23" s="61" t="s">
        <v>563</v>
      </c>
      <c r="K23" s="62">
        <f>COUNTIF(I23:I29, "1")</f>
        <v>4</v>
      </c>
      <c r="L23" s="61" t="s">
        <v>566</v>
      </c>
      <c r="M23" s="62">
        <f>K23/(K23+K24)</f>
        <v>0.5714285714285714</v>
      </c>
    </row>
    <row r="24" spans="1:13" s="39" customFormat="1">
      <c r="A24" s="39" t="s">
        <v>445</v>
      </c>
      <c r="B24" s="39" t="s">
        <v>11</v>
      </c>
      <c r="C24" s="39" t="s">
        <v>431</v>
      </c>
      <c r="D24" s="39" t="s">
        <v>444</v>
      </c>
      <c r="E24" s="39" t="s">
        <v>124</v>
      </c>
      <c r="F24" s="39" t="s">
        <v>404</v>
      </c>
      <c r="G24" s="39" t="s">
        <v>41</v>
      </c>
      <c r="H24" s="24" t="s">
        <v>25</v>
      </c>
      <c r="I24" s="24" t="str">
        <f t="shared" si="0"/>
        <v>0</v>
      </c>
      <c r="J24" s="61" t="s">
        <v>564</v>
      </c>
      <c r="K24" s="62">
        <f>COUNTIF(I23:I29, "0")</f>
        <v>3</v>
      </c>
      <c r="L24" s="61" t="s">
        <v>567</v>
      </c>
      <c r="M24" s="62">
        <f>K23/(K23+K25)</f>
        <v>1</v>
      </c>
    </row>
    <row r="25" spans="1:13" s="39" customFormat="1">
      <c r="A25" s="39" t="s">
        <v>445</v>
      </c>
      <c r="B25" s="39" t="s">
        <v>11</v>
      </c>
      <c r="C25" s="39" t="s">
        <v>431</v>
      </c>
      <c r="D25" s="39" t="s">
        <v>444</v>
      </c>
      <c r="E25" s="39" t="s">
        <v>202</v>
      </c>
      <c r="F25" s="39" t="s">
        <v>396</v>
      </c>
      <c r="G25" s="39" t="s">
        <v>41</v>
      </c>
      <c r="H25" s="24" t="s">
        <v>25</v>
      </c>
      <c r="I25" s="24" t="str">
        <f t="shared" si="0"/>
        <v>0</v>
      </c>
      <c r="J25" s="61" t="s">
        <v>565</v>
      </c>
      <c r="K25" s="62">
        <v>0</v>
      </c>
      <c r="L25" s="61"/>
      <c r="M25" s="62"/>
    </row>
    <row r="26" spans="1:13" s="39" customFormat="1">
      <c r="A26" s="39" t="s">
        <v>445</v>
      </c>
      <c r="B26" s="39" t="s">
        <v>11</v>
      </c>
      <c r="C26" s="39" t="s">
        <v>431</v>
      </c>
      <c r="D26" s="39" t="s">
        <v>444</v>
      </c>
      <c r="E26" s="39" t="s">
        <v>122</v>
      </c>
      <c r="F26" s="39" t="s">
        <v>373</v>
      </c>
      <c r="G26" s="39" t="s">
        <v>25</v>
      </c>
      <c r="H26" s="24" t="s">
        <v>25</v>
      </c>
      <c r="I26" s="24" t="str">
        <f t="shared" si="0"/>
        <v>1</v>
      </c>
      <c r="J26" s="61"/>
      <c r="K26" s="62"/>
      <c r="L26" s="61"/>
      <c r="M26" s="62"/>
    </row>
    <row r="27" spans="1:13" s="39" customFormat="1">
      <c r="A27" s="39" t="s">
        <v>445</v>
      </c>
      <c r="B27" s="39" t="s">
        <v>11</v>
      </c>
      <c r="C27" s="39" t="s">
        <v>431</v>
      </c>
      <c r="D27" s="39" t="s">
        <v>444</v>
      </c>
      <c r="E27" s="39" t="s">
        <v>401</v>
      </c>
      <c r="F27" s="39" t="s">
        <v>369</v>
      </c>
      <c r="G27" s="39" t="s">
        <v>25</v>
      </c>
      <c r="H27" s="24" t="s">
        <v>25</v>
      </c>
      <c r="I27" s="24" t="str">
        <f t="shared" si="0"/>
        <v>1</v>
      </c>
      <c r="J27" s="61"/>
      <c r="K27" s="62"/>
      <c r="L27" s="61"/>
      <c r="M27" s="62"/>
    </row>
    <row r="28" spans="1:13" s="39" customFormat="1">
      <c r="A28" s="39" t="s">
        <v>445</v>
      </c>
      <c r="B28" s="39" t="s">
        <v>11</v>
      </c>
      <c r="C28" s="39" t="s">
        <v>431</v>
      </c>
      <c r="D28" s="39" t="s">
        <v>444</v>
      </c>
      <c r="E28" s="39" t="s">
        <v>118</v>
      </c>
      <c r="F28" s="39" t="s">
        <v>373</v>
      </c>
      <c r="G28" s="39" t="s">
        <v>25</v>
      </c>
      <c r="H28" s="24" t="s">
        <v>25</v>
      </c>
      <c r="I28" s="24" t="str">
        <f t="shared" si="0"/>
        <v>1</v>
      </c>
      <c r="J28" s="61"/>
      <c r="K28" s="62"/>
      <c r="L28" s="61"/>
      <c r="M28" s="62"/>
    </row>
    <row r="29" spans="1:13" s="39" customFormat="1">
      <c r="A29" s="39" t="s">
        <v>445</v>
      </c>
      <c r="B29" s="39" t="s">
        <v>11</v>
      </c>
      <c r="C29" s="39" t="s">
        <v>431</v>
      </c>
      <c r="D29" s="39" t="s">
        <v>444</v>
      </c>
      <c r="E29" s="39" t="s">
        <v>113</v>
      </c>
      <c r="F29" s="39" t="s">
        <v>381</v>
      </c>
      <c r="G29" s="39" t="s">
        <v>41</v>
      </c>
      <c r="H29" s="24" t="s">
        <v>25</v>
      </c>
      <c r="I29" s="24" t="str">
        <f t="shared" si="0"/>
        <v>0</v>
      </c>
      <c r="J29" s="61"/>
      <c r="K29" s="62"/>
      <c r="L29" s="61"/>
      <c r="M29" s="62"/>
    </row>
    <row r="30" spans="1:13" s="17" customFormat="1">
      <c r="A30" s="17" t="s">
        <v>443</v>
      </c>
      <c r="B30" s="17" t="s">
        <v>11</v>
      </c>
      <c r="C30" s="17" t="s">
        <v>431</v>
      </c>
      <c r="D30" s="17" t="s">
        <v>442</v>
      </c>
      <c r="E30" s="17" t="s">
        <v>433</v>
      </c>
      <c r="F30" s="17" t="s">
        <v>373</v>
      </c>
      <c r="G30" s="17" t="s">
        <v>25</v>
      </c>
      <c r="H30" s="24" t="s">
        <v>25</v>
      </c>
      <c r="I30" s="24" t="str">
        <f t="shared" si="0"/>
        <v>1</v>
      </c>
      <c r="J30" s="71" t="s">
        <v>563</v>
      </c>
      <c r="K30" s="72">
        <f>COUNTIF(I30:I36, "1")</f>
        <v>7</v>
      </c>
      <c r="L30" s="71" t="s">
        <v>566</v>
      </c>
      <c r="M30" s="72">
        <f>K30/(K30+K31)</f>
        <v>1</v>
      </c>
    </row>
    <row r="31" spans="1:13" s="17" customFormat="1">
      <c r="A31" s="17" t="s">
        <v>443</v>
      </c>
      <c r="B31" s="17" t="s">
        <v>11</v>
      </c>
      <c r="C31" s="17" t="s">
        <v>431</v>
      </c>
      <c r="D31" s="17" t="s">
        <v>442</v>
      </c>
      <c r="E31" s="17" t="s">
        <v>124</v>
      </c>
      <c r="F31" s="17" t="s">
        <v>373</v>
      </c>
      <c r="G31" s="17" t="s">
        <v>25</v>
      </c>
      <c r="H31" s="24" t="s">
        <v>25</v>
      </c>
      <c r="I31" s="24" t="str">
        <f>IF(G31=H31, "1", "0")</f>
        <v>1</v>
      </c>
      <c r="J31" s="71" t="s">
        <v>564</v>
      </c>
      <c r="K31" s="72">
        <f>COUNTIF(I30:I36, "0")</f>
        <v>0</v>
      </c>
      <c r="L31" s="71" t="s">
        <v>567</v>
      </c>
      <c r="M31" s="72">
        <f>K30/(K30+K32)</f>
        <v>1</v>
      </c>
    </row>
    <row r="32" spans="1:13" s="17" customFormat="1">
      <c r="A32" s="17" t="s">
        <v>443</v>
      </c>
      <c r="B32" s="17" t="s">
        <v>11</v>
      </c>
      <c r="C32" s="17" t="s">
        <v>431</v>
      </c>
      <c r="D32" s="17" t="s">
        <v>442</v>
      </c>
      <c r="E32" s="17" t="s">
        <v>202</v>
      </c>
      <c r="F32" s="17" t="s">
        <v>369</v>
      </c>
      <c r="G32" s="17" t="s">
        <v>25</v>
      </c>
      <c r="H32" s="24" t="s">
        <v>25</v>
      </c>
      <c r="I32" s="24" t="str">
        <f t="shared" si="0"/>
        <v>1</v>
      </c>
      <c r="J32" s="71" t="s">
        <v>565</v>
      </c>
      <c r="K32" s="72">
        <v>0</v>
      </c>
      <c r="L32" s="71"/>
      <c r="M32" s="72"/>
    </row>
    <row r="33" spans="1:13" s="17" customFormat="1">
      <c r="A33" s="17" t="s">
        <v>443</v>
      </c>
      <c r="B33" s="17" t="s">
        <v>11</v>
      </c>
      <c r="C33" s="17" t="s">
        <v>431</v>
      </c>
      <c r="D33" s="17" t="s">
        <v>442</v>
      </c>
      <c r="E33" s="17" t="s">
        <v>122</v>
      </c>
      <c r="F33" s="17" t="s">
        <v>373</v>
      </c>
      <c r="G33" s="17" t="s">
        <v>25</v>
      </c>
      <c r="H33" s="24" t="s">
        <v>25</v>
      </c>
      <c r="I33" s="24" t="str">
        <f t="shared" si="0"/>
        <v>1</v>
      </c>
      <c r="J33" s="71"/>
      <c r="K33" s="72"/>
      <c r="L33" s="71"/>
      <c r="M33" s="72"/>
    </row>
    <row r="34" spans="1:13" s="17" customFormat="1">
      <c r="A34" s="17" t="s">
        <v>443</v>
      </c>
      <c r="B34" s="17" t="s">
        <v>11</v>
      </c>
      <c r="C34" s="17" t="s">
        <v>431</v>
      </c>
      <c r="D34" s="17" t="s">
        <v>442</v>
      </c>
      <c r="E34" s="17" t="s">
        <v>401</v>
      </c>
      <c r="F34" s="17" t="s">
        <v>369</v>
      </c>
      <c r="G34" s="17" t="s">
        <v>25</v>
      </c>
      <c r="H34" s="24" t="s">
        <v>25</v>
      </c>
      <c r="I34" s="24" t="str">
        <f t="shared" si="0"/>
        <v>1</v>
      </c>
      <c r="J34" s="71"/>
      <c r="K34" s="72"/>
      <c r="L34" s="71"/>
      <c r="M34" s="72"/>
    </row>
    <row r="35" spans="1:13" s="17" customFormat="1">
      <c r="A35" s="17" t="s">
        <v>443</v>
      </c>
      <c r="B35" s="17" t="s">
        <v>11</v>
      </c>
      <c r="C35" s="17" t="s">
        <v>431</v>
      </c>
      <c r="D35" s="17" t="s">
        <v>442</v>
      </c>
      <c r="E35" s="17" t="s">
        <v>118</v>
      </c>
      <c r="F35" s="17" t="s">
        <v>373</v>
      </c>
      <c r="G35" s="17" t="s">
        <v>25</v>
      </c>
      <c r="H35" s="24" t="s">
        <v>25</v>
      </c>
      <c r="I35" s="24" t="str">
        <f t="shared" si="0"/>
        <v>1</v>
      </c>
      <c r="J35" s="71"/>
      <c r="K35" s="72"/>
      <c r="L35" s="71"/>
      <c r="M35" s="72"/>
    </row>
    <row r="36" spans="1:13" s="17" customFormat="1">
      <c r="A36" s="17" t="s">
        <v>443</v>
      </c>
      <c r="B36" s="17" t="s">
        <v>11</v>
      </c>
      <c r="C36" s="17" t="s">
        <v>431</v>
      </c>
      <c r="D36" s="17" t="s">
        <v>442</v>
      </c>
      <c r="E36" s="17" t="s">
        <v>113</v>
      </c>
      <c r="F36" s="17" t="s">
        <v>369</v>
      </c>
      <c r="G36" s="17" t="s">
        <v>25</v>
      </c>
      <c r="H36" s="24" t="s">
        <v>25</v>
      </c>
      <c r="I36" s="24" t="str">
        <f t="shared" si="0"/>
        <v>1</v>
      </c>
      <c r="J36" s="71"/>
      <c r="K36" s="72"/>
      <c r="L36" s="71"/>
      <c r="M36" s="72"/>
    </row>
    <row r="37" spans="1:13" s="28" customFormat="1">
      <c r="A37" s="28" t="s">
        <v>441</v>
      </c>
      <c r="B37" s="28" t="s">
        <v>11</v>
      </c>
      <c r="C37" s="28" t="s">
        <v>431</v>
      </c>
      <c r="D37" s="28" t="s">
        <v>440</v>
      </c>
      <c r="E37" s="28" t="s">
        <v>433</v>
      </c>
      <c r="F37" s="28" t="s">
        <v>373</v>
      </c>
      <c r="G37" s="17" t="s">
        <v>25</v>
      </c>
      <c r="H37" s="24" t="s">
        <v>25</v>
      </c>
      <c r="I37" s="24" t="str">
        <f t="shared" si="0"/>
        <v>1</v>
      </c>
      <c r="J37" s="83" t="s">
        <v>563</v>
      </c>
      <c r="K37" s="84">
        <f>COUNTIF(I37:I43, "1")</f>
        <v>4</v>
      </c>
      <c r="L37" s="83" t="s">
        <v>566</v>
      </c>
      <c r="M37" s="84">
        <f>K37/(K37+K38)</f>
        <v>0.5714285714285714</v>
      </c>
    </row>
    <row r="38" spans="1:13" s="28" customFormat="1">
      <c r="A38" s="28" t="s">
        <v>441</v>
      </c>
      <c r="B38" s="28" t="s">
        <v>11</v>
      </c>
      <c r="C38" s="28" t="s">
        <v>431</v>
      </c>
      <c r="D38" s="28" t="s">
        <v>440</v>
      </c>
      <c r="E38" s="28" t="s">
        <v>124</v>
      </c>
      <c r="F38" s="28" t="s">
        <v>382</v>
      </c>
      <c r="G38" s="28" t="s">
        <v>41</v>
      </c>
      <c r="H38" s="24" t="s">
        <v>25</v>
      </c>
      <c r="I38" s="24" t="str">
        <f t="shared" si="0"/>
        <v>0</v>
      </c>
      <c r="J38" s="83" t="s">
        <v>564</v>
      </c>
      <c r="K38" s="84">
        <f>COUNTIF(I37:I43, "0")</f>
        <v>3</v>
      </c>
      <c r="L38" s="83" t="s">
        <v>567</v>
      </c>
      <c r="M38" s="84">
        <f>K37/(K37+K39)</f>
        <v>1</v>
      </c>
    </row>
    <row r="39" spans="1:13" s="28" customFormat="1">
      <c r="A39" s="28" t="s">
        <v>441</v>
      </c>
      <c r="B39" s="28" t="s">
        <v>11</v>
      </c>
      <c r="C39" s="28" t="s">
        <v>431</v>
      </c>
      <c r="D39" s="28" t="s">
        <v>440</v>
      </c>
      <c r="E39" s="28" t="s">
        <v>202</v>
      </c>
      <c r="F39" s="28" t="s">
        <v>382</v>
      </c>
      <c r="G39" s="28" t="s">
        <v>41</v>
      </c>
      <c r="H39" s="24" t="s">
        <v>25</v>
      </c>
      <c r="I39" s="24" t="str">
        <f t="shared" si="0"/>
        <v>0</v>
      </c>
      <c r="J39" s="83" t="s">
        <v>565</v>
      </c>
      <c r="K39" s="84">
        <v>0</v>
      </c>
      <c r="L39" s="83"/>
      <c r="M39" s="84"/>
    </row>
    <row r="40" spans="1:13" s="28" customFormat="1">
      <c r="A40" s="28" t="s">
        <v>441</v>
      </c>
      <c r="B40" s="28" t="s">
        <v>11</v>
      </c>
      <c r="C40" s="28" t="s">
        <v>431</v>
      </c>
      <c r="D40" s="28" t="s">
        <v>440</v>
      </c>
      <c r="E40" s="28" t="s">
        <v>122</v>
      </c>
      <c r="F40" s="28" t="s">
        <v>373</v>
      </c>
      <c r="G40" s="28" t="s">
        <v>25</v>
      </c>
      <c r="H40" s="24" t="s">
        <v>25</v>
      </c>
      <c r="I40" s="24" t="str">
        <f t="shared" si="0"/>
        <v>1</v>
      </c>
      <c r="J40" s="83"/>
      <c r="K40" s="84"/>
      <c r="L40" s="83"/>
      <c r="M40" s="84"/>
    </row>
    <row r="41" spans="1:13" s="28" customFormat="1">
      <c r="A41" s="28" t="s">
        <v>441</v>
      </c>
      <c r="B41" s="28" t="s">
        <v>11</v>
      </c>
      <c r="C41" s="28" t="s">
        <v>431</v>
      </c>
      <c r="D41" s="28" t="s">
        <v>440</v>
      </c>
      <c r="E41" s="28" t="s">
        <v>401</v>
      </c>
      <c r="F41" s="28" t="s">
        <v>396</v>
      </c>
      <c r="G41" s="28" t="s">
        <v>41</v>
      </c>
      <c r="H41" s="24" t="s">
        <v>25</v>
      </c>
      <c r="I41" s="24" t="str">
        <f t="shared" si="0"/>
        <v>0</v>
      </c>
      <c r="J41" s="83"/>
      <c r="K41" s="84"/>
      <c r="L41" s="83"/>
      <c r="M41" s="84"/>
    </row>
    <row r="42" spans="1:13" s="28" customFormat="1">
      <c r="A42" s="28" t="s">
        <v>441</v>
      </c>
      <c r="B42" s="28" t="s">
        <v>11</v>
      </c>
      <c r="C42" s="28" t="s">
        <v>431</v>
      </c>
      <c r="D42" s="28" t="s">
        <v>440</v>
      </c>
      <c r="E42" s="28" t="s">
        <v>118</v>
      </c>
      <c r="F42" s="28" t="s">
        <v>373</v>
      </c>
      <c r="G42" s="28" t="s">
        <v>25</v>
      </c>
      <c r="H42" s="24" t="s">
        <v>25</v>
      </c>
      <c r="I42" s="24" t="str">
        <f t="shared" si="0"/>
        <v>1</v>
      </c>
      <c r="J42" s="83"/>
      <c r="K42" s="84"/>
      <c r="L42" s="83"/>
      <c r="M42" s="84"/>
    </row>
    <row r="43" spans="1:13" s="28" customFormat="1">
      <c r="A43" s="28" t="s">
        <v>441</v>
      </c>
      <c r="B43" s="28" t="s">
        <v>11</v>
      </c>
      <c r="C43" s="28" t="s">
        <v>431</v>
      </c>
      <c r="D43" s="28" t="s">
        <v>440</v>
      </c>
      <c r="E43" s="28" t="s">
        <v>113</v>
      </c>
      <c r="F43" s="28" t="s">
        <v>369</v>
      </c>
      <c r="G43" s="28" t="s">
        <v>25</v>
      </c>
      <c r="H43" s="24" t="s">
        <v>25</v>
      </c>
      <c r="I43" s="24" t="str">
        <f t="shared" si="0"/>
        <v>1</v>
      </c>
      <c r="J43" s="83"/>
      <c r="K43" s="84"/>
      <c r="L43" s="83"/>
      <c r="M43" s="84"/>
    </row>
    <row r="44" spans="1:13" s="30" customFormat="1">
      <c r="A44" s="30" t="s">
        <v>439</v>
      </c>
      <c r="B44" s="30" t="s">
        <v>11</v>
      </c>
      <c r="C44" s="30" t="s">
        <v>431</v>
      </c>
      <c r="D44" s="30" t="s">
        <v>438</v>
      </c>
      <c r="E44" s="30" t="s">
        <v>433</v>
      </c>
      <c r="F44" s="30" t="s">
        <v>373</v>
      </c>
      <c r="G44" s="28" t="s">
        <v>25</v>
      </c>
      <c r="H44" s="24" t="s">
        <v>25</v>
      </c>
      <c r="I44" s="24" t="str">
        <f t="shared" si="0"/>
        <v>1</v>
      </c>
      <c r="J44" s="65" t="s">
        <v>563</v>
      </c>
      <c r="K44" s="66">
        <f>COUNTIF(I44:I50, "1")</f>
        <v>7</v>
      </c>
      <c r="L44" s="65" t="s">
        <v>566</v>
      </c>
      <c r="M44" s="66">
        <f>K44/(K44+K45)</f>
        <v>1</v>
      </c>
    </row>
    <row r="45" spans="1:13" s="30" customFormat="1">
      <c r="A45" s="30" t="s">
        <v>439</v>
      </c>
      <c r="B45" s="30" t="s">
        <v>11</v>
      </c>
      <c r="C45" s="30" t="s">
        <v>431</v>
      </c>
      <c r="D45" s="30" t="s">
        <v>438</v>
      </c>
      <c r="E45" s="30" t="s">
        <v>124</v>
      </c>
      <c r="F45" s="30" t="s">
        <v>373</v>
      </c>
      <c r="G45" s="28" t="s">
        <v>25</v>
      </c>
      <c r="H45" s="24" t="s">
        <v>25</v>
      </c>
      <c r="I45" s="24" t="str">
        <f t="shared" si="0"/>
        <v>1</v>
      </c>
      <c r="J45" s="65" t="s">
        <v>564</v>
      </c>
      <c r="K45" s="66">
        <f>COUNTIF(I44:I50, "0")</f>
        <v>0</v>
      </c>
      <c r="L45" s="65" t="s">
        <v>567</v>
      </c>
      <c r="M45" s="66">
        <f>K44/(K44+K46)</f>
        <v>1</v>
      </c>
    </row>
    <row r="46" spans="1:13" s="30" customFormat="1">
      <c r="A46" s="30" t="s">
        <v>439</v>
      </c>
      <c r="B46" s="30" t="s">
        <v>11</v>
      </c>
      <c r="C46" s="30" t="s">
        <v>431</v>
      </c>
      <c r="D46" s="30" t="s">
        <v>438</v>
      </c>
      <c r="E46" s="30" t="s">
        <v>202</v>
      </c>
      <c r="F46" s="30" t="s">
        <v>369</v>
      </c>
      <c r="G46" s="28" t="s">
        <v>25</v>
      </c>
      <c r="H46" s="24" t="s">
        <v>25</v>
      </c>
      <c r="I46" s="24" t="str">
        <f>IF(G46=H46, "1", "0")</f>
        <v>1</v>
      </c>
      <c r="J46" s="65" t="s">
        <v>565</v>
      </c>
      <c r="K46" s="66">
        <v>0</v>
      </c>
      <c r="L46" s="65"/>
      <c r="M46" s="66"/>
    </row>
    <row r="47" spans="1:13" s="30" customFormat="1">
      <c r="A47" s="30" t="s">
        <v>439</v>
      </c>
      <c r="B47" s="30" t="s">
        <v>11</v>
      </c>
      <c r="C47" s="30" t="s">
        <v>431</v>
      </c>
      <c r="D47" s="30" t="s">
        <v>438</v>
      </c>
      <c r="E47" s="30" t="s">
        <v>122</v>
      </c>
      <c r="F47" s="30" t="s">
        <v>373</v>
      </c>
      <c r="G47" s="28" t="s">
        <v>25</v>
      </c>
      <c r="H47" s="24" t="s">
        <v>25</v>
      </c>
      <c r="I47" s="24" t="str">
        <f t="shared" si="0"/>
        <v>1</v>
      </c>
      <c r="J47" s="65"/>
      <c r="K47" s="66"/>
      <c r="L47" s="65"/>
      <c r="M47" s="66"/>
    </row>
    <row r="48" spans="1:13" s="30" customFormat="1">
      <c r="A48" s="30" t="s">
        <v>439</v>
      </c>
      <c r="B48" s="30" t="s">
        <v>11</v>
      </c>
      <c r="C48" s="30" t="s">
        <v>431</v>
      </c>
      <c r="D48" s="30" t="s">
        <v>438</v>
      </c>
      <c r="E48" s="30" t="s">
        <v>401</v>
      </c>
      <c r="F48" s="30" t="s">
        <v>373</v>
      </c>
      <c r="G48" s="28" t="s">
        <v>25</v>
      </c>
      <c r="H48" s="24" t="s">
        <v>25</v>
      </c>
      <c r="I48" s="24" t="str">
        <f t="shared" si="0"/>
        <v>1</v>
      </c>
      <c r="J48" s="65"/>
      <c r="K48" s="66"/>
      <c r="L48" s="65"/>
      <c r="M48" s="66"/>
    </row>
    <row r="49" spans="1:13" s="30" customFormat="1">
      <c r="A49" s="30" t="s">
        <v>439</v>
      </c>
      <c r="B49" s="30" t="s">
        <v>11</v>
      </c>
      <c r="C49" s="30" t="s">
        <v>431</v>
      </c>
      <c r="D49" s="30" t="s">
        <v>438</v>
      </c>
      <c r="E49" s="30" t="s">
        <v>118</v>
      </c>
      <c r="F49" s="30" t="s">
        <v>373</v>
      </c>
      <c r="G49" s="28" t="s">
        <v>25</v>
      </c>
      <c r="H49" s="24" t="s">
        <v>25</v>
      </c>
      <c r="I49" s="24" t="str">
        <f t="shared" si="0"/>
        <v>1</v>
      </c>
      <c r="J49" s="65"/>
      <c r="K49" s="66"/>
      <c r="L49" s="65"/>
      <c r="M49" s="66"/>
    </row>
    <row r="50" spans="1:13" s="30" customFormat="1">
      <c r="A50" s="30" t="s">
        <v>439</v>
      </c>
      <c r="B50" s="30" t="s">
        <v>11</v>
      </c>
      <c r="C50" s="30" t="s">
        <v>431</v>
      </c>
      <c r="D50" s="30" t="s">
        <v>438</v>
      </c>
      <c r="E50" s="30" t="s">
        <v>113</v>
      </c>
      <c r="F50" s="30" t="s">
        <v>369</v>
      </c>
      <c r="G50" s="28" t="s">
        <v>25</v>
      </c>
      <c r="H50" s="24" t="s">
        <v>25</v>
      </c>
      <c r="I50" s="24" t="str">
        <f t="shared" si="0"/>
        <v>1</v>
      </c>
      <c r="J50" s="65"/>
      <c r="K50" s="66"/>
      <c r="L50" s="65"/>
      <c r="M50" s="66"/>
    </row>
    <row r="51" spans="1:13" s="23" customFormat="1">
      <c r="A51" s="23" t="s">
        <v>437</v>
      </c>
      <c r="B51" s="23" t="s">
        <v>11</v>
      </c>
      <c r="C51" s="23" t="s">
        <v>431</v>
      </c>
      <c r="D51" s="23" t="s">
        <v>436</v>
      </c>
      <c r="E51" s="23" t="s">
        <v>433</v>
      </c>
      <c r="F51" s="23" t="s">
        <v>396</v>
      </c>
      <c r="G51" s="23" t="s">
        <v>41</v>
      </c>
      <c r="H51" s="24" t="s">
        <v>25</v>
      </c>
      <c r="I51" s="24" t="str">
        <f t="shared" si="0"/>
        <v>0</v>
      </c>
      <c r="J51" s="85" t="s">
        <v>563</v>
      </c>
      <c r="K51" s="86">
        <f>COUNTIF(I51:I57, "1")</f>
        <v>3</v>
      </c>
      <c r="L51" s="85" t="s">
        <v>566</v>
      </c>
      <c r="M51" s="86">
        <f>K51/(K51+K52)</f>
        <v>0.42857142857142855</v>
      </c>
    </row>
    <row r="52" spans="1:13" s="23" customFormat="1">
      <c r="A52" s="23" t="s">
        <v>437</v>
      </c>
      <c r="B52" s="23" t="s">
        <v>11</v>
      </c>
      <c r="C52" s="23" t="s">
        <v>431</v>
      </c>
      <c r="D52" s="23" t="s">
        <v>436</v>
      </c>
      <c r="E52" s="23" t="s">
        <v>124</v>
      </c>
      <c r="F52" s="23" t="s">
        <v>382</v>
      </c>
      <c r="G52" s="23" t="s">
        <v>41</v>
      </c>
      <c r="H52" s="24" t="s">
        <v>25</v>
      </c>
      <c r="I52" s="24" t="str">
        <f t="shared" si="0"/>
        <v>0</v>
      </c>
      <c r="J52" s="85" t="s">
        <v>564</v>
      </c>
      <c r="K52" s="86">
        <f>COUNTIF(I51:I57, "0")</f>
        <v>4</v>
      </c>
      <c r="L52" s="85" t="s">
        <v>567</v>
      </c>
      <c r="M52" s="86">
        <f>K51/(K51+K53)</f>
        <v>1</v>
      </c>
    </row>
    <row r="53" spans="1:13" s="23" customFormat="1">
      <c r="A53" s="23" t="s">
        <v>437</v>
      </c>
      <c r="B53" s="23" t="s">
        <v>11</v>
      </c>
      <c r="C53" s="23" t="s">
        <v>431</v>
      </c>
      <c r="D53" s="23" t="s">
        <v>436</v>
      </c>
      <c r="E53" s="23" t="s">
        <v>202</v>
      </c>
      <c r="F53" s="23" t="s">
        <v>396</v>
      </c>
      <c r="G53" s="23" t="s">
        <v>41</v>
      </c>
      <c r="H53" s="24" t="s">
        <v>25</v>
      </c>
      <c r="I53" s="24" t="str">
        <f t="shared" si="0"/>
        <v>0</v>
      </c>
      <c r="J53" s="85" t="s">
        <v>565</v>
      </c>
      <c r="K53" s="86">
        <v>0</v>
      </c>
      <c r="L53" s="85"/>
      <c r="M53" s="86"/>
    </row>
    <row r="54" spans="1:13" s="23" customFormat="1">
      <c r="A54" s="23" t="s">
        <v>437</v>
      </c>
      <c r="B54" s="23" t="s">
        <v>11</v>
      </c>
      <c r="C54" s="23" t="s">
        <v>431</v>
      </c>
      <c r="D54" s="23" t="s">
        <v>436</v>
      </c>
      <c r="E54" s="23" t="s">
        <v>122</v>
      </c>
      <c r="F54" s="23" t="s">
        <v>373</v>
      </c>
      <c r="G54" s="23" t="s">
        <v>25</v>
      </c>
      <c r="H54" s="24" t="s">
        <v>25</v>
      </c>
      <c r="I54" s="24" t="str">
        <f t="shared" si="0"/>
        <v>1</v>
      </c>
      <c r="J54" s="85"/>
      <c r="K54" s="86"/>
      <c r="L54" s="85"/>
      <c r="M54" s="86"/>
    </row>
    <row r="55" spans="1:13" s="23" customFormat="1">
      <c r="A55" s="23" t="s">
        <v>437</v>
      </c>
      <c r="B55" s="23" t="s">
        <v>11</v>
      </c>
      <c r="C55" s="23" t="s">
        <v>431</v>
      </c>
      <c r="D55" s="23" t="s">
        <v>436</v>
      </c>
      <c r="E55" s="23" t="s">
        <v>401</v>
      </c>
      <c r="F55" s="23" t="s">
        <v>382</v>
      </c>
      <c r="G55" s="23" t="s">
        <v>41</v>
      </c>
      <c r="H55" s="24" t="s">
        <v>25</v>
      </c>
      <c r="I55" s="24" t="str">
        <f t="shared" si="0"/>
        <v>0</v>
      </c>
      <c r="J55" s="85"/>
      <c r="K55" s="86"/>
      <c r="L55" s="85"/>
      <c r="M55" s="86"/>
    </row>
    <row r="56" spans="1:13" s="23" customFormat="1">
      <c r="A56" s="23" t="s">
        <v>437</v>
      </c>
      <c r="B56" s="23" t="s">
        <v>11</v>
      </c>
      <c r="C56" s="23" t="s">
        <v>431</v>
      </c>
      <c r="D56" s="23" t="s">
        <v>436</v>
      </c>
      <c r="E56" s="23" t="s">
        <v>118</v>
      </c>
      <c r="F56" s="23" t="s">
        <v>373</v>
      </c>
      <c r="G56" s="23" t="s">
        <v>25</v>
      </c>
      <c r="H56" s="24" t="s">
        <v>25</v>
      </c>
      <c r="I56" s="24" t="str">
        <f>IF(G56=H56, "1", "0")</f>
        <v>1</v>
      </c>
      <c r="J56" s="85"/>
      <c r="K56" s="86"/>
      <c r="L56" s="85"/>
      <c r="M56" s="86"/>
    </row>
    <row r="57" spans="1:13" s="23" customFormat="1">
      <c r="A57" s="23" t="s">
        <v>437</v>
      </c>
      <c r="B57" s="23" t="s">
        <v>11</v>
      </c>
      <c r="C57" s="23" t="s">
        <v>431</v>
      </c>
      <c r="D57" s="23" t="s">
        <v>436</v>
      </c>
      <c r="E57" s="23" t="s">
        <v>113</v>
      </c>
      <c r="F57" s="23" t="s">
        <v>369</v>
      </c>
      <c r="G57" s="23" t="s">
        <v>25</v>
      </c>
      <c r="H57" s="24" t="s">
        <v>25</v>
      </c>
      <c r="I57" s="24" t="str">
        <f t="shared" si="0"/>
        <v>1</v>
      </c>
      <c r="J57" s="85"/>
      <c r="K57" s="86"/>
      <c r="L57" s="85"/>
      <c r="M57" s="86"/>
    </row>
    <row r="58" spans="1:13" s="43" customFormat="1">
      <c r="A58" s="43" t="s">
        <v>435</v>
      </c>
      <c r="B58" s="43" t="s">
        <v>11</v>
      </c>
      <c r="C58" s="43" t="s">
        <v>431</v>
      </c>
      <c r="D58" s="43" t="s">
        <v>434</v>
      </c>
      <c r="E58" s="43" t="s">
        <v>433</v>
      </c>
      <c r="F58" s="43" t="s">
        <v>373</v>
      </c>
      <c r="G58" s="23" t="s">
        <v>25</v>
      </c>
      <c r="H58" s="24" t="s">
        <v>25</v>
      </c>
      <c r="I58" s="24" t="str">
        <f t="shared" si="0"/>
        <v>1</v>
      </c>
      <c r="J58" s="67" t="s">
        <v>563</v>
      </c>
      <c r="K58" s="68">
        <f>COUNTIF(I58:I63, "1")</f>
        <v>6</v>
      </c>
      <c r="L58" s="67" t="s">
        <v>566</v>
      </c>
      <c r="M58" s="68">
        <f>K58/(K58+K59)</f>
        <v>1</v>
      </c>
    </row>
    <row r="59" spans="1:13" s="43" customFormat="1">
      <c r="A59" s="43" t="s">
        <v>435</v>
      </c>
      <c r="B59" s="43" t="s">
        <v>11</v>
      </c>
      <c r="C59" s="43" t="s">
        <v>431</v>
      </c>
      <c r="D59" s="43" t="s">
        <v>434</v>
      </c>
      <c r="E59" s="43" t="s">
        <v>124</v>
      </c>
      <c r="F59" s="43" t="s">
        <v>373</v>
      </c>
      <c r="G59" s="23" t="s">
        <v>25</v>
      </c>
      <c r="H59" s="24" t="s">
        <v>25</v>
      </c>
      <c r="I59" s="24" t="str">
        <f t="shared" si="0"/>
        <v>1</v>
      </c>
      <c r="J59" s="67" t="s">
        <v>564</v>
      </c>
      <c r="K59" s="68">
        <f>COUNTIF(I58:I63, "0")</f>
        <v>0</v>
      </c>
      <c r="L59" s="67" t="s">
        <v>567</v>
      </c>
      <c r="M59" s="68">
        <f>K58/(K58+K60)</f>
        <v>1</v>
      </c>
    </row>
    <row r="60" spans="1:13" s="43" customFormat="1">
      <c r="A60" s="43" t="s">
        <v>435</v>
      </c>
      <c r="B60" s="43" t="s">
        <v>11</v>
      </c>
      <c r="C60" s="43" t="s">
        <v>431</v>
      </c>
      <c r="D60" s="43" t="s">
        <v>434</v>
      </c>
      <c r="E60" s="43" t="s">
        <v>202</v>
      </c>
      <c r="F60" s="43" t="s">
        <v>373</v>
      </c>
      <c r="G60" s="23" t="s">
        <v>25</v>
      </c>
      <c r="H60" s="24" t="s">
        <v>25</v>
      </c>
      <c r="I60" s="24" t="str">
        <f t="shared" si="0"/>
        <v>1</v>
      </c>
      <c r="J60" s="67" t="s">
        <v>565</v>
      </c>
      <c r="K60" s="68">
        <v>0</v>
      </c>
      <c r="L60" s="67"/>
      <c r="M60" s="68"/>
    </row>
    <row r="61" spans="1:13" s="43" customFormat="1">
      <c r="A61" s="43" t="s">
        <v>435</v>
      </c>
      <c r="B61" s="43" t="s">
        <v>11</v>
      </c>
      <c r="C61" s="43" t="s">
        <v>431</v>
      </c>
      <c r="D61" s="43" t="s">
        <v>434</v>
      </c>
      <c r="E61" s="43" t="s">
        <v>122</v>
      </c>
      <c r="F61" s="43" t="s">
        <v>373</v>
      </c>
      <c r="G61" s="23" t="s">
        <v>25</v>
      </c>
      <c r="H61" s="24" t="s">
        <v>25</v>
      </c>
      <c r="I61" s="24" t="str">
        <f t="shared" si="0"/>
        <v>1</v>
      </c>
      <c r="J61" s="67"/>
      <c r="K61" s="68"/>
      <c r="L61" s="67"/>
      <c r="M61" s="68"/>
    </row>
    <row r="62" spans="1:13" s="43" customFormat="1">
      <c r="A62" s="43" t="s">
        <v>435</v>
      </c>
      <c r="B62" s="43" t="s">
        <v>11</v>
      </c>
      <c r="C62" s="43" t="s">
        <v>431</v>
      </c>
      <c r="D62" s="43" t="s">
        <v>434</v>
      </c>
      <c r="E62" s="43" t="s">
        <v>118</v>
      </c>
      <c r="F62" s="43" t="s">
        <v>373</v>
      </c>
      <c r="G62" s="23" t="s">
        <v>25</v>
      </c>
      <c r="H62" s="24" t="s">
        <v>25</v>
      </c>
      <c r="I62" s="24" t="str">
        <f t="shared" si="0"/>
        <v>1</v>
      </c>
      <c r="J62" s="67"/>
      <c r="K62" s="68"/>
      <c r="L62" s="67"/>
      <c r="M62" s="68"/>
    </row>
    <row r="63" spans="1:13" s="43" customFormat="1">
      <c r="A63" s="43" t="s">
        <v>435</v>
      </c>
      <c r="B63" s="43" t="s">
        <v>11</v>
      </c>
      <c r="C63" s="43" t="s">
        <v>431</v>
      </c>
      <c r="D63" s="43" t="s">
        <v>434</v>
      </c>
      <c r="E63" s="43" t="s">
        <v>113</v>
      </c>
      <c r="F63" s="43" t="s">
        <v>369</v>
      </c>
      <c r="G63" s="23" t="s">
        <v>25</v>
      </c>
      <c r="H63" s="24" t="s">
        <v>25</v>
      </c>
      <c r="I63" s="24" t="str">
        <f t="shared" si="0"/>
        <v>1</v>
      </c>
      <c r="J63" s="67"/>
      <c r="K63" s="68"/>
      <c r="L63" s="67"/>
      <c r="M63" s="68"/>
    </row>
    <row r="64" spans="1:13" s="16" customFormat="1">
      <c r="A64" s="16" t="s">
        <v>432</v>
      </c>
      <c r="B64" s="16" t="s">
        <v>11</v>
      </c>
      <c r="C64" s="16" t="s">
        <v>431</v>
      </c>
      <c r="D64" s="16" t="s">
        <v>430</v>
      </c>
      <c r="E64" s="16" t="s">
        <v>433</v>
      </c>
      <c r="F64" s="16" t="s">
        <v>373</v>
      </c>
      <c r="G64" s="23" t="s">
        <v>25</v>
      </c>
      <c r="H64" s="24" t="s">
        <v>25</v>
      </c>
      <c r="I64" s="24" t="str">
        <f t="shared" si="0"/>
        <v>1</v>
      </c>
      <c r="J64" s="87" t="s">
        <v>563</v>
      </c>
      <c r="K64" s="88">
        <f>COUNTIF(I64:I69, "1")</f>
        <v>6</v>
      </c>
      <c r="L64" s="87" t="s">
        <v>566</v>
      </c>
      <c r="M64" s="88">
        <f>K64/(K64+K65)</f>
        <v>1</v>
      </c>
    </row>
    <row r="65" spans="1:14" s="16" customFormat="1">
      <c r="A65" s="16" t="s">
        <v>432</v>
      </c>
      <c r="B65" s="16" t="s">
        <v>11</v>
      </c>
      <c r="C65" s="16" t="s">
        <v>431</v>
      </c>
      <c r="D65" s="16" t="s">
        <v>430</v>
      </c>
      <c r="E65" s="16" t="s">
        <v>124</v>
      </c>
      <c r="F65" s="16" t="s">
        <v>373</v>
      </c>
      <c r="G65" s="23" t="s">
        <v>25</v>
      </c>
      <c r="H65" s="24" t="s">
        <v>25</v>
      </c>
      <c r="I65" s="24" t="str">
        <f t="shared" si="0"/>
        <v>1</v>
      </c>
      <c r="J65" s="87" t="s">
        <v>564</v>
      </c>
      <c r="K65" s="88">
        <f>COUNTIF(I64:I69, "0")</f>
        <v>0</v>
      </c>
      <c r="L65" s="87" t="s">
        <v>567</v>
      </c>
      <c r="M65" s="88">
        <f>K64/(K64+K66)</f>
        <v>1</v>
      </c>
    </row>
    <row r="66" spans="1:14" s="16" customFormat="1">
      <c r="A66" s="16" t="s">
        <v>432</v>
      </c>
      <c r="B66" s="16" t="s">
        <v>11</v>
      </c>
      <c r="C66" s="16" t="s">
        <v>431</v>
      </c>
      <c r="D66" s="16" t="s">
        <v>430</v>
      </c>
      <c r="E66" s="16" t="s">
        <v>202</v>
      </c>
      <c r="F66" s="16" t="s">
        <v>373</v>
      </c>
      <c r="G66" s="23" t="s">
        <v>25</v>
      </c>
      <c r="H66" s="24" t="s">
        <v>25</v>
      </c>
      <c r="I66" s="24" t="str">
        <f t="shared" si="0"/>
        <v>1</v>
      </c>
      <c r="J66" s="87" t="s">
        <v>565</v>
      </c>
      <c r="K66" s="88">
        <v>0</v>
      </c>
      <c r="L66" s="87"/>
      <c r="M66" s="88"/>
    </row>
    <row r="67" spans="1:14" s="16" customFormat="1">
      <c r="A67" s="16" t="s">
        <v>432</v>
      </c>
      <c r="B67" s="16" t="s">
        <v>11</v>
      </c>
      <c r="C67" s="16" t="s">
        <v>431</v>
      </c>
      <c r="D67" s="16" t="s">
        <v>430</v>
      </c>
      <c r="E67" s="16" t="s">
        <v>122</v>
      </c>
      <c r="F67" s="16" t="s">
        <v>373</v>
      </c>
      <c r="G67" s="23" t="s">
        <v>25</v>
      </c>
      <c r="H67" s="24" t="s">
        <v>25</v>
      </c>
      <c r="I67" s="24" t="str">
        <f t="shared" ref="I67:I69" si="1">IF(G67=H67, "1", "0")</f>
        <v>1</v>
      </c>
      <c r="J67" s="87"/>
      <c r="K67" s="88"/>
      <c r="L67" s="87"/>
      <c r="M67" s="88"/>
    </row>
    <row r="68" spans="1:14" s="16" customFormat="1">
      <c r="A68" s="16" t="s">
        <v>432</v>
      </c>
      <c r="B68" s="16" t="s">
        <v>11</v>
      </c>
      <c r="C68" s="16" t="s">
        <v>431</v>
      </c>
      <c r="D68" s="16" t="s">
        <v>430</v>
      </c>
      <c r="E68" s="16" t="s">
        <v>118</v>
      </c>
      <c r="F68" s="16" t="s">
        <v>373</v>
      </c>
      <c r="G68" s="23" t="s">
        <v>25</v>
      </c>
      <c r="H68" s="24" t="s">
        <v>25</v>
      </c>
      <c r="I68" s="24" t="str">
        <f t="shared" si="1"/>
        <v>1</v>
      </c>
      <c r="J68" s="87"/>
      <c r="K68" s="88"/>
      <c r="L68" s="87"/>
      <c r="M68" s="88"/>
    </row>
    <row r="69" spans="1:14" s="16" customFormat="1">
      <c r="A69" s="16" t="s">
        <v>432</v>
      </c>
      <c r="B69" s="16" t="s">
        <v>11</v>
      </c>
      <c r="C69" s="16" t="s">
        <v>431</v>
      </c>
      <c r="D69" s="16" t="s">
        <v>430</v>
      </c>
      <c r="E69" s="16" t="s">
        <v>113</v>
      </c>
      <c r="F69" s="16" t="s">
        <v>376</v>
      </c>
      <c r="G69" s="23" t="s">
        <v>25</v>
      </c>
      <c r="H69" s="24" t="s">
        <v>25</v>
      </c>
      <c r="I69" s="24" t="str">
        <f t="shared" si="1"/>
        <v>1</v>
      </c>
      <c r="J69" s="87"/>
      <c r="K69" s="88"/>
      <c r="L69" s="87"/>
      <c r="M69" s="88"/>
    </row>
    <row r="71" spans="1:14" ht="15.75">
      <c r="M71" s="74" t="s">
        <v>568</v>
      </c>
      <c r="N71" s="93">
        <f>AVERAGE(M2,M9,M16,M23,M30,M37,M44,M51,M58,M64)</f>
        <v>0.8571428571428571</v>
      </c>
    </row>
    <row r="72" spans="1:14" ht="15.75">
      <c r="M72" s="74" t="s">
        <v>569</v>
      </c>
      <c r="N72" s="93">
        <f>AVERAGE(M3,M10,M17,M24,M31,M38,M45,M52,M59,M65)</f>
        <v>1</v>
      </c>
    </row>
  </sheetData>
  <autoFilter ref="A1:F1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pane xSplit="1" ySplit="1" topLeftCell="E29" activePane="bottomRight" state="frozen"/>
      <selection pane="topRight" activeCell="B1" sqref="B1"/>
      <selection pane="bottomLeft" activeCell="A2" sqref="A2"/>
      <selection pane="bottomRight" activeCell="M50" sqref="M50:M51"/>
    </sheetView>
  </sheetViews>
  <sheetFormatPr defaultRowHeight="15"/>
  <cols>
    <col min="1" max="1" width="37.5703125" style="14" bestFit="1" customWidth="1"/>
    <col min="2" max="2" width="14.42578125" style="14" customWidth="1"/>
    <col min="3" max="3" width="17.85546875" style="14" customWidth="1"/>
    <col min="4" max="4" width="64.7109375" style="14" customWidth="1"/>
    <col min="5" max="5" width="16.28515625" style="14" customWidth="1"/>
    <col min="6" max="6" width="16.7109375" style="14" customWidth="1"/>
    <col min="7" max="7" width="9.140625" style="14"/>
    <col min="8" max="8" width="13.85546875" style="14" bestFit="1" customWidth="1"/>
    <col min="9" max="9" width="9.140625" style="14"/>
    <col min="10" max="10" width="4.7109375" style="52" customWidth="1"/>
    <col min="11" max="11" width="9.140625" style="73"/>
    <col min="12" max="12" width="3.5703125" style="52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43" customFormat="1">
      <c r="A2" s="43" t="s">
        <v>429</v>
      </c>
      <c r="B2" s="43" t="s">
        <v>12</v>
      </c>
      <c r="C2" s="43" t="s">
        <v>398</v>
      </c>
      <c r="D2" s="43" t="s">
        <v>428</v>
      </c>
      <c r="E2" s="43" t="s">
        <v>124</v>
      </c>
      <c r="F2" s="43" t="s">
        <v>382</v>
      </c>
      <c r="G2" s="43" t="s">
        <v>41</v>
      </c>
      <c r="H2" s="43" t="s">
        <v>41</v>
      </c>
      <c r="I2" s="43" t="str">
        <f>IF(G2=H2, "1", "0")</f>
        <v>1</v>
      </c>
      <c r="J2" s="67" t="s">
        <v>563</v>
      </c>
      <c r="K2" s="68">
        <f>COUNTIF(I2:I5, "1")</f>
        <v>3</v>
      </c>
      <c r="L2" s="67" t="s">
        <v>566</v>
      </c>
      <c r="M2" s="68">
        <f>K2/(K2+K3)</f>
        <v>0.75</v>
      </c>
    </row>
    <row r="3" spans="1:13" s="43" customFormat="1">
      <c r="A3" s="43" t="s">
        <v>429</v>
      </c>
      <c r="B3" s="43" t="s">
        <v>12</v>
      </c>
      <c r="C3" s="43" t="s">
        <v>398</v>
      </c>
      <c r="D3" s="43" t="s">
        <v>428</v>
      </c>
      <c r="E3" s="43" t="s">
        <v>202</v>
      </c>
      <c r="F3" s="43" t="s">
        <v>376</v>
      </c>
      <c r="G3" s="43" t="s">
        <v>25</v>
      </c>
      <c r="H3" s="43" t="s">
        <v>41</v>
      </c>
      <c r="I3" s="43" t="str">
        <f t="shared" ref="I3:I48" si="0">IF(G3=H3, "1", "0")</f>
        <v>0</v>
      </c>
      <c r="J3" s="67" t="s">
        <v>564</v>
      </c>
      <c r="K3" s="68">
        <f>COUNTIF(I2:I5, "0")</f>
        <v>1</v>
      </c>
      <c r="L3" s="67" t="s">
        <v>567</v>
      </c>
      <c r="M3" s="68">
        <f>K2/(K2+K4)</f>
        <v>1</v>
      </c>
    </row>
    <row r="4" spans="1:13" s="43" customFormat="1">
      <c r="A4" s="43" t="s">
        <v>429</v>
      </c>
      <c r="B4" s="43" t="s">
        <v>12</v>
      </c>
      <c r="C4" s="43" t="s">
        <v>398</v>
      </c>
      <c r="D4" s="43" t="s">
        <v>428</v>
      </c>
      <c r="E4" s="43" t="s">
        <v>122</v>
      </c>
      <c r="F4" s="43" t="s">
        <v>382</v>
      </c>
      <c r="G4" s="43" t="s">
        <v>41</v>
      </c>
      <c r="H4" s="43" t="s">
        <v>41</v>
      </c>
      <c r="I4" s="43" t="str">
        <f t="shared" si="0"/>
        <v>1</v>
      </c>
      <c r="J4" s="67" t="s">
        <v>565</v>
      </c>
      <c r="K4" s="68">
        <v>0</v>
      </c>
      <c r="L4" s="67"/>
      <c r="M4" s="68"/>
    </row>
    <row r="5" spans="1:13" s="43" customFormat="1">
      <c r="A5" s="43" t="s">
        <v>429</v>
      </c>
      <c r="B5" s="43" t="s">
        <v>12</v>
      </c>
      <c r="C5" s="43" t="s">
        <v>398</v>
      </c>
      <c r="D5" s="43" t="s">
        <v>428</v>
      </c>
      <c r="E5" s="43" t="s">
        <v>113</v>
      </c>
      <c r="F5" s="43" t="s">
        <v>396</v>
      </c>
      <c r="G5" s="43" t="s">
        <v>41</v>
      </c>
      <c r="H5" s="43" t="s">
        <v>41</v>
      </c>
      <c r="I5" s="43" t="str">
        <f t="shared" si="0"/>
        <v>1</v>
      </c>
      <c r="J5" s="67"/>
      <c r="K5" s="68"/>
      <c r="L5" s="67"/>
      <c r="M5" s="68"/>
    </row>
    <row r="6" spans="1:13" s="18" customFormat="1">
      <c r="A6" s="18" t="s">
        <v>427</v>
      </c>
      <c r="B6" s="18" t="s">
        <v>12</v>
      </c>
      <c r="C6" s="18" t="s">
        <v>398</v>
      </c>
      <c r="D6" s="18" t="s">
        <v>426</v>
      </c>
      <c r="E6" s="18" t="s">
        <v>124</v>
      </c>
      <c r="F6" s="18" t="s">
        <v>382</v>
      </c>
      <c r="G6" s="43" t="s">
        <v>41</v>
      </c>
      <c r="H6" s="43" t="s">
        <v>41</v>
      </c>
      <c r="I6" s="43" t="str">
        <f t="shared" si="0"/>
        <v>1</v>
      </c>
      <c r="J6" s="94" t="s">
        <v>563</v>
      </c>
      <c r="K6" s="95">
        <f>COUNTIF(I6:I10, "1")</f>
        <v>4</v>
      </c>
      <c r="L6" s="94" t="s">
        <v>566</v>
      </c>
      <c r="M6" s="95">
        <f>K6/(K6+K7)</f>
        <v>0.8</v>
      </c>
    </row>
    <row r="7" spans="1:13" s="18" customFormat="1">
      <c r="A7" s="18" t="s">
        <v>427</v>
      </c>
      <c r="B7" s="18" t="s">
        <v>12</v>
      </c>
      <c r="C7" s="18" t="s">
        <v>398</v>
      </c>
      <c r="D7" s="18" t="s">
        <v>426</v>
      </c>
      <c r="E7" s="18" t="s">
        <v>202</v>
      </c>
      <c r="F7" s="18" t="s">
        <v>376</v>
      </c>
      <c r="G7" s="18" t="s">
        <v>25</v>
      </c>
      <c r="H7" s="43" t="s">
        <v>41</v>
      </c>
      <c r="I7" s="43" t="str">
        <f t="shared" si="0"/>
        <v>0</v>
      </c>
      <c r="J7" s="94" t="s">
        <v>564</v>
      </c>
      <c r="K7" s="95">
        <f>COUNTIF(I6:I10, "0")</f>
        <v>1</v>
      </c>
      <c r="L7" s="94" t="s">
        <v>567</v>
      </c>
      <c r="M7" s="95">
        <f>K6/(K6+K8)</f>
        <v>1</v>
      </c>
    </row>
    <row r="8" spans="1:13" s="18" customFormat="1">
      <c r="A8" s="18" t="s">
        <v>427</v>
      </c>
      <c r="B8" s="18" t="s">
        <v>12</v>
      </c>
      <c r="C8" s="18" t="s">
        <v>398</v>
      </c>
      <c r="D8" s="18" t="s">
        <v>426</v>
      </c>
      <c r="E8" s="18" t="s">
        <v>122</v>
      </c>
      <c r="F8" s="18" t="s">
        <v>382</v>
      </c>
      <c r="G8" s="18" t="s">
        <v>41</v>
      </c>
      <c r="H8" s="43" t="s">
        <v>41</v>
      </c>
      <c r="I8" s="43" t="str">
        <f t="shared" si="0"/>
        <v>1</v>
      </c>
      <c r="J8" s="94" t="s">
        <v>565</v>
      </c>
      <c r="K8" s="95">
        <v>0</v>
      </c>
      <c r="L8" s="94"/>
      <c r="M8" s="95"/>
    </row>
    <row r="9" spans="1:13" s="18" customFormat="1">
      <c r="A9" s="18" t="s">
        <v>427</v>
      </c>
      <c r="B9" s="18" t="s">
        <v>12</v>
      </c>
      <c r="C9" s="18" t="s">
        <v>398</v>
      </c>
      <c r="D9" s="18" t="s">
        <v>426</v>
      </c>
      <c r="E9" s="18" t="s">
        <v>401</v>
      </c>
      <c r="F9" s="18" t="s">
        <v>400</v>
      </c>
      <c r="G9" s="18" t="s">
        <v>41</v>
      </c>
      <c r="H9" s="43" t="s">
        <v>41</v>
      </c>
      <c r="I9" s="43" t="str">
        <f t="shared" si="0"/>
        <v>1</v>
      </c>
      <c r="J9" s="94"/>
      <c r="K9" s="95"/>
      <c r="L9" s="94"/>
      <c r="M9" s="95"/>
    </row>
    <row r="10" spans="1:13" s="18" customFormat="1">
      <c r="A10" s="18" t="s">
        <v>427</v>
      </c>
      <c r="B10" s="18" t="s">
        <v>12</v>
      </c>
      <c r="C10" s="18" t="s">
        <v>398</v>
      </c>
      <c r="D10" s="18" t="s">
        <v>426</v>
      </c>
      <c r="E10" s="18" t="s">
        <v>113</v>
      </c>
      <c r="F10" s="18" t="s">
        <v>396</v>
      </c>
      <c r="G10" s="18" t="s">
        <v>41</v>
      </c>
      <c r="H10" s="43" t="s">
        <v>41</v>
      </c>
      <c r="I10" s="43" t="str">
        <f t="shared" si="0"/>
        <v>1</v>
      </c>
      <c r="J10" s="94"/>
      <c r="K10" s="95"/>
      <c r="L10" s="94"/>
      <c r="M10" s="95"/>
    </row>
    <row r="11" spans="1:13" s="22" customFormat="1">
      <c r="A11" s="22" t="s">
        <v>425</v>
      </c>
      <c r="B11" s="22" t="s">
        <v>12</v>
      </c>
      <c r="C11" s="22" t="s">
        <v>398</v>
      </c>
      <c r="D11" s="22" t="s">
        <v>424</v>
      </c>
      <c r="E11" s="22" t="s">
        <v>124</v>
      </c>
      <c r="F11" s="22" t="s">
        <v>404</v>
      </c>
      <c r="G11" s="18" t="s">
        <v>41</v>
      </c>
      <c r="H11" s="22" t="s">
        <v>25</v>
      </c>
      <c r="I11" s="43" t="str">
        <f t="shared" si="0"/>
        <v>0</v>
      </c>
      <c r="J11" s="59" t="s">
        <v>563</v>
      </c>
      <c r="K11" s="60">
        <f>COUNTIF(I11:I15, "1")</f>
        <v>1</v>
      </c>
      <c r="L11" s="59" t="s">
        <v>566</v>
      </c>
      <c r="M11" s="60">
        <f>K11/(K11+K12)</f>
        <v>0.2</v>
      </c>
    </row>
    <row r="12" spans="1:13" s="22" customFormat="1">
      <c r="A12" s="22" t="s">
        <v>425</v>
      </c>
      <c r="B12" s="22" t="s">
        <v>12</v>
      </c>
      <c r="C12" s="22" t="s">
        <v>398</v>
      </c>
      <c r="D12" s="22" t="s">
        <v>424</v>
      </c>
      <c r="E12" s="22" t="s">
        <v>202</v>
      </c>
      <c r="F12" s="22" t="s">
        <v>376</v>
      </c>
      <c r="G12" s="22" t="s">
        <v>25</v>
      </c>
      <c r="H12" s="22" t="s">
        <v>25</v>
      </c>
      <c r="I12" s="43" t="str">
        <f t="shared" si="0"/>
        <v>1</v>
      </c>
      <c r="J12" s="59" t="s">
        <v>564</v>
      </c>
      <c r="K12" s="60">
        <f>COUNTIF(I11:I15, "0")</f>
        <v>4</v>
      </c>
      <c r="L12" s="59" t="s">
        <v>567</v>
      </c>
      <c r="M12" s="60">
        <f>K11/(K11+K13)</f>
        <v>1</v>
      </c>
    </row>
    <row r="13" spans="1:13" s="22" customFormat="1">
      <c r="A13" s="22" t="s">
        <v>425</v>
      </c>
      <c r="B13" s="22" t="s">
        <v>12</v>
      </c>
      <c r="C13" s="22" t="s">
        <v>398</v>
      </c>
      <c r="D13" s="22" t="s">
        <v>424</v>
      </c>
      <c r="E13" s="22" t="s">
        <v>122</v>
      </c>
      <c r="F13" s="22" t="s">
        <v>382</v>
      </c>
      <c r="G13" s="22" t="s">
        <v>41</v>
      </c>
      <c r="H13" s="22" t="s">
        <v>25</v>
      </c>
      <c r="I13" s="43" t="str">
        <f t="shared" si="0"/>
        <v>0</v>
      </c>
      <c r="J13" s="59" t="s">
        <v>565</v>
      </c>
      <c r="K13" s="60">
        <v>0</v>
      </c>
      <c r="L13" s="59"/>
      <c r="M13" s="60"/>
    </row>
    <row r="14" spans="1:13" s="22" customFormat="1">
      <c r="A14" s="22" t="s">
        <v>425</v>
      </c>
      <c r="B14" s="22" t="s">
        <v>12</v>
      </c>
      <c r="C14" s="22" t="s">
        <v>398</v>
      </c>
      <c r="D14" s="22" t="s">
        <v>424</v>
      </c>
      <c r="E14" s="22" t="s">
        <v>401</v>
      </c>
      <c r="F14" s="22" t="s">
        <v>404</v>
      </c>
      <c r="G14" s="22" t="s">
        <v>41</v>
      </c>
      <c r="H14" s="22" t="s">
        <v>25</v>
      </c>
      <c r="I14" s="43" t="str">
        <f t="shared" si="0"/>
        <v>0</v>
      </c>
      <c r="J14" s="59"/>
      <c r="K14" s="60"/>
      <c r="L14" s="59"/>
      <c r="M14" s="60"/>
    </row>
    <row r="15" spans="1:13" s="22" customFormat="1">
      <c r="A15" s="22" t="s">
        <v>425</v>
      </c>
      <c r="B15" s="22" t="s">
        <v>12</v>
      </c>
      <c r="C15" s="22" t="s">
        <v>398</v>
      </c>
      <c r="D15" s="22" t="s">
        <v>424</v>
      </c>
      <c r="E15" s="22" t="s">
        <v>113</v>
      </c>
      <c r="F15" s="22" t="s">
        <v>396</v>
      </c>
      <c r="G15" s="22" t="s">
        <v>41</v>
      </c>
      <c r="H15" s="22" t="s">
        <v>25</v>
      </c>
      <c r="I15" s="43" t="str">
        <f t="shared" si="0"/>
        <v>0</v>
      </c>
      <c r="J15" s="59"/>
      <c r="K15" s="60"/>
      <c r="L15" s="59"/>
      <c r="M15" s="60"/>
    </row>
    <row r="16" spans="1:13" s="32" customFormat="1">
      <c r="A16" s="32" t="s">
        <v>422</v>
      </c>
      <c r="B16" s="32" t="s">
        <v>12</v>
      </c>
      <c r="C16" s="32" t="s">
        <v>398</v>
      </c>
      <c r="D16" s="32" t="s">
        <v>421</v>
      </c>
      <c r="E16" s="32" t="s">
        <v>124</v>
      </c>
      <c r="F16" s="32" t="s">
        <v>382</v>
      </c>
      <c r="G16" s="22" t="s">
        <v>41</v>
      </c>
      <c r="H16" s="32" t="s">
        <v>41</v>
      </c>
      <c r="I16" s="43" t="str">
        <f t="shared" si="0"/>
        <v>1</v>
      </c>
      <c r="J16" s="75" t="s">
        <v>563</v>
      </c>
      <c r="K16" s="76">
        <f>COUNTIF(I16:I19, "1")</f>
        <v>2</v>
      </c>
      <c r="L16" s="75" t="s">
        <v>566</v>
      </c>
      <c r="M16" s="76">
        <f>K16/(K16+K17)</f>
        <v>0.5</v>
      </c>
    </row>
    <row r="17" spans="1:13" s="32" customFormat="1">
      <c r="A17" s="32" t="s">
        <v>422</v>
      </c>
      <c r="B17" s="32" t="s">
        <v>12</v>
      </c>
      <c r="C17" s="32" t="s">
        <v>398</v>
      </c>
      <c r="D17" s="32" t="s">
        <v>421</v>
      </c>
      <c r="E17" s="32" t="s">
        <v>202</v>
      </c>
      <c r="F17" s="32" t="s">
        <v>376</v>
      </c>
      <c r="G17" s="32" t="s">
        <v>25</v>
      </c>
      <c r="H17" s="32" t="s">
        <v>41</v>
      </c>
      <c r="I17" s="43" t="str">
        <f t="shared" si="0"/>
        <v>0</v>
      </c>
      <c r="J17" s="75" t="s">
        <v>564</v>
      </c>
      <c r="K17" s="76">
        <f>COUNTIF(I16:I19, "0")</f>
        <v>2</v>
      </c>
      <c r="L17" s="75" t="s">
        <v>567</v>
      </c>
      <c r="M17" s="76">
        <f>K16/(K16+K18)</f>
        <v>1</v>
      </c>
    </row>
    <row r="18" spans="1:13" s="32" customFormat="1">
      <c r="A18" s="32" t="s">
        <v>422</v>
      </c>
      <c r="B18" s="32" t="s">
        <v>12</v>
      </c>
      <c r="C18" s="32" t="s">
        <v>398</v>
      </c>
      <c r="D18" s="32" t="s">
        <v>421</v>
      </c>
      <c r="E18" s="32" t="s">
        <v>401</v>
      </c>
      <c r="F18" s="32" t="s">
        <v>423</v>
      </c>
      <c r="G18" s="32" t="s">
        <v>25</v>
      </c>
      <c r="H18" s="32" t="s">
        <v>41</v>
      </c>
      <c r="I18" s="43" t="str">
        <f t="shared" si="0"/>
        <v>0</v>
      </c>
      <c r="J18" s="75" t="s">
        <v>565</v>
      </c>
      <c r="K18" s="76">
        <v>0</v>
      </c>
      <c r="L18" s="75"/>
      <c r="M18" s="76"/>
    </row>
    <row r="19" spans="1:13" s="32" customFormat="1">
      <c r="A19" s="32" t="s">
        <v>422</v>
      </c>
      <c r="B19" s="32" t="s">
        <v>12</v>
      </c>
      <c r="C19" s="32" t="s">
        <v>398</v>
      </c>
      <c r="D19" s="32" t="s">
        <v>421</v>
      </c>
      <c r="E19" s="32" t="s">
        <v>113</v>
      </c>
      <c r="F19" s="32" t="s">
        <v>396</v>
      </c>
      <c r="G19" s="32" t="s">
        <v>41</v>
      </c>
      <c r="H19" s="32" t="s">
        <v>41</v>
      </c>
      <c r="I19" s="43" t="str">
        <f t="shared" si="0"/>
        <v>1</v>
      </c>
      <c r="J19" s="75"/>
      <c r="K19" s="76"/>
      <c r="L19" s="75"/>
      <c r="M19" s="76"/>
    </row>
    <row r="20" spans="1:13" s="39" customFormat="1">
      <c r="A20" s="39" t="s">
        <v>417</v>
      </c>
      <c r="B20" s="39" t="s">
        <v>12</v>
      </c>
      <c r="C20" s="39" t="s">
        <v>398</v>
      </c>
      <c r="D20" s="48" t="s">
        <v>420</v>
      </c>
      <c r="E20" s="39" t="s">
        <v>124</v>
      </c>
      <c r="F20" s="39" t="s">
        <v>404</v>
      </c>
      <c r="G20" s="39" t="s">
        <v>41</v>
      </c>
      <c r="H20" s="32" t="s">
        <v>41</v>
      </c>
      <c r="I20" s="43" t="str">
        <f t="shared" si="0"/>
        <v>1</v>
      </c>
      <c r="J20" s="61" t="s">
        <v>563</v>
      </c>
      <c r="K20" s="62">
        <f>COUNTIF(I20:I23, "1")</f>
        <v>3</v>
      </c>
      <c r="L20" s="61" t="s">
        <v>566</v>
      </c>
      <c r="M20" s="62">
        <f>K20/(K20+K21)</f>
        <v>0.75</v>
      </c>
    </row>
    <row r="21" spans="1:13" s="39" customFormat="1">
      <c r="A21" s="39" t="s">
        <v>417</v>
      </c>
      <c r="B21" s="39" t="s">
        <v>12</v>
      </c>
      <c r="C21" s="39" t="s">
        <v>398</v>
      </c>
      <c r="D21" s="48" t="s">
        <v>419</v>
      </c>
      <c r="E21" s="39" t="s">
        <v>202</v>
      </c>
      <c r="F21" s="39" t="s">
        <v>376</v>
      </c>
      <c r="G21" s="39" t="s">
        <v>25</v>
      </c>
      <c r="H21" s="32" t="s">
        <v>41</v>
      </c>
      <c r="I21" s="43" t="str">
        <f t="shared" si="0"/>
        <v>0</v>
      </c>
      <c r="J21" s="61" t="s">
        <v>564</v>
      </c>
      <c r="K21" s="62">
        <f>COUNTIF(I20:I23, "0")</f>
        <v>1</v>
      </c>
      <c r="L21" s="61" t="s">
        <v>567</v>
      </c>
      <c r="M21" s="62">
        <f>K20/(K20+K22)</f>
        <v>1</v>
      </c>
    </row>
    <row r="22" spans="1:13" s="39" customFormat="1">
      <c r="A22" s="39" t="s">
        <v>417</v>
      </c>
      <c r="B22" s="39" t="s">
        <v>12</v>
      </c>
      <c r="C22" s="39" t="s">
        <v>398</v>
      </c>
      <c r="D22" s="48" t="s">
        <v>418</v>
      </c>
      <c r="E22" s="39" t="s">
        <v>122</v>
      </c>
      <c r="F22" s="39" t="s">
        <v>382</v>
      </c>
      <c r="G22" s="39" t="s">
        <v>41</v>
      </c>
      <c r="H22" s="32" t="s">
        <v>41</v>
      </c>
      <c r="I22" s="43" t="str">
        <f t="shared" si="0"/>
        <v>1</v>
      </c>
      <c r="J22" s="61" t="s">
        <v>565</v>
      </c>
      <c r="K22" s="62">
        <v>0</v>
      </c>
      <c r="L22" s="61"/>
      <c r="M22" s="62"/>
    </row>
    <row r="23" spans="1:13" s="39" customFormat="1">
      <c r="A23" s="39" t="s">
        <v>417</v>
      </c>
      <c r="B23" s="39" t="s">
        <v>12</v>
      </c>
      <c r="C23" s="39" t="s">
        <v>398</v>
      </c>
      <c r="D23" s="48" t="s">
        <v>416</v>
      </c>
      <c r="E23" s="39" t="s">
        <v>113</v>
      </c>
      <c r="F23" s="39" t="s">
        <v>381</v>
      </c>
      <c r="G23" s="39" t="s">
        <v>41</v>
      </c>
      <c r="H23" s="32" t="s">
        <v>41</v>
      </c>
      <c r="I23" s="43" t="str">
        <f t="shared" si="0"/>
        <v>1</v>
      </c>
      <c r="J23" s="61"/>
      <c r="K23" s="62"/>
      <c r="L23" s="61"/>
      <c r="M23" s="62"/>
    </row>
    <row r="24" spans="1:13" s="17" customFormat="1">
      <c r="A24" s="17" t="s">
        <v>415</v>
      </c>
      <c r="B24" s="17" t="s">
        <v>12</v>
      </c>
      <c r="C24" s="17" t="s">
        <v>398</v>
      </c>
      <c r="D24" s="17" t="s">
        <v>414</v>
      </c>
      <c r="E24" s="17" t="s">
        <v>124</v>
      </c>
      <c r="F24" s="17" t="s">
        <v>396</v>
      </c>
      <c r="G24" s="17" t="s">
        <v>41</v>
      </c>
      <c r="H24" s="32" t="s">
        <v>41</v>
      </c>
      <c r="I24" s="43" t="str">
        <f t="shared" si="0"/>
        <v>1</v>
      </c>
      <c r="J24" s="71" t="s">
        <v>563</v>
      </c>
      <c r="K24" s="72">
        <f>COUNTIF(I24:I28, "1")</f>
        <v>4</v>
      </c>
      <c r="L24" s="71" t="s">
        <v>566</v>
      </c>
      <c r="M24" s="72">
        <f>K24/(K24+K25)</f>
        <v>0.8</v>
      </c>
    </row>
    <row r="25" spans="1:13" s="17" customFormat="1">
      <c r="A25" s="17" t="s">
        <v>415</v>
      </c>
      <c r="B25" s="17" t="s">
        <v>12</v>
      </c>
      <c r="C25" s="17" t="s">
        <v>398</v>
      </c>
      <c r="D25" s="17" t="s">
        <v>414</v>
      </c>
      <c r="E25" s="17" t="s">
        <v>202</v>
      </c>
      <c r="F25" s="17" t="s">
        <v>376</v>
      </c>
      <c r="G25" s="17" t="s">
        <v>25</v>
      </c>
      <c r="H25" s="32" t="s">
        <v>41</v>
      </c>
      <c r="I25" s="43" t="str">
        <f>IF(G25=H25, "1", "0")</f>
        <v>0</v>
      </c>
      <c r="J25" s="71" t="s">
        <v>564</v>
      </c>
      <c r="K25" s="72">
        <f>COUNTIF(I24:I28, "0")</f>
        <v>1</v>
      </c>
      <c r="L25" s="71" t="s">
        <v>567</v>
      </c>
      <c r="M25" s="72">
        <f>K24/(K24+K26)</f>
        <v>1</v>
      </c>
    </row>
    <row r="26" spans="1:13" s="17" customFormat="1">
      <c r="A26" s="17" t="s">
        <v>415</v>
      </c>
      <c r="B26" s="17" t="s">
        <v>12</v>
      </c>
      <c r="C26" s="17" t="s">
        <v>398</v>
      </c>
      <c r="D26" s="17" t="s">
        <v>414</v>
      </c>
      <c r="E26" s="17" t="s">
        <v>122</v>
      </c>
      <c r="F26" s="17" t="s">
        <v>382</v>
      </c>
      <c r="G26" s="17" t="s">
        <v>41</v>
      </c>
      <c r="H26" s="32" t="s">
        <v>41</v>
      </c>
      <c r="I26" s="43" t="str">
        <f t="shared" si="0"/>
        <v>1</v>
      </c>
      <c r="J26" s="71" t="s">
        <v>565</v>
      </c>
      <c r="K26" s="72">
        <v>0</v>
      </c>
      <c r="L26" s="71"/>
      <c r="M26" s="72"/>
    </row>
    <row r="27" spans="1:13" s="17" customFormat="1">
      <c r="A27" s="17" t="s">
        <v>415</v>
      </c>
      <c r="B27" s="17" t="s">
        <v>12</v>
      </c>
      <c r="C27" s="17" t="s">
        <v>398</v>
      </c>
      <c r="D27" s="17" t="s">
        <v>414</v>
      </c>
      <c r="E27" s="17" t="s">
        <v>401</v>
      </c>
      <c r="F27" s="17" t="s">
        <v>404</v>
      </c>
      <c r="G27" s="17" t="s">
        <v>41</v>
      </c>
      <c r="H27" s="32" t="s">
        <v>41</v>
      </c>
      <c r="I27" s="43" t="str">
        <f t="shared" si="0"/>
        <v>1</v>
      </c>
      <c r="J27" s="71"/>
      <c r="K27" s="72"/>
      <c r="L27" s="71"/>
      <c r="M27" s="72"/>
    </row>
    <row r="28" spans="1:13" s="17" customFormat="1">
      <c r="A28" s="17" t="s">
        <v>415</v>
      </c>
      <c r="B28" s="17" t="s">
        <v>12</v>
      </c>
      <c r="C28" s="17" t="s">
        <v>398</v>
      </c>
      <c r="D28" s="17" t="s">
        <v>414</v>
      </c>
      <c r="E28" s="17" t="s">
        <v>113</v>
      </c>
      <c r="F28" s="17" t="s">
        <v>381</v>
      </c>
      <c r="G28" s="17" t="s">
        <v>41</v>
      </c>
      <c r="H28" s="32" t="s">
        <v>41</v>
      </c>
      <c r="I28" s="43" t="str">
        <f t="shared" si="0"/>
        <v>1</v>
      </c>
      <c r="J28" s="71"/>
      <c r="K28" s="72"/>
      <c r="L28" s="71"/>
      <c r="M28" s="72"/>
    </row>
    <row r="29" spans="1:13" s="28" customFormat="1">
      <c r="A29" s="28" t="s">
        <v>413</v>
      </c>
      <c r="B29" s="28" t="s">
        <v>12</v>
      </c>
      <c r="C29" s="28" t="s">
        <v>398</v>
      </c>
      <c r="D29" s="28" t="s">
        <v>412</v>
      </c>
      <c r="E29" s="28" t="s">
        <v>124</v>
      </c>
      <c r="F29" s="28" t="s">
        <v>376</v>
      </c>
      <c r="G29" s="28" t="s">
        <v>25</v>
      </c>
      <c r="H29" s="32" t="s">
        <v>41</v>
      </c>
      <c r="I29" s="43" t="str">
        <f t="shared" si="0"/>
        <v>0</v>
      </c>
      <c r="J29" s="83" t="s">
        <v>563</v>
      </c>
      <c r="K29" s="84">
        <f>COUNTIF(I29:I33, "1")</f>
        <v>3</v>
      </c>
      <c r="L29" s="83" t="s">
        <v>566</v>
      </c>
      <c r="M29" s="84">
        <f>K29/(K29+K30)</f>
        <v>0.6</v>
      </c>
    </row>
    <row r="30" spans="1:13" s="28" customFormat="1">
      <c r="A30" s="28" t="s">
        <v>413</v>
      </c>
      <c r="B30" s="28" t="s">
        <v>12</v>
      </c>
      <c r="C30" s="28" t="s">
        <v>398</v>
      </c>
      <c r="D30" s="28" t="s">
        <v>412</v>
      </c>
      <c r="E30" s="28" t="s">
        <v>202</v>
      </c>
      <c r="F30" s="28" t="s">
        <v>376</v>
      </c>
      <c r="G30" s="28" t="s">
        <v>25</v>
      </c>
      <c r="H30" s="32" t="s">
        <v>41</v>
      </c>
      <c r="I30" s="43" t="str">
        <f t="shared" si="0"/>
        <v>0</v>
      </c>
      <c r="J30" s="83" t="s">
        <v>564</v>
      </c>
      <c r="K30" s="84">
        <f>COUNTIF(I29:I33, "0")</f>
        <v>2</v>
      </c>
      <c r="L30" s="83" t="s">
        <v>567</v>
      </c>
      <c r="M30" s="84">
        <f>K29/(K29+K31)</f>
        <v>1</v>
      </c>
    </row>
    <row r="31" spans="1:13" s="28" customFormat="1">
      <c r="A31" s="28" t="s">
        <v>413</v>
      </c>
      <c r="B31" s="28" t="s">
        <v>12</v>
      </c>
      <c r="C31" s="28" t="s">
        <v>398</v>
      </c>
      <c r="D31" s="28" t="s">
        <v>412</v>
      </c>
      <c r="E31" s="28" t="s">
        <v>122</v>
      </c>
      <c r="F31" s="28" t="s">
        <v>382</v>
      </c>
      <c r="G31" s="28" t="s">
        <v>41</v>
      </c>
      <c r="H31" s="32" t="s">
        <v>41</v>
      </c>
      <c r="I31" s="43" t="str">
        <f t="shared" si="0"/>
        <v>1</v>
      </c>
      <c r="J31" s="83" t="s">
        <v>565</v>
      </c>
      <c r="K31" s="84">
        <v>0</v>
      </c>
      <c r="L31" s="83"/>
      <c r="M31" s="84"/>
    </row>
    <row r="32" spans="1:13" s="28" customFormat="1">
      <c r="A32" s="28" t="s">
        <v>413</v>
      </c>
      <c r="B32" s="28" t="s">
        <v>12</v>
      </c>
      <c r="C32" s="28" t="s">
        <v>398</v>
      </c>
      <c r="D32" s="28" t="s">
        <v>412</v>
      </c>
      <c r="E32" s="28" t="s">
        <v>401</v>
      </c>
      <c r="F32" s="28" t="s">
        <v>404</v>
      </c>
      <c r="G32" s="28" t="s">
        <v>41</v>
      </c>
      <c r="H32" s="32" t="s">
        <v>41</v>
      </c>
      <c r="I32" s="43" t="str">
        <f t="shared" si="0"/>
        <v>1</v>
      </c>
      <c r="J32" s="83"/>
      <c r="K32" s="84"/>
      <c r="L32" s="83"/>
      <c r="M32" s="84"/>
    </row>
    <row r="33" spans="1:13" s="28" customFormat="1">
      <c r="A33" s="28" t="s">
        <v>413</v>
      </c>
      <c r="B33" s="28" t="s">
        <v>12</v>
      </c>
      <c r="C33" s="28" t="s">
        <v>398</v>
      </c>
      <c r="D33" s="28" t="s">
        <v>412</v>
      </c>
      <c r="E33" s="28" t="s">
        <v>113</v>
      </c>
      <c r="F33" s="28" t="s">
        <v>381</v>
      </c>
      <c r="G33" s="28" t="s">
        <v>41</v>
      </c>
      <c r="H33" s="32" t="s">
        <v>41</v>
      </c>
      <c r="I33" s="43" t="str">
        <f t="shared" si="0"/>
        <v>1</v>
      </c>
      <c r="J33" s="83"/>
      <c r="K33" s="84"/>
      <c r="L33" s="83"/>
      <c r="M33" s="84"/>
    </row>
    <row r="34" spans="1:13" s="47" customFormat="1">
      <c r="A34" s="47" t="s">
        <v>407</v>
      </c>
      <c r="B34" s="47" t="s">
        <v>12</v>
      </c>
      <c r="C34" s="47" t="s">
        <v>398</v>
      </c>
      <c r="D34" s="47" t="s">
        <v>411</v>
      </c>
      <c r="E34" s="47" t="s">
        <v>124</v>
      </c>
      <c r="F34" s="47" t="s">
        <v>404</v>
      </c>
      <c r="G34" s="28" t="s">
        <v>41</v>
      </c>
      <c r="H34" s="32" t="s">
        <v>41</v>
      </c>
      <c r="I34" s="43" t="str">
        <f t="shared" si="0"/>
        <v>1</v>
      </c>
      <c r="J34" s="96" t="s">
        <v>563</v>
      </c>
      <c r="K34" s="97">
        <f>COUNTIF(I34:I38, "1")</f>
        <v>4</v>
      </c>
      <c r="L34" s="96" t="s">
        <v>566</v>
      </c>
      <c r="M34" s="97">
        <f>K34/(K34+K35)</f>
        <v>0.8</v>
      </c>
    </row>
    <row r="35" spans="1:13" s="47" customFormat="1">
      <c r="A35" s="47" t="s">
        <v>407</v>
      </c>
      <c r="B35" s="47" t="s">
        <v>12</v>
      </c>
      <c r="C35" s="47" t="s">
        <v>398</v>
      </c>
      <c r="D35" s="47" t="s">
        <v>410</v>
      </c>
      <c r="E35" s="47" t="s">
        <v>202</v>
      </c>
      <c r="F35" s="47" t="s">
        <v>376</v>
      </c>
      <c r="G35" s="47" t="s">
        <v>25</v>
      </c>
      <c r="H35" s="32" t="s">
        <v>41</v>
      </c>
      <c r="I35" s="43" t="str">
        <f t="shared" si="0"/>
        <v>0</v>
      </c>
      <c r="J35" s="96" t="s">
        <v>564</v>
      </c>
      <c r="K35" s="97">
        <f>COUNTIF(I34:I38, "0")</f>
        <v>1</v>
      </c>
      <c r="L35" s="96" t="s">
        <v>567</v>
      </c>
      <c r="M35" s="97">
        <f>K34/(K34+K36)</f>
        <v>1</v>
      </c>
    </row>
    <row r="36" spans="1:13" s="47" customFormat="1">
      <c r="A36" s="47" t="s">
        <v>407</v>
      </c>
      <c r="B36" s="47" t="s">
        <v>12</v>
      </c>
      <c r="C36" s="47" t="s">
        <v>398</v>
      </c>
      <c r="D36" s="47" t="s">
        <v>409</v>
      </c>
      <c r="E36" s="47" t="s">
        <v>122</v>
      </c>
      <c r="F36" s="47" t="s">
        <v>382</v>
      </c>
      <c r="G36" s="47" t="s">
        <v>41</v>
      </c>
      <c r="H36" s="32" t="s">
        <v>41</v>
      </c>
      <c r="I36" s="43" t="str">
        <f t="shared" si="0"/>
        <v>1</v>
      </c>
      <c r="J36" s="96" t="s">
        <v>565</v>
      </c>
      <c r="K36" s="97">
        <v>0</v>
      </c>
      <c r="L36" s="96"/>
      <c r="M36" s="97"/>
    </row>
    <row r="37" spans="1:13" s="47" customFormat="1">
      <c r="A37" s="47" t="s">
        <v>407</v>
      </c>
      <c r="B37" s="47" t="s">
        <v>12</v>
      </c>
      <c r="C37" s="47" t="s">
        <v>398</v>
      </c>
      <c r="D37" s="47" t="s">
        <v>408</v>
      </c>
      <c r="E37" s="47" t="s">
        <v>401</v>
      </c>
      <c r="F37" s="47" t="s">
        <v>404</v>
      </c>
      <c r="G37" s="47" t="s">
        <v>41</v>
      </c>
      <c r="H37" s="32" t="s">
        <v>41</v>
      </c>
      <c r="I37" s="43" t="str">
        <f t="shared" si="0"/>
        <v>1</v>
      </c>
      <c r="J37" s="96"/>
      <c r="K37" s="97"/>
      <c r="L37" s="96"/>
      <c r="M37" s="97"/>
    </row>
    <row r="38" spans="1:13" s="47" customFormat="1">
      <c r="A38" s="47" t="s">
        <v>407</v>
      </c>
      <c r="B38" s="47" t="s">
        <v>12</v>
      </c>
      <c r="C38" s="47" t="s">
        <v>398</v>
      </c>
      <c r="D38" s="47" t="s">
        <v>406</v>
      </c>
      <c r="E38" s="47" t="s">
        <v>113</v>
      </c>
      <c r="F38" s="47" t="s">
        <v>381</v>
      </c>
      <c r="G38" s="47" t="s">
        <v>41</v>
      </c>
      <c r="H38" s="32" t="s">
        <v>41</v>
      </c>
      <c r="I38" s="43" t="str">
        <f t="shared" si="0"/>
        <v>1</v>
      </c>
      <c r="J38" s="96"/>
      <c r="K38" s="97"/>
      <c r="L38" s="96"/>
      <c r="M38" s="97"/>
    </row>
    <row r="39" spans="1:13" s="30" customFormat="1">
      <c r="A39" s="30" t="s">
        <v>403</v>
      </c>
      <c r="B39" s="30" t="s">
        <v>12</v>
      </c>
      <c r="C39" s="30" t="s">
        <v>398</v>
      </c>
      <c r="D39" s="30" t="s">
        <v>402</v>
      </c>
      <c r="E39" s="30" t="s">
        <v>124</v>
      </c>
      <c r="F39" s="30" t="s">
        <v>405</v>
      </c>
      <c r="G39" s="30" t="s">
        <v>25</v>
      </c>
      <c r="H39" s="30" t="s">
        <v>25</v>
      </c>
      <c r="I39" s="43" t="str">
        <f t="shared" si="0"/>
        <v>1</v>
      </c>
      <c r="J39" s="65" t="s">
        <v>563</v>
      </c>
      <c r="K39" s="66">
        <f>COUNTIF(I39:I43, "1")</f>
        <v>3</v>
      </c>
      <c r="L39" s="65" t="s">
        <v>566</v>
      </c>
      <c r="M39" s="66">
        <f>K39/(K39+K40)</f>
        <v>0.6</v>
      </c>
    </row>
    <row r="40" spans="1:13" s="30" customFormat="1">
      <c r="A40" s="30" t="s">
        <v>403</v>
      </c>
      <c r="B40" s="30" t="s">
        <v>12</v>
      </c>
      <c r="C40" s="30" t="s">
        <v>398</v>
      </c>
      <c r="D40" s="30" t="s">
        <v>402</v>
      </c>
      <c r="E40" s="30" t="s">
        <v>202</v>
      </c>
      <c r="F40" s="30" t="s">
        <v>376</v>
      </c>
      <c r="G40" s="30" t="s">
        <v>25</v>
      </c>
      <c r="H40" s="30" t="s">
        <v>25</v>
      </c>
      <c r="I40" s="43" t="str">
        <f t="shared" si="0"/>
        <v>1</v>
      </c>
      <c r="J40" s="65" t="s">
        <v>564</v>
      </c>
      <c r="K40" s="66">
        <f>COUNTIF(I39:I43, "0")</f>
        <v>2</v>
      </c>
      <c r="L40" s="65" t="s">
        <v>567</v>
      </c>
      <c r="M40" s="66">
        <f>K39/(K39+K41)</f>
        <v>1</v>
      </c>
    </row>
    <row r="41" spans="1:13" s="30" customFormat="1">
      <c r="A41" s="30" t="s">
        <v>403</v>
      </c>
      <c r="B41" s="30" t="s">
        <v>12</v>
      </c>
      <c r="C41" s="30" t="s">
        <v>398</v>
      </c>
      <c r="D41" s="30" t="s">
        <v>402</v>
      </c>
      <c r="E41" s="30" t="s">
        <v>122</v>
      </c>
      <c r="F41" s="30" t="s">
        <v>382</v>
      </c>
      <c r="G41" s="30" t="s">
        <v>41</v>
      </c>
      <c r="H41" s="30" t="s">
        <v>25</v>
      </c>
      <c r="I41" s="43" t="str">
        <f t="shared" si="0"/>
        <v>0</v>
      </c>
      <c r="J41" s="65" t="s">
        <v>565</v>
      </c>
      <c r="K41" s="66">
        <v>0</v>
      </c>
      <c r="L41" s="65"/>
      <c r="M41" s="66"/>
    </row>
    <row r="42" spans="1:13" s="30" customFormat="1">
      <c r="A42" s="30" t="s">
        <v>403</v>
      </c>
      <c r="B42" s="30" t="s">
        <v>12</v>
      </c>
      <c r="C42" s="30" t="s">
        <v>398</v>
      </c>
      <c r="D42" s="30" t="s">
        <v>402</v>
      </c>
      <c r="E42" s="30" t="s">
        <v>401</v>
      </c>
      <c r="F42" s="30" t="s">
        <v>404</v>
      </c>
      <c r="G42" s="30" t="s">
        <v>41</v>
      </c>
      <c r="H42" s="30" t="s">
        <v>25</v>
      </c>
      <c r="I42" s="43" t="str">
        <f>IF(G42=H42, "1", "0")</f>
        <v>0</v>
      </c>
      <c r="J42" s="65"/>
      <c r="K42" s="66"/>
      <c r="L42" s="65"/>
      <c r="M42" s="66"/>
    </row>
    <row r="43" spans="1:13" s="30" customFormat="1">
      <c r="A43" s="30" t="s">
        <v>403</v>
      </c>
      <c r="B43" s="30" t="s">
        <v>12</v>
      </c>
      <c r="C43" s="30" t="s">
        <v>398</v>
      </c>
      <c r="D43" s="30" t="s">
        <v>402</v>
      </c>
      <c r="E43" s="30" t="s">
        <v>113</v>
      </c>
      <c r="F43" s="30" t="s">
        <v>376</v>
      </c>
      <c r="G43" s="30" t="s">
        <v>25</v>
      </c>
      <c r="H43" s="30" t="s">
        <v>25</v>
      </c>
      <c r="I43" s="43" t="str">
        <f t="shared" si="0"/>
        <v>1</v>
      </c>
      <c r="J43" s="65"/>
      <c r="K43" s="66"/>
      <c r="L43" s="65"/>
      <c r="M43" s="66"/>
    </row>
    <row r="44" spans="1:13" s="24" customFormat="1" ht="15.75" customHeight="1">
      <c r="A44" s="24" t="s">
        <v>399</v>
      </c>
      <c r="B44" s="24" t="s">
        <v>12</v>
      </c>
      <c r="C44" s="24" t="s">
        <v>398</v>
      </c>
      <c r="D44" s="46" t="s">
        <v>397</v>
      </c>
      <c r="E44" s="24" t="s">
        <v>124</v>
      </c>
      <c r="F44" s="24" t="s">
        <v>382</v>
      </c>
      <c r="G44" s="24" t="s">
        <v>41</v>
      </c>
      <c r="H44" s="24" t="s">
        <v>41</v>
      </c>
      <c r="I44" s="43" t="str">
        <f t="shared" si="0"/>
        <v>1</v>
      </c>
      <c r="J44" s="55" t="s">
        <v>563</v>
      </c>
      <c r="K44" s="56">
        <f>COUNTIF(I44:I48, "1")</f>
        <v>4</v>
      </c>
      <c r="L44" s="55" t="s">
        <v>566</v>
      </c>
      <c r="M44" s="56">
        <f>K44/(K44+K45)</f>
        <v>0.8</v>
      </c>
    </row>
    <row r="45" spans="1:13" s="24" customFormat="1" ht="15.75" customHeight="1">
      <c r="A45" s="24" t="s">
        <v>399</v>
      </c>
      <c r="B45" s="24" t="s">
        <v>12</v>
      </c>
      <c r="C45" s="24" t="s">
        <v>398</v>
      </c>
      <c r="D45" s="46" t="s">
        <v>397</v>
      </c>
      <c r="E45" s="24" t="s">
        <v>202</v>
      </c>
      <c r="F45" s="24" t="s">
        <v>376</v>
      </c>
      <c r="G45" s="24" t="s">
        <v>25</v>
      </c>
      <c r="H45" s="24" t="s">
        <v>41</v>
      </c>
      <c r="I45" s="43" t="str">
        <f t="shared" si="0"/>
        <v>0</v>
      </c>
      <c r="J45" s="55" t="s">
        <v>564</v>
      </c>
      <c r="K45" s="56">
        <f>COUNTIF(I44:I48, "0")</f>
        <v>1</v>
      </c>
      <c r="L45" s="55" t="s">
        <v>567</v>
      </c>
      <c r="M45" s="56">
        <f>K44/(K44+K46)</f>
        <v>1</v>
      </c>
    </row>
    <row r="46" spans="1:13" s="24" customFormat="1" ht="15.75" customHeight="1">
      <c r="A46" s="24" t="s">
        <v>399</v>
      </c>
      <c r="B46" s="24" t="s">
        <v>12</v>
      </c>
      <c r="C46" s="24" t="s">
        <v>398</v>
      </c>
      <c r="D46" s="46" t="s">
        <v>397</v>
      </c>
      <c r="E46" s="24" t="s">
        <v>122</v>
      </c>
      <c r="F46" s="24" t="s">
        <v>382</v>
      </c>
      <c r="G46" s="24" t="s">
        <v>41</v>
      </c>
      <c r="H46" s="24" t="s">
        <v>41</v>
      </c>
      <c r="I46" s="43" t="str">
        <f t="shared" si="0"/>
        <v>1</v>
      </c>
      <c r="J46" s="55" t="s">
        <v>565</v>
      </c>
      <c r="K46" s="56">
        <v>0</v>
      </c>
      <c r="L46" s="55"/>
      <c r="M46" s="56"/>
    </row>
    <row r="47" spans="1:13" s="24" customFormat="1" ht="15.75" customHeight="1">
      <c r="A47" s="24" t="s">
        <v>399</v>
      </c>
      <c r="B47" s="24" t="s">
        <v>12</v>
      </c>
      <c r="C47" s="24" t="s">
        <v>398</v>
      </c>
      <c r="D47" s="46" t="s">
        <v>397</v>
      </c>
      <c r="E47" s="24" t="s">
        <v>401</v>
      </c>
      <c r="F47" s="24" t="s">
        <v>400</v>
      </c>
      <c r="G47" s="24" t="s">
        <v>41</v>
      </c>
      <c r="H47" s="24" t="s">
        <v>41</v>
      </c>
      <c r="I47" s="43" t="str">
        <f t="shared" si="0"/>
        <v>1</v>
      </c>
      <c r="J47" s="55"/>
      <c r="K47" s="56"/>
      <c r="L47" s="55"/>
      <c r="M47" s="56"/>
    </row>
    <row r="48" spans="1:13" s="24" customFormat="1" ht="15.75" customHeight="1">
      <c r="A48" s="24" t="s">
        <v>399</v>
      </c>
      <c r="B48" s="24" t="s">
        <v>12</v>
      </c>
      <c r="C48" s="24" t="s">
        <v>398</v>
      </c>
      <c r="D48" s="46" t="s">
        <v>397</v>
      </c>
      <c r="E48" s="24" t="s">
        <v>113</v>
      </c>
      <c r="F48" s="24" t="s">
        <v>396</v>
      </c>
      <c r="G48" s="24" t="s">
        <v>41</v>
      </c>
      <c r="H48" s="24" t="s">
        <v>41</v>
      </c>
      <c r="I48" s="43" t="str">
        <f t="shared" si="0"/>
        <v>1</v>
      </c>
      <c r="J48" s="55"/>
      <c r="K48" s="56"/>
      <c r="L48" s="55"/>
      <c r="M48" s="56"/>
    </row>
    <row r="50" spans="13:14" ht="15.75">
      <c r="M50" s="74" t="s">
        <v>568</v>
      </c>
      <c r="N50" s="93">
        <f>AVERAGE(M2,M6,M11,M16,M20,M24,M29,M34,M39,M44)</f>
        <v>0.65999999999999992</v>
      </c>
    </row>
    <row r="51" spans="13:14" ht="15.75">
      <c r="M51" s="74" t="s">
        <v>569</v>
      </c>
      <c r="N51" s="93">
        <f>AVERAGE(M3,M7,M12,M17,M21,M25,M30,M35,M40,M45)</f>
        <v>1</v>
      </c>
    </row>
  </sheetData>
  <autoFilter ref="A1:F1">
    <filterColumn colId="3"/>
  </autoFilter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pane xSplit="1" ySplit="1" topLeftCell="E38" activePane="bottomRight" state="frozen"/>
      <selection pane="topRight" activeCell="B1" sqref="B1"/>
      <selection pane="bottomLeft" activeCell="A2" sqref="A2"/>
      <selection pane="bottomRight" activeCell="N57" sqref="N57"/>
    </sheetView>
  </sheetViews>
  <sheetFormatPr defaultRowHeight="15"/>
  <cols>
    <col min="1" max="1" width="38.140625" style="14" bestFit="1" customWidth="1"/>
    <col min="2" max="2" width="15.42578125" style="14" customWidth="1"/>
    <col min="3" max="4" width="17.28515625" style="14" customWidth="1"/>
    <col min="5" max="5" width="19.5703125" style="14" bestFit="1" customWidth="1"/>
    <col min="6" max="6" width="23.85546875" style="14" customWidth="1"/>
    <col min="7" max="7" width="12.7109375" style="14" bestFit="1" customWidth="1"/>
    <col min="8" max="8" width="22.42578125" style="14" customWidth="1"/>
    <col min="9" max="9" width="9.140625" style="14"/>
    <col min="10" max="10" width="4.7109375" style="52" customWidth="1"/>
    <col min="11" max="11" width="9.140625" style="73"/>
    <col min="12" max="12" width="3.5703125" style="52" customWidth="1"/>
    <col min="13" max="13" width="9.140625" style="73"/>
    <col min="14" max="16384" width="9.140625" style="14"/>
  </cols>
  <sheetData>
    <row r="1" spans="1:13" s="25" customFormat="1">
      <c r="A1" s="25" t="s">
        <v>177</v>
      </c>
      <c r="B1" s="25" t="s">
        <v>176</v>
      </c>
      <c r="C1" s="25" t="s">
        <v>175</v>
      </c>
      <c r="D1" s="25" t="s">
        <v>174</v>
      </c>
      <c r="E1" s="25" t="s">
        <v>173</v>
      </c>
      <c r="F1" s="25" t="s">
        <v>172</v>
      </c>
      <c r="G1" s="25" t="s">
        <v>171</v>
      </c>
      <c r="H1" s="25" t="s">
        <v>570</v>
      </c>
      <c r="J1" s="52"/>
      <c r="K1" s="52"/>
      <c r="L1" s="52"/>
      <c r="M1" s="52"/>
    </row>
    <row r="2" spans="1:13" s="24" customFormat="1">
      <c r="A2" s="24" t="s">
        <v>366</v>
      </c>
      <c r="B2" s="24" t="s">
        <v>13</v>
      </c>
      <c r="C2" s="24" t="s">
        <v>336</v>
      </c>
      <c r="D2" s="24" t="s">
        <v>73</v>
      </c>
      <c r="E2" s="24" t="s">
        <v>124</v>
      </c>
      <c r="F2" s="24" t="s">
        <v>368</v>
      </c>
      <c r="G2" s="24" t="s">
        <v>367</v>
      </c>
      <c r="H2" s="24" t="s">
        <v>74</v>
      </c>
      <c r="I2" s="24">
        <v>1</v>
      </c>
      <c r="J2" s="55" t="s">
        <v>563</v>
      </c>
      <c r="K2" s="56">
        <f>COUNTIF(I2:I6, "1")</f>
        <v>5</v>
      </c>
      <c r="L2" s="55" t="s">
        <v>566</v>
      </c>
      <c r="M2" s="56">
        <f>K2/(K2+K3)</f>
        <v>1</v>
      </c>
    </row>
    <row r="3" spans="1:13" s="24" customFormat="1">
      <c r="A3" s="24" t="s">
        <v>366</v>
      </c>
      <c r="B3" s="24" t="s">
        <v>13</v>
      </c>
      <c r="C3" s="24" t="s">
        <v>336</v>
      </c>
      <c r="D3" s="24" t="s">
        <v>73</v>
      </c>
      <c r="E3" s="24" t="s">
        <v>202</v>
      </c>
      <c r="F3" s="24" t="s">
        <v>368</v>
      </c>
      <c r="G3" s="24" t="s">
        <v>367</v>
      </c>
      <c r="H3" s="24" t="s">
        <v>74</v>
      </c>
      <c r="I3" s="24">
        <v>1</v>
      </c>
      <c r="J3" s="55" t="s">
        <v>564</v>
      </c>
      <c r="K3" s="56">
        <f>COUNTIF(I2:I6, "0")</f>
        <v>0</v>
      </c>
      <c r="L3" s="55" t="s">
        <v>567</v>
      </c>
      <c r="M3" s="56">
        <f>K2/(K2+K4)</f>
        <v>1</v>
      </c>
    </row>
    <row r="4" spans="1:13" s="24" customFormat="1">
      <c r="A4" s="24" t="s">
        <v>366</v>
      </c>
      <c r="B4" s="24" t="s">
        <v>13</v>
      </c>
      <c r="C4" s="24" t="s">
        <v>336</v>
      </c>
      <c r="D4" s="24" t="s">
        <v>73</v>
      </c>
      <c r="E4" s="24" t="s">
        <v>122</v>
      </c>
      <c r="F4" s="24" t="s">
        <v>368</v>
      </c>
      <c r="G4" s="24" t="s">
        <v>367</v>
      </c>
      <c r="H4" s="24" t="s">
        <v>74</v>
      </c>
      <c r="I4" s="24">
        <v>1</v>
      </c>
      <c r="J4" s="55" t="s">
        <v>565</v>
      </c>
      <c r="K4" s="56">
        <v>0</v>
      </c>
      <c r="L4" s="55"/>
      <c r="M4" s="56"/>
    </row>
    <row r="5" spans="1:13" s="24" customFormat="1">
      <c r="A5" s="24" t="s">
        <v>366</v>
      </c>
      <c r="B5" s="24" t="s">
        <v>13</v>
      </c>
      <c r="C5" s="24" t="s">
        <v>336</v>
      </c>
      <c r="D5" s="24" t="s">
        <v>73</v>
      </c>
      <c r="E5" s="24" t="s">
        <v>118</v>
      </c>
      <c r="F5" s="24" t="s">
        <v>368</v>
      </c>
      <c r="G5" s="24" t="s">
        <v>367</v>
      </c>
      <c r="H5" s="24" t="s">
        <v>74</v>
      </c>
      <c r="I5" s="24">
        <v>1</v>
      </c>
      <c r="J5" s="55"/>
      <c r="K5" s="56"/>
      <c r="L5" s="55"/>
      <c r="M5" s="56"/>
    </row>
    <row r="6" spans="1:13" s="24" customFormat="1">
      <c r="A6" s="24" t="s">
        <v>366</v>
      </c>
      <c r="B6" s="24" t="s">
        <v>13</v>
      </c>
      <c r="C6" s="24" t="s">
        <v>336</v>
      </c>
      <c r="D6" s="24" t="s">
        <v>73</v>
      </c>
      <c r="E6" s="24" t="s">
        <v>113</v>
      </c>
      <c r="F6" s="24" t="s">
        <v>334</v>
      </c>
      <c r="G6" s="24" t="s">
        <v>70</v>
      </c>
      <c r="H6" s="24" t="s">
        <v>74</v>
      </c>
      <c r="I6" s="24">
        <v>1</v>
      </c>
      <c r="J6" s="55"/>
      <c r="K6" s="56"/>
      <c r="L6" s="55"/>
      <c r="M6" s="56"/>
    </row>
    <row r="7" spans="1:13" s="27" customFormat="1">
      <c r="A7" s="27" t="s">
        <v>361</v>
      </c>
      <c r="B7" s="27" t="s">
        <v>13</v>
      </c>
      <c r="C7" s="27" t="s">
        <v>336</v>
      </c>
      <c r="D7" s="27" t="s">
        <v>360</v>
      </c>
      <c r="E7" s="27" t="s">
        <v>124</v>
      </c>
      <c r="F7" s="27" t="s">
        <v>365</v>
      </c>
      <c r="G7" s="27" t="s">
        <v>70</v>
      </c>
      <c r="H7" s="27" t="s">
        <v>70</v>
      </c>
      <c r="I7" s="27" t="str">
        <f>IF(G7=H7, "1", "0")</f>
        <v>1</v>
      </c>
      <c r="J7" s="81" t="s">
        <v>563</v>
      </c>
      <c r="K7" s="82">
        <f>COUNTIF(I7:I11, "1")</f>
        <v>2</v>
      </c>
      <c r="L7" s="81" t="s">
        <v>566</v>
      </c>
      <c r="M7" s="82">
        <f>K7/(K7+K8)</f>
        <v>0.4</v>
      </c>
    </row>
    <row r="8" spans="1:13" s="27" customFormat="1">
      <c r="A8" s="27" t="s">
        <v>361</v>
      </c>
      <c r="B8" s="27" t="s">
        <v>13</v>
      </c>
      <c r="C8" s="27" t="s">
        <v>336</v>
      </c>
      <c r="D8" s="27" t="s">
        <v>360</v>
      </c>
      <c r="E8" s="27" t="s">
        <v>202</v>
      </c>
      <c r="F8" s="27" t="s">
        <v>364</v>
      </c>
      <c r="G8" s="27" t="s">
        <v>362</v>
      </c>
      <c r="H8" s="27" t="s">
        <v>70</v>
      </c>
      <c r="I8" s="27" t="str">
        <f t="shared" ref="I8:I54" si="0">IF(G8=H8, "1", "0")</f>
        <v>0</v>
      </c>
      <c r="J8" s="81" t="s">
        <v>564</v>
      </c>
      <c r="K8" s="82">
        <f>COUNTIF(I7:I11, "0")</f>
        <v>3</v>
      </c>
      <c r="L8" s="81" t="s">
        <v>567</v>
      </c>
      <c r="M8" s="82">
        <f>K7/(K7+K9)</f>
        <v>1</v>
      </c>
    </row>
    <row r="9" spans="1:13" s="27" customFormat="1">
      <c r="A9" s="27" t="s">
        <v>361</v>
      </c>
      <c r="B9" s="27" t="s">
        <v>13</v>
      </c>
      <c r="C9" s="27" t="s">
        <v>336</v>
      </c>
      <c r="D9" s="27" t="s">
        <v>360</v>
      </c>
      <c r="E9" s="27" t="s">
        <v>122</v>
      </c>
      <c r="F9" s="27" t="s">
        <v>363</v>
      </c>
      <c r="G9" s="27" t="s">
        <v>362</v>
      </c>
      <c r="H9" s="27" t="s">
        <v>70</v>
      </c>
      <c r="I9" s="27" t="str">
        <f t="shared" si="0"/>
        <v>0</v>
      </c>
      <c r="J9" s="81" t="s">
        <v>565</v>
      </c>
      <c r="K9" s="82">
        <v>0</v>
      </c>
      <c r="L9" s="81"/>
      <c r="M9" s="82"/>
    </row>
    <row r="10" spans="1:13" s="27" customFormat="1">
      <c r="A10" s="27" t="s">
        <v>361</v>
      </c>
      <c r="B10" s="27" t="s">
        <v>13</v>
      </c>
      <c r="C10" s="27" t="s">
        <v>336</v>
      </c>
      <c r="D10" s="27" t="s">
        <v>360</v>
      </c>
      <c r="E10" s="27" t="s">
        <v>118</v>
      </c>
      <c r="F10" s="27" t="s">
        <v>339</v>
      </c>
      <c r="G10" s="27" t="s">
        <v>362</v>
      </c>
      <c r="H10" s="27" t="s">
        <v>70</v>
      </c>
      <c r="I10" s="27" t="str">
        <f t="shared" si="0"/>
        <v>0</v>
      </c>
      <c r="J10" s="81"/>
      <c r="K10" s="82"/>
      <c r="L10" s="81"/>
      <c r="M10" s="82"/>
    </row>
    <row r="11" spans="1:13" s="27" customFormat="1">
      <c r="A11" s="27" t="s">
        <v>361</v>
      </c>
      <c r="B11" s="27" t="s">
        <v>13</v>
      </c>
      <c r="C11" s="27" t="s">
        <v>336</v>
      </c>
      <c r="D11" s="27" t="s">
        <v>360</v>
      </c>
      <c r="E11" s="27" t="s">
        <v>113</v>
      </c>
      <c r="F11" s="27" t="s">
        <v>355</v>
      </c>
      <c r="G11" s="27" t="s">
        <v>70</v>
      </c>
      <c r="H11" s="27" t="s">
        <v>70</v>
      </c>
      <c r="I11" s="27" t="str">
        <f t="shared" si="0"/>
        <v>1</v>
      </c>
      <c r="J11" s="81"/>
      <c r="K11" s="82"/>
      <c r="L11" s="81"/>
      <c r="M11" s="82"/>
    </row>
    <row r="12" spans="1:13" s="23" customFormat="1">
      <c r="A12" s="23" t="s">
        <v>359</v>
      </c>
      <c r="B12" s="23" t="s">
        <v>13</v>
      </c>
      <c r="C12" s="23" t="s">
        <v>336</v>
      </c>
      <c r="D12" s="23" t="s">
        <v>69</v>
      </c>
      <c r="E12" s="23" t="s">
        <v>124</v>
      </c>
      <c r="F12" s="23" t="s">
        <v>338</v>
      </c>
      <c r="G12" s="23" t="s">
        <v>70</v>
      </c>
      <c r="H12" s="27" t="s">
        <v>70</v>
      </c>
      <c r="I12" s="27" t="str">
        <f t="shared" si="0"/>
        <v>1</v>
      </c>
      <c r="J12" s="85" t="s">
        <v>563</v>
      </c>
      <c r="K12" s="86">
        <f>COUNTIF(I12:I16, "1")</f>
        <v>5</v>
      </c>
      <c r="L12" s="85" t="s">
        <v>566</v>
      </c>
      <c r="M12" s="86">
        <f>K12/(K12+K13)</f>
        <v>1</v>
      </c>
    </row>
    <row r="13" spans="1:13" s="23" customFormat="1">
      <c r="A13" s="23" t="s">
        <v>359</v>
      </c>
      <c r="B13" s="23" t="s">
        <v>13</v>
      </c>
      <c r="C13" s="23" t="s">
        <v>336</v>
      </c>
      <c r="D13" s="23" t="s">
        <v>69</v>
      </c>
      <c r="E13" s="23" t="s">
        <v>202</v>
      </c>
      <c r="F13" s="23" t="s">
        <v>339</v>
      </c>
      <c r="G13" s="23" t="s">
        <v>70</v>
      </c>
      <c r="H13" s="27" t="s">
        <v>70</v>
      </c>
      <c r="I13" s="27" t="str">
        <f t="shared" si="0"/>
        <v>1</v>
      </c>
      <c r="J13" s="85" t="s">
        <v>564</v>
      </c>
      <c r="K13" s="86">
        <f>COUNTIF(I12:I16, "0")</f>
        <v>0</v>
      </c>
      <c r="L13" s="85" t="s">
        <v>567</v>
      </c>
      <c r="M13" s="86">
        <f>K12/(K12+K14)</f>
        <v>1</v>
      </c>
    </row>
    <row r="14" spans="1:13" s="23" customFormat="1">
      <c r="A14" s="23" t="s">
        <v>359</v>
      </c>
      <c r="B14" s="23" t="s">
        <v>13</v>
      </c>
      <c r="C14" s="23" t="s">
        <v>336</v>
      </c>
      <c r="D14" s="23" t="s">
        <v>69</v>
      </c>
      <c r="E14" s="23" t="s">
        <v>122</v>
      </c>
      <c r="F14" s="23" t="s">
        <v>338</v>
      </c>
      <c r="G14" s="23" t="s">
        <v>70</v>
      </c>
      <c r="H14" s="27" t="s">
        <v>70</v>
      </c>
      <c r="I14" s="27" t="str">
        <f t="shared" si="0"/>
        <v>1</v>
      </c>
      <c r="J14" s="85" t="s">
        <v>565</v>
      </c>
      <c r="K14" s="86">
        <v>0</v>
      </c>
      <c r="L14" s="85"/>
      <c r="M14" s="86"/>
    </row>
    <row r="15" spans="1:13" s="23" customFormat="1">
      <c r="A15" s="23" t="s">
        <v>359</v>
      </c>
      <c r="B15" s="23" t="s">
        <v>13</v>
      </c>
      <c r="C15" s="23" t="s">
        <v>336</v>
      </c>
      <c r="D15" s="23" t="s">
        <v>69</v>
      </c>
      <c r="E15" s="23" t="s">
        <v>118</v>
      </c>
      <c r="F15" s="23" t="s">
        <v>339</v>
      </c>
      <c r="G15" s="23" t="s">
        <v>70</v>
      </c>
      <c r="H15" s="27" t="s">
        <v>70</v>
      </c>
      <c r="I15" s="27" t="str">
        <f t="shared" si="0"/>
        <v>1</v>
      </c>
      <c r="J15" s="85"/>
      <c r="K15" s="86"/>
      <c r="L15" s="85"/>
      <c r="M15" s="86"/>
    </row>
    <row r="16" spans="1:13" s="23" customFormat="1">
      <c r="A16" s="23" t="s">
        <v>359</v>
      </c>
      <c r="B16" s="23" t="s">
        <v>13</v>
      </c>
      <c r="C16" s="23" t="s">
        <v>336</v>
      </c>
      <c r="D16" s="23" t="s">
        <v>69</v>
      </c>
      <c r="E16" s="23" t="s">
        <v>113</v>
      </c>
      <c r="F16" s="23" t="s">
        <v>358</v>
      </c>
      <c r="G16" s="23" t="s">
        <v>70</v>
      </c>
      <c r="H16" s="27" t="s">
        <v>70</v>
      </c>
      <c r="I16" s="27" t="str">
        <f t="shared" si="0"/>
        <v>1</v>
      </c>
      <c r="J16" s="85"/>
      <c r="K16" s="86"/>
      <c r="L16" s="85"/>
      <c r="M16" s="86"/>
    </row>
    <row r="17" spans="1:13" s="17" customFormat="1">
      <c r="A17" s="17" t="s">
        <v>357</v>
      </c>
      <c r="B17" s="17" t="s">
        <v>13</v>
      </c>
      <c r="C17" s="17" t="s">
        <v>336</v>
      </c>
      <c r="D17" s="17" t="s">
        <v>75</v>
      </c>
      <c r="E17" s="17" t="s">
        <v>124</v>
      </c>
      <c r="F17" s="17" t="s">
        <v>338</v>
      </c>
      <c r="G17" s="17" t="s">
        <v>70</v>
      </c>
      <c r="H17" s="27" t="s">
        <v>70</v>
      </c>
      <c r="I17" s="27" t="str">
        <f t="shared" si="0"/>
        <v>1</v>
      </c>
      <c r="J17" s="71" t="s">
        <v>563</v>
      </c>
      <c r="K17" s="72">
        <f>COUNTIF(I17:I21, "1")</f>
        <v>5</v>
      </c>
      <c r="L17" s="71" t="s">
        <v>566</v>
      </c>
      <c r="M17" s="72">
        <f>K17/(K17+K18)</f>
        <v>1</v>
      </c>
    </row>
    <row r="18" spans="1:13" s="17" customFormat="1">
      <c r="A18" s="17" t="s">
        <v>357</v>
      </c>
      <c r="B18" s="17" t="s">
        <v>13</v>
      </c>
      <c r="C18" s="17" t="s">
        <v>336</v>
      </c>
      <c r="D18" s="17" t="s">
        <v>75</v>
      </c>
      <c r="E18" s="17" t="s">
        <v>202</v>
      </c>
      <c r="F18" s="17" t="s">
        <v>339</v>
      </c>
      <c r="G18" s="17" t="s">
        <v>70</v>
      </c>
      <c r="H18" s="27" t="s">
        <v>70</v>
      </c>
      <c r="I18" s="27" t="str">
        <f t="shared" si="0"/>
        <v>1</v>
      </c>
      <c r="J18" s="71" t="s">
        <v>564</v>
      </c>
      <c r="K18" s="72">
        <f>COUNTIF(I17:I21, "0")</f>
        <v>0</v>
      </c>
      <c r="L18" s="71" t="s">
        <v>567</v>
      </c>
      <c r="M18" s="72">
        <f>K17/(K17+K19)</f>
        <v>1</v>
      </c>
    </row>
    <row r="19" spans="1:13" s="17" customFormat="1">
      <c r="A19" s="17" t="s">
        <v>357</v>
      </c>
      <c r="B19" s="17" t="s">
        <v>13</v>
      </c>
      <c r="C19" s="17" t="s">
        <v>336</v>
      </c>
      <c r="D19" s="17" t="s">
        <v>75</v>
      </c>
      <c r="E19" s="17" t="s">
        <v>122</v>
      </c>
      <c r="F19" s="17" t="s">
        <v>338</v>
      </c>
      <c r="G19" s="17" t="s">
        <v>70</v>
      </c>
      <c r="H19" s="27" t="s">
        <v>70</v>
      </c>
      <c r="I19" s="27" t="str">
        <f>IF(G19=H19, "1", "0")</f>
        <v>1</v>
      </c>
      <c r="J19" s="71" t="s">
        <v>565</v>
      </c>
      <c r="K19" s="72">
        <v>0</v>
      </c>
      <c r="L19" s="71"/>
      <c r="M19" s="72"/>
    </row>
    <row r="20" spans="1:13" s="17" customFormat="1">
      <c r="A20" s="17" t="s">
        <v>357</v>
      </c>
      <c r="B20" s="17" t="s">
        <v>13</v>
      </c>
      <c r="C20" s="17" t="s">
        <v>336</v>
      </c>
      <c r="D20" s="17" t="s">
        <v>75</v>
      </c>
      <c r="E20" s="17" t="s">
        <v>118</v>
      </c>
      <c r="F20" s="17" t="s">
        <v>338</v>
      </c>
      <c r="G20" s="17" t="s">
        <v>70</v>
      </c>
      <c r="H20" s="27" t="s">
        <v>70</v>
      </c>
      <c r="I20" s="27" t="str">
        <f t="shared" si="0"/>
        <v>1</v>
      </c>
      <c r="J20" s="71"/>
      <c r="K20" s="72"/>
      <c r="L20" s="71"/>
      <c r="M20" s="72"/>
    </row>
    <row r="21" spans="1:13" s="17" customFormat="1">
      <c r="A21" s="17" t="s">
        <v>357</v>
      </c>
      <c r="B21" s="17" t="s">
        <v>13</v>
      </c>
      <c r="C21" s="17" t="s">
        <v>336</v>
      </c>
      <c r="D21" s="17" t="s">
        <v>75</v>
      </c>
      <c r="E21" s="17" t="s">
        <v>113</v>
      </c>
      <c r="F21" s="17" t="s">
        <v>334</v>
      </c>
      <c r="G21" s="17" t="s">
        <v>70</v>
      </c>
      <c r="H21" s="27" t="s">
        <v>70</v>
      </c>
      <c r="I21" s="27" t="str">
        <f t="shared" si="0"/>
        <v>1</v>
      </c>
      <c r="J21" s="71"/>
      <c r="K21" s="72"/>
      <c r="L21" s="71"/>
      <c r="M21" s="72"/>
    </row>
    <row r="22" spans="1:13" s="42" customFormat="1">
      <c r="A22" s="42" t="s">
        <v>356</v>
      </c>
      <c r="B22" s="42" t="s">
        <v>13</v>
      </c>
      <c r="C22" s="42" t="s">
        <v>336</v>
      </c>
      <c r="D22" s="42" t="s">
        <v>76</v>
      </c>
      <c r="E22" s="42" t="s">
        <v>124</v>
      </c>
      <c r="F22" s="42" t="s">
        <v>338</v>
      </c>
      <c r="G22" s="17" t="s">
        <v>70</v>
      </c>
      <c r="H22" s="27" t="s">
        <v>70</v>
      </c>
      <c r="I22" s="27" t="str">
        <f t="shared" si="0"/>
        <v>1</v>
      </c>
      <c r="J22" s="98" t="s">
        <v>563</v>
      </c>
      <c r="K22" s="99">
        <f>COUNTIF(I22:I27, "1")</f>
        <v>6</v>
      </c>
      <c r="L22" s="98" t="s">
        <v>566</v>
      </c>
      <c r="M22" s="99">
        <f>K22/(K22+K23)</f>
        <v>1</v>
      </c>
    </row>
    <row r="23" spans="1:13" s="42" customFormat="1">
      <c r="A23" s="42" t="s">
        <v>356</v>
      </c>
      <c r="B23" s="42" t="s">
        <v>13</v>
      </c>
      <c r="C23" s="42" t="s">
        <v>336</v>
      </c>
      <c r="D23" s="42" t="s">
        <v>76</v>
      </c>
      <c r="E23" s="42" t="s">
        <v>202</v>
      </c>
      <c r="F23" s="42" t="s">
        <v>339</v>
      </c>
      <c r="G23" s="17" t="s">
        <v>70</v>
      </c>
      <c r="H23" s="27" t="s">
        <v>70</v>
      </c>
      <c r="I23" s="27" t="str">
        <f t="shared" si="0"/>
        <v>1</v>
      </c>
      <c r="J23" s="98" t="s">
        <v>564</v>
      </c>
      <c r="K23" s="99">
        <f>COUNTIF(I22:I27, "0")</f>
        <v>0</v>
      </c>
      <c r="L23" s="98" t="s">
        <v>567</v>
      </c>
      <c r="M23" s="99">
        <f>K22/(K22+K24)</f>
        <v>1</v>
      </c>
    </row>
    <row r="24" spans="1:13" s="42" customFormat="1">
      <c r="A24" s="42" t="s">
        <v>356</v>
      </c>
      <c r="B24" s="42" t="s">
        <v>13</v>
      </c>
      <c r="C24" s="42" t="s">
        <v>336</v>
      </c>
      <c r="D24" s="42" t="s">
        <v>76</v>
      </c>
      <c r="E24" s="42" t="s">
        <v>122</v>
      </c>
      <c r="F24" s="42" t="s">
        <v>338</v>
      </c>
      <c r="G24" s="17" t="s">
        <v>70</v>
      </c>
      <c r="H24" s="27" t="s">
        <v>70</v>
      </c>
      <c r="I24" s="27" t="str">
        <f t="shared" si="0"/>
        <v>1</v>
      </c>
      <c r="J24" s="98" t="s">
        <v>565</v>
      </c>
      <c r="K24" s="99">
        <v>0</v>
      </c>
      <c r="L24" s="98"/>
      <c r="M24" s="99"/>
    </row>
    <row r="25" spans="1:13" s="42" customFormat="1">
      <c r="A25" s="42" t="s">
        <v>356</v>
      </c>
      <c r="B25" s="42" t="s">
        <v>13</v>
      </c>
      <c r="C25" s="42" t="s">
        <v>336</v>
      </c>
      <c r="D25" s="42" t="s">
        <v>76</v>
      </c>
      <c r="E25" s="42" t="s">
        <v>120</v>
      </c>
      <c r="F25" s="42" t="s">
        <v>339</v>
      </c>
      <c r="G25" s="17" t="s">
        <v>70</v>
      </c>
      <c r="H25" s="27" t="s">
        <v>70</v>
      </c>
      <c r="I25" s="27" t="str">
        <f t="shared" si="0"/>
        <v>1</v>
      </c>
      <c r="J25" s="98"/>
      <c r="K25" s="99"/>
      <c r="L25" s="98"/>
      <c r="M25" s="99"/>
    </row>
    <row r="26" spans="1:13" s="42" customFormat="1">
      <c r="A26" s="42" t="s">
        <v>356</v>
      </c>
      <c r="B26" s="42" t="s">
        <v>13</v>
      </c>
      <c r="C26" s="42" t="s">
        <v>336</v>
      </c>
      <c r="D26" s="42" t="s">
        <v>76</v>
      </c>
      <c r="E26" s="42" t="s">
        <v>118</v>
      </c>
      <c r="F26" s="42" t="s">
        <v>339</v>
      </c>
      <c r="G26" s="17" t="s">
        <v>70</v>
      </c>
      <c r="H26" s="27" t="s">
        <v>70</v>
      </c>
      <c r="I26" s="27" t="str">
        <f t="shared" si="0"/>
        <v>1</v>
      </c>
      <c r="J26" s="98"/>
      <c r="K26" s="99"/>
      <c r="L26" s="98"/>
      <c r="M26" s="99"/>
    </row>
    <row r="27" spans="1:13" s="42" customFormat="1">
      <c r="A27" s="42" t="s">
        <v>356</v>
      </c>
      <c r="B27" s="42" t="s">
        <v>13</v>
      </c>
      <c r="C27" s="42" t="s">
        <v>336</v>
      </c>
      <c r="D27" s="42" t="s">
        <v>76</v>
      </c>
      <c r="E27" s="42" t="s">
        <v>113</v>
      </c>
      <c r="F27" s="42" t="s">
        <v>355</v>
      </c>
      <c r="G27" s="17" t="s">
        <v>70</v>
      </c>
      <c r="H27" s="27" t="s">
        <v>70</v>
      </c>
      <c r="I27" s="27" t="str">
        <f t="shared" si="0"/>
        <v>1</v>
      </c>
      <c r="J27" s="98"/>
      <c r="K27" s="99"/>
      <c r="L27" s="98"/>
      <c r="M27" s="99"/>
    </row>
    <row r="28" spans="1:13" s="23" customFormat="1">
      <c r="A28" s="23" t="s">
        <v>350</v>
      </c>
      <c r="B28" s="23" t="s">
        <v>13</v>
      </c>
      <c r="C28" s="23" t="s">
        <v>336</v>
      </c>
      <c r="D28" s="23" t="s">
        <v>77</v>
      </c>
      <c r="E28" s="23" t="s">
        <v>124</v>
      </c>
      <c r="F28" s="23" t="s">
        <v>354</v>
      </c>
      <c r="G28" s="23" t="s">
        <v>351</v>
      </c>
      <c r="H28" s="23" t="s">
        <v>555</v>
      </c>
      <c r="I28" s="27">
        <v>1</v>
      </c>
      <c r="J28" s="85" t="s">
        <v>563</v>
      </c>
      <c r="K28" s="86">
        <f>COUNTIF(I28:I32, "1")</f>
        <v>5</v>
      </c>
      <c r="L28" s="85" t="s">
        <v>566</v>
      </c>
      <c r="M28" s="86">
        <f>K28/(K28+K29)</f>
        <v>1</v>
      </c>
    </row>
    <row r="29" spans="1:13" s="23" customFormat="1">
      <c r="A29" s="23" t="s">
        <v>350</v>
      </c>
      <c r="B29" s="23" t="s">
        <v>13</v>
      </c>
      <c r="C29" s="23" t="s">
        <v>336</v>
      </c>
      <c r="D29" s="23" t="s">
        <v>77</v>
      </c>
      <c r="E29" s="23" t="s">
        <v>202</v>
      </c>
      <c r="F29" s="23" t="s">
        <v>352</v>
      </c>
      <c r="G29" s="23" t="s">
        <v>351</v>
      </c>
      <c r="H29" s="23" t="s">
        <v>555</v>
      </c>
      <c r="I29" s="27">
        <v>1</v>
      </c>
      <c r="J29" s="85" t="s">
        <v>564</v>
      </c>
      <c r="K29" s="86">
        <f>COUNTIF(I28:I32, "0")</f>
        <v>0</v>
      </c>
      <c r="L29" s="85" t="s">
        <v>567</v>
      </c>
      <c r="M29" s="86">
        <f>K28/(K28+K30)</f>
        <v>0.83333333333333337</v>
      </c>
    </row>
    <row r="30" spans="1:13" s="23" customFormat="1">
      <c r="A30" s="23" t="s">
        <v>350</v>
      </c>
      <c r="B30" s="23" t="s">
        <v>13</v>
      </c>
      <c r="C30" s="23" t="s">
        <v>336</v>
      </c>
      <c r="D30" s="23" t="s">
        <v>77</v>
      </c>
      <c r="E30" s="23" t="s">
        <v>122</v>
      </c>
      <c r="F30" s="23" t="s">
        <v>353</v>
      </c>
      <c r="G30" s="23" t="s">
        <v>351</v>
      </c>
      <c r="H30" s="23" t="s">
        <v>555</v>
      </c>
      <c r="I30" s="27">
        <v>1</v>
      </c>
      <c r="J30" s="85" t="s">
        <v>565</v>
      </c>
      <c r="K30" s="86">
        <v>1</v>
      </c>
      <c r="L30" s="85"/>
      <c r="M30" s="86"/>
    </row>
    <row r="31" spans="1:13" s="23" customFormat="1">
      <c r="A31" s="23" t="s">
        <v>350</v>
      </c>
      <c r="B31" s="23" t="s">
        <v>13</v>
      </c>
      <c r="C31" s="23" t="s">
        <v>336</v>
      </c>
      <c r="D31" s="23" t="s">
        <v>77</v>
      </c>
      <c r="E31" s="23" t="s">
        <v>118</v>
      </c>
      <c r="F31" s="23" t="s">
        <v>352</v>
      </c>
      <c r="G31" s="23" t="s">
        <v>351</v>
      </c>
      <c r="H31" s="23" t="s">
        <v>555</v>
      </c>
      <c r="I31" s="27">
        <v>1</v>
      </c>
      <c r="J31" s="85"/>
      <c r="K31" s="86"/>
      <c r="L31" s="85"/>
      <c r="M31" s="86"/>
    </row>
    <row r="32" spans="1:13" s="23" customFormat="1">
      <c r="A32" s="23" t="s">
        <v>350</v>
      </c>
      <c r="B32" s="23" t="s">
        <v>13</v>
      </c>
      <c r="C32" s="23" t="s">
        <v>336</v>
      </c>
      <c r="D32" s="23" t="s">
        <v>77</v>
      </c>
      <c r="E32" s="23" t="s">
        <v>113</v>
      </c>
      <c r="F32" s="23" t="s">
        <v>334</v>
      </c>
      <c r="G32" s="23" t="s">
        <v>70</v>
      </c>
      <c r="H32" s="23" t="s">
        <v>555</v>
      </c>
      <c r="I32" s="27">
        <v>1</v>
      </c>
      <c r="J32" s="85"/>
      <c r="K32" s="86"/>
      <c r="L32" s="85"/>
      <c r="M32" s="86"/>
    </row>
    <row r="33" spans="1:13" s="20" customFormat="1">
      <c r="A33" s="20" t="s">
        <v>348</v>
      </c>
      <c r="B33" s="20" t="s">
        <v>13</v>
      </c>
      <c r="C33" s="20" t="s">
        <v>336</v>
      </c>
      <c r="D33" s="20" t="s">
        <v>72</v>
      </c>
      <c r="E33" s="20" t="s">
        <v>124</v>
      </c>
      <c r="F33" s="20" t="s">
        <v>338</v>
      </c>
      <c r="G33" s="20" t="s">
        <v>70</v>
      </c>
      <c r="H33" s="20" t="s">
        <v>70</v>
      </c>
      <c r="I33" s="27" t="str">
        <f t="shared" si="0"/>
        <v>1</v>
      </c>
      <c r="J33" s="57" t="s">
        <v>563</v>
      </c>
      <c r="K33" s="58">
        <f>COUNTIF(I33:I38, "1")</f>
        <v>5</v>
      </c>
      <c r="L33" s="57" t="s">
        <v>566</v>
      </c>
      <c r="M33" s="58">
        <f>K33/(K33+K34)</f>
        <v>0.83333333333333337</v>
      </c>
    </row>
    <row r="34" spans="1:13" s="20" customFormat="1">
      <c r="A34" s="20" t="s">
        <v>348</v>
      </c>
      <c r="B34" s="20" t="s">
        <v>13</v>
      </c>
      <c r="C34" s="20" t="s">
        <v>336</v>
      </c>
      <c r="D34" s="20" t="s">
        <v>72</v>
      </c>
      <c r="E34" s="20" t="s">
        <v>202</v>
      </c>
      <c r="F34" s="20" t="s">
        <v>349</v>
      </c>
      <c r="G34" s="20" t="s">
        <v>233</v>
      </c>
      <c r="H34" s="20" t="s">
        <v>70</v>
      </c>
      <c r="I34" s="27" t="str">
        <f t="shared" si="0"/>
        <v>0</v>
      </c>
      <c r="J34" s="57" t="s">
        <v>564</v>
      </c>
      <c r="K34" s="58">
        <f>COUNTIF(I33:I38, "0")</f>
        <v>1</v>
      </c>
      <c r="L34" s="57" t="s">
        <v>567</v>
      </c>
      <c r="M34" s="58">
        <f>K33/(K33+K35)</f>
        <v>1</v>
      </c>
    </row>
    <row r="35" spans="1:13" s="20" customFormat="1">
      <c r="A35" s="20" t="s">
        <v>348</v>
      </c>
      <c r="B35" s="20" t="s">
        <v>13</v>
      </c>
      <c r="C35" s="20" t="s">
        <v>336</v>
      </c>
      <c r="D35" s="20" t="s">
        <v>72</v>
      </c>
      <c r="E35" s="20" t="s">
        <v>122</v>
      </c>
      <c r="F35" s="20" t="s">
        <v>338</v>
      </c>
      <c r="G35" s="20" t="s">
        <v>70</v>
      </c>
      <c r="H35" s="20" t="s">
        <v>70</v>
      </c>
      <c r="I35" s="27" t="str">
        <f t="shared" si="0"/>
        <v>1</v>
      </c>
      <c r="J35" s="57" t="s">
        <v>565</v>
      </c>
      <c r="K35" s="58">
        <v>0</v>
      </c>
      <c r="L35" s="57"/>
      <c r="M35" s="58"/>
    </row>
    <row r="36" spans="1:13" s="20" customFormat="1">
      <c r="A36" s="20" t="s">
        <v>348</v>
      </c>
      <c r="B36" s="20" t="s">
        <v>13</v>
      </c>
      <c r="C36" s="20" t="s">
        <v>336</v>
      </c>
      <c r="D36" s="20" t="s">
        <v>72</v>
      </c>
      <c r="E36" s="20" t="s">
        <v>120</v>
      </c>
      <c r="F36" s="20" t="s">
        <v>339</v>
      </c>
      <c r="G36" s="20" t="s">
        <v>70</v>
      </c>
      <c r="H36" s="20" t="s">
        <v>70</v>
      </c>
      <c r="I36" s="27" t="str">
        <f t="shared" si="0"/>
        <v>1</v>
      </c>
      <c r="J36" s="57"/>
      <c r="K36" s="58"/>
      <c r="L36" s="57"/>
      <c r="M36" s="58"/>
    </row>
    <row r="37" spans="1:13" s="20" customFormat="1">
      <c r="A37" s="20" t="s">
        <v>348</v>
      </c>
      <c r="B37" s="20" t="s">
        <v>13</v>
      </c>
      <c r="C37" s="20" t="s">
        <v>336</v>
      </c>
      <c r="D37" s="20" t="s">
        <v>72</v>
      </c>
      <c r="E37" s="20" t="s">
        <v>118</v>
      </c>
      <c r="F37" s="20" t="s">
        <v>334</v>
      </c>
      <c r="G37" s="20" t="s">
        <v>70</v>
      </c>
      <c r="H37" s="20" t="s">
        <v>70</v>
      </c>
      <c r="I37" s="27" t="str">
        <f t="shared" si="0"/>
        <v>1</v>
      </c>
      <c r="J37" s="57"/>
      <c r="K37" s="58"/>
      <c r="L37" s="57"/>
      <c r="M37" s="58"/>
    </row>
    <row r="38" spans="1:13" s="20" customFormat="1">
      <c r="A38" s="20" t="s">
        <v>348</v>
      </c>
      <c r="B38" s="20" t="s">
        <v>13</v>
      </c>
      <c r="C38" s="20" t="s">
        <v>336</v>
      </c>
      <c r="D38" s="20" t="s">
        <v>72</v>
      </c>
      <c r="E38" s="20" t="s">
        <v>113</v>
      </c>
      <c r="F38" s="20" t="s">
        <v>334</v>
      </c>
      <c r="G38" s="20" t="s">
        <v>70</v>
      </c>
      <c r="H38" s="20" t="s">
        <v>70</v>
      </c>
      <c r="I38" s="27" t="str">
        <f t="shared" si="0"/>
        <v>1</v>
      </c>
      <c r="J38" s="57"/>
      <c r="K38" s="58"/>
      <c r="L38" s="57"/>
      <c r="M38" s="58"/>
    </row>
    <row r="39" spans="1:13" s="39" customFormat="1">
      <c r="A39" s="39" t="s">
        <v>341</v>
      </c>
      <c r="B39" s="39" t="s">
        <v>13</v>
      </c>
      <c r="C39" s="39" t="s">
        <v>336</v>
      </c>
      <c r="D39" s="39" t="s">
        <v>91</v>
      </c>
      <c r="E39" s="39" t="s">
        <v>124</v>
      </c>
      <c r="F39" s="39" t="s">
        <v>347</v>
      </c>
      <c r="G39" s="39" t="s">
        <v>68</v>
      </c>
      <c r="H39" s="39" t="s">
        <v>68</v>
      </c>
      <c r="I39" s="27" t="str">
        <f t="shared" si="0"/>
        <v>1</v>
      </c>
      <c r="J39" s="61" t="s">
        <v>563</v>
      </c>
      <c r="K39" s="62">
        <f>COUNTIF(I39:I43, "1")</f>
        <v>2</v>
      </c>
      <c r="L39" s="61" t="s">
        <v>566</v>
      </c>
      <c r="M39" s="62">
        <f>K39/(K39+K40)</f>
        <v>0.4</v>
      </c>
    </row>
    <row r="40" spans="1:13" s="39" customFormat="1">
      <c r="A40" s="39" t="s">
        <v>341</v>
      </c>
      <c r="B40" s="39" t="s">
        <v>13</v>
      </c>
      <c r="C40" s="39" t="s">
        <v>336</v>
      </c>
      <c r="D40" s="39" t="s">
        <v>91</v>
      </c>
      <c r="E40" s="39" t="s">
        <v>202</v>
      </c>
      <c r="F40" s="39" t="s">
        <v>346</v>
      </c>
      <c r="G40" s="39" t="s">
        <v>345</v>
      </c>
      <c r="H40" s="39" t="s">
        <v>68</v>
      </c>
      <c r="I40" s="27" t="str">
        <f t="shared" si="0"/>
        <v>0</v>
      </c>
      <c r="J40" s="61" t="s">
        <v>564</v>
      </c>
      <c r="K40" s="62">
        <f>COUNTIF(I39:I43, "0")</f>
        <v>3</v>
      </c>
      <c r="L40" s="61" t="s">
        <v>567</v>
      </c>
      <c r="M40" s="62">
        <f>K39/(K39+K41)</f>
        <v>1</v>
      </c>
    </row>
    <row r="41" spans="1:13" s="39" customFormat="1">
      <c r="A41" s="39" t="s">
        <v>341</v>
      </c>
      <c r="B41" s="39" t="s">
        <v>13</v>
      </c>
      <c r="C41" s="39" t="s">
        <v>336</v>
      </c>
      <c r="D41" s="39" t="s">
        <v>91</v>
      </c>
      <c r="E41" s="39" t="s">
        <v>122</v>
      </c>
      <c r="F41" s="39" t="s">
        <v>344</v>
      </c>
      <c r="G41" s="39" t="s">
        <v>343</v>
      </c>
      <c r="H41" s="39" t="s">
        <v>68</v>
      </c>
      <c r="I41" s="27" t="str">
        <f t="shared" si="0"/>
        <v>0</v>
      </c>
      <c r="J41" s="61" t="s">
        <v>565</v>
      </c>
      <c r="K41" s="62">
        <v>0</v>
      </c>
      <c r="L41" s="61"/>
      <c r="M41" s="62"/>
    </row>
    <row r="42" spans="1:13" s="39" customFormat="1">
      <c r="A42" s="39" t="s">
        <v>341</v>
      </c>
      <c r="B42" s="39" t="s">
        <v>13</v>
      </c>
      <c r="C42" s="39" t="s">
        <v>336</v>
      </c>
      <c r="D42" s="39" t="s">
        <v>91</v>
      </c>
      <c r="E42" s="39" t="s">
        <v>118</v>
      </c>
      <c r="F42" s="39" t="s">
        <v>342</v>
      </c>
      <c r="G42" s="39" t="s">
        <v>68</v>
      </c>
      <c r="H42" s="39" t="s">
        <v>68</v>
      </c>
      <c r="I42" s="27" t="str">
        <f t="shared" si="0"/>
        <v>1</v>
      </c>
      <c r="J42" s="61"/>
      <c r="K42" s="62"/>
      <c r="L42" s="61"/>
      <c r="M42" s="62"/>
    </row>
    <row r="43" spans="1:13" s="39" customFormat="1">
      <c r="A43" s="39" t="s">
        <v>341</v>
      </c>
      <c r="B43" s="39" t="s">
        <v>13</v>
      </c>
      <c r="C43" s="39" t="s">
        <v>336</v>
      </c>
      <c r="D43" s="39" t="s">
        <v>91</v>
      </c>
      <c r="E43" s="39" t="s">
        <v>113</v>
      </c>
      <c r="F43" s="39" t="s">
        <v>334</v>
      </c>
      <c r="G43" s="39" t="s">
        <v>70</v>
      </c>
      <c r="H43" s="39" t="s">
        <v>68</v>
      </c>
      <c r="I43" s="27" t="str">
        <f t="shared" si="0"/>
        <v>0</v>
      </c>
      <c r="J43" s="61"/>
      <c r="K43" s="62"/>
      <c r="L43" s="61"/>
      <c r="M43" s="62"/>
    </row>
    <row r="44" spans="1:13" s="21" customFormat="1">
      <c r="A44" s="21" t="s">
        <v>340</v>
      </c>
      <c r="B44" s="21" t="s">
        <v>13</v>
      </c>
      <c r="C44" s="21" t="s">
        <v>336</v>
      </c>
      <c r="D44" s="21" t="s">
        <v>79</v>
      </c>
      <c r="E44" s="21" t="s">
        <v>124</v>
      </c>
      <c r="F44" s="21" t="s">
        <v>338</v>
      </c>
      <c r="G44" s="21" t="s">
        <v>70</v>
      </c>
      <c r="H44" s="21" t="s">
        <v>70</v>
      </c>
      <c r="I44" s="27" t="str">
        <f t="shared" si="0"/>
        <v>1</v>
      </c>
      <c r="J44" s="89" t="s">
        <v>563</v>
      </c>
      <c r="K44" s="90">
        <f>COUNTIF(I44:I49, "1")</f>
        <v>6</v>
      </c>
      <c r="L44" s="89" t="s">
        <v>566</v>
      </c>
      <c r="M44" s="90">
        <f>K44/(K44+K45)</f>
        <v>1</v>
      </c>
    </row>
    <row r="45" spans="1:13" s="21" customFormat="1">
      <c r="A45" s="21" t="s">
        <v>340</v>
      </c>
      <c r="B45" s="21" t="s">
        <v>13</v>
      </c>
      <c r="C45" s="21" t="s">
        <v>336</v>
      </c>
      <c r="D45" s="21" t="s">
        <v>79</v>
      </c>
      <c r="E45" s="21" t="s">
        <v>202</v>
      </c>
      <c r="F45" s="21" t="s">
        <v>339</v>
      </c>
      <c r="G45" s="21" t="s">
        <v>70</v>
      </c>
      <c r="H45" s="21" t="s">
        <v>70</v>
      </c>
      <c r="I45" s="27" t="str">
        <f t="shared" si="0"/>
        <v>1</v>
      </c>
      <c r="J45" s="89" t="s">
        <v>564</v>
      </c>
      <c r="K45" s="90">
        <f>COUNTIF(I44:I49, "0")</f>
        <v>0</v>
      </c>
      <c r="L45" s="89" t="s">
        <v>567</v>
      </c>
      <c r="M45" s="90">
        <f>K44/(K44+K46)</f>
        <v>1</v>
      </c>
    </row>
    <row r="46" spans="1:13" s="21" customFormat="1">
      <c r="A46" s="21" t="s">
        <v>340</v>
      </c>
      <c r="B46" s="21" t="s">
        <v>13</v>
      </c>
      <c r="C46" s="21" t="s">
        <v>336</v>
      </c>
      <c r="D46" s="21" t="s">
        <v>79</v>
      </c>
      <c r="E46" s="21" t="s">
        <v>122</v>
      </c>
      <c r="F46" s="21" t="s">
        <v>338</v>
      </c>
      <c r="G46" s="21" t="s">
        <v>70</v>
      </c>
      <c r="H46" s="21" t="s">
        <v>70</v>
      </c>
      <c r="I46" s="27" t="str">
        <f t="shared" si="0"/>
        <v>1</v>
      </c>
      <c r="J46" s="89" t="s">
        <v>565</v>
      </c>
      <c r="K46" s="90">
        <v>0</v>
      </c>
      <c r="L46" s="89"/>
      <c r="M46" s="90"/>
    </row>
    <row r="47" spans="1:13" s="21" customFormat="1">
      <c r="A47" s="21" t="s">
        <v>340</v>
      </c>
      <c r="B47" s="21" t="s">
        <v>13</v>
      </c>
      <c r="C47" s="21" t="s">
        <v>336</v>
      </c>
      <c r="D47" s="21" t="s">
        <v>79</v>
      </c>
      <c r="E47" s="21" t="s">
        <v>120</v>
      </c>
      <c r="F47" s="21" t="s">
        <v>338</v>
      </c>
      <c r="G47" s="21" t="s">
        <v>70</v>
      </c>
      <c r="H47" s="21" t="s">
        <v>70</v>
      </c>
      <c r="I47" s="27" t="str">
        <f t="shared" si="0"/>
        <v>1</v>
      </c>
      <c r="J47" s="89"/>
      <c r="K47" s="90"/>
      <c r="L47" s="89"/>
      <c r="M47" s="90"/>
    </row>
    <row r="48" spans="1:13" s="21" customFormat="1">
      <c r="A48" s="21" t="s">
        <v>340</v>
      </c>
      <c r="B48" s="21" t="s">
        <v>13</v>
      </c>
      <c r="C48" s="21" t="s">
        <v>336</v>
      </c>
      <c r="D48" s="21" t="s">
        <v>79</v>
      </c>
      <c r="E48" s="21" t="s">
        <v>118</v>
      </c>
      <c r="F48" s="21" t="s">
        <v>339</v>
      </c>
      <c r="G48" s="21" t="s">
        <v>70</v>
      </c>
      <c r="H48" s="21" t="s">
        <v>70</v>
      </c>
      <c r="I48" s="27" t="str">
        <f t="shared" si="0"/>
        <v>1</v>
      </c>
      <c r="J48" s="89"/>
      <c r="K48" s="90"/>
      <c r="L48" s="89"/>
      <c r="M48" s="90"/>
    </row>
    <row r="49" spans="1:14" s="21" customFormat="1">
      <c r="A49" s="21" t="s">
        <v>340</v>
      </c>
      <c r="B49" s="21" t="s">
        <v>13</v>
      </c>
      <c r="C49" s="21" t="s">
        <v>336</v>
      </c>
      <c r="D49" s="21" t="s">
        <v>79</v>
      </c>
      <c r="E49" s="21" t="s">
        <v>113</v>
      </c>
      <c r="F49" s="21" t="s">
        <v>334</v>
      </c>
      <c r="G49" s="21" t="s">
        <v>70</v>
      </c>
      <c r="H49" s="21" t="s">
        <v>70</v>
      </c>
      <c r="I49" s="27" t="str">
        <f t="shared" si="0"/>
        <v>1</v>
      </c>
      <c r="J49" s="89"/>
      <c r="K49" s="90"/>
      <c r="L49" s="89"/>
      <c r="M49" s="90"/>
    </row>
    <row r="50" spans="1:14" s="22" customFormat="1">
      <c r="A50" s="22" t="s">
        <v>337</v>
      </c>
      <c r="B50" s="22" t="s">
        <v>13</v>
      </c>
      <c r="C50" s="22" t="s">
        <v>336</v>
      </c>
      <c r="D50" s="22" t="s">
        <v>335</v>
      </c>
      <c r="E50" s="22" t="s">
        <v>124</v>
      </c>
      <c r="F50" s="22" t="s">
        <v>338</v>
      </c>
      <c r="G50" s="21" t="s">
        <v>70</v>
      </c>
      <c r="H50" s="21" t="s">
        <v>70</v>
      </c>
      <c r="I50" s="27" t="str">
        <f t="shared" si="0"/>
        <v>1</v>
      </c>
      <c r="J50" s="59" t="s">
        <v>563</v>
      </c>
      <c r="K50" s="60">
        <f>COUNTIF(I50:I54, "1")</f>
        <v>5</v>
      </c>
      <c r="L50" s="59" t="s">
        <v>566</v>
      </c>
      <c r="M50" s="60">
        <f>K50/(K50+K51)</f>
        <v>1</v>
      </c>
    </row>
    <row r="51" spans="1:14" s="22" customFormat="1">
      <c r="A51" s="22" t="s">
        <v>337</v>
      </c>
      <c r="B51" s="22" t="s">
        <v>13</v>
      </c>
      <c r="C51" s="22" t="s">
        <v>336</v>
      </c>
      <c r="D51" s="22" t="s">
        <v>335</v>
      </c>
      <c r="E51" s="22" t="s">
        <v>202</v>
      </c>
      <c r="F51" s="22" t="s">
        <v>339</v>
      </c>
      <c r="G51" s="21" t="s">
        <v>70</v>
      </c>
      <c r="H51" s="21" t="s">
        <v>70</v>
      </c>
      <c r="I51" s="27" t="str">
        <f t="shared" si="0"/>
        <v>1</v>
      </c>
      <c r="J51" s="59" t="s">
        <v>564</v>
      </c>
      <c r="K51" s="60">
        <f>COUNTIF(I50:I54, "0")</f>
        <v>0</v>
      </c>
      <c r="L51" s="59" t="s">
        <v>567</v>
      </c>
      <c r="M51" s="60">
        <f>K50/(K50+K52)</f>
        <v>1</v>
      </c>
    </row>
    <row r="52" spans="1:14" s="22" customFormat="1">
      <c r="A52" s="22" t="s">
        <v>337</v>
      </c>
      <c r="B52" s="22" t="s">
        <v>13</v>
      </c>
      <c r="C52" s="22" t="s">
        <v>336</v>
      </c>
      <c r="D52" s="22" t="s">
        <v>335</v>
      </c>
      <c r="E52" s="22" t="s">
        <v>122</v>
      </c>
      <c r="F52" s="22" t="s">
        <v>338</v>
      </c>
      <c r="G52" s="21" t="s">
        <v>70</v>
      </c>
      <c r="H52" s="21" t="s">
        <v>70</v>
      </c>
      <c r="I52" s="27" t="str">
        <f t="shared" si="0"/>
        <v>1</v>
      </c>
      <c r="J52" s="59" t="s">
        <v>565</v>
      </c>
      <c r="K52" s="60">
        <v>0</v>
      </c>
      <c r="L52" s="59"/>
      <c r="M52" s="60"/>
    </row>
    <row r="53" spans="1:14" s="22" customFormat="1">
      <c r="A53" s="22" t="s">
        <v>337</v>
      </c>
      <c r="B53" s="22" t="s">
        <v>13</v>
      </c>
      <c r="C53" s="22" t="s">
        <v>336</v>
      </c>
      <c r="D53" s="22" t="s">
        <v>335</v>
      </c>
      <c r="E53" s="22" t="s">
        <v>118</v>
      </c>
      <c r="F53" s="22" t="s">
        <v>338</v>
      </c>
      <c r="G53" s="21" t="s">
        <v>70</v>
      </c>
      <c r="H53" s="21" t="s">
        <v>70</v>
      </c>
      <c r="I53" s="27" t="str">
        <f t="shared" si="0"/>
        <v>1</v>
      </c>
      <c r="J53" s="59"/>
      <c r="K53" s="60"/>
      <c r="L53" s="59"/>
      <c r="M53" s="60"/>
    </row>
    <row r="54" spans="1:14" s="22" customFormat="1">
      <c r="A54" s="22" t="s">
        <v>337</v>
      </c>
      <c r="B54" s="22" t="s">
        <v>13</v>
      </c>
      <c r="C54" s="22" t="s">
        <v>336</v>
      </c>
      <c r="D54" s="22" t="s">
        <v>335</v>
      </c>
      <c r="E54" s="22" t="s">
        <v>113</v>
      </c>
      <c r="F54" s="22" t="s">
        <v>334</v>
      </c>
      <c r="G54" s="21" t="s">
        <v>70</v>
      </c>
      <c r="H54" s="21" t="s">
        <v>70</v>
      </c>
      <c r="I54" s="27" t="str">
        <f t="shared" si="0"/>
        <v>1</v>
      </c>
      <c r="J54" s="59"/>
      <c r="K54" s="60"/>
      <c r="L54" s="59"/>
      <c r="M54" s="60"/>
    </row>
    <row r="56" spans="1:14" ht="15.75">
      <c r="M56" s="74" t="s">
        <v>568</v>
      </c>
      <c r="N56" s="93">
        <f>AVERAGE(M2,M7,M12,M17,M22,M28,M33,M39,M44,M50)</f>
        <v>0.86333333333333329</v>
      </c>
    </row>
    <row r="57" spans="1:14" ht="15.75">
      <c r="M57" s="74" t="s">
        <v>569</v>
      </c>
      <c r="N57" s="93">
        <f>AVERAGE(M3,M8,M13,M18,M23,M29,M34,M40,M45,M51)</f>
        <v>0.98333333333333317</v>
      </c>
    </row>
  </sheetData>
  <autoFilter ref="A1:F1">
    <filterColumn colId="3"/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Analysis-Chart</vt:lpstr>
      <vt:lpstr>Answers</vt:lpstr>
      <vt:lpstr>ReviewCounties</vt:lpstr>
      <vt:lpstr>GetCountySchools</vt:lpstr>
      <vt:lpstr>ReviewMovieInfoLink</vt:lpstr>
      <vt:lpstr>ReviewMovieDirector</vt:lpstr>
      <vt:lpstr>ReviewHeadquarterName</vt:lpstr>
      <vt:lpstr>GetStateNameforRiver</vt:lpstr>
      <vt:lpstr>ReviewRiverNames</vt:lpstr>
      <vt:lpstr>AcquireRiverNames</vt:lpstr>
      <vt:lpstr>ReviewRiverLength</vt:lpstr>
      <vt:lpstr>AcquireRiverLength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Kursuni</dc:creator>
  <cp:lastModifiedBy>Kursuni</cp:lastModifiedBy>
  <dcterms:created xsi:type="dcterms:W3CDTF">2012-12-12T03:07:44Z</dcterms:created>
  <dcterms:modified xsi:type="dcterms:W3CDTF">2013-04-19T22:20:01Z</dcterms:modified>
</cp:coreProperties>
</file>