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mc:AlternateContent xmlns:mc="http://schemas.openxmlformats.org/markup-compatibility/2006">
    <mc:Choice Requires="x15">
      <x15ac:absPath xmlns:x15ac="http://schemas.microsoft.com/office/spreadsheetml/2010/11/ac" url="C:\Users\VJ\Desktop\"/>
    </mc:Choice>
  </mc:AlternateContent>
  <xr:revisionPtr revIDLastSave="0" documentId="13_ncr:1_{9A1BA65B-1C42-45AC-9EFF-5EF33B9FDD40}" xr6:coauthVersionLast="43" xr6:coauthVersionMax="43" xr10:uidLastSave="{00000000-0000-0000-0000-000000000000}"/>
  <bookViews>
    <workbookView xWindow="-108" yWindow="-108" windowWidth="23256" windowHeight="12576" xr2:uid="{D2EF6AA8-8176-470D-95D9-FD2CC9D393CA}"/>
  </bookViews>
  <sheets>
    <sheet name="Actives Dashboard" sheetId="8" r:id="rId1"/>
    <sheet name="Sepeartion Dashboard" sheetId="9" r:id="rId2"/>
    <sheet name="Headline " sheetId="7" r:id="rId3"/>
    <sheet name="Actives" sheetId="2" r:id="rId4"/>
    <sheet name="Ethnicity" sheetId="1" r:id="rId5"/>
    <sheet name="Region" sheetId="4" r:id="rId6"/>
    <sheet name="Tenure" sheetId="3" r:id="rId7"/>
    <sheet name="Seperation" sheetId="5" r:id="rId8"/>
    <sheet name="Term Reason" sheetId="6"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59" r:id="rId10"/>
    <pivotCache cacheId="62" r:id="rId11"/>
    <pivotCache cacheId="65" r:id="rId12"/>
    <pivotCache cacheId="68" r:id="rId13"/>
    <pivotCache cacheId="71" r:id="rId14"/>
    <pivotCache cacheId="74" r:id="rId15"/>
    <pivotCache cacheId="80" r:id="rId16"/>
    <pivotCache cacheId="86" r:id="rId17"/>
    <pivotCache cacheId="89" r:id="rId18"/>
    <pivotCache cacheId="92" r:id="rId19"/>
    <pivotCache cacheId="95"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54e81faf-7647-43a6-9f02-1ddf5339111e"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 i="8" l="1"/>
  <c r="O5" i="8"/>
  <c r="O4" i="8"/>
  <c r="J5" i="8"/>
  <c r="T5" i="8"/>
  <c r="N5" i="8"/>
  <c r="K5" i="8"/>
  <c r="V5" i="8"/>
  <c r="K4" i="8"/>
  <c r="U5" i="8"/>
  <c r="J4" i="8"/>
  <c r="E5" i="8"/>
  <c r="G5" i="8"/>
  <c r="F5" i="8"/>
  <c r="F2" i="8" l="1"/>
  <c r="G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FD7739-7AC6-475A-A271-6CAFA01CFF37}" name="Query - HR Data" description="Connection to the 'HR Data' query in the workbook." type="100" refreshedVersion="6" minRefreshableVersion="5">
    <extLst>
      <ext xmlns:x15="http://schemas.microsoft.com/office/spreadsheetml/2010/11/main" uri="{DE250136-89BD-433C-8126-D09CA5730AF9}">
        <x15:connection id="997b70ae-ec70-4701-8e2a-5c9e1443ccb5"/>
      </ext>
    </extLst>
  </connection>
  <connection id="2" xr16:uid="{9AE9C132-D3A9-4F1F-85E3-7981D7D0272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BF9F9BA6-55B8-4DBD-9F0E-87BB24815A5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8566D263-DF5F-4B56-9E4F-A88AF70829DC}" keepAlive="1" name="Query - Transform File from HR Data" description="Connection to the 'Transform File from HR Data' query in the workbook." type="5" refreshedVersion="0" background="1">
    <dbPr connection="Provider=Microsoft.Mashup.OleDb.1;Data Source=$Workbook$;Location=&quot;Transform File from HR Data&quot;;Extended Properties=&quot;&quot;" command="SELECT * FROM [Transform File from HR Data]"/>
  </connection>
  <connection id="5" xr16:uid="{394BA5CF-579B-4D20-82E4-9727EC0BD063}" keepAlive="1" name="Query - Transform Sample File from HR Data" description="Connection to the 'Transform Sample File from HR Data' query in the workbook." type="5" refreshedVersion="0" background="1">
    <dbPr connection="Provider=Microsoft.Mashup.OleDb.1;Data Source=$Workbook$;Location=&quot;Transform Sample File from HR Data&quot;;Extended Properties=&quot;&quot;" command="SELECT * FROM [Transform Sample File from HR Data]"/>
  </connection>
  <connection id="6" xr16:uid="{8D6CCD36-BA35-480E-BED3-73CEF480F58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<sst xmlns="http://schemas.openxmlformats.org/spreadsheetml/2006/main" count="239" uniqueCount="70">
  <si>
    <t>Row Labels</t>
  </si>
  <si>
    <t>Grand Total</t>
  </si>
  <si>
    <t>Qtr1</t>
  </si>
  <si>
    <t>Jan</t>
  </si>
  <si>
    <t>Feb</t>
  </si>
  <si>
    <t>Mar</t>
  </si>
  <si>
    <t>Qtr2</t>
  </si>
  <si>
    <t>Apr</t>
  </si>
  <si>
    <t>May</t>
  </si>
  <si>
    <t>Jun</t>
  </si>
  <si>
    <t>Qtr3</t>
  </si>
  <si>
    <t>Jul</t>
  </si>
  <si>
    <t>Aug</t>
  </si>
  <si>
    <t>Sep</t>
  </si>
  <si>
    <t>Qtr4</t>
  </si>
  <si>
    <t>Oct</t>
  </si>
  <si>
    <t>Nov</t>
  </si>
  <si>
    <t>Dec</t>
  </si>
  <si>
    <t>2015</t>
  </si>
  <si>
    <t>2016</t>
  </si>
  <si>
    <t>2017</t>
  </si>
  <si>
    <t>2018</t>
  </si>
  <si>
    <t>Qtr1 Total</t>
  </si>
  <si>
    <t>Qtr2 Total</t>
  </si>
  <si>
    <t>Qtr3 Total</t>
  </si>
  <si>
    <t>Qtr4 Total</t>
  </si>
  <si>
    <t>2015 Total</t>
  </si>
  <si>
    <t>2016 Total</t>
  </si>
  <si>
    <t>2017 Total</t>
  </si>
  <si>
    <t>2018 Total</t>
  </si>
  <si>
    <t>Active Employees</t>
  </si>
  <si>
    <t>New Hires</t>
  </si>
  <si>
    <t xml:space="preserve"> </t>
  </si>
  <si>
    <t>Group A</t>
  </si>
  <si>
    <t>Group B</t>
  </si>
  <si>
    <t>Group D</t>
  </si>
  <si>
    <t>Group E</t>
  </si>
  <si>
    <t>Group F</t>
  </si>
  <si>
    <t>Group G</t>
  </si>
  <si>
    <t>F</t>
  </si>
  <si>
    <t>M</t>
  </si>
  <si>
    <t>Column Labels</t>
  </si>
  <si>
    <t>FT</t>
  </si>
  <si>
    <t>PT</t>
  </si>
  <si>
    <t xml:space="preserve"> Group C</t>
  </si>
  <si>
    <t>Avg. Tenure months</t>
  </si>
  <si>
    <t>Central</t>
  </si>
  <si>
    <t>East</t>
  </si>
  <si>
    <t>Midwest</t>
  </si>
  <si>
    <t>North</t>
  </si>
  <si>
    <t>Northwest</t>
  </si>
  <si>
    <t>South</t>
  </si>
  <si>
    <t>West</t>
  </si>
  <si>
    <t>Seperations</t>
  </si>
  <si>
    <t>BadHires</t>
  </si>
  <si>
    <t>Involuntary</t>
  </si>
  <si>
    <t>Voluntary</t>
  </si>
  <si>
    <t xml:space="preserve">  </t>
  </si>
  <si>
    <t>Total Emp</t>
  </si>
  <si>
    <t>HR Management Dashboard</t>
  </si>
  <si>
    <t>Hourly</t>
  </si>
  <si>
    <t>Salary</t>
  </si>
  <si>
    <t>Full Time</t>
  </si>
  <si>
    <t>Part Time</t>
  </si>
  <si>
    <t>&lt;30</t>
  </si>
  <si>
    <t>30-49</t>
  </si>
  <si>
    <t>50+</t>
  </si>
  <si>
    <t>TurnOver %</t>
  </si>
  <si>
    <t>Turnover</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</si>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</sst>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entury Gothic"/>
      <family val="2"/>
      <scheme val="minor"/>
    </font>
    <font>
      <sz val="11"/>
      <color theme="1"/>
      <name val="Century Gothic"/>
      <family val="2"/>
      <scheme val="minor"/>
    </font>
    <font>
      <b/>
      <sz val="13"/>
      <color theme="4" tint="-0.499984740745262"/>
      <name val="Century Gothic"/>
      <family val="2"/>
      <scheme val="minor"/>
    </font>
    <font>
      <b/>
      <sz val="13"/>
      <color theme="9" tint="-0.249977111117893"/>
      <name val="Century Gothic"/>
      <family val="2"/>
      <scheme val="minor"/>
    </font>
    <font>
      <b/>
      <sz val="18"/>
      <color theme="9" tint="-0.249977111117893"/>
      <name val="Century Gothic"/>
      <family val="2"/>
      <scheme val="minor"/>
    </font>
    <font>
      <b/>
      <sz val="18"/>
      <color theme="4" tint="-0.499984740745262"/>
      <name val="Century Gothic"/>
      <family val="2"/>
      <scheme val="minor"/>
    </font>
    <font>
      <b/>
      <sz val="18"/>
      <color theme="8" tint="0.39997558519241921"/>
      <name val="Century Gothic"/>
      <family val="2"/>
      <scheme val="minor"/>
    </font>
    <font>
      <b/>
      <sz val="18"/>
      <color theme="1" tint="0.34998626667073579"/>
      <name val="Century Gothic"/>
      <family val="2"/>
      <scheme val="minor"/>
    </font>
    <font>
      <b/>
      <sz val="20"/>
      <color theme="8" tint="-0.499984740745262"/>
      <name val="Century Gothic"/>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0" fillId="0" borderId="1" xfId="0" applyBorder="1"/>
    <xf numFmtId="0" fontId="0" fillId="0" borderId="0" xfId="0" applyAlignment="1">
      <alignment horizontal="center" vertical="center"/>
    </xf>
    <xf numFmtId="9" fontId="2" fillId="0" borderId="0" xfId="1"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0" fontId="0" fillId="0" borderId="0" xfId="0" applyNumberFormat="1"/>
    <xf numFmtId="9" fontId="5" fillId="0" borderId="0" xfId="1" applyFont="1" applyBorder="1" applyAlignment="1">
      <alignment horizontal="center" vertical="center"/>
    </xf>
    <xf numFmtId="9" fontId="6" fillId="0" borderId="0" xfId="1" applyFont="1" applyBorder="1" applyAlignment="1">
      <alignment horizontal="center" vertical="center"/>
    </xf>
    <xf numFmtId="9" fontId="5" fillId="0" borderId="1" xfId="1" applyFont="1" applyBorder="1" applyAlignment="1">
      <alignment horizontal="center" vertical="center"/>
    </xf>
    <xf numFmtId="9" fontId="6" fillId="0" borderId="1" xfId="1" applyFont="1" applyBorder="1" applyAlignment="1">
      <alignment horizontal="center" vertical="center"/>
    </xf>
    <xf numFmtId="9" fontId="0" fillId="0" borderId="0" xfId="0" applyNumberFormat="1"/>
    <xf numFmtId="9" fontId="7" fillId="0" borderId="1" xfId="1" applyFont="1" applyBorder="1" applyAlignment="1">
      <alignment horizontal="center" vertical="center"/>
    </xf>
    <xf numFmtId="0" fontId="8" fillId="0" borderId="0" xfId="0" applyFont="1" applyAlignment="1">
      <alignment horizontal="left" vertical="center"/>
    </xf>
    <xf numFmtId="9" fontId="7" fillId="0" borderId="0" xfId="1" applyFont="1" applyAlignment="1">
      <alignment horizontal="center" vertical="center"/>
    </xf>
    <xf numFmtId="9" fontId="7" fillId="0" borderId="1" xfId="1" applyFont="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tyles" Target="styles.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Dashboard_Power Pivot.xlsx]Headline !Gender</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5997983222134E-4"/>
          <c:y val="5.4861569723139443E-2"/>
          <c:w val="0.9703873357792131"/>
          <c:h val="0.71948437896875805"/>
        </c:manualLayout>
      </c:layout>
      <c:barChart>
        <c:barDir val="col"/>
        <c:grouping val="clustered"/>
        <c:varyColors val="0"/>
        <c:ser>
          <c:idx val="0"/>
          <c:order val="0"/>
          <c:tx>
            <c:strRef>
              <c:f>'Headline '!$B$25:$B$26</c:f>
              <c:strCache>
                <c:ptCount val="1"/>
                <c:pt idx="0">
                  <c:v>F</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 '!$A$27:$A$30</c:f>
              <c:strCache>
                <c:ptCount val="3"/>
                <c:pt idx="0">
                  <c:v>&lt;30</c:v>
                </c:pt>
                <c:pt idx="1">
                  <c:v>30-49</c:v>
                </c:pt>
                <c:pt idx="2">
                  <c:v>50+</c:v>
                </c:pt>
              </c:strCache>
            </c:strRef>
          </c:cat>
          <c:val>
            <c:numRef>
              <c:f>'Headline '!$B$27:$B$30</c:f>
              <c:numCache>
                <c:formatCode>#,##0</c:formatCode>
                <c:ptCount val="3"/>
                <c:pt idx="0">
                  <c:v>172</c:v>
                </c:pt>
                <c:pt idx="1">
                  <c:v>81</c:v>
                </c:pt>
                <c:pt idx="2">
                  <c:v>44</c:v>
                </c:pt>
              </c:numCache>
            </c:numRef>
          </c:val>
          <c:extLst>
            <c:ext xmlns:c16="http://schemas.microsoft.com/office/drawing/2014/chart" uri="{C3380CC4-5D6E-409C-BE32-E72D297353CC}">
              <c16:uniqueId val="{00000000-6271-421D-8C74-2C2C52D91AD3}"/>
            </c:ext>
          </c:extLst>
        </c:ser>
        <c:ser>
          <c:idx val="1"/>
          <c:order val="1"/>
          <c:tx>
            <c:strRef>
              <c:f>'Headline '!$C$25:$C$26</c:f>
              <c:strCache>
                <c:ptCount val="1"/>
                <c:pt idx="0">
                  <c:v>M</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 '!$A$27:$A$30</c:f>
              <c:strCache>
                <c:ptCount val="3"/>
                <c:pt idx="0">
                  <c:v>&lt;30</c:v>
                </c:pt>
                <c:pt idx="1">
                  <c:v>30-49</c:v>
                </c:pt>
                <c:pt idx="2">
                  <c:v>50+</c:v>
                </c:pt>
              </c:strCache>
            </c:strRef>
          </c:cat>
          <c:val>
            <c:numRef>
              <c:f>'Headline '!$C$27:$C$30</c:f>
              <c:numCache>
                <c:formatCode>#,##0</c:formatCode>
                <c:ptCount val="3"/>
                <c:pt idx="0">
                  <c:v>165</c:v>
                </c:pt>
                <c:pt idx="1">
                  <c:v>105</c:v>
                </c:pt>
                <c:pt idx="2">
                  <c:v>83</c:v>
                </c:pt>
              </c:numCache>
            </c:numRef>
          </c:val>
          <c:extLst>
            <c:ext xmlns:c16="http://schemas.microsoft.com/office/drawing/2014/chart" uri="{C3380CC4-5D6E-409C-BE32-E72D297353CC}">
              <c16:uniqueId val="{00000001-6271-421D-8C74-2C2C52D91AD3}"/>
            </c:ext>
          </c:extLst>
        </c:ser>
        <c:dLbls>
          <c:dLblPos val="inEnd"/>
          <c:showLegendKey val="0"/>
          <c:showVal val="1"/>
          <c:showCatName val="0"/>
          <c:showSerName val="0"/>
          <c:showPercent val="0"/>
          <c:showBubbleSize val="0"/>
        </c:dLbls>
        <c:gapWidth val="50"/>
        <c:axId val="2065414920"/>
        <c:axId val="2065415248"/>
      </c:barChart>
      <c:catAx>
        <c:axId val="20654149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415248"/>
        <c:crosses val="autoZero"/>
        <c:auto val="1"/>
        <c:lblAlgn val="ctr"/>
        <c:lblOffset val="100"/>
        <c:noMultiLvlLbl val="0"/>
      </c:catAx>
      <c:valAx>
        <c:axId val="2065415248"/>
        <c:scaling>
          <c:orientation val="minMax"/>
        </c:scaling>
        <c:delete val="1"/>
        <c:axPos val="l"/>
        <c:numFmt formatCode="#,##0" sourceLinked="1"/>
        <c:majorTickMark val="none"/>
        <c:minorTickMark val="none"/>
        <c:tickLblPos val="nextTo"/>
        <c:crossAx val="2065414920"/>
        <c:crosses val="autoZero"/>
        <c:crossBetween val="between"/>
      </c:valAx>
      <c:spPr>
        <a:noFill/>
        <a:ln>
          <a:noFill/>
        </a:ln>
        <a:effectLst/>
      </c:spPr>
    </c:plotArea>
    <c:legend>
      <c:legendPos val="t"/>
      <c:layout>
        <c:manualLayout>
          <c:xMode val="edge"/>
          <c:yMode val="edge"/>
          <c:x val="0.75174072246418788"/>
          <c:y val="9.2293624587249171E-2"/>
          <c:w val="0.22101132113254235"/>
          <c:h val="0.15202809108320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Dashboard_Power Pivot.xlsx]Actives!Actives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8.2240015606157318E-2"/>
          <c:y val="3.0651340996168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21677603147006E-2"/>
          <c:y val="0.15013241695537835"/>
          <c:w val="0.88613262102065171"/>
          <c:h val="0.60466782684773102"/>
        </c:manualLayout>
      </c:layout>
      <c:barChart>
        <c:barDir val="col"/>
        <c:grouping val="clustered"/>
        <c:varyColors val="0"/>
        <c:ser>
          <c:idx val="0"/>
          <c:order val="0"/>
          <c:tx>
            <c:strRef>
              <c:f>Actives!$B$3</c:f>
              <c:strCache>
                <c:ptCount val="1"/>
                <c:pt idx="0">
                  <c:v>Active Employees</c:v>
                </c:pt>
              </c:strCache>
            </c:strRef>
          </c:tx>
          <c:spPr>
            <a:solidFill>
              <a:schemeClr val="accent6">
                <a:tint val="77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975A-4C4B-8C71-022FC70722C2}"/>
            </c:ext>
          </c:extLst>
        </c:ser>
        <c:ser>
          <c:idx val="1"/>
          <c:order val="1"/>
          <c:tx>
            <c:strRef>
              <c:f>Actives!$C$3</c:f>
              <c:strCache>
                <c:ptCount val="1"/>
                <c:pt idx="0">
                  <c:v>New Hires</c:v>
                </c:pt>
              </c:strCache>
            </c:strRef>
          </c:tx>
          <c:spPr>
            <a:solidFill>
              <a:schemeClr val="accent6">
                <a:shade val="76000"/>
              </a:schemeClr>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975A-4C4B-8C71-022FC70722C2}"/>
            </c:ext>
          </c:extLst>
        </c:ser>
        <c:dLbls>
          <c:showLegendKey val="0"/>
          <c:showVal val="0"/>
          <c:showCatName val="0"/>
          <c:showSerName val="0"/>
          <c:showPercent val="0"/>
          <c:showBubbleSize val="0"/>
        </c:dLbls>
        <c:gapWidth val="50"/>
        <c:overlap val="100"/>
        <c:axId val="407662048"/>
        <c:axId val="403649312"/>
      </c:barChart>
      <c:catAx>
        <c:axId val="4076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49312"/>
        <c:crosses val="autoZero"/>
        <c:auto val="1"/>
        <c:lblAlgn val="ctr"/>
        <c:lblOffset val="100"/>
        <c:noMultiLvlLbl val="0"/>
      </c:catAx>
      <c:valAx>
        <c:axId val="403649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62048"/>
        <c:crosses val="autoZero"/>
        <c:crossBetween val="between"/>
      </c:valAx>
      <c:spPr>
        <a:noFill/>
        <a:ln>
          <a:noFill/>
        </a:ln>
        <a:effectLst/>
      </c:spPr>
    </c:plotArea>
    <c:legend>
      <c:legendPos val="r"/>
      <c:layout>
        <c:manualLayout>
          <c:xMode val="edge"/>
          <c:yMode val="edge"/>
          <c:x val="0.6812349446901661"/>
          <c:y val="1.5734197105424293E-2"/>
          <c:w val="0.31730607099282576"/>
          <c:h val="0.1293112498868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Dashboard_Power Pivot.xlsx]Ethnicity!Ethnicity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Ethnicity!$B$1:$B$2</c:f>
              <c:strCache>
                <c:ptCount val="1"/>
                <c:pt idx="0">
                  <c:v>FT</c:v>
                </c:pt>
              </c:strCache>
            </c:strRef>
          </c:tx>
          <c:spPr>
            <a:solidFill>
              <a:schemeClr val="accent1"/>
            </a:solidFill>
            <a:ln>
              <a:noFill/>
            </a:ln>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 Group C</c:v>
                  </c:pt>
                  <c:pt idx="6">
                    <c:v>Group D</c:v>
                  </c:pt>
                  <c:pt idx="8">
                    <c:v>Group E</c:v>
                  </c:pt>
                  <c:pt idx="10">
                    <c:v>Group F</c:v>
                  </c:pt>
                  <c:pt idx="12">
                    <c:v>Group G</c:v>
                  </c:pt>
                </c:lvl>
              </c:multiLvlStrCache>
            </c:multiLvlStrRef>
          </c:cat>
          <c:val>
            <c:numRef>
              <c:f>Ethnicity!$B$3:$B$24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04F-49F4-879B-88588AD0DCBB}"/>
            </c:ext>
          </c:extLst>
        </c:ser>
        <c:ser>
          <c:idx val="1"/>
          <c:order val="1"/>
          <c:tx>
            <c:strRef>
              <c:f>Ethnicity!$C$1:$C$2</c:f>
              <c:strCache>
                <c:ptCount val="1"/>
                <c:pt idx="0">
                  <c:v>PT</c:v>
                </c:pt>
              </c:strCache>
            </c:strRef>
          </c:tx>
          <c:spPr>
            <a:solidFill>
              <a:schemeClr val="accent2"/>
            </a:solidFill>
            <a:ln>
              <a:noFill/>
            </a:ln>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 Group C</c:v>
                  </c:pt>
                  <c:pt idx="6">
                    <c:v>Group D</c:v>
                  </c:pt>
                  <c:pt idx="8">
                    <c:v>Group E</c:v>
                  </c:pt>
                  <c:pt idx="10">
                    <c:v>Group F</c:v>
                  </c:pt>
                  <c:pt idx="12">
                    <c:v>Group G</c:v>
                  </c:pt>
                </c:lvl>
              </c:multiLvlStrCache>
            </c:multiLvlStrRef>
          </c:cat>
          <c:val>
            <c:numRef>
              <c:f>Ethnicity!$C$3:$C$24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04F-49F4-879B-88588AD0DCBB}"/>
            </c:ext>
          </c:extLst>
        </c:ser>
        <c:dLbls>
          <c:showLegendKey val="0"/>
          <c:showVal val="0"/>
          <c:showCatName val="0"/>
          <c:showSerName val="0"/>
          <c:showPercent val="0"/>
          <c:showBubbleSize val="0"/>
        </c:dLbls>
        <c:gapWidth val="219"/>
        <c:overlap val="-27"/>
        <c:axId val="960334952"/>
        <c:axId val="960333640"/>
      </c:barChart>
      <c:catAx>
        <c:axId val="96033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33640"/>
        <c:crosses val="autoZero"/>
        <c:auto val="1"/>
        <c:lblAlgn val="ctr"/>
        <c:lblOffset val="100"/>
        <c:noMultiLvlLbl val="0"/>
      </c:catAx>
      <c:valAx>
        <c:axId val="960333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34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Dashboard_Power Pivot.xlsx]Region!Actives by 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Region</a:t>
            </a:r>
          </a:p>
        </c:rich>
      </c:tx>
      <c:layout>
        <c:manualLayout>
          <c:xMode val="edge"/>
          <c:yMode val="edge"/>
          <c:x val="0.13515917026527055"/>
          <c:y val="3.7002984842696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116228750976"/>
          <c:y val="0.18502369495479731"/>
          <c:w val="0.8066329410436599"/>
          <c:h val="0.76405037911927665"/>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B97-4F56-A48B-1F9D5D45D476}"/>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B97-4F56-A48B-1F9D5D45D476}"/>
            </c:ext>
          </c:extLst>
        </c:ser>
        <c:dLbls>
          <c:dLblPos val="inEnd"/>
          <c:showLegendKey val="0"/>
          <c:showVal val="1"/>
          <c:showCatName val="0"/>
          <c:showSerName val="0"/>
          <c:showPercent val="0"/>
          <c:showBubbleSize val="0"/>
        </c:dLbls>
        <c:gapWidth val="50"/>
        <c:axId val="960336920"/>
        <c:axId val="960337248"/>
      </c:barChart>
      <c:catAx>
        <c:axId val="960336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37248"/>
        <c:crosses val="autoZero"/>
        <c:auto val="1"/>
        <c:lblAlgn val="ctr"/>
        <c:lblOffset val="100"/>
        <c:noMultiLvlLbl val="0"/>
      </c:catAx>
      <c:valAx>
        <c:axId val="960337248"/>
        <c:scaling>
          <c:orientation val="minMax"/>
        </c:scaling>
        <c:delete val="1"/>
        <c:axPos val="t"/>
        <c:numFmt formatCode="#,##0" sourceLinked="1"/>
        <c:majorTickMark val="none"/>
        <c:minorTickMark val="none"/>
        <c:tickLblPos val="nextTo"/>
        <c:crossAx val="960336920"/>
        <c:crosses val="autoZero"/>
        <c:crossBetween val="between"/>
      </c:valAx>
      <c:spPr>
        <a:noFill/>
        <a:ln>
          <a:noFill/>
        </a:ln>
        <a:effectLst/>
      </c:spPr>
    </c:plotArea>
    <c:legend>
      <c:legendPos val="t"/>
      <c:layout>
        <c:manualLayout>
          <c:xMode val="edge"/>
          <c:yMode val="edge"/>
          <c:x val="0.77659220688811748"/>
          <c:y val="5.1342592592592606E-2"/>
          <c:w val="0.13379265091863518"/>
          <c:h val="6.99631762447604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Dashboard_Power Pivot.xlsx]Tenure!Tenure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 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CC3B-42E6-A093-30F23395E694}"/>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 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CC3B-42E6-A093-30F23395E694}"/>
            </c:ext>
          </c:extLst>
        </c:ser>
        <c:dLbls>
          <c:showLegendKey val="0"/>
          <c:showVal val="0"/>
          <c:showCatName val="0"/>
          <c:showSerName val="0"/>
          <c:showPercent val="0"/>
          <c:showBubbleSize val="0"/>
        </c:dLbls>
        <c:gapWidth val="219"/>
        <c:overlap val="-27"/>
        <c:axId val="960334952"/>
        <c:axId val="960333640"/>
      </c:barChart>
      <c:catAx>
        <c:axId val="96033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33640"/>
        <c:crosses val="autoZero"/>
        <c:auto val="1"/>
        <c:lblAlgn val="ctr"/>
        <c:lblOffset val="100"/>
        <c:noMultiLvlLbl val="0"/>
      </c:catAx>
      <c:valAx>
        <c:axId val="960333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334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Dashboard_Power Pivot.xlsx]Seperation!Seperations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0.19285978337214893"/>
          <c:y val="6.90517616354936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01007730756535E-2"/>
          <c:y val="0.19228652211344402"/>
          <c:w val="0.91719798453848689"/>
          <c:h val="0.65371050778671103"/>
        </c:manualLayout>
      </c:layout>
      <c:barChart>
        <c:barDir val="col"/>
        <c:grouping val="clustered"/>
        <c:varyColors val="0"/>
        <c:ser>
          <c:idx val="0"/>
          <c:order val="0"/>
          <c:tx>
            <c:strRef>
              <c:f>Seperation!$B$3</c:f>
              <c:strCache>
                <c:ptCount val="1"/>
                <c:pt idx="0">
                  <c:v>Seperations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Seperation!$A$4:$A$8</c:f>
              <c:strCache>
                <c:ptCount val="4"/>
                <c:pt idx="0">
                  <c:v>2015</c:v>
                </c:pt>
                <c:pt idx="1">
                  <c:v>2016</c:v>
                </c:pt>
                <c:pt idx="2">
                  <c:v>2017</c:v>
                </c:pt>
                <c:pt idx="3">
                  <c:v>2018</c:v>
                </c:pt>
              </c:strCache>
            </c:strRef>
          </c:cat>
          <c:val>
            <c:numRef>
              <c:f>Seperation!$B$4:$B$8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37FC-47DC-8008-B30ECCBFFAAA}"/>
            </c:ext>
          </c:extLst>
        </c:ser>
        <c:ser>
          <c:idx val="1"/>
          <c:order val="1"/>
          <c:tx>
            <c:strRef>
              <c:f>Seperation!$C$3</c:f>
              <c:strCache>
                <c:ptCount val="1"/>
                <c:pt idx="0">
                  <c:v>BadHires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Seperation!$A$4:$A$8</c:f>
              <c:strCache>
                <c:ptCount val="4"/>
                <c:pt idx="0">
                  <c:v>2015</c:v>
                </c:pt>
                <c:pt idx="1">
                  <c:v>2016</c:v>
                </c:pt>
                <c:pt idx="2">
                  <c:v>2017</c:v>
                </c:pt>
                <c:pt idx="3">
                  <c:v>2018</c:v>
                </c:pt>
              </c:strCache>
            </c:strRef>
          </c:cat>
          <c:val>
            <c:numRef>
              <c:f>Seperation!$C$4:$C$8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37FC-47DC-8008-B30ECCBFFAAA}"/>
            </c:ext>
          </c:extLst>
        </c:ser>
        <c:dLbls>
          <c:dLblPos val="outEnd"/>
          <c:showLegendKey val="0"/>
          <c:showVal val="1"/>
          <c:showCatName val="0"/>
          <c:showSerName val="0"/>
          <c:showPercent val="0"/>
          <c:showBubbleSize val="0"/>
        </c:dLbls>
        <c:gapWidth val="50"/>
        <c:overlap val="100"/>
        <c:axId val="696384800"/>
        <c:axId val="404349552"/>
      </c:barChart>
      <c:catAx>
        <c:axId val="6963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49552"/>
        <c:crosses val="autoZero"/>
        <c:auto val="1"/>
        <c:lblAlgn val="ctr"/>
        <c:lblOffset val="100"/>
        <c:noMultiLvlLbl val="0"/>
      </c:catAx>
      <c:valAx>
        <c:axId val="404349552"/>
        <c:scaling>
          <c:orientation val="minMax"/>
        </c:scaling>
        <c:delete val="1"/>
        <c:axPos val="l"/>
        <c:numFmt formatCode="0" sourceLinked="1"/>
        <c:majorTickMark val="none"/>
        <c:minorTickMark val="none"/>
        <c:tickLblPos val="nextTo"/>
        <c:crossAx val="696384800"/>
        <c:crosses val="autoZero"/>
        <c:crossBetween val="between"/>
      </c:valAx>
      <c:spPr>
        <a:noFill/>
        <a:ln>
          <a:noFill/>
        </a:ln>
        <a:effectLst/>
      </c:spPr>
    </c:plotArea>
    <c:legend>
      <c:legendPos val="t"/>
      <c:layout>
        <c:manualLayout>
          <c:xMode val="edge"/>
          <c:yMode val="edge"/>
          <c:x val="2.0774934383202114E-2"/>
          <c:y val="0.26430555555555557"/>
          <c:w val="0.28668227082601083"/>
          <c:h val="0.32445491977019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 Dashboard_Power Pivot.xlsx]Term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0.17694893195083977"/>
          <c:y val="6.92909948986551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392335040285673E-2"/>
          <c:y val="0.1721929104500993"/>
          <c:w val="0.91721532991942867"/>
          <c:h val="0.67396310476417254"/>
        </c:manualLayout>
      </c:layout>
      <c:barChart>
        <c:barDir val="col"/>
        <c:grouping val="clustered"/>
        <c:varyColors val="0"/>
        <c:ser>
          <c:idx val="0"/>
          <c:order val="0"/>
          <c:tx>
            <c:strRef>
              <c:f>'Term Reason'!$B$3:$B$4</c:f>
              <c:strCache>
                <c:ptCount val="1"/>
                <c:pt idx="0">
                  <c:v>Involuntary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D4DB-4604-9089-E38ED1BB298B}"/>
            </c:ext>
          </c:extLst>
        </c:ser>
        <c:ser>
          <c:idx val="1"/>
          <c:order val="1"/>
          <c:tx>
            <c:strRef>
              <c:f>'Term Reason'!$C$3:$C$4</c:f>
              <c:strCache>
                <c:ptCount val="1"/>
                <c:pt idx="0">
                  <c:v>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D4DB-4604-9089-E38ED1BB298B}"/>
            </c:ext>
          </c:extLst>
        </c:ser>
        <c:dLbls>
          <c:dLblPos val="outEnd"/>
          <c:showLegendKey val="0"/>
          <c:showVal val="1"/>
          <c:showCatName val="0"/>
          <c:showSerName val="0"/>
          <c:showPercent val="0"/>
          <c:showBubbleSize val="0"/>
        </c:dLbls>
        <c:gapWidth val="50"/>
        <c:axId val="696384800"/>
        <c:axId val="404349552"/>
      </c:barChart>
      <c:catAx>
        <c:axId val="6963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49552"/>
        <c:crosses val="autoZero"/>
        <c:auto val="1"/>
        <c:lblAlgn val="ctr"/>
        <c:lblOffset val="100"/>
        <c:noMultiLvlLbl val="0"/>
      </c:catAx>
      <c:valAx>
        <c:axId val="404349552"/>
        <c:scaling>
          <c:orientation val="minMax"/>
        </c:scaling>
        <c:delete val="1"/>
        <c:axPos val="l"/>
        <c:numFmt formatCode="0" sourceLinked="1"/>
        <c:majorTickMark val="none"/>
        <c:minorTickMark val="none"/>
        <c:tickLblPos val="nextTo"/>
        <c:crossAx val="696384800"/>
        <c:crosses val="autoZero"/>
        <c:crossBetween val="between"/>
      </c:valAx>
      <c:spPr>
        <a:noFill/>
        <a:ln>
          <a:noFill/>
        </a:ln>
        <a:effectLst/>
      </c:spPr>
    </c:plotArea>
    <c:legend>
      <c:legendPos val="t"/>
      <c:layout>
        <c:manualLayout>
          <c:xMode val="edge"/>
          <c:yMode val="edge"/>
          <c:x val="2.0774934383202114E-2"/>
          <c:y val="0.26430555555555557"/>
          <c:w val="0.25554011486350775"/>
          <c:h val="0.32574523545381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3.svg"/><Relationship Id="rId18" Type="http://schemas.openxmlformats.org/officeDocument/2006/relationships/chart" Target="../charts/chart2.xml"/><Relationship Id="rId26" Type="http://schemas.openxmlformats.org/officeDocument/2006/relationships/image" Target="../media/image20.png"/><Relationship Id="rId3" Type="http://schemas.openxmlformats.org/officeDocument/2006/relationships/image" Target="../media/image4.png"/><Relationship Id="rId21" Type="http://schemas.openxmlformats.org/officeDocument/2006/relationships/chart" Target="../charts/chart5.xml"/><Relationship Id="rId34" Type="http://schemas.openxmlformats.org/officeDocument/2006/relationships/image" Target="../media/image28.png"/><Relationship Id="rId7" Type="http://schemas.openxmlformats.org/officeDocument/2006/relationships/image" Target="../media/image8.pn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19.svg"/><Relationship Id="rId33" Type="http://schemas.openxmlformats.org/officeDocument/2006/relationships/image" Target="../media/image27.svg"/><Relationship Id="rId2" Type="http://schemas.openxmlformats.org/officeDocument/2006/relationships/image" Target="../media/image3.svg"/><Relationship Id="rId16" Type="http://schemas.openxmlformats.org/officeDocument/2006/relationships/image" Target="../media/image16.png"/><Relationship Id="rId20" Type="http://schemas.openxmlformats.org/officeDocument/2006/relationships/chart" Target="../charts/chart4.xml"/><Relationship Id="rId29" Type="http://schemas.openxmlformats.org/officeDocument/2006/relationships/image" Target="../media/image2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24" Type="http://schemas.openxmlformats.org/officeDocument/2006/relationships/image" Target="../media/image18.png"/><Relationship Id="rId32" Type="http://schemas.openxmlformats.org/officeDocument/2006/relationships/image" Target="../media/image26.png"/><Relationship Id="rId5" Type="http://schemas.openxmlformats.org/officeDocument/2006/relationships/image" Target="../media/image6.png"/><Relationship Id="rId15" Type="http://schemas.openxmlformats.org/officeDocument/2006/relationships/image" Target="../media/image15.svg"/><Relationship Id="rId23" Type="http://schemas.openxmlformats.org/officeDocument/2006/relationships/chart" Target="../charts/chart7.xml"/><Relationship Id="rId28" Type="http://schemas.openxmlformats.org/officeDocument/2006/relationships/image" Target="../media/image22.png"/><Relationship Id="rId10" Type="http://schemas.openxmlformats.org/officeDocument/2006/relationships/image" Target="../media/image11.svg"/><Relationship Id="rId19" Type="http://schemas.openxmlformats.org/officeDocument/2006/relationships/chart" Target="../charts/chart3.xml"/><Relationship Id="rId31" Type="http://schemas.openxmlformats.org/officeDocument/2006/relationships/image" Target="../media/image25.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4.png"/><Relationship Id="rId22" Type="http://schemas.openxmlformats.org/officeDocument/2006/relationships/chart" Target="../charts/chart6.xml"/><Relationship Id="rId27" Type="http://schemas.openxmlformats.org/officeDocument/2006/relationships/image" Target="../media/image21.svg"/><Relationship Id="rId30" Type="http://schemas.openxmlformats.org/officeDocument/2006/relationships/image" Target="../media/image24.png"/><Relationship Id="rId35" Type="http://schemas.openxmlformats.org/officeDocument/2006/relationships/image" Target="../media/image29.sv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58970</xdr:rowOff>
    </xdr:from>
    <xdr:to>
      <xdr:col>10</xdr:col>
      <xdr:colOff>23308</xdr:colOff>
      <xdr:row>2</xdr:row>
      <xdr:rowOff>304799</xdr:rowOff>
    </xdr:to>
    <xdr:pic>
      <xdr:nvPicPr>
        <xdr:cNvPr id="3" name="Graphic 2" descr="Man">
          <a:extLst>
            <a:ext uri="{FF2B5EF4-FFF2-40B4-BE49-F238E27FC236}">
              <a16:creationId xmlns:a16="http://schemas.microsoft.com/office/drawing/2014/main" id="{561C6871-985A-440D-943B-F41F03E39E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61660" y="226610"/>
          <a:ext cx="708660" cy="573489"/>
        </a:xfrm>
        <a:prstGeom prst="rect">
          <a:avLst/>
        </a:prstGeom>
      </xdr:spPr>
    </xdr:pic>
    <xdr:clientData/>
  </xdr:twoCellAnchor>
  <xdr:twoCellAnchor editAs="oneCell">
    <xdr:from>
      <xdr:col>10</xdr:col>
      <xdr:colOff>38100</xdr:colOff>
      <xdr:row>1</xdr:row>
      <xdr:rowOff>60960</xdr:rowOff>
    </xdr:from>
    <xdr:to>
      <xdr:col>11</xdr:col>
      <xdr:colOff>93840</xdr:colOff>
      <xdr:row>2</xdr:row>
      <xdr:rowOff>312420</xdr:rowOff>
    </xdr:to>
    <xdr:pic>
      <xdr:nvPicPr>
        <xdr:cNvPr id="5" name="Graphic 4" descr="Woman">
          <a:extLst>
            <a:ext uri="{FF2B5EF4-FFF2-40B4-BE49-F238E27FC236}">
              <a16:creationId xmlns:a16="http://schemas.microsoft.com/office/drawing/2014/main" id="{D72DA38F-E61B-4191-B84A-8D1AAE339D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09360" y="228600"/>
          <a:ext cx="726300" cy="579120"/>
        </a:xfrm>
        <a:prstGeom prst="rect">
          <a:avLst/>
        </a:prstGeom>
      </xdr:spPr>
    </xdr:pic>
    <xdr:clientData/>
  </xdr:twoCellAnchor>
  <xdr:twoCellAnchor editAs="oneCell">
    <xdr:from>
      <xdr:col>4</xdr:col>
      <xdr:colOff>84100</xdr:colOff>
      <xdr:row>1</xdr:row>
      <xdr:rowOff>263170</xdr:rowOff>
    </xdr:from>
    <xdr:to>
      <xdr:col>4</xdr:col>
      <xdr:colOff>767080</xdr:colOff>
      <xdr:row>3</xdr:row>
      <xdr:rowOff>317500</xdr:rowOff>
    </xdr:to>
    <xdr:pic>
      <xdr:nvPicPr>
        <xdr:cNvPr id="7" name="Graphic 6" descr="Users">
          <a:extLst>
            <a:ext uri="{FF2B5EF4-FFF2-40B4-BE49-F238E27FC236}">
              <a16:creationId xmlns:a16="http://schemas.microsoft.com/office/drawing/2014/main" id="{EE6CEB51-5ABC-4F61-8D2A-9FFD500CD99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84500" y="428270"/>
          <a:ext cx="682980" cy="714730"/>
        </a:xfrm>
        <a:prstGeom prst="rect">
          <a:avLst/>
        </a:prstGeom>
      </xdr:spPr>
    </xdr:pic>
    <xdr:clientData/>
  </xdr:twoCellAnchor>
  <xdr:twoCellAnchor editAs="oneCell">
    <xdr:from>
      <xdr:col>8</xdr:col>
      <xdr:colOff>38520</xdr:colOff>
      <xdr:row>1</xdr:row>
      <xdr:rowOff>69000</xdr:rowOff>
    </xdr:from>
    <xdr:to>
      <xdr:col>8</xdr:col>
      <xdr:colOff>612000</xdr:colOff>
      <xdr:row>2</xdr:row>
      <xdr:rowOff>314820</xdr:rowOff>
    </xdr:to>
    <xdr:pic>
      <xdr:nvPicPr>
        <xdr:cNvPr id="9" name="Graphic 8" descr="Coins">
          <a:extLst>
            <a:ext uri="{FF2B5EF4-FFF2-40B4-BE49-F238E27FC236}">
              <a16:creationId xmlns:a16="http://schemas.microsoft.com/office/drawing/2014/main" id="{5D33CA05-76CD-41DF-9AAA-8C0F685DBED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90580" y="236640"/>
          <a:ext cx="573480" cy="573480"/>
        </a:xfrm>
        <a:prstGeom prst="rect">
          <a:avLst/>
        </a:prstGeom>
      </xdr:spPr>
    </xdr:pic>
    <xdr:clientData/>
  </xdr:twoCellAnchor>
  <xdr:twoCellAnchor editAs="oneCell">
    <xdr:from>
      <xdr:col>12</xdr:col>
      <xdr:colOff>58980</xdr:colOff>
      <xdr:row>1</xdr:row>
      <xdr:rowOff>28500</xdr:rowOff>
    </xdr:from>
    <xdr:to>
      <xdr:col>12</xdr:col>
      <xdr:colOff>632460</xdr:colOff>
      <xdr:row>2</xdr:row>
      <xdr:rowOff>274320</xdr:rowOff>
    </xdr:to>
    <xdr:pic>
      <xdr:nvPicPr>
        <xdr:cNvPr id="11" name="Graphic 10" descr="Clock">
          <a:extLst>
            <a:ext uri="{FF2B5EF4-FFF2-40B4-BE49-F238E27FC236}">
              <a16:creationId xmlns:a16="http://schemas.microsoft.com/office/drawing/2014/main" id="{B5C56762-6C0B-4763-8075-A35A92501C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39840" y="196140"/>
          <a:ext cx="573480" cy="573480"/>
        </a:xfrm>
        <a:prstGeom prst="rect">
          <a:avLst/>
        </a:prstGeom>
      </xdr:spPr>
    </xdr:pic>
    <xdr:clientData/>
  </xdr:twoCellAnchor>
  <xdr:twoCellAnchor editAs="oneCell">
    <xdr:from>
      <xdr:col>4</xdr:col>
      <xdr:colOff>731520</xdr:colOff>
      <xdr:row>2</xdr:row>
      <xdr:rowOff>51350</xdr:rowOff>
    </xdr:from>
    <xdr:to>
      <xdr:col>5</xdr:col>
      <xdr:colOff>568234</xdr:colOff>
      <xdr:row>3</xdr:row>
      <xdr:rowOff>297179</xdr:rowOff>
    </xdr:to>
    <xdr:pic>
      <xdr:nvPicPr>
        <xdr:cNvPr id="14" name="Graphic 13" descr="Man">
          <a:extLst>
            <a:ext uri="{FF2B5EF4-FFF2-40B4-BE49-F238E27FC236}">
              <a16:creationId xmlns:a16="http://schemas.microsoft.com/office/drawing/2014/main" id="{4267C652-1E37-4F4F-BA85-7F7146ED6F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520" y="546650"/>
          <a:ext cx="708660" cy="573489"/>
        </a:xfrm>
        <a:prstGeom prst="rect">
          <a:avLst/>
        </a:prstGeom>
      </xdr:spPr>
    </xdr:pic>
    <xdr:clientData/>
  </xdr:twoCellAnchor>
  <xdr:twoCellAnchor editAs="oneCell">
    <xdr:from>
      <xdr:col>5</xdr:col>
      <xdr:colOff>594360</xdr:colOff>
      <xdr:row>2</xdr:row>
      <xdr:rowOff>53340</xdr:rowOff>
    </xdr:from>
    <xdr:to>
      <xdr:col>6</xdr:col>
      <xdr:colOff>635306</xdr:colOff>
      <xdr:row>3</xdr:row>
      <xdr:rowOff>304800</xdr:rowOff>
    </xdr:to>
    <xdr:pic>
      <xdr:nvPicPr>
        <xdr:cNvPr id="15" name="Graphic 14" descr="Woman">
          <a:extLst>
            <a:ext uri="{FF2B5EF4-FFF2-40B4-BE49-F238E27FC236}">
              <a16:creationId xmlns:a16="http://schemas.microsoft.com/office/drawing/2014/main" id="{2F299420-E88C-4C23-9771-30C9058DBD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27220" y="548640"/>
          <a:ext cx="726300" cy="579120"/>
        </a:xfrm>
        <a:prstGeom prst="rect">
          <a:avLst/>
        </a:prstGeom>
      </xdr:spPr>
    </xdr:pic>
    <xdr:clientData/>
  </xdr:twoCellAnchor>
  <xdr:twoCellAnchor editAs="oneCell">
    <xdr:from>
      <xdr:col>12</xdr:col>
      <xdr:colOff>693420</xdr:colOff>
      <xdr:row>1</xdr:row>
      <xdr:rowOff>43730</xdr:rowOff>
    </xdr:from>
    <xdr:to>
      <xdr:col>13</xdr:col>
      <xdr:colOff>579120</xdr:colOff>
      <xdr:row>2</xdr:row>
      <xdr:rowOff>289559</xdr:rowOff>
    </xdr:to>
    <xdr:pic>
      <xdr:nvPicPr>
        <xdr:cNvPr id="16" name="Graphic 15" descr="Man">
          <a:extLst>
            <a:ext uri="{FF2B5EF4-FFF2-40B4-BE49-F238E27FC236}">
              <a16:creationId xmlns:a16="http://schemas.microsoft.com/office/drawing/2014/main" id="{ECE101F9-274E-48D6-AF25-E529787EF1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74280" y="211370"/>
          <a:ext cx="708660" cy="573489"/>
        </a:xfrm>
        <a:prstGeom prst="rect">
          <a:avLst/>
        </a:prstGeom>
      </xdr:spPr>
    </xdr:pic>
    <xdr:clientData/>
  </xdr:twoCellAnchor>
  <xdr:twoCellAnchor editAs="oneCell">
    <xdr:from>
      <xdr:col>13</xdr:col>
      <xdr:colOff>586740</xdr:colOff>
      <xdr:row>1</xdr:row>
      <xdr:rowOff>60960</xdr:rowOff>
    </xdr:from>
    <xdr:to>
      <xdr:col>14</xdr:col>
      <xdr:colOff>628776</xdr:colOff>
      <xdr:row>2</xdr:row>
      <xdr:rowOff>312420</xdr:rowOff>
    </xdr:to>
    <xdr:pic>
      <xdr:nvPicPr>
        <xdr:cNvPr id="17" name="Graphic 16" descr="Woman">
          <a:extLst>
            <a:ext uri="{FF2B5EF4-FFF2-40B4-BE49-F238E27FC236}">
              <a16:creationId xmlns:a16="http://schemas.microsoft.com/office/drawing/2014/main" id="{6B541887-0678-4374-8E45-AFDC3BCE42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77200" y="228600"/>
          <a:ext cx="726300" cy="579120"/>
        </a:xfrm>
        <a:prstGeom prst="rect">
          <a:avLst/>
        </a:prstGeom>
      </xdr:spPr>
    </xdr:pic>
    <xdr:clientData/>
  </xdr:twoCellAnchor>
  <xdr:twoCellAnchor>
    <xdr:from>
      <xdr:col>15</xdr:col>
      <xdr:colOff>91440</xdr:colOff>
      <xdr:row>0</xdr:row>
      <xdr:rowOff>149134</xdr:rowOff>
    </xdr:from>
    <xdr:to>
      <xdr:col>18</xdr:col>
      <xdr:colOff>251460</xdr:colOff>
      <xdr:row>4</xdr:row>
      <xdr:rowOff>149134</xdr:rowOff>
    </xdr:to>
    <xdr:graphicFrame macro="">
      <xdr:nvGraphicFramePr>
        <xdr:cNvPr id="18" name="Chart 17">
          <a:extLst>
            <a:ext uri="{FF2B5EF4-FFF2-40B4-BE49-F238E27FC236}">
              <a16:creationId xmlns:a16="http://schemas.microsoft.com/office/drawing/2014/main" id="{997EA666-073B-4950-BE2B-4DDF64465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581940</xdr:colOff>
      <xdr:row>1</xdr:row>
      <xdr:rowOff>326670</xdr:rowOff>
    </xdr:from>
    <xdr:to>
      <xdr:col>19</xdr:col>
      <xdr:colOff>670232</xdr:colOff>
      <xdr:row>4</xdr:row>
      <xdr:rowOff>53340</xdr:rowOff>
    </xdr:to>
    <xdr:pic>
      <xdr:nvPicPr>
        <xdr:cNvPr id="19" name="Graphic 18" descr="Users">
          <a:extLst>
            <a:ext uri="{FF2B5EF4-FFF2-40B4-BE49-F238E27FC236}">
              <a16:creationId xmlns:a16="http://schemas.microsoft.com/office/drawing/2014/main" id="{F4C59A99-599D-4881-B880-584F5F33F9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08080" y="494310"/>
          <a:ext cx="682980" cy="709650"/>
        </a:xfrm>
        <a:prstGeom prst="rect">
          <a:avLst/>
        </a:prstGeom>
      </xdr:spPr>
    </xdr:pic>
    <xdr:clientData/>
  </xdr:twoCellAnchor>
  <xdr:twoCellAnchor editAs="oneCell">
    <xdr:from>
      <xdr:col>19</xdr:col>
      <xdr:colOff>579120</xdr:colOff>
      <xdr:row>2</xdr:row>
      <xdr:rowOff>36110</xdr:rowOff>
    </xdr:from>
    <xdr:to>
      <xdr:col>20</xdr:col>
      <xdr:colOff>591988</xdr:colOff>
      <xdr:row>3</xdr:row>
      <xdr:rowOff>281939</xdr:rowOff>
    </xdr:to>
    <xdr:pic>
      <xdr:nvPicPr>
        <xdr:cNvPr id="20" name="Graphic 19" descr="Man">
          <a:extLst>
            <a:ext uri="{FF2B5EF4-FFF2-40B4-BE49-F238E27FC236}">
              <a16:creationId xmlns:a16="http://schemas.microsoft.com/office/drawing/2014/main" id="{1E58B572-263A-4ADD-9695-64898BE40AE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14860" y="531410"/>
          <a:ext cx="708660" cy="573489"/>
        </a:xfrm>
        <a:prstGeom prst="rect">
          <a:avLst/>
        </a:prstGeom>
      </xdr:spPr>
    </xdr:pic>
    <xdr:clientData/>
  </xdr:twoCellAnchor>
  <xdr:twoCellAnchor editAs="oneCell">
    <xdr:from>
      <xdr:col>20</xdr:col>
      <xdr:colOff>533400</xdr:colOff>
      <xdr:row>2</xdr:row>
      <xdr:rowOff>30480</xdr:rowOff>
    </xdr:from>
    <xdr:to>
      <xdr:col>21</xdr:col>
      <xdr:colOff>563909</xdr:colOff>
      <xdr:row>3</xdr:row>
      <xdr:rowOff>281940</xdr:rowOff>
    </xdr:to>
    <xdr:pic>
      <xdr:nvPicPr>
        <xdr:cNvPr id="21" name="Graphic 20" descr="Woman">
          <a:extLst>
            <a:ext uri="{FF2B5EF4-FFF2-40B4-BE49-F238E27FC236}">
              <a16:creationId xmlns:a16="http://schemas.microsoft.com/office/drawing/2014/main" id="{F728F3D5-0548-4584-A797-2E66375889A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778740" y="525780"/>
          <a:ext cx="726300" cy="579120"/>
        </a:xfrm>
        <a:prstGeom prst="rect">
          <a:avLst/>
        </a:prstGeom>
      </xdr:spPr>
    </xdr:pic>
    <xdr:clientData/>
  </xdr:twoCellAnchor>
  <xdr:twoCellAnchor>
    <xdr:from>
      <xdr:col>3</xdr:col>
      <xdr:colOff>0</xdr:colOff>
      <xdr:row>6</xdr:row>
      <xdr:rowOff>8514</xdr:rowOff>
    </xdr:from>
    <xdr:to>
      <xdr:col>14</xdr:col>
      <xdr:colOff>633506</xdr:colOff>
      <xdr:row>22</xdr:row>
      <xdr:rowOff>125505</xdr:rowOff>
    </xdr:to>
    <xdr:graphicFrame macro="">
      <xdr:nvGraphicFramePr>
        <xdr:cNvPr id="25" name="Chart 24">
          <a:extLst>
            <a:ext uri="{FF2B5EF4-FFF2-40B4-BE49-F238E27FC236}">
              <a16:creationId xmlns:a16="http://schemas.microsoft.com/office/drawing/2014/main" id="{2FE50B19-2CF9-445A-91C1-B6AC3A60D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44823</xdr:colOff>
      <xdr:row>6</xdr:row>
      <xdr:rowOff>1</xdr:rowOff>
    </xdr:from>
    <xdr:to>
      <xdr:col>24</xdr:col>
      <xdr:colOff>482600</xdr:colOff>
      <xdr:row>22</xdr:row>
      <xdr:rowOff>116541</xdr:rowOff>
    </xdr:to>
    <xdr:graphicFrame macro="">
      <xdr:nvGraphicFramePr>
        <xdr:cNvPr id="26" name="Chart 25">
          <a:extLst>
            <a:ext uri="{FF2B5EF4-FFF2-40B4-BE49-F238E27FC236}">
              <a16:creationId xmlns:a16="http://schemas.microsoft.com/office/drawing/2014/main" id="{BFF18369-C024-4D55-8478-61A7339E4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581061</xdr:colOff>
      <xdr:row>23</xdr:row>
      <xdr:rowOff>53040</xdr:rowOff>
    </xdr:from>
    <xdr:to>
      <xdr:col>14</xdr:col>
      <xdr:colOff>645160</xdr:colOff>
      <xdr:row>41</xdr:row>
      <xdr:rowOff>0</xdr:rowOff>
    </xdr:to>
    <xdr:graphicFrame macro="">
      <xdr:nvGraphicFramePr>
        <xdr:cNvPr id="27" name="Chart 26">
          <a:extLst>
            <a:ext uri="{FF2B5EF4-FFF2-40B4-BE49-F238E27FC236}">
              <a16:creationId xmlns:a16="http://schemas.microsoft.com/office/drawing/2014/main" id="{C621990B-8E37-4453-810E-04706E3BC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47065</xdr:colOff>
      <xdr:row>23</xdr:row>
      <xdr:rowOff>39445</xdr:rowOff>
    </xdr:from>
    <xdr:to>
      <xdr:col>24</xdr:col>
      <xdr:colOff>457200</xdr:colOff>
      <xdr:row>41</xdr:row>
      <xdr:rowOff>7620</xdr:rowOff>
    </xdr:to>
    <xdr:graphicFrame macro="">
      <xdr:nvGraphicFramePr>
        <xdr:cNvPr id="28" name="Chart 27">
          <a:extLst>
            <a:ext uri="{FF2B5EF4-FFF2-40B4-BE49-F238E27FC236}">
              <a16:creationId xmlns:a16="http://schemas.microsoft.com/office/drawing/2014/main" id="{2B8240CA-0649-4BBB-B6D7-1E1E7C46C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23</xdr:row>
      <xdr:rowOff>40793</xdr:rowOff>
    </xdr:from>
    <xdr:to>
      <xdr:col>6</xdr:col>
      <xdr:colOff>477520</xdr:colOff>
      <xdr:row>31</xdr:row>
      <xdr:rowOff>89753</xdr:rowOff>
    </xdr:to>
    <xdr:graphicFrame macro="">
      <xdr:nvGraphicFramePr>
        <xdr:cNvPr id="29" name="Chart 28">
          <a:extLst>
            <a:ext uri="{FF2B5EF4-FFF2-40B4-BE49-F238E27FC236}">
              <a16:creationId xmlns:a16="http://schemas.microsoft.com/office/drawing/2014/main" id="{DB291EE1-8909-4910-85E5-3CAC00808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32</xdr:row>
      <xdr:rowOff>1492</xdr:rowOff>
    </xdr:from>
    <xdr:to>
      <xdr:col>6</xdr:col>
      <xdr:colOff>470764</xdr:colOff>
      <xdr:row>40</xdr:row>
      <xdr:rowOff>167639</xdr:rowOff>
    </xdr:to>
    <xdr:graphicFrame macro="">
      <xdr:nvGraphicFramePr>
        <xdr:cNvPr id="30" name="Chart 29">
          <a:extLst>
            <a:ext uri="{FF2B5EF4-FFF2-40B4-BE49-F238E27FC236}">
              <a16:creationId xmlns:a16="http://schemas.microsoft.com/office/drawing/2014/main" id="{5B0EA82B-6441-45AE-AFED-950A7E863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22</xdr:col>
      <xdr:colOff>66040</xdr:colOff>
      <xdr:row>1</xdr:row>
      <xdr:rowOff>7620</xdr:rowOff>
    </xdr:from>
    <xdr:to>
      <xdr:col>24</xdr:col>
      <xdr:colOff>348344</xdr:colOff>
      <xdr:row>4</xdr:row>
      <xdr:rowOff>348343</xdr:rowOff>
    </xdr:to>
    <mc:AlternateContent xmlns:mc="http://schemas.openxmlformats.org/markup-compatibility/2006" xmlns:a14="http://schemas.microsoft.com/office/drawing/2010/main">
      <mc:Choice Requires="a14">
        <xdr:graphicFrame macro="">
          <xdr:nvGraphicFramePr>
            <xdr:cNvPr id="31" name="Date (Year)">
              <a:extLst>
                <a:ext uri="{FF2B5EF4-FFF2-40B4-BE49-F238E27FC236}">
                  <a16:creationId xmlns:a16="http://schemas.microsoft.com/office/drawing/2014/main" id="{3A78642A-5123-43C2-927D-4D6655A8ADC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618754" y="170906"/>
              <a:ext cx="1632132" cy="1320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5</xdr:row>
      <xdr:rowOff>43181</xdr:rowOff>
    </xdr:from>
    <xdr:to>
      <xdr:col>2</xdr:col>
      <xdr:colOff>123371</xdr:colOff>
      <xdr:row>9</xdr:row>
      <xdr:rowOff>96157</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3687D85D-A0D2-4D80-97B9-B16EC71E6E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00" y="1654267"/>
              <a:ext cx="1447800" cy="662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30198</xdr:rowOff>
    </xdr:from>
    <xdr:to>
      <xdr:col>2</xdr:col>
      <xdr:colOff>97371</xdr:colOff>
      <xdr:row>13</xdr:row>
      <xdr:rowOff>160221</xdr:rowOff>
    </xdr:to>
    <mc:AlternateContent xmlns:mc="http://schemas.openxmlformats.org/markup-compatibility/2006" xmlns:a14="http://schemas.microsoft.com/office/drawing/2010/main">
      <mc:Choice Requires="a14">
        <xdr:graphicFrame macro="">
          <xdr:nvGraphicFramePr>
            <xdr:cNvPr id="33" name="FP">
              <a:extLst>
                <a:ext uri="{FF2B5EF4-FFF2-40B4-BE49-F238E27FC236}">
                  <a16:creationId xmlns:a16="http://schemas.microsoft.com/office/drawing/2014/main" id="{3936D628-6BD1-42BE-A6BA-791C748FB3F8}"/>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2468598"/>
              <a:ext cx="1447200" cy="652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27</xdr:row>
      <xdr:rowOff>152401</xdr:rowOff>
    </xdr:from>
    <xdr:to>
      <xdr:col>2</xdr:col>
      <xdr:colOff>114305</xdr:colOff>
      <xdr:row>41</xdr:row>
      <xdr:rowOff>152400</xdr:rowOff>
    </xdr:to>
    <mc:AlternateContent xmlns:mc="http://schemas.openxmlformats.org/markup-compatibility/2006" xmlns:a14="http://schemas.microsoft.com/office/drawing/2010/main">
      <mc:Choice Requires="a14">
        <xdr:graphicFrame macro="">
          <xdr:nvGraphicFramePr>
            <xdr:cNvPr id="34" name="EthnicGroup">
              <a:extLst>
                <a:ext uri="{FF2B5EF4-FFF2-40B4-BE49-F238E27FC236}">
                  <a16:creationId xmlns:a16="http://schemas.microsoft.com/office/drawing/2014/main" id="{B9FD9A72-CAEE-4E2E-B454-A574412851A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6934" y="5736772"/>
              <a:ext cx="144720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14</xdr:row>
      <xdr:rowOff>94262</xdr:rowOff>
    </xdr:from>
    <xdr:to>
      <xdr:col>2</xdr:col>
      <xdr:colOff>105838</xdr:colOff>
      <xdr:row>27</xdr:row>
      <xdr:rowOff>149416</xdr:rowOff>
    </xdr:to>
    <mc:AlternateContent xmlns:mc="http://schemas.openxmlformats.org/markup-compatibility/2006" xmlns:a14="http://schemas.microsoft.com/office/drawing/2010/main">
      <mc:Choice Requires="a14">
        <xdr:graphicFrame macro="">
          <xdr:nvGraphicFramePr>
            <xdr:cNvPr id="35" name="BU Region">
              <a:extLst>
                <a:ext uri="{FF2B5EF4-FFF2-40B4-BE49-F238E27FC236}">
                  <a16:creationId xmlns:a16="http://schemas.microsoft.com/office/drawing/2014/main" id="{2CD34003-573A-4E27-B6D0-EDA2D31081A4}"/>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8467" y="3272891"/>
              <a:ext cx="1447200" cy="2319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88900</xdr:colOff>
      <xdr:row>5</xdr:row>
      <xdr:rowOff>76200</xdr:rowOff>
    </xdr:from>
    <xdr:to>
      <xdr:col>16</xdr:col>
      <xdr:colOff>61686</xdr:colOff>
      <xdr:row>9</xdr:row>
      <xdr:rowOff>134257</xdr:rowOff>
    </xdr:to>
    <xdr:pic>
      <xdr:nvPicPr>
        <xdr:cNvPr id="40" name="Graphic 39" descr="Earth globe: Africa and Europe">
          <a:extLst>
            <a:ext uri="{FF2B5EF4-FFF2-40B4-BE49-F238E27FC236}">
              <a16:creationId xmlns:a16="http://schemas.microsoft.com/office/drawing/2014/main" id="{C6CB2146-4F75-417B-95B4-39CEA82B648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448800" y="1701800"/>
          <a:ext cx="647700" cy="647700"/>
        </a:xfrm>
        <a:prstGeom prst="rect">
          <a:avLst/>
        </a:prstGeom>
      </xdr:spPr>
    </xdr:pic>
    <xdr:clientData/>
  </xdr:twoCellAnchor>
  <xdr:twoCellAnchor editAs="oneCell">
    <xdr:from>
      <xdr:col>3</xdr:col>
      <xdr:colOff>150000</xdr:colOff>
      <xdr:row>23</xdr:row>
      <xdr:rowOff>48400</xdr:rowOff>
    </xdr:from>
    <xdr:to>
      <xdr:col>3</xdr:col>
      <xdr:colOff>546100</xdr:colOff>
      <xdr:row>25</xdr:row>
      <xdr:rowOff>110671</xdr:rowOff>
    </xdr:to>
    <xdr:pic>
      <xdr:nvPicPr>
        <xdr:cNvPr id="42" name="Graphic 41" descr="Warning">
          <a:extLst>
            <a:ext uri="{FF2B5EF4-FFF2-40B4-BE49-F238E27FC236}">
              <a16:creationId xmlns:a16="http://schemas.microsoft.com/office/drawing/2014/main" id="{3393950B-25A0-4D99-9D57-37EDFBE04CF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978800" y="4785500"/>
          <a:ext cx="396100" cy="396100"/>
        </a:xfrm>
        <a:prstGeom prst="rect">
          <a:avLst/>
        </a:prstGeom>
      </xdr:spPr>
    </xdr:pic>
    <xdr:clientData/>
  </xdr:twoCellAnchor>
  <xdr:twoCellAnchor editAs="oneCell">
    <xdr:from>
      <xdr:col>3</xdr:col>
      <xdr:colOff>122200</xdr:colOff>
      <xdr:row>31</xdr:row>
      <xdr:rowOff>160300</xdr:rowOff>
    </xdr:from>
    <xdr:to>
      <xdr:col>3</xdr:col>
      <xdr:colOff>533400</xdr:colOff>
      <xdr:row>34</xdr:row>
      <xdr:rowOff>70757</xdr:rowOff>
    </xdr:to>
    <xdr:pic>
      <xdr:nvPicPr>
        <xdr:cNvPr id="44" name="Graphic 43" descr="Information">
          <a:extLst>
            <a:ext uri="{FF2B5EF4-FFF2-40B4-BE49-F238E27FC236}">
              <a16:creationId xmlns:a16="http://schemas.microsoft.com/office/drawing/2014/main" id="{9D8CF200-A611-483A-9CF2-3CB01DCD4C27}"/>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951000" y="6319800"/>
          <a:ext cx="411200" cy="411200"/>
        </a:xfrm>
        <a:prstGeom prst="rect">
          <a:avLst/>
        </a:prstGeom>
      </xdr:spPr>
    </xdr:pic>
    <xdr:clientData/>
  </xdr:twoCellAnchor>
  <xdr:twoCellAnchor editAs="oneCell">
    <xdr:from>
      <xdr:col>6</xdr:col>
      <xdr:colOff>589700</xdr:colOff>
      <xdr:row>23</xdr:row>
      <xdr:rowOff>43600</xdr:rowOff>
    </xdr:from>
    <xdr:to>
      <xdr:col>8</xdr:col>
      <xdr:colOff>268963</xdr:colOff>
      <xdr:row>26</xdr:row>
      <xdr:rowOff>32657</xdr:rowOff>
    </xdr:to>
    <xdr:pic>
      <xdr:nvPicPr>
        <xdr:cNvPr id="46" name="Graphic 45" descr="Marker">
          <a:extLst>
            <a:ext uri="{FF2B5EF4-FFF2-40B4-BE49-F238E27FC236}">
              <a16:creationId xmlns:a16="http://schemas.microsoft.com/office/drawing/2014/main" id="{13061B6D-F3B5-465A-94C3-0015E1A65BE9}"/>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5187100" y="4780700"/>
          <a:ext cx="540600" cy="489800"/>
        </a:xfrm>
        <a:prstGeom prst="rect">
          <a:avLst/>
        </a:prstGeom>
      </xdr:spPr>
    </xdr:pic>
    <xdr:clientData/>
  </xdr:twoCellAnchor>
  <xdr:twoCellAnchor editAs="oneCell">
    <xdr:from>
      <xdr:col>15</xdr:col>
      <xdr:colOff>346000</xdr:colOff>
      <xdr:row>23</xdr:row>
      <xdr:rowOff>92000</xdr:rowOff>
    </xdr:from>
    <xdr:to>
      <xdr:col>16</xdr:col>
      <xdr:colOff>214086</xdr:colOff>
      <xdr:row>26</xdr:row>
      <xdr:rowOff>134257</xdr:rowOff>
    </xdr:to>
    <xdr:pic>
      <xdr:nvPicPr>
        <xdr:cNvPr id="48" name="Graphic 47" descr="Clock">
          <a:extLst>
            <a:ext uri="{FF2B5EF4-FFF2-40B4-BE49-F238E27FC236}">
              <a16:creationId xmlns:a16="http://schemas.microsoft.com/office/drawing/2014/main" id="{77C270FD-BFDE-49BC-90C3-246B9C4A7F27}"/>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705900" y="4829100"/>
          <a:ext cx="543000" cy="543000"/>
        </a:xfrm>
        <a:prstGeom prst="rect">
          <a:avLst/>
        </a:prstGeom>
      </xdr:spPr>
    </xdr:pic>
    <xdr:clientData/>
  </xdr:twoCellAnchor>
  <xdr:twoCellAnchor editAs="oneCell">
    <xdr:from>
      <xdr:col>3</xdr:col>
      <xdr:colOff>115000</xdr:colOff>
      <xdr:row>5</xdr:row>
      <xdr:rowOff>38800</xdr:rowOff>
    </xdr:from>
    <xdr:to>
      <xdr:col>3</xdr:col>
      <xdr:colOff>584200</xdr:colOff>
      <xdr:row>8</xdr:row>
      <xdr:rowOff>85272</xdr:rowOff>
    </xdr:to>
    <xdr:pic>
      <xdr:nvPicPr>
        <xdr:cNvPr id="50" name="Graphic 49" descr="Employee badge">
          <a:extLst>
            <a:ext uri="{FF2B5EF4-FFF2-40B4-BE49-F238E27FC236}">
              <a16:creationId xmlns:a16="http://schemas.microsoft.com/office/drawing/2014/main" id="{B77B9BF8-863B-4047-9EA0-A2465CFFD40A}"/>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943800" y="1664400"/>
          <a:ext cx="469200" cy="469200"/>
        </a:xfrm>
        <a:prstGeom prst="rect">
          <a:avLst/>
        </a:prstGeom>
      </xdr:spPr>
    </xdr:pic>
    <xdr:clientData/>
  </xdr:twoCellAnchor>
  <xdr:twoCellAnchor>
    <xdr:from>
      <xdr:col>7</xdr:col>
      <xdr:colOff>65315</xdr:colOff>
      <xdr:row>0</xdr:row>
      <xdr:rowOff>152400</xdr:rowOff>
    </xdr:from>
    <xdr:to>
      <xdr:col>7</xdr:col>
      <xdr:colOff>65315</xdr:colOff>
      <xdr:row>4</xdr:row>
      <xdr:rowOff>326571</xdr:rowOff>
    </xdr:to>
    <xdr:cxnSp macro="">
      <xdr:nvCxnSpPr>
        <xdr:cNvPr id="55" name="Straight Connector 54">
          <a:extLst>
            <a:ext uri="{FF2B5EF4-FFF2-40B4-BE49-F238E27FC236}">
              <a16:creationId xmlns:a16="http://schemas.microsoft.com/office/drawing/2014/main" id="{55E28C0B-FEE1-4873-AEB2-8C68DCE4218C}"/>
            </a:ext>
          </a:extLst>
        </xdr:cNvPr>
        <xdr:cNvCxnSpPr/>
      </xdr:nvCxnSpPr>
      <xdr:spPr>
        <a:xfrm>
          <a:off x="5268686" y="152400"/>
          <a:ext cx="0" cy="13171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76200</xdr:colOff>
      <xdr:row>1</xdr:row>
      <xdr:rowOff>0</xdr:rowOff>
    </xdr:from>
    <xdr:to>
      <xdr:col>11</xdr:col>
      <xdr:colOff>76200</xdr:colOff>
      <xdr:row>4</xdr:row>
      <xdr:rowOff>337457</xdr:rowOff>
    </xdr:to>
    <xdr:cxnSp macro="">
      <xdr:nvCxnSpPr>
        <xdr:cNvPr id="56" name="Straight Connector 55">
          <a:extLst>
            <a:ext uri="{FF2B5EF4-FFF2-40B4-BE49-F238E27FC236}">
              <a16:creationId xmlns:a16="http://schemas.microsoft.com/office/drawing/2014/main" id="{D8A0E64A-393F-4351-8FED-164E5A46D376}"/>
            </a:ext>
          </a:extLst>
        </xdr:cNvPr>
        <xdr:cNvCxnSpPr/>
      </xdr:nvCxnSpPr>
      <xdr:spPr>
        <a:xfrm>
          <a:off x="7271657" y="163286"/>
          <a:ext cx="0" cy="13171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21772</xdr:colOff>
      <xdr:row>1</xdr:row>
      <xdr:rowOff>21771</xdr:rowOff>
    </xdr:from>
    <xdr:to>
      <xdr:col>15</xdr:col>
      <xdr:colOff>21772</xdr:colOff>
      <xdr:row>4</xdr:row>
      <xdr:rowOff>359228</xdr:rowOff>
    </xdr:to>
    <xdr:cxnSp macro="">
      <xdr:nvCxnSpPr>
        <xdr:cNvPr id="57" name="Straight Connector 56">
          <a:extLst>
            <a:ext uri="{FF2B5EF4-FFF2-40B4-BE49-F238E27FC236}">
              <a16:creationId xmlns:a16="http://schemas.microsoft.com/office/drawing/2014/main" id="{6A87487D-D45D-4299-8166-F0A9103B4EC7}"/>
            </a:ext>
          </a:extLst>
        </xdr:cNvPr>
        <xdr:cNvCxnSpPr/>
      </xdr:nvCxnSpPr>
      <xdr:spPr>
        <a:xfrm>
          <a:off x="9383486" y="185057"/>
          <a:ext cx="0" cy="13171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326572</xdr:colOff>
      <xdr:row>1</xdr:row>
      <xdr:rowOff>10886</xdr:rowOff>
    </xdr:from>
    <xdr:to>
      <xdr:col>18</xdr:col>
      <xdr:colOff>326572</xdr:colOff>
      <xdr:row>4</xdr:row>
      <xdr:rowOff>348343</xdr:rowOff>
    </xdr:to>
    <xdr:cxnSp macro="">
      <xdr:nvCxnSpPr>
        <xdr:cNvPr id="58" name="Straight Connector 57">
          <a:extLst>
            <a:ext uri="{FF2B5EF4-FFF2-40B4-BE49-F238E27FC236}">
              <a16:creationId xmlns:a16="http://schemas.microsoft.com/office/drawing/2014/main" id="{84490191-85C9-404C-B75A-FBDB88E74D61}"/>
            </a:ext>
          </a:extLst>
        </xdr:cNvPr>
        <xdr:cNvCxnSpPr/>
      </xdr:nvCxnSpPr>
      <xdr:spPr>
        <a:xfrm>
          <a:off x="11517086" y="174172"/>
          <a:ext cx="0" cy="13171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32658</xdr:colOff>
      <xdr:row>1</xdr:row>
      <xdr:rowOff>10885</xdr:rowOff>
    </xdr:from>
    <xdr:to>
      <xdr:col>4</xdr:col>
      <xdr:colOff>32658</xdr:colOff>
      <xdr:row>4</xdr:row>
      <xdr:rowOff>348342</xdr:rowOff>
    </xdr:to>
    <xdr:cxnSp macro="">
      <xdr:nvCxnSpPr>
        <xdr:cNvPr id="59" name="Straight Connector 58">
          <a:extLst>
            <a:ext uri="{FF2B5EF4-FFF2-40B4-BE49-F238E27FC236}">
              <a16:creationId xmlns:a16="http://schemas.microsoft.com/office/drawing/2014/main" id="{053EA0CE-83FF-42C0-95EF-9640E61CE4C8}"/>
            </a:ext>
          </a:extLst>
        </xdr:cNvPr>
        <xdr:cNvCxnSpPr/>
      </xdr:nvCxnSpPr>
      <xdr:spPr>
        <a:xfrm>
          <a:off x="3570515" y="174171"/>
          <a:ext cx="0" cy="13171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3981484" backgroundQuery="1" createdVersion="6" refreshedVersion="6" minRefreshableVersion="3" recordCount="0" supportSubquery="1" supportAdvancedDrill="1" xr:uid="{2910063B-03F7-48E5-8BAC-4EA4A5860DFF}">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139351852" backgroundQuery="1" createdVersion="6" refreshedVersion="6" minRefreshableVersion="3" recordCount="0" supportSubquery="1" supportAdvancedDrill="1" xr:uid="{1292A76A-1148-43FD-8499-342EDF6FF4D9}">
  <cacheSource type="external" connectionId="6"/>
  <cacheFields count="4">
    <cacheField name="[Measures].[Seperations]" caption="Sepe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139699076" backgroundQuery="1" createdVersion="6" refreshedVersion="6" minRefreshableVersion="3" recordCount="0" supportSubquery="1" supportAdvancedDrill="1" xr:uid="{B49FEAED-46B2-4C3B-A4FB-7E3BC999AAA9}">
  <cacheSource type="external" connectionId="6"/>
  <cacheFields count="4">
    <cacheField name="[Measures].[Seperations]" caption="Sepe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183587384257" backgroundQuery="1" createdVersion="3" refreshedVersion="6" minRefreshableVersion="3" recordCount="0" supportSubquery="1" supportAdvancedDrill="1" xr:uid="{612ECF2B-4F39-4B68-B2B9-0503A8864130}">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28941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4560184" backgroundQuery="1" createdVersion="6" refreshedVersion="6" minRefreshableVersion="3" recordCount="0" supportSubquery="1" supportAdvancedDrill="1" xr:uid="{2EE0F6CD-1234-4AE4-B2DB-02B0137D12EC}">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4907407" backgroundQuery="1" createdVersion="6" refreshedVersion="6" minRefreshableVersion="3" recordCount="0" supportSubquery="1" supportAdvancedDrill="1" xr:uid="{E05370EF-7A23-4F99-9F0C-478C66684F48}">
  <cacheSource type="external" connectionId="6"/>
  <cacheFields count="4">
    <cacheField name="[HR Data].[AgeGroup].[AgeGroup]" caption="AgeGroup" numFmtId="0" hierarchy="1" level="1">
      <sharedItems count="3">
        <s v="&lt;30"/>
        <s v="30-49"/>
        <s v="50+"/>
      </sharedItems>
    </cacheField>
    <cacheField name="[Measures].[Active Employees]" caption="Active Employees" numFmtId="0" hierarchy="26" level="32767"/>
    <cacheField name="[HR Data].[Gender].[Gender]" caption="Gender" numFmtId="0" hierarchy="11" level="1">
      <sharedItems count="2">
        <s v="F"/>
        <s v="M"/>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0"/>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5254631" backgroundQuery="1" createdVersion="6" refreshedVersion="6" minRefreshableVersion="3" recordCount="0" supportSubquery="1" supportAdvancedDrill="1" xr:uid="{C0FBD576-FC18-4A7A-8278-17092D9D09E0}">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5601854" backgroundQuery="1" createdVersion="6" refreshedVersion="6" minRefreshableVersion="3" recordCount="0" supportSubquery="1" supportAdvancedDrill="1" xr:uid="{E8B86724-B20A-45D2-BF2A-BA8C280F47C7}">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6064816" backgroundQuery="1" createdVersion="6" refreshedVersion="6" minRefreshableVersion="3" recordCount="0" supportSubquery="1" supportAdvancedDrill="1" xr:uid="{15A14981-9C06-496E-99BE-9AB60F42A7BB}">
  <cacheSource type="external" connectionId="6"/>
  <cacheFields count="4">
    <cacheField name="[Measures].[TurnOver %]" caption="TurnOver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096759262" backgroundQuery="1" createdVersion="6" refreshedVersion="6" minRefreshableVersion="3" recordCount="0" supportSubquery="1" supportAdvancedDrill="1" xr:uid="{267E4EC4-E4BC-48AC-B92C-9540228318CE}">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BU Region].[BU Region]" caption="BU Region" numFmtId="0" hierarchy="3"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138194444" backgroundQuery="1" createdVersion="6" refreshedVersion="6" minRefreshableVersion="3" recordCount="0" supportSubquery="1" supportAdvancedDrill="1" xr:uid="{2A14F38C-FD12-4E11-99C8-C0A09C0A26AF}">
  <cacheSource type="external" connectionId="6"/>
  <cacheFields count="7">
    <cacheField name="[HR Data].[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5" level="1">
      <sharedItems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2" memberValueDatatype="20" unbalanced="0"/>
    <cacheHierarchy uniqueName="[HR Data].[AgeGroup]" caption="AgeGroup" attribute="1" defaultMemberUniqueName="[HR Data].[AgeGroup].[All]" allUniqueName="[HR Data].[AgeGroup].[All]" dimensionUniqueName="[HR Data]" displayFolder="" count="2" memberValueDatatype="130" unbalanced="0"/>
    <cacheHierarchy uniqueName="[HR Data].[BadHires]" caption="BadHires" attribute="1" defaultMemberUniqueName="[HR Data].[BadHires].[All]" allUniqueName="[HR Data].[BadHires].[All]" dimensionUniqueName="[HR Data]" displayFolder="" count="2"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TermDate]" caption="TermDate" attribute="1" time="1" defaultMemberUniqueName="[HR Data].[TermDate].[All]" allUniqueName="[HR Data].[TermDate].[All]" dimensionUniqueName="[HR Data]" displayFolder="" count="2" memberValueDatatype="7" unbalanced="0"/>
    <cacheHierarchy uniqueName="[HR Data].[TermReason]" caption="TermReason" attribute="1" defaultMemberUniqueName="[HR Data].[TermReason].[All]" allUniqueName="[HR Data].[TermReason].[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J" refreshedDate="43572.223139004629" backgroundQuery="1" createdVersion="6" refreshedVersion="6" minRefreshableVersion="3" recordCount="0" supportSubquery="1" supportAdvancedDrill="1" xr:uid="{9C70E11A-A8EA-48F6-9F5A-C07DB2E07159}">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2F4AA-E859-408D-8B02-1A4B01DAA74D}" name="Pay_Type" cacheId="68" applyNumberFormats="0" applyBorderFormats="0" applyFontFormats="0" applyPatternFormats="0" applyAlignmentFormats="0" applyWidthHeightFormats="1" dataCaption="Values" tag="fb0734cf-81fc-4f11-b278-f9eaf5968904" updatedVersion="6" minRefreshableVersion="3" useAutoFormatting="1" subtotalHiddenItems="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B4B730-BE38-41CD-BEF5-71A895AB78C4}" name="Seperations" cacheId="92" applyNumberFormats="0" applyBorderFormats="0" applyFontFormats="0" applyPatternFormats="0" applyAlignmentFormats="0" applyWidthHeightFormats="1" dataCaption="Values" tag="509f8713-8c9a-42c6-9bde-62513d473ef9"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241AAE-3BE6-4B91-9471-5EDC99833D24}" name="Term Reason" cacheId="95" applyNumberFormats="0" applyBorderFormats="0" applyFontFormats="0" applyPatternFormats="0" applyAlignmentFormats="0" applyWidthHeightFormats="1" dataCaption="Values" tag="e3a288ad-32c1-43af-b2a4-f410d91b4b4b" updatedVersion="6"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87E720-4C14-429E-A4AB-4EA53CF663A2}" name="PivotTable5" cacheId="71" applyNumberFormats="0" applyBorderFormats="0" applyFontFormats="0" applyPatternFormats="0" applyAlignmentFormats="0" applyWidthHeightFormats="1" dataCaption="Values" tag="b3687210-8c92-456f-9ed5-78369a485799" updatedVersion="6" minRefreshableVersion="3" useAutoFormatting="1" itemPrintTitles="1" createdVersion="6" indent="0" outline="1" outlineData="1" multipleFieldFilters="0" rowHeaderCaption=" ">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A719B-6710-42B9-8DFC-65C1B95C628A}" name="TurnOver" cacheId="74" applyNumberFormats="0" applyBorderFormats="0" applyFontFormats="0" applyPatternFormats="0" applyAlignmentFormats="0" applyWidthHeightFormats="1" dataCaption="Values" tag="df3579d1-2abe-4ef0-9b62-def82820c80e" updatedVersion="6" minRefreshableVersion="3" useAutoFormatting="1" itemPrintTitles="1" createdVersion="6" indent="0" outline="1" outlineData="1" multipleFieldFilters="0">
  <location ref="A33:D3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2" baseItem="0" numFmtId="9"/>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8D282-7CBF-41F8-9FE9-9BABFEDE2C94}" name="Gender" cacheId="65" applyNumberFormats="0" applyBorderFormats="0" applyFontFormats="0" applyPatternFormats="0" applyAlignmentFormats="0" applyWidthHeightFormats="1" dataCaption="Values" tag="dd636be1-be1f-4d08-b266-67f32d540eac" updatedVersion="6" minRefreshableVersion="3" useAutoFormatting="1" itemPrintTitles="1" createdVersion="6" indent="0" outline="1" outlineData="1" multipleFieldFilters="0" chartFormat="3">
  <location ref="A25:D30"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fld="1"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EDC21-DCBE-4E7A-A666-3EEBCE15E365}" name="FT_PT" cacheId="62" applyNumberFormats="0" applyBorderFormats="0" applyFontFormats="0" applyPatternFormats="0" applyAlignmentFormats="0" applyWidthHeightFormats="1" dataCaption="Values" tag="e74d23fa-5f3e-4ef4-8cce-13d8be08fe7d" updatedVersion="6" minRefreshableVersion="3" useAutoFormatting="1" subtotalHiddenItems="1" itemPrintTitles="1" createdVersion="6"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9"/>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BA89C0-2D21-4746-AF36-9A4A93561D34}" name="Actives" cacheId="86" applyNumberFormats="0" applyBorderFormats="0" applyFontFormats="0" applyPatternFormats="0" applyAlignmentFormats="0" applyWidthHeightFormats="1" dataCaption="Values" tag="c5b10af5-3b23-48bd-a4d4-69fccf4d97d9" updatedVersion="6" minRefreshableVersion="3" useAutoFormatting="1" subtotalHiddenItems="1" itemPrintTitles="1" createdVersion="6" indent="0" outline="1" outlineData="1" multipleFieldFilters="0" chartFormat="4">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8E8302-1A9A-4C4F-ADD7-57AC955BF7AB}" name="Ethnicity" cacheId="59" applyNumberFormats="0" applyBorderFormats="0" applyFontFormats="0" applyPatternFormats="0" applyAlignmentFormats="0" applyWidthHeightFormats="1" dataCaption="Values" tag="9c6c33b3-33c3-411d-920e-6f3a3933c135" updatedVersion="6" minRefreshableVersion="3" useAutoFormatting="1" subtotalHiddenItems="1" itemPrintTitles="1" createdVersion="6" indent="0" outline="1" outlineData="1" multipleFieldFilters="0" chartFormat="3" rowHeaderCaption=" ">
  <location ref="A1:D24" firstHeaderRow="1" firstDataRow="2" firstDataCol="1"/>
  <pivotFields count="5">
    <pivotField axis="axisRow" allDrilled="1" subtotalTop="0" showAll="0" dataSourceSort="1" defaultSubtotal="0" defaultAttributeDrillState="1">
      <items count="7">
        <item x="0"/>
        <item x="1"/>
        <item n=" Group C"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A1E35D-4422-4B68-8957-446980C3582D}" name="Actives by Region" cacheId="89" applyNumberFormats="0" applyBorderFormats="0" applyFontFormats="0" applyPatternFormats="0" applyAlignmentFormats="0" applyWidthHeightFormats="1" dataCaption="Values" tag="6ae43edd-bb49-4f5f-967b-15c4ea2e2237"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C4B0E5-5E42-433F-ADCC-639C9728FC0F}" name="Tenure" cacheId="80" applyNumberFormats="0" applyBorderFormats="0" applyFontFormats="0" applyPatternFormats="0" applyAlignmentFormats="0" applyWidthHeightFormats="1" dataCaption="Values" tag="a99dcde9-71d1-4a38-b18d-ce25a87a0b4f" updatedVersion="6" minRefreshableVersion="3" useAutoFormatting="1" subtotalHiddenItems="1" itemPrintTitles="1" createdVersion="6" indent="0" outline="1" outlineData="1" multipleFieldFilters="0" chartFormat="4" rowHeaderCaption=" ">
  <location ref="A3:D26" firstHeaderRow="1" firstDataRow="2" firstDataCol="1"/>
  <pivotFields count="5">
    <pivotField axis="axisRow" allDrilled="1" subtotalTop="0" showAll="0" dataSourceSort="1" defaultSubtotal="0" defaultAttributeDrillState="1">
      <items count="7">
        <item x="0"/>
        <item x="1"/>
        <item n=" Group C"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9313D32-75FC-4B28-9A1F-7555321CDE3E}" sourceName="[HR Data].[Date (Year)]">
  <pivotTables>
    <pivotTable tabId="1" name="Ethnicity"/>
    <pivotTable tabId="7" name="FT_PT"/>
    <pivotTable tabId="7" name="Gender"/>
    <pivotTable tabId="7" name="Pay_Type"/>
    <pivotTable tabId="7" name="PivotTable5"/>
    <pivotTable tabId="7" name="TurnOver"/>
    <pivotTable tabId="4" name="Actives by Region"/>
    <pivotTable tabId="5" name="Seperations"/>
    <pivotTable tabId="3" name="Tenure"/>
    <pivotTable tabId="6" name="Term Reason"/>
  </pivotTables>
  <data>
    <olap pivotCacheId="222894169">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CEF361-37D7-488A-9C9C-957745E2602C}" sourceName="[HR Data].[Gender]">
  <pivotTables>
    <pivotTable tabId="2" name="Actives"/>
    <pivotTable tabId="4" name="Actives by Region"/>
    <pivotTable tabId="5" name="Seperations"/>
    <pivotTable tabId="6" name="Term Reason"/>
  </pivotTables>
  <data>
    <olap pivotCacheId="222894169">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B72C7E11-A6A2-4B2B-AF53-E2A172A7B6FD}" sourceName="[HR Data].[FP]">
  <pivotTables>
    <pivotTable tabId="2" name="Actives"/>
    <pivotTable tabId="7" name="Gender"/>
    <pivotTable tabId="7" name="Pay_Type"/>
    <pivotTable tabId="7" name="PivotTable5"/>
    <pivotTable tabId="5" name="Seperations"/>
    <pivotTable tabId="6" name="Term Reason"/>
  </pivotTables>
  <data>
    <olap pivotCacheId="222894169">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852B5721-1435-4506-B296-B54DECE3A796}" sourceName="[HR Data].[EthnicGroup]">
  <pivotTables>
    <pivotTable tabId="2" name="Actives"/>
    <pivotTable tabId="7" name="FT_PT"/>
    <pivotTable tabId="7" name="Gender"/>
    <pivotTable tabId="7" name="Pay_Type"/>
    <pivotTable tabId="7" name="PivotTable5"/>
    <pivotTable tabId="7" name="TurnOver"/>
    <pivotTable tabId="4" name="Actives by Region"/>
    <pivotTable tabId="5" name="Seperations"/>
    <pivotTable tabId="6" name="Term Reason"/>
  </pivotTables>
  <data>
    <olap pivotCacheId="222894169">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78B763B-3E8A-438B-9865-480A08293F5E}" sourceName="[HR Data].[BU Region]">
  <pivotTables>
    <pivotTable tabId="2" name="Actives"/>
    <pivotTable tabId="1" name="Ethnicity"/>
    <pivotTable tabId="7" name="FT_PT"/>
    <pivotTable tabId="7" name="Gender"/>
    <pivotTable tabId="7" name="Pay_Type"/>
    <pivotTable tabId="7" name="PivotTable5"/>
    <pivotTable tabId="7" name="TurnOver"/>
    <pivotTable tabId="5" name="Seperations"/>
    <pivotTable tabId="3" name="Tenure"/>
    <pivotTable tabId="6" name="Term Reason"/>
  </pivotTables>
  <data>
    <olap pivotCacheId="222894169">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1766ED4-B379-488C-BEA1-F559D9CE6CF4}" cache="Slicer_Date__Year" caption="Year" columnCount="2" level="1" rowHeight="396000"/>
  <slicer name="Gender" xr10:uid="{0EB81ABE-1638-44D7-8E9D-A8035B154E45}" cache="Slicer_Gender" caption="Gender" columnCount="2" level="1" rowHeight="234950"/>
  <slicer name="FP" xr10:uid="{3BF64BFC-2A68-4EE2-BB64-E8C7F5DB5F78}" cache="Slicer_FP" caption="FP/PT" columnCount="2" level="1" rowHeight="234950"/>
  <slicer name="EthnicGroup" xr10:uid="{92EC7F93-AA61-483E-82B3-B3402D2EFC21}" cache="Slicer_EthnicGroup" caption="Ethnicity" level="1" rowHeight="234950"/>
  <slicer name="BU Region" xr10:uid="{3D77E329-ABD6-4595-AFF8-63289C8D852F}" cache="Slicer_BU_Region" caption="Region"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72E0A-EB3F-4F4B-A205-9223E6997093}">
  <dimension ref="A1:Y9"/>
  <sheetViews>
    <sheetView showGridLines="0" tabSelected="1" topLeftCell="A3" zoomScale="73" zoomScaleNormal="100" workbookViewId="0">
      <selection activeCell="Z7" sqref="Z7"/>
    </sheetView>
  </sheetViews>
  <sheetFormatPr defaultRowHeight="13.8" x14ac:dyDescent="0.25"/>
  <cols>
    <col min="4" max="4" width="19.8984375" customWidth="1"/>
    <col min="5" max="5" width="11.3984375" customWidth="1"/>
    <col min="6" max="7" width="8.8984375" bestFit="1" customWidth="1"/>
    <col min="8" max="8" width="2.296875" customWidth="1"/>
    <col min="10" max="10" width="8.8984375" bestFit="1" customWidth="1"/>
    <col min="11" max="11" width="8.796875" customWidth="1"/>
    <col min="12" max="12" width="1.8984375" customWidth="1"/>
    <col min="13" max="13" width="10.796875" customWidth="1"/>
    <col min="14" max="14" width="8.8984375" bestFit="1" customWidth="1"/>
    <col min="15" max="15" width="9.59765625" customWidth="1"/>
    <col min="19" max="19" width="7.69921875" customWidth="1"/>
    <col min="20" max="22" width="9" bestFit="1" customWidth="1"/>
  </cols>
  <sheetData>
    <row r="1" spans="1:25" ht="13.2" customHeight="1" x14ac:dyDescent="0.25"/>
    <row r="2" spans="1:25" ht="25.8" customHeight="1" x14ac:dyDescent="0.25">
      <c r="A2" s="23" t="s">
        <v>59</v>
      </c>
      <c r="B2" s="9"/>
      <c r="C2" s="9"/>
      <c r="D2" s="9"/>
      <c r="E2" s="11" t="s">
        <v>58</v>
      </c>
      <c r="F2" s="10">
        <f>F5/$E$5</f>
        <v>0.54307692307692312</v>
      </c>
      <c r="G2" s="10">
        <f>G5/$E$5</f>
        <v>0.45692307692307693</v>
      </c>
      <c r="H2" s="10"/>
      <c r="T2" s="24" t="s">
        <v>68</v>
      </c>
      <c r="U2" s="24"/>
      <c r="V2" s="24"/>
    </row>
    <row r="3" spans="1:25" ht="25.8" customHeight="1" x14ac:dyDescent="0.25"/>
    <row r="4" spans="1:25" ht="25.8" customHeight="1" x14ac:dyDescent="0.25">
      <c r="I4" s="11" t="s">
        <v>60</v>
      </c>
      <c r="J4" s="17">
        <f>+GETPIVOTDATA("[Measures].[Active Employees]",'Headline '!$A$10,"[HR Data].[Gender]","[HR Data].[Gender].&amp;[M]","[HR Data].[PayType]","[HR Data].[PayType].&amp;[Hourly]")</f>
        <v>0.91501416430594906</v>
      </c>
      <c r="K4" s="18">
        <f>+GETPIVOTDATA("[Measures].[Active Employees]",'Headline '!$A$10,"[HR Data].[Gender]","[HR Data].[Gender].&amp;[F]","[HR Data].[PayType]","[HR Data].[PayType].&amp;[Hourly]")</f>
        <v>0.81818181818181823</v>
      </c>
      <c r="L4" s="18"/>
      <c r="M4" s="11" t="s">
        <v>62</v>
      </c>
      <c r="N4" s="17">
        <f>GETPIVOTDATA("[Measures].[Active Employees]",'Headline '!$A$18,"[HR Data].[Gender]","[HR Data].[Gender].&amp;[F]","[HR Data].[FP]","[HR Data].[FP].&amp;[FT]")</f>
        <v>0.50168350168350173</v>
      </c>
      <c r="O4" s="18">
        <f>GETPIVOTDATA("[Measures].[Active Employees]",'Headline '!$A$18,"[HR Data].[Gender]","[HR Data].[Gender].&amp;[M]","[HR Data].[FP]","[HR Data].[FP].&amp;[FT]")</f>
        <v>0.27762039660056659</v>
      </c>
    </row>
    <row r="5" spans="1:25" ht="37.200000000000003" customHeight="1" thickBot="1" x14ac:dyDescent="0.3">
      <c r="A5" s="8"/>
      <c r="B5" s="8"/>
      <c r="C5" s="8"/>
      <c r="D5" s="8"/>
      <c r="E5" s="13">
        <f>+GETPIVOTDATA("[Measures].[Active Employees]",'Headline '!$A$3)</f>
        <v>650</v>
      </c>
      <c r="F5" s="14">
        <f>+GETPIVOTDATA("[Measures].[Active Employees]",'Headline '!$A$3,"[HR Data].[Gender]","[HR Data].[Gender].&amp;[M]")</f>
        <v>353</v>
      </c>
      <c r="G5" s="15">
        <f>+GETPIVOTDATA("[Measures].[Active Employees]",'Headline '!$A$3,"[HR Data].[Gender]","[HR Data].[Gender].&amp;[F]")</f>
        <v>297</v>
      </c>
      <c r="H5" s="15"/>
      <c r="I5" s="12" t="s">
        <v>61</v>
      </c>
      <c r="J5" s="19">
        <f>+GETPIVOTDATA("[Measures].[Active Employees]",'Headline '!$A$10,"[HR Data].[Gender]","[HR Data].[Gender].&amp;[M]","[HR Data].[PayType]","[HR Data].[PayType].&amp;[Salary]")</f>
        <v>8.4985835694050993E-2</v>
      </c>
      <c r="K5" s="20">
        <f>+GETPIVOTDATA("[Measures].[Active Employees]",'Headline '!$A$10,"[HR Data].[Gender]","[HR Data].[Gender].&amp;[F]","[HR Data].[PayType]","[HR Data].[PayType].&amp;[Salary]")</f>
        <v>0.18181818181818182</v>
      </c>
      <c r="L5" s="20"/>
      <c r="M5" s="12" t="s">
        <v>63</v>
      </c>
      <c r="N5" s="19">
        <f>+GETPIVOTDATA("[Measures].[Active Employees]",'Headline '!$A$18,"[HR Data].[Gender]","[HR Data].[Gender].&amp;[F]","[HR Data].[FP]","[HR Data].[FP].&amp;[PT]")</f>
        <v>0.49831649831649832</v>
      </c>
      <c r="O5" s="20">
        <f>GETPIVOTDATA("[Measures].[Active Employees]",'Headline '!$A$18,"[HR Data].[Gender]","[HR Data].[Gender].&amp;[M]","[HR Data].[FP]","[HR Data].[FP].&amp;[PT]")</f>
        <v>0.72237960339943341</v>
      </c>
      <c r="P5" s="8"/>
      <c r="Q5" s="25" t="s">
        <v>69</v>
      </c>
      <c r="R5" s="25"/>
      <c r="S5" s="25"/>
      <c r="T5" s="22">
        <f>+GETPIVOTDATA("[Measures].[TurnOver %]",'Headline '!$A$33)</f>
        <v>2.5476923076923077</v>
      </c>
      <c r="U5" s="22">
        <f>+GETPIVOTDATA("[Measures].[TurnOver %]",'Headline '!$A$33,"[HR Data].[Gender]","[HR Data].[Gender].&amp;[M]")</f>
        <v>2.5552407932011332</v>
      </c>
      <c r="V5" s="22">
        <f>+GETPIVOTDATA("[Measures].[TurnOver %]",'Headline '!$A$33,"[HR Data].[Gender]","[HR Data].[Gender].&amp;[F]")</f>
        <v>2.5387205387205389</v>
      </c>
      <c r="W5" s="8"/>
      <c r="X5" s="8"/>
      <c r="Y5" s="8"/>
    </row>
    <row r="6" spans="1:25" ht="7.2" customHeight="1" x14ac:dyDescent="0.25"/>
    <row r="9" spans="1:25" x14ac:dyDescent="0.25">
      <c r="I9" t="s">
        <v>32</v>
      </c>
    </row>
  </sheetData>
  <mergeCells count="1">
    <mergeCell ref="T2: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DA42-5BAA-49C2-8331-5F35A60EEF34}">
  <dimension ref="A1"/>
  <sheetViews>
    <sheetView workbookViewId="0"/>
  </sheetViews>
  <sheetFormatPr defaultRowHeig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3681C-0D83-4B56-B7AC-1F725F4AEF43}">
  <dimension ref="A3:D39"/>
  <sheetViews>
    <sheetView topLeftCell="A14" workbookViewId="0">
      <selection activeCell="A33" sqref="A33"/>
    </sheetView>
  </sheetViews>
  <sheetFormatPr defaultRowHeight="13.8" x14ac:dyDescent="0.25"/>
  <cols>
    <col min="1" max="1" width="12.59765625" bestFit="1" customWidth="1"/>
    <col min="2" max="2" width="16" bestFit="1" customWidth="1"/>
    <col min="3" max="3" width="5.3984375" bestFit="1" customWidth="1"/>
    <col min="4" max="4" width="11.09765625" bestFit="1" customWidth="1"/>
  </cols>
  <sheetData>
    <row r="3" spans="1:4" x14ac:dyDescent="0.25">
      <c r="A3" s="1" t="s">
        <v>32</v>
      </c>
      <c r="B3" t="s">
        <v>30</v>
      </c>
    </row>
    <row r="4" spans="1:4" x14ac:dyDescent="0.25">
      <c r="A4" s="2" t="s">
        <v>39</v>
      </c>
      <c r="B4" s="6">
        <v>297</v>
      </c>
    </row>
    <row r="5" spans="1:4" x14ac:dyDescent="0.25">
      <c r="A5" s="2" t="s">
        <v>40</v>
      </c>
      <c r="B5" s="6">
        <v>353</v>
      </c>
    </row>
    <row r="6" spans="1:4" x14ac:dyDescent="0.25">
      <c r="A6" s="2" t="s">
        <v>1</v>
      </c>
      <c r="B6" s="6">
        <v>650</v>
      </c>
    </row>
    <row r="10" spans="1:4" x14ac:dyDescent="0.25">
      <c r="A10" s="1" t="s">
        <v>30</v>
      </c>
      <c r="B10" s="1" t="s">
        <v>41</v>
      </c>
    </row>
    <row r="11" spans="1:4" x14ac:dyDescent="0.25">
      <c r="A11" s="1" t="s">
        <v>0</v>
      </c>
      <c r="B11" t="s">
        <v>39</v>
      </c>
      <c r="C11" t="s">
        <v>40</v>
      </c>
      <c r="D11" t="s">
        <v>1</v>
      </c>
    </row>
    <row r="12" spans="1:4" x14ac:dyDescent="0.25">
      <c r="A12" s="2" t="s">
        <v>60</v>
      </c>
      <c r="B12" s="16">
        <v>0.81818181818181823</v>
      </c>
      <c r="C12" s="16">
        <v>0.91501416430594906</v>
      </c>
      <c r="D12" s="16">
        <v>0.87076923076923074</v>
      </c>
    </row>
    <row r="13" spans="1:4" x14ac:dyDescent="0.25">
      <c r="A13" s="2" t="s">
        <v>61</v>
      </c>
      <c r="B13" s="16">
        <v>0.18181818181818182</v>
      </c>
      <c r="C13" s="16">
        <v>8.4985835694050993E-2</v>
      </c>
      <c r="D13" s="16">
        <v>0.12923076923076923</v>
      </c>
    </row>
    <row r="14" spans="1:4" x14ac:dyDescent="0.25">
      <c r="A14" s="2" t="s">
        <v>1</v>
      </c>
      <c r="B14" s="16">
        <v>1</v>
      </c>
      <c r="C14" s="16">
        <v>1</v>
      </c>
      <c r="D14" s="16">
        <v>1</v>
      </c>
    </row>
    <row r="18" spans="1:4" x14ac:dyDescent="0.25">
      <c r="A18" s="1" t="s">
        <v>30</v>
      </c>
      <c r="B18" s="1" t="s">
        <v>41</v>
      </c>
    </row>
    <row r="19" spans="1:4" x14ac:dyDescent="0.25">
      <c r="A19" s="1" t="s">
        <v>0</v>
      </c>
      <c r="B19" t="s">
        <v>39</v>
      </c>
      <c r="C19" t="s">
        <v>40</v>
      </c>
      <c r="D19" t="s">
        <v>1</v>
      </c>
    </row>
    <row r="20" spans="1:4" x14ac:dyDescent="0.25">
      <c r="A20" s="2" t="s">
        <v>42</v>
      </c>
      <c r="B20" s="21">
        <v>0.50168350168350173</v>
      </c>
      <c r="C20" s="21">
        <v>0.27762039660056659</v>
      </c>
      <c r="D20" s="21">
        <v>0.38</v>
      </c>
    </row>
    <row r="21" spans="1:4" x14ac:dyDescent="0.25">
      <c r="A21" s="2" t="s">
        <v>43</v>
      </c>
      <c r="B21" s="21">
        <v>0.49831649831649832</v>
      </c>
      <c r="C21" s="21">
        <v>0.72237960339943341</v>
      </c>
      <c r="D21" s="21">
        <v>0.62</v>
      </c>
    </row>
    <row r="22" spans="1:4" x14ac:dyDescent="0.25">
      <c r="A22" s="2" t="s">
        <v>1</v>
      </c>
      <c r="B22" s="21">
        <v>1</v>
      </c>
      <c r="C22" s="21">
        <v>1</v>
      </c>
      <c r="D22" s="21">
        <v>1</v>
      </c>
    </row>
    <row r="25" spans="1:4" x14ac:dyDescent="0.25">
      <c r="A25" s="1" t="s">
        <v>30</v>
      </c>
      <c r="B25" s="1" t="s">
        <v>41</v>
      </c>
    </row>
    <row r="26" spans="1:4" x14ac:dyDescent="0.25">
      <c r="A26" s="1" t="s">
        <v>0</v>
      </c>
      <c r="B26" t="s">
        <v>39</v>
      </c>
      <c r="C26" t="s">
        <v>40</v>
      </c>
      <c r="D26" t="s">
        <v>1</v>
      </c>
    </row>
    <row r="27" spans="1:4" x14ac:dyDescent="0.25">
      <c r="A27" s="2" t="s">
        <v>64</v>
      </c>
      <c r="B27" s="6">
        <v>172</v>
      </c>
      <c r="C27" s="6">
        <v>165</v>
      </c>
      <c r="D27" s="6">
        <v>337</v>
      </c>
    </row>
    <row r="28" spans="1:4" x14ac:dyDescent="0.25">
      <c r="A28" s="2" t="s">
        <v>65</v>
      </c>
      <c r="B28" s="6">
        <v>81</v>
      </c>
      <c r="C28" s="6">
        <v>105</v>
      </c>
      <c r="D28" s="6">
        <v>186</v>
      </c>
    </row>
    <row r="29" spans="1:4" x14ac:dyDescent="0.25">
      <c r="A29" s="2" t="s">
        <v>66</v>
      </c>
      <c r="B29" s="6">
        <v>44</v>
      </c>
      <c r="C29" s="6">
        <v>83</v>
      </c>
      <c r="D29" s="6">
        <v>127</v>
      </c>
    </row>
    <row r="30" spans="1:4" x14ac:dyDescent="0.25">
      <c r="A30" s="2" t="s">
        <v>1</v>
      </c>
      <c r="B30" s="6">
        <v>297</v>
      </c>
      <c r="C30" s="6">
        <v>353</v>
      </c>
      <c r="D30" s="6">
        <v>650</v>
      </c>
    </row>
    <row r="33" spans="1:4" x14ac:dyDescent="0.25">
      <c r="A33" s="1" t="s">
        <v>67</v>
      </c>
      <c r="B33" s="1" t="s">
        <v>41</v>
      </c>
    </row>
    <row r="34" spans="1:4" x14ac:dyDescent="0.25">
      <c r="A34" s="1" t="s">
        <v>0</v>
      </c>
      <c r="B34" t="s">
        <v>39</v>
      </c>
      <c r="C34" t="s">
        <v>40</v>
      </c>
      <c r="D34" t="s">
        <v>1</v>
      </c>
    </row>
    <row r="35" spans="1:4" x14ac:dyDescent="0.25">
      <c r="A35" s="2" t="s">
        <v>18</v>
      </c>
      <c r="B35" s="21">
        <v>3.2258064516129031E-2</v>
      </c>
      <c r="C35" s="21">
        <v>4.1379310344827586E-2</v>
      </c>
      <c r="D35" s="21">
        <v>3.6666666666666667E-2</v>
      </c>
    </row>
    <row r="36" spans="1:4" x14ac:dyDescent="0.25">
      <c r="A36" s="2" t="s">
        <v>19</v>
      </c>
      <c r="B36" s="21">
        <v>0.19742489270386265</v>
      </c>
      <c r="C36" s="21">
        <v>0.21367521367521367</v>
      </c>
      <c r="D36" s="21">
        <v>0.20556745182012848</v>
      </c>
    </row>
    <row r="37" spans="1:4" x14ac:dyDescent="0.25">
      <c r="A37" s="2" t="s">
        <v>20</v>
      </c>
      <c r="B37" s="21">
        <v>1.1836734693877551</v>
      </c>
      <c r="C37" s="21">
        <v>1.1884615384615385</v>
      </c>
      <c r="D37" s="21">
        <v>1.1861386138613861</v>
      </c>
    </row>
    <row r="38" spans="1:4" x14ac:dyDescent="0.25">
      <c r="A38" s="2" t="s">
        <v>21</v>
      </c>
      <c r="B38" s="21">
        <v>1.3905723905723906</v>
      </c>
      <c r="C38" s="21">
        <v>1.5212464589235128</v>
      </c>
      <c r="D38" s="21">
        <v>1.4615384615384615</v>
      </c>
    </row>
    <row r="39" spans="1:4" x14ac:dyDescent="0.25">
      <c r="A39" s="2" t="s">
        <v>1</v>
      </c>
      <c r="B39" s="21">
        <v>2.5387205387205389</v>
      </c>
      <c r="C39" s="21">
        <v>2.5552407932011332</v>
      </c>
      <c r="D39" s="21">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F7C0-2CBB-474E-BFA6-1DC3ECCA349A}">
  <dimension ref="A2:T93"/>
  <sheetViews>
    <sheetView workbookViewId="0">
      <selection activeCell="T43" sqref="T43"/>
    </sheetView>
  </sheetViews>
  <sheetFormatPr defaultRowHeight="14.4" x14ac:dyDescent="0.25"/>
  <cols>
    <col min="1" max="1" width="12.59765625" bestFit="1" customWidth="1"/>
    <col min="2" max="2" width="16.69921875" bestFit="1" customWidth="1"/>
    <col min="3" max="3" width="9.5" bestFit="1" customWidth="1"/>
  </cols>
  <sheetData>
    <row r="2" spans="1:20" ht="13.8" x14ac:dyDescent="0.25"/>
    <row r="3" spans="1:20" ht="13.8" x14ac:dyDescent="0.25">
      <c r="A3" s="1" t="s">
        <v>0</v>
      </c>
      <c r="B3" t="s">
        <v>30</v>
      </c>
      <c r="C3" t="s">
        <v>31</v>
      </c>
    </row>
    <row r="4" spans="1:20" ht="13.8" x14ac:dyDescent="0.25">
      <c r="A4" s="2" t="s">
        <v>18</v>
      </c>
      <c r="B4" s="3"/>
      <c r="C4" s="3"/>
    </row>
    <row r="5" spans="1:20" ht="13.8" x14ac:dyDescent="0.25">
      <c r="A5" s="4" t="s">
        <v>2</v>
      </c>
      <c r="B5" s="3"/>
      <c r="C5" s="3"/>
    </row>
    <row r="6" spans="1:20" ht="13.8" x14ac:dyDescent="0.25">
      <c r="A6" s="5" t="s">
        <v>3</v>
      </c>
      <c r="B6" s="6">
        <v>228</v>
      </c>
      <c r="C6" s="6">
        <v>1</v>
      </c>
    </row>
    <row r="7" spans="1:20" ht="13.8" x14ac:dyDescent="0.25">
      <c r="A7" s="5" t="s">
        <v>4</v>
      </c>
      <c r="B7" s="6">
        <v>229</v>
      </c>
      <c r="C7" s="6">
        <v>1</v>
      </c>
    </row>
    <row r="8" spans="1:20" ht="13.8" x14ac:dyDescent="0.25">
      <c r="A8" s="5" t="s">
        <v>5</v>
      </c>
      <c r="B8" s="6">
        <v>229</v>
      </c>
      <c r="C8" s="6">
        <v>1</v>
      </c>
    </row>
    <row r="9" spans="1:20" ht="13.8" x14ac:dyDescent="0.25">
      <c r="A9" s="4" t="s">
        <v>22</v>
      </c>
      <c r="B9" s="6">
        <v>229</v>
      </c>
      <c r="C9" s="6">
        <v>3</v>
      </c>
    </row>
    <row r="10" spans="1:20" ht="13.8" x14ac:dyDescent="0.25">
      <c r="A10" s="4" t="s">
        <v>6</v>
      </c>
      <c r="B10" s="3"/>
      <c r="C10" s="3"/>
      <c r="T10" t="s">
        <v>32</v>
      </c>
    </row>
    <row r="11" spans="1:20" ht="13.8" x14ac:dyDescent="0.25">
      <c r="A11" s="5" t="s">
        <v>7</v>
      </c>
      <c r="B11" s="6">
        <v>233</v>
      </c>
      <c r="C11" s="6">
        <v>4</v>
      </c>
    </row>
    <row r="12" spans="1:20" ht="13.8" x14ac:dyDescent="0.25">
      <c r="A12" s="5" t="s">
        <v>8</v>
      </c>
      <c r="B12" s="6">
        <v>242</v>
      </c>
      <c r="C12" s="6">
        <v>8</v>
      </c>
    </row>
    <row r="13" spans="1:20" ht="13.8" x14ac:dyDescent="0.25">
      <c r="A13" s="5" t="s">
        <v>9</v>
      </c>
      <c r="B13" s="6">
        <v>251</v>
      </c>
      <c r="C13" s="6">
        <v>9</v>
      </c>
    </row>
    <row r="14" spans="1:20" ht="13.8" x14ac:dyDescent="0.25">
      <c r="A14" s="4" t="s">
        <v>23</v>
      </c>
      <c r="B14" s="6">
        <v>251</v>
      </c>
      <c r="C14" s="6">
        <v>21</v>
      </c>
    </row>
    <row r="15" spans="1:20" ht="13.8" x14ac:dyDescent="0.25">
      <c r="A15" s="4" t="s">
        <v>10</v>
      </c>
      <c r="B15" s="3"/>
      <c r="C15" s="3"/>
    </row>
    <row r="16" spans="1:20" ht="13.8" x14ac:dyDescent="0.25">
      <c r="A16" s="5" t="s">
        <v>11</v>
      </c>
      <c r="B16" s="6">
        <v>258</v>
      </c>
      <c r="C16" s="6">
        <v>7</v>
      </c>
    </row>
    <row r="17" spans="1:3" ht="13.8" x14ac:dyDescent="0.25">
      <c r="A17" s="5" t="s">
        <v>12</v>
      </c>
      <c r="B17" s="6">
        <v>269</v>
      </c>
      <c r="C17" s="6">
        <v>11</v>
      </c>
    </row>
    <row r="18" spans="1:3" ht="13.8" x14ac:dyDescent="0.25">
      <c r="A18" s="5" t="s">
        <v>13</v>
      </c>
      <c r="B18" s="6">
        <v>275</v>
      </c>
      <c r="C18" s="6">
        <v>6</v>
      </c>
    </row>
    <row r="19" spans="1:3" ht="13.8" x14ac:dyDescent="0.25">
      <c r="A19" s="4" t="s">
        <v>24</v>
      </c>
      <c r="B19" s="6">
        <v>275</v>
      </c>
      <c r="C19" s="6">
        <v>24</v>
      </c>
    </row>
    <row r="20" spans="1:3" ht="13.8" x14ac:dyDescent="0.25">
      <c r="A20" s="4" t="s">
        <v>14</v>
      </c>
      <c r="B20" s="3"/>
      <c r="C20" s="3"/>
    </row>
    <row r="21" spans="1:3" ht="13.8" x14ac:dyDescent="0.25">
      <c r="A21" s="5" t="s">
        <v>15</v>
      </c>
      <c r="B21" s="6">
        <v>289</v>
      </c>
      <c r="C21" s="6">
        <v>14</v>
      </c>
    </row>
    <row r="22" spans="1:3" ht="13.8" x14ac:dyDescent="0.25">
      <c r="A22" s="5" t="s">
        <v>16</v>
      </c>
      <c r="B22" s="6">
        <v>291</v>
      </c>
      <c r="C22" s="6">
        <v>9</v>
      </c>
    </row>
    <row r="23" spans="1:3" ht="13.8" x14ac:dyDescent="0.25">
      <c r="A23" s="5" t="s">
        <v>17</v>
      </c>
      <c r="B23" s="6">
        <v>300</v>
      </c>
      <c r="C23" s="6">
        <v>7</v>
      </c>
    </row>
    <row r="24" spans="1:3" ht="13.8" x14ac:dyDescent="0.25">
      <c r="A24" s="4" t="s">
        <v>25</v>
      </c>
      <c r="B24" s="6">
        <v>300</v>
      </c>
      <c r="C24" s="6">
        <v>30</v>
      </c>
    </row>
    <row r="25" spans="1:3" ht="13.8" x14ac:dyDescent="0.25">
      <c r="A25" s="2" t="s">
        <v>26</v>
      </c>
      <c r="B25" s="6">
        <v>300</v>
      </c>
      <c r="C25" s="6">
        <v>78</v>
      </c>
    </row>
    <row r="26" spans="1:3" ht="13.8" x14ac:dyDescent="0.25">
      <c r="A26" s="2" t="s">
        <v>19</v>
      </c>
      <c r="B26" s="3"/>
      <c r="C26" s="3"/>
    </row>
    <row r="27" spans="1:3" ht="13.8" x14ac:dyDescent="0.25">
      <c r="A27" s="4" t="s">
        <v>2</v>
      </c>
      <c r="B27" s="3"/>
      <c r="C27" s="3"/>
    </row>
    <row r="28" spans="1:3" ht="13.8" x14ac:dyDescent="0.25">
      <c r="A28" s="5" t="s">
        <v>3</v>
      </c>
      <c r="B28" s="6">
        <v>312</v>
      </c>
      <c r="C28" s="6">
        <v>10</v>
      </c>
    </row>
    <row r="29" spans="1:3" ht="13.8" x14ac:dyDescent="0.25">
      <c r="A29" s="5" t="s">
        <v>4</v>
      </c>
      <c r="B29" s="6">
        <v>322</v>
      </c>
      <c r="C29" s="6">
        <v>9</v>
      </c>
    </row>
    <row r="30" spans="1:3" ht="13.8" x14ac:dyDescent="0.25">
      <c r="A30" s="5" t="s">
        <v>5</v>
      </c>
      <c r="B30" s="6">
        <v>338</v>
      </c>
      <c r="C30" s="6">
        <v>18</v>
      </c>
    </row>
    <row r="31" spans="1:3" ht="13.8" x14ac:dyDescent="0.25">
      <c r="A31" s="4" t="s">
        <v>22</v>
      </c>
      <c r="B31" s="6">
        <v>338</v>
      </c>
      <c r="C31" s="6">
        <v>37</v>
      </c>
    </row>
    <row r="32" spans="1:3" ht="13.8" x14ac:dyDescent="0.25">
      <c r="A32" s="4" t="s">
        <v>6</v>
      </c>
      <c r="B32" s="3"/>
      <c r="C32" s="3"/>
    </row>
    <row r="33" spans="1:3" ht="13.8" x14ac:dyDescent="0.25">
      <c r="A33" s="5" t="s">
        <v>7</v>
      </c>
      <c r="B33" s="6">
        <v>343</v>
      </c>
      <c r="C33" s="6">
        <v>8</v>
      </c>
    </row>
    <row r="34" spans="1:3" ht="13.8" x14ac:dyDescent="0.25">
      <c r="A34" s="5" t="s">
        <v>8</v>
      </c>
      <c r="B34" s="6">
        <v>351</v>
      </c>
      <c r="C34" s="6">
        <v>7</v>
      </c>
    </row>
    <row r="35" spans="1:3" ht="13.8" x14ac:dyDescent="0.25">
      <c r="A35" s="5" t="s">
        <v>9</v>
      </c>
      <c r="B35" s="6">
        <v>361</v>
      </c>
      <c r="C35" s="6">
        <v>7</v>
      </c>
    </row>
    <row r="36" spans="1:3" ht="13.8" x14ac:dyDescent="0.25">
      <c r="A36" s="4" t="s">
        <v>23</v>
      </c>
      <c r="B36" s="6">
        <v>361</v>
      </c>
      <c r="C36" s="6">
        <v>22</v>
      </c>
    </row>
    <row r="37" spans="1:3" ht="13.8" x14ac:dyDescent="0.25">
      <c r="A37" s="4" t="s">
        <v>10</v>
      </c>
      <c r="B37" s="3"/>
      <c r="C37" s="3"/>
    </row>
    <row r="38" spans="1:3" ht="13.8" x14ac:dyDescent="0.25">
      <c r="A38" s="5" t="s">
        <v>11</v>
      </c>
      <c r="B38" s="6">
        <v>370</v>
      </c>
      <c r="C38" s="6">
        <v>8</v>
      </c>
    </row>
    <row r="39" spans="1:3" ht="13.8" x14ac:dyDescent="0.25">
      <c r="A39" s="5" t="s">
        <v>12</v>
      </c>
      <c r="B39" s="6">
        <v>386</v>
      </c>
      <c r="C39" s="6">
        <v>18</v>
      </c>
    </row>
    <row r="40" spans="1:3" ht="13.8" x14ac:dyDescent="0.25">
      <c r="A40" s="5" t="s">
        <v>13</v>
      </c>
      <c r="B40" s="6">
        <v>403</v>
      </c>
      <c r="C40" s="6">
        <v>21</v>
      </c>
    </row>
    <row r="41" spans="1:3" ht="13.8" x14ac:dyDescent="0.25">
      <c r="A41" s="4" t="s">
        <v>24</v>
      </c>
      <c r="B41" s="6">
        <v>403</v>
      </c>
      <c r="C41" s="6">
        <v>47</v>
      </c>
    </row>
    <row r="42" spans="1:3" ht="13.8" x14ac:dyDescent="0.25">
      <c r="A42" s="4" t="s">
        <v>14</v>
      </c>
      <c r="B42" s="3"/>
      <c r="C42" s="3"/>
    </row>
    <row r="43" spans="1:3" ht="13.8" x14ac:dyDescent="0.25">
      <c r="A43" s="5" t="s">
        <v>15</v>
      </c>
      <c r="B43" s="6">
        <v>426</v>
      </c>
      <c r="C43" s="6">
        <v>24</v>
      </c>
    </row>
    <row r="44" spans="1:3" ht="13.8" x14ac:dyDescent="0.25">
      <c r="A44" s="5" t="s">
        <v>16</v>
      </c>
      <c r="B44" s="6">
        <v>453</v>
      </c>
      <c r="C44" s="6">
        <v>33</v>
      </c>
    </row>
    <row r="45" spans="1:3" ht="13.8" x14ac:dyDescent="0.25">
      <c r="A45" s="5" t="s">
        <v>17</v>
      </c>
      <c r="B45" s="6">
        <v>467</v>
      </c>
      <c r="C45" s="6">
        <v>17</v>
      </c>
    </row>
    <row r="46" spans="1:3" ht="13.8" x14ac:dyDescent="0.25">
      <c r="A46" s="4" t="s">
        <v>25</v>
      </c>
      <c r="B46" s="6">
        <v>467</v>
      </c>
      <c r="C46" s="6">
        <v>74</v>
      </c>
    </row>
    <row r="47" spans="1:3" ht="13.8" x14ac:dyDescent="0.25">
      <c r="A47" s="2" t="s">
        <v>27</v>
      </c>
      <c r="B47" s="6">
        <v>467</v>
      </c>
      <c r="C47" s="6">
        <v>180</v>
      </c>
    </row>
    <row r="48" spans="1:3" ht="13.8" x14ac:dyDescent="0.25">
      <c r="A48" s="2" t="s">
        <v>20</v>
      </c>
      <c r="B48" s="3"/>
      <c r="C48" s="3"/>
    </row>
    <row r="49" spans="1:3" ht="13.8" x14ac:dyDescent="0.25">
      <c r="A49" s="4" t="s">
        <v>2</v>
      </c>
      <c r="B49" s="3"/>
      <c r="C49" s="3"/>
    </row>
    <row r="50" spans="1:3" ht="13.8" x14ac:dyDescent="0.25">
      <c r="A50" s="5" t="s">
        <v>3</v>
      </c>
      <c r="B50" s="6">
        <v>455</v>
      </c>
      <c r="C50" s="6">
        <v>18</v>
      </c>
    </row>
    <row r="51" spans="1:3" ht="13.8" x14ac:dyDescent="0.25">
      <c r="A51" s="5" t="s">
        <v>4</v>
      </c>
      <c r="B51" s="6">
        <v>454</v>
      </c>
      <c r="C51" s="6">
        <v>27</v>
      </c>
    </row>
    <row r="52" spans="1:3" ht="13.8" x14ac:dyDescent="0.25">
      <c r="A52" s="5" t="s">
        <v>5</v>
      </c>
      <c r="B52" s="6">
        <v>449</v>
      </c>
      <c r="C52" s="6">
        <v>21</v>
      </c>
    </row>
    <row r="53" spans="1:3" ht="13.8" x14ac:dyDescent="0.25">
      <c r="A53" s="4" t="s">
        <v>22</v>
      </c>
      <c r="B53" s="6">
        <v>449</v>
      </c>
      <c r="C53" s="6">
        <v>66</v>
      </c>
    </row>
    <row r="54" spans="1:3" ht="13.8" x14ac:dyDescent="0.25">
      <c r="A54" s="4" t="s">
        <v>6</v>
      </c>
      <c r="B54" s="3"/>
      <c r="C54" s="3"/>
    </row>
    <row r="55" spans="1:3" ht="13.8" x14ac:dyDescent="0.25">
      <c r="A55" s="5" t="s">
        <v>7</v>
      </c>
      <c r="B55" s="6">
        <v>448</v>
      </c>
      <c r="C55" s="6">
        <v>31</v>
      </c>
    </row>
    <row r="56" spans="1:3" ht="13.8" x14ac:dyDescent="0.25">
      <c r="A56" s="5" t="s">
        <v>8</v>
      </c>
      <c r="B56" s="6">
        <v>454</v>
      </c>
      <c r="C56" s="6">
        <v>47</v>
      </c>
    </row>
    <row r="57" spans="1:3" ht="13.8" x14ac:dyDescent="0.25">
      <c r="A57" s="5" t="s">
        <v>9</v>
      </c>
      <c r="B57" s="6">
        <v>458</v>
      </c>
      <c r="C57" s="6">
        <v>36</v>
      </c>
    </row>
    <row r="58" spans="1:3" ht="13.8" x14ac:dyDescent="0.25">
      <c r="A58" s="4" t="s">
        <v>23</v>
      </c>
      <c r="B58" s="6">
        <v>458</v>
      </c>
      <c r="C58" s="6">
        <v>114</v>
      </c>
    </row>
    <row r="59" spans="1:3" ht="13.8" x14ac:dyDescent="0.25">
      <c r="A59" s="4" t="s">
        <v>10</v>
      </c>
      <c r="B59" s="3"/>
      <c r="C59" s="3"/>
    </row>
    <row r="60" spans="1:3" ht="13.8" x14ac:dyDescent="0.25">
      <c r="A60" s="5" t="s">
        <v>11</v>
      </c>
      <c r="B60" s="6">
        <v>462</v>
      </c>
      <c r="C60" s="6">
        <v>53</v>
      </c>
    </row>
    <row r="61" spans="1:3" ht="13.8" x14ac:dyDescent="0.25">
      <c r="A61" s="5" t="s">
        <v>12</v>
      </c>
      <c r="B61" s="6">
        <v>488</v>
      </c>
      <c r="C61" s="6">
        <v>76</v>
      </c>
    </row>
    <row r="62" spans="1:3" ht="13.8" x14ac:dyDescent="0.25">
      <c r="A62" s="5" t="s">
        <v>13</v>
      </c>
      <c r="B62" s="6">
        <v>494</v>
      </c>
      <c r="C62" s="6">
        <v>47</v>
      </c>
    </row>
    <row r="63" spans="1:3" ht="13.8" x14ac:dyDescent="0.25">
      <c r="A63" s="4" t="s">
        <v>24</v>
      </c>
      <c r="B63" s="6">
        <v>494</v>
      </c>
      <c r="C63" s="6">
        <v>176</v>
      </c>
    </row>
    <row r="64" spans="1:3" ht="13.8" x14ac:dyDescent="0.25">
      <c r="A64" s="4" t="s">
        <v>14</v>
      </c>
      <c r="B64" s="3"/>
      <c r="C64" s="3"/>
    </row>
    <row r="65" spans="1:3" ht="13.8" x14ac:dyDescent="0.25">
      <c r="A65" s="5" t="s">
        <v>15</v>
      </c>
      <c r="B65" s="6">
        <v>504</v>
      </c>
      <c r="C65" s="6">
        <v>65</v>
      </c>
    </row>
    <row r="66" spans="1:3" ht="13.8" x14ac:dyDescent="0.25">
      <c r="A66" s="5" t="s">
        <v>16</v>
      </c>
      <c r="B66" s="6">
        <v>517</v>
      </c>
      <c r="C66" s="6">
        <v>55</v>
      </c>
    </row>
    <row r="67" spans="1:3" ht="13.8" x14ac:dyDescent="0.25">
      <c r="A67" s="5" t="s">
        <v>17</v>
      </c>
      <c r="B67" s="6">
        <v>505</v>
      </c>
      <c r="C67" s="6">
        <v>10</v>
      </c>
    </row>
    <row r="68" spans="1:3" ht="13.8" x14ac:dyDescent="0.25">
      <c r="A68" s="4" t="s">
        <v>25</v>
      </c>
      <c r="B68" s="6">
        <v>505</v>
      </c>
      <c r="C68" s="6">
        <v>130</v>
      </c>
    </row>
    <row r="69" spans="1:3" ht="13.8" x14ac:dyDescent="0.25">
      <c r="A69" s="2" t="s">
        <v>28</v>
      </c>
      <c r="B69" s="6">
        <v>505</v>
      </c>
      <c r="C69" s="6">
        <v>486</v>
      </c>
    </row>
    <row r="70" spans="1:3" ht="13.8" x14ac:dyDescent="0.25">
      <c r="A70" s="2" t="s">
        <v>21</v>
      </c>
      <c r="B70" s="3"/>
      <c r="C70" s="3"/>
    </row>
    <row r="71" spans="1:3" ht="13.8" x14ac:dyDescent="0.25">
      <c r="A71" s="4" t="s">
        <v>2</v>
      </c>
      <c r="B71" s="3"/>
      <c r="C71" s="3"/>
    </row>
    <row r="72" spans="1:3" ht="13.8" x14ac:dyDescent="0.25">
      <c r="A72" s="5" t="s">
        <v>3</v>
      </c>
      <c r="B72" s="6">
        <v>506</v>
      </c>
      <c r="C72" s="6">
        <v>39</v>
      </c>
    </row>
    <row r="73" spans="1:3" ht="13.8" x14ac:dyDescent="0.25">
      <c r="A73" s="5" t="s">
        <v>4</v>
      </c>
      <c r="B73" s="6">
        <v>505</v>
      </c>
      <c r="C73" s="6">
        <v>34</v>
      </c>
    </row>
    <row r="74" spans="1:3" ht="13.8" x14ac:dyDescent="0.25">
      <c r="A74" s="5" t="s">
        <v>5</v>
      </c>
      <c r="B74" s="6">
        <v>525</v>
      </c>
      <c r="C74" s="6">
        <v>54</v>
      </c>
    </row>
    <row r="75" spans="1:3" ht="13.8" x14ac:dyDescent="0.25">
      <c r="A75" s="4" t="s">
        <v>22</v>
      </c>
      <c r="B75" s="6">
        <v>525</v>
      </c>
      <c r="C75" s="6">
        <v>127</v>
      </c>
    </row>
    <row r="76" spans="1:3" ht="13.8" x14ac:dyDescent="0.25">
      <c r="A76" s="4" t="s">
        <v>6</v>
      </c>
      <c r="B76" s="3"/>
      <c r="C76" s="3"/>
    </row>
    <row r="77" spans="1:3" ht="13.8" x14ac:dyDescent="0.25">
      <c r="A77" s="5" t="s">
        <v>7</v>
      </c>
      <c r="B77" s="6">
        <v>537</v>
      </c>
      <c r="C77" s="6">
        <v>72</v>
      </c>
    </row>
    <row r="78" spans="1:3" ht="13.8" x14ac:dyDescent="0.25">
      <c r="A78" s="5" t="s">
        <v>8</v>
      </c>
      <c r="B78" s="6">
        <v>571</v>
      </c>
      <c r="C78" s="6">
        <v>108</v>
      </c>
    </row>
    <row r="79" spans="1:3" ht="13.8" x14ac:dyDescent="0.25">
      <c r="A79" s="5" t="s">
        <v>9</v>
      </c>
      <c r="B79" s="6">
        <v>633</v>
      </c>
      <c r="C79" s="6">
        <v>118</v>
      </c>
    </row>
    <row r="80" spans="1:3" ht="13.8" x14ac:dyDescent="0.25">
      <c r="A80" s="4" t="s">
        <v>23</v>
      </c>
      <c r="B80" s="6">
        <v>633</v>
      </c>
      <c r="C80" s="6">
        <v>298</v>
      </c>
    </row>
    <row r="81" spans="1:3" ht="13.8" x14ac:dyDescent="0.25">
      <c r="A81" s="4" t="s">
        <v>10</v>
      </c>
      <c r="B81" s="3"/>
      <c r="C81" s="3"/>
    </row>
    <row r="82" spans="1:3" ht="13.8" x14ac:dyDescent="0.25">
      <c r="A82" s="5" t="s">
        <v>11</v>
      </c>
      <c r="B82" s="6">
        <v>635</v>
      </c>
      <c r="C82" s="6">
        <v>102</v>
      </c>
    </row>
    <row r="83" spans="1:3" ht="13.8" x14ac:dyDescent="0.25">
      <c r="A83" s="5" t="s">
        <v>12</v>
      </c>
      <c r="B83" s="6">
        <v>634</v>
      </c>
      <c r="C83" s="6">
        <v>96</v>
      </c>
    </row>
    <row r="84" spans="1:3" ht="13.8" x14ac:dyDescent="0.25">
      <c r="A84" s="5" t="s">
        <v>13</v>
      </c>
      <c r="B84" s="6">
        <v>648</v>
      </c>
      <c r="C84" s="6">
        <v>80</v>
      </c>
    </row>
    <row r="85" spans="1:3" ht="13.8" x14ac:dyDescent="0.25">
      <c r="A85" s="4" t="s">
        <v>24</v>
      </c>
      <c r="B85" s="6">
        <v>648</v>
      </c>
      <c r="C85" s="6">
        <v>278</v>
      </c>
    </row>
    <row r="86" spans="1:3" ht="13.8" x14ac:dyDescent="0.25">
      <c r="A86" s="4" t="s">
        <v>14</v>
      </c>
      <c r="B86" s="3"/>
      <c r="C86" s="3"/>
    </row>
    <row r="87" spans="1:3" ht="13.8" x14ac:dyDescent="0.25">
      <c r="A87" s="5" t="s">
        <v>15</v>
      </c>
      <c r="B87" s="6">
        <v>658</v>
      </c>
      <c r="C87" s="6">
        <v>102</v>
      </c>
    </row>
    <row r="88" spans="1:3" ht="13.8" x14ac:dyDescent="0.25">
      <c r="A88" s="5" t="s">
        <v>16</v>
      </c>
      <c r="B88" s="6">
        <v>657</v>
      </c>
      <c r="C88" s="6">
        <v>45</v>
      </c>
    </row>
    <row r="89" spans="1:3" ht="13.8" x14ac:dyDescent="0.25">
      <c r="A89" s="5" t="s">
        <v>17</v>
      </c>
      <c r="B89" s="6">
        <v>650</v>
      </c>
      <c r="C89" s="6">
        <v>2</v>
      </c>
    </row>
    <row r="90" spans="1:3" ht="13.8" x14ac:dyDescent="0.25">
      <c r="A90" s="4" t="s">
        <v>25</v>
      </c>
      <c r="B90" s="6">
        <v>650</v>
      </c>
      <c r="C90" s="6">
        <v>149</v>
      </c>
    </row>
    <row r="91" spans="1:3" ht="13.8" x14ac:dyDescent="0.25">
      <c r="A91" s="2" t="s">
        <v>29</v>
      </c>
      <c r="B91" s="6">
        <v>650</v>
      </c>
      <c r="C91" s="6">
        <v>852</v>
      </c>
    </row>
    <row r="92" spans="1:3" ht="13.8" x14ac:dyDescent="0.25">
      <c r="A92" s="2" t="s">
        <v>1</v>
      </c>
      <c r="B92" s="6">
        <v>650</v>
      </c>
      <c r="C92" s="6">
        <v>1596</v>
      </c>
    </row>
    <row r="93" spans="1:3" ht="13.8" x14ac:dyDescent="0.25"/>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7F2B0-694C-42CC-ACAF-5B2DD4ED55EF}">
  <dimension ref="A1:I24"/>
  <sheetViews>
    <sheetView workbookViewId="0">
      <selection activeCell="F27" sqref="F27"/>
    </sheetView>
  </sheetViews>
  <sheetFormatPr defaultRowHeight="13.8" x14ac:dyDescent="0.25"/>
  <cols>
    <col min="1" max="1" width="16.69921875" bestFit="1" customWidth="1"/>
    <col min="2" max="2" width="16" bestFit="1" customWidth="1"/>
    <col min="3" max="3" width="3.8984375" bestFit="1" customWidth="1"/>
    <col min="4" max="4" width="11.09765625" bestFit="1" customWidth="1"/>
  </cols>
  <sheetData>
    <row r="1" spans="1:9" x14ac:dyDescent="0.25">
      <c r="A1" s="1" t="s">
        <v>30</v>
      </c>
      <c r="B1" s="1" t="s">
        <v>41</v>
      </c>
    </row>
    <row r="2" spans="1:9" x14ac:dyDescent="0.25">
      <c r="A2" s="1" t="s">
        <v>32</v>
      </c>
      <c r="B2" t="s">
        <v>42</v>
      </c>
      <c r="C2" t="s">
        <v>43</v>
      </c>
      <c r="D2" t="s">
        <v>1</v>
      </c>
    </row>
    <row r="3" spans="1:9" x14ac:dyDescent="0.25">
      <c r="A3" s="2" t="s">
        <v>33</v>
      </c>
      <c r="B3" s="3"/>
      <c r="C3" s="3"/>
      <c r="D3" s="3"/>
    </row>
    <row r="4" spans="1:9" x14ac:dyDescent="0.25">
      <c r="A4" s="4" t="s">
        <v>39</v>
      </c>
      <c r="B4" s="6">
        <v>20</v>
      </c>
      <c r="C4" s="6">
        <v>25</v>
      </c>
      <c r="D4" s="6">
        <v>45</v>
      </c>
    </row>
    <row r="5" spans="1:9" x14ac:dyDescent="0.25">
      <c r="A5" s="4" t="s">
        <v>40</v>
      </c>
      <c r="B5" s="6">
        <v>14</v>
      </c>
      <c r="C5" s="6">
        <v>35</v>
      </c>
      <c r="D5" s="6">
        <v>49</v>
      </c>
    </row>
    <row r="6" spans="1:9" x14ac:dyDescent="0.25">
      <c r="A6" s="2" t="s">
        <v>34</v>
      </c>
      <c r="B6" s="3"/>
      <c r="C6" s="3"/>
      <c r="D6" s="3"/>
    </row>
    <row r="7" spans="1:9" x14ac:dyDescent="0.25">
      <c r="A7" s="4" t="s">
        <v>39</v>
      </c>
      <c r="B7" s="6">
        <v>25</v>
      </c>
      <c r="C7" s="6">
        <v>17</v>
      </c>
      <c r="D7" s="6">
        <v>42</v>
      </c>
    </row>
    <row r="8" spans="1:9" x14ac:dyDescent="0.25">
      <c r="A8" s="4" t="s">
        <v>40</v>
      </c>
      <c r="B8" s="6">
        <v>15</v>
      </c>
      <c r="C8" s="6">
        <v>35</v>
      </c>
      <c r="D8" s="6">
        <v>50</v>
      </c>
    </row>
    <row r="9" spans="1:9" x14ac:dyDescent="0.25">
      <c r="A9" s="2" t="s">
        <v>44</v>
      </c>
      <c r="B9" s="3"/>
      <c r="C9" s="3"/>
      <c r="D9" s="3"/>
      <c r="I9" t="s">
        <v>32</v>
      </c>
    </row>
    <row r="10" spans="1:9" x14ac:dyDescent="0.25">
      <c r="A10" s="4" t="s">
        <v>39</v>
      </c>
      <c r="B10" s="6">
        <v>14</v>
      </c>
      <c r="C10" s="6">
        <v>16</v>
      </c>
      <c r="D10" s="6">
        <v>30</v>
      </c>
    </row>
    <row r="11" spans="1:9" x14ac:dyDescent="0.25">
      <c r="A11" s="4" t="s">
        <v>40</v>
      </c>
      <c r="B11" s="6">
        <v>11</v>
      </c>
      <c r="C11" s="6">
        <v>50</v>
      </c>
      <c r="D11" s="6">
        <v>61</v>
      </c>
    </row>
    <row r="12" spans="1:9" x14ac:dyDescent="0.25">
      <c r="A12" s="2" t="s">
        <v>35</v>
      </c>
      <c r="B12" s="3"/>
      <c r="C12" s="3"/>
      <c r="D12" s="3"/>
    </row>
    <row r="13" spans="1:9" x14ac:dyDescent="0.25">
      <c r="A13" s="4" t="s">
        <v>39</v>
      </c>
      <c r="B13" s="6">
        <v>19</v>
      </c>
      <c r="C13" s="6">
        <v>24</v>
      </c>
      <c r="D13" s="6">
        <v>43</v>
      </c>
    </row>
    <row r="14" spans="1:9" x14ac:dyDescent="0.25">
      <c r="A14" s="4" t="s">
        <v>40</v>
      </c>
      <c r="B14" s="6">
        <v>13</v>
      </c>
      <c r="C14" s="6">
        <v>35</v>
      </c>
      <c r="D14" s="6">
        <v>48</v>
      </c>
    </row>
    <row r="15" spans="1:9" x14ac:dyDescent="0.25">
      <c r="A15" s="2" t="s">
        <v>36</v>
      </c>
      <c r="B15" s="3"/>
      <c r="C15" s="3"/>
      <c r="D15" s="3"/>
    </row>
    <row r="16" spans="1:9" x14ac:dyDescent="0.25">
      <c r="A16" s="4" t="s">
        <v>39</v>
      </c>
      <c r="B16" s="6">
        <v>27</v>
      </c>
      <c r="C16" s="6">
        <v>22</v>
      </c>
      <c r="D16" s="6">
        <v>49</v>
      </c>
    </row>
    <row r="17" spans="1:4" x14ac:dyDescent="0.25">
      <c r="A17" s="4" t="s">
        <v>40</v>
      </c>
      <c r="B17" s="6">
        <v>13</v>
      </c>
      <c r="C17" s="6">
        <v>30</v>
      </c>
      <c r="D17" s="6">
        <v>43</v>
      </c>
    </row>
    <row r="18" spans="1:4" x14ac:dyDescent="0.25">
      <c r="A18" s="2" t="s">
        <v>37</v>
      </c>
      <c r="B18" s="3"/>
      <c r="C18" s="3"/>
      <c r="D18" s="3"/>
    </row>
    <row r="19" spans="1:4" x14ac:dyDescent="0.25">
      <c r="A19" s="4" t="s">
        <v>39</v>
      </c>
      <c r="B19" s="6">
        <v>23</v>
      </c>
      <c r="C19" s="6">
        <v>25</v>
      </c>
      <c r="D19" s="6">
        <v>48</v>
      </c>
    </row>
    <row r="20" spans="1:4" x14ac:dyDescent="0.25">
      <c r="A20" s="4" t="s">
        <v>40</v>
      </c>
      <c r="B20" s="6">
        <v>14</v>
      </c>
      <c r="C20" s="6">
        <v>40</v>
      </c>
      <c r="D20" s="6">
        <v>54</v>
      </c>
    </row>
    <row r="21" spans="1:4" x14ac:dyDescent="0.25">
      <c r="A21" s="2" t="s">
        <v>38</v>
      </c>
      <c r="B21" s="3"/>
      <c r="C21" s="3"/>
      <c r="D21" s="3"/>
    </row>
    <row r="22" spans="1:4" x14ac:dyDescent="0.25">
      <c r="A22" s="4" t="s">
        <v>39</v>
      </c>
      <c r="B22" s="6">
        <v>21</v>
      </c>
      <c r="C22" s="6">
        <v>19</v>
      </c>
      <c r="D22" s="6">
        <v>40</v>
      </c>
    </row>
    <row r="23" spans="1:4" x14ac:dyDescent="0.25">
      <c r="A23" s="4" t="s">
        <v>40</v>
      </c>
      <c r="B23" s="6">
        <v>18</v>
      </c>
      <c r="C23" s="6">
        <v>30</v>
      </c>
      <c r="D23" s="6">
        <v>48</v>
      </c>
    </row>
    <row r="24" spans="1:4" x14ac:dyDescent="0.25">
      <c r="A24" s="2" t="s">
        <v>1</v>
      </c>
      <c r="B24" s="6">
        <v>247</v>
      </c>
      <c r="C24" s="6">
        <v>403</v>
      </c>
      <c r="D24" s="6">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842BB-3BFA-42D1-9FB1-7DE7DE87EB47}">
  <dimension ref="A3:I12"/>
  <sheetViews>
    <sheetView workbookViewId="0">
      <selection activeCell="I6" sqref="I6"/>
    </sheetView>
  </sheetViews>
  <sheetFormatPr defaultRowHeight="13.8" x14ac:dyDescent="0.25"/>
  <cols>
    <col min="1" max="1" width="16.69921875" bestFit="1" customWidth="1"/>
    <col min="2" max="2" width="16" bestFit="1" customWidth="1"/>
    <col min="3" max="3" width="3.8984375" customWidth="1"/>
    <col min="4" max="4" width="11.09765625" bestFit="1" customWidth="1"/>
    <col min="5" max="5" width="5.796875" customWidth="1"/>
    <col min="6" max="6" width="9.69921875" customWidth="1"/>
    <col min="7" max="7" width="5.8984375" customWidth="1"/>
    <col min="8" max="8" width="5.09765625" customWidth="1"/>
    <col min="9" max="9" width="10.69921875" customWidth="1"/>
  </cols>
  <sheetData>
    <row r="3" spans="1:9" x14ac:dyDescent="0.25">
      <c r="A3" s="1" t="s">
        <v>30</v>
      </c>
      <c r="B3" s="1" t="s">
        <v>41</v>
      </c>
    </row>
    <row r="4" spans="1:9" x14ac:dyDescent="0.25">
      <c r="A4" s="1" t="s">
        <v>0</v>
      </c>
      <c r="B4" t="s">
        <v>42</v>
      </c>
      <c r="C4" t="s">
        <v>43</v>
      </c>
      <c r="D4" t="s">
        <v>1</v>
      </c>
    </row>
    <row r="5" spans="1:9" x14ac:dyDescent="0.25">
      <c r="A5" s="2" t="s">
        <v>46</v>
      </c>
      <c r="B5" s="6">
        <v>25</v>
      </c>
      <c r="C5" s="6">
        <v>50</v>
      </c>
      <c r="D5" s="6">
        <v>75</v>
      </c>
      <c r="I5" t="s">
        <v>32</v>
      </c>
    </row>
    <row r="6" spans="1:9" x14ac:dyDescent="0.25">
      <c r="A6" s="2" t="s">
        <v>47</v>
      </c>
      <c r="B6" s="6">
        <v>86</v>
      </c>
      <c r="C6" s="6">
        <v>27</v>
      </c>
      <c r="D6" s="6">
        <v>113</v>
      </c>
    </row>
    <row r="7" spans="1:9" x14ac:dyDescent="0.25">
      <c r="A7" s="2" t="s">
        <v>48</v>
      </c>
      <c r="B7" s="6">
        <v>21</v>
      </c>
      <c r="C7" s="6">
        <v>41</v>
      </c>
      <c r="D7" s="6">
        <v>62</v>
      </c>
    </row>
    <row r="8" spans="1:9" x14ac:dyDescent="0.25">
      <c r="A8" s="2" t="s">
        <v>49</v>
      </c>
      <c r="B8" s="6">
        <v>34</v>
      </c>
      <c r="C8" s="6">
        <v>90</v>
      </c>
      <c r="D8" s="6">
        <v>124</v>
      </c>
    </row>
    <row r="9" spans="1:9" x14ac:dyDescent="0.25">
      <c r="A9" s="2" t="s">
        <v>50</v>
      </c>
      <c r="B9" s="6">
        <v>21</v>
      </c>
      <c r="C9" s="6">
        <v>73</v>
      </c>
      <c r="D9" s="6">
        <v>94</v>
      </c>
    </row>
    <row r="10" spans="1:9" x14ac:dyDescent="0.25">
      <c r="A10" s="2" t="s">
        <v>51</v>
      </c>
      <c r="B10" s="6">
        <v>33</v>
      </c>
      <c r="C10" s="6">
        <v>81</v>
      </c>
      <c r="D10" s="6">
        <v>114</v>
      </c>
    </row>
    <row r="11" spans="1:9" x14ac:dyDescent="0.25">
      <c r="A11" s="2" t="s">
        <v>52</v>
      </c>
      <c r="B11" s="6">
        <v>27</v>
      </c>
      <c r="C11" s="6">
        <v>41</v>
      </c>
      <c r="D11" s="6">
        <v>68</v>
      </c>
    </row>
    <row r="12" spans="1:9" x14ac:dyDescent="0.25">
      <c r="A12" s="2" t="s">
        <v>1</v>
      </c>
      <c r="B12" s="6">
        <v>247</v>
      </c>
      <c r="C12" s="6">
        <v>403</v>
      </c>
      <c r="D12" s="6">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7BFE7-E28C-4B41-A2E3-998915865943}">
  <dimension ref="A3:I26"/>
  <sheetViews>
    <sheetView workbookViewId="0">
      <selection activeCell="E27" sqref="E27"/>
    </sheetView>
  </sheetViews>
  <sheetFormatPr defaultRowHeight="13.8" x14ac:dyDescent="0.25"/>
  <cols>
    <col min="1" max="1" width="18.5" bestFit="1" customWidth="1"/>
    <col min="2" max="2" width="16" bestFit="1" customWidth="1"/>
    <col min="3" max="3" width="2.8984375" bestFit="1" customWidth="1"/>
    <col min="4" max="4" width="11.09765625" bestFit="1" customWidth="1"/>
    <col min="5" max="5" width="18.09765625" customWidth="1"/>
    <col min="6" max="6" width="28" customWidth="1"/>
    <col min="7" max="7" width="22.8984375" customWidth="1"/>
  </cols>
  <sheetData>
    <row r="3" spans="1:9" x14ac:dyDescent="0.25">
      <c r="A3" s="1" t="s">
        <v>45</v>
      </c>
      <c r="B3" s="1" t="s">
        <v>41</v>
      </c>
    </row>
    <row r="4" spans="1:9" x14ac:dyDescent="0.25">
      <c r="A4" s="1" t="s">
        <v>32</v>
      </c>
      <c r="B4" t="s">
        <v>42</v>
      </c>
      <c r="C4" t="s">
        <v>43</v>
      </c>
      <c r="D4" t="s">
        <v>1</v>
      </c>
    </row>
    <row r="5" spans="1:9" x14ac:dyDescent="0.25">
      <c r="A5" s="2" t="s">
        <v>33</v>
      </c>
      <c r="B5" s="3"/>
      <c r="C5" s="3"/>
      <c r="D5" s="3"/>
    </row>
    <row r="6" spans="1:9" x14ac:dyDescent="0.25">
      <c r="A6" s="4" t="s">
        <v>39</v>
      </c>
      <c r="B6" s="6">
        <v>76.815238095238087</v>
      </c>
      <c r="C6" s="6">
        <v>28.947199999999999</v>
      </c>
      <c r="D6" s="6">
        <v>50.800000000000004</v>
      </c>
    </row>
    <row r="7" spans="1:9" x14ac:dyDescent="0.25">
      <c r="A7" s="4" t="s">
        <v>40</v>
      </c>
      <c r="B7" s="6">
        <v>112.63642857142858</v>
      </c>
      <c r="C7" s="6">
        <v>20.302857142857142</v>
      </c>
      <c r="D7" s="6">
        <v>46.683877551020416</v>
      </c>
    </row>
    <row r="8" spans="1:9" x14ac:dyDescent="0.25">
      <c r="A8" s="2" t="s">
        <v>34</v>
      </c>
      <c r="B8" s="3"/>
      <c r="C8" s="3"/>
      <c r="D8" s="3"/>
    </row>
    <row r="9" spans="1:9" x14ac:dyDescent="0.25">
      <c r="A9" s="4" t="s">
        <v>39</v>
      </c>
      <c r="B9" s="6">
        <v>86.816800000000001</v>
      </c>
      <c r="C9" s="6">
        <v>15.668823529411766</v>
      </c>
      <c r="D9" s="6">
        <v>58.018809523809523</v>
      </c>
      <c r="I9" t="s">
        <v>32</v>
      </c>
    </row>
    <row r="10" spans="1:9" x14ac:dyDescent="0.25">
      <c r="A10" s="4" t="s">
        <v>40</v>
      </c>
      <c r="B10" s="6">
        <v>63.764000000000003</v>
      </c>
      <c r="C10" s="6">
        <v>16.629428571428569</v>
      </c>
      <c r="D10" s="6">
        <v>30.7698</v>
      </c>
    </row>
    <row r="11" spans="1:9" x14ac:dyDescent="0.25">
      <c r="A11" s="2" t="s">
        <v>44</v>
      </c>
      <c r="B11" s="3"/>
      <c r="C11" s="3"/>
      <c r="D11" s="3"/>
    </row>
    <row r="12" spans="1:9" x14ac:dyDescent="0.25">
      <c r="A12" s="4" t="s">
        <v>39</v>
      </c>
      <c r="B12" s="6">
        <v>55.166428571428575</v>
      </c>
      <c r="C12" s="6">
        <v>10.90764705882353</v>
      </c>
      <c r="D12" s="6">
        <v>30.895483870967741</v>
      </c>
    </row>
    <row r="13" spans="1:9" x14ac:dyDescent="0.25">
      <c r="A13" s="4" t="s">
        <v>40</v>
      </c>
      <c r="B13" s="6">
        <v>130.64363636363635</v>
      </c>
      <c r="C13" s="6">
        <v>18.820399999999999</v>
      </c>
      <c r="D13" s="6">
        <v>38.985245901639345</v>
      </c>
    </row>
    <row r="14" spans="1:9" x14ac:dyDescent="0.25">
      <c r="A14" s="2" t="s">
        <v>35</v>
      </c>
      <c r="B14" s="3"/>
      <c r="C14" s="3"/>
      <c r="D14" s="3"/>
    </row>
    <row r="15" spans="1:9" x14ac:dyDescent="0.25">
      <c r="A15" s="4" t="s">
        <v>39</v>
      </c>
      <c r="B15" s="6">
        <v>88.446315789473687</v>
      </c>
      <c r="C15" s="6">
        <v>18.317083333333333</v>
      </c>
      <c r="D15" s="6">
        <v>49.304418604651168</v>
      </c>
    </row>
    <row r="16" spans="1:9" x14ac:dyDescent="0.25">
      <c r="A16" s="4" t="s">
        <v>40</v>
      </c>
      <c r="B16" s="6">
        <v>83.696923076923071</v>
      </c>
      <c r="C16" s="6">
        <v>18.36611111111111</v>
      </c>
      <c r="D16" s="6">
        <v>35.698775510204079</v>
      </c>
    </row>
    <row r="17" spans="1:4" x14ac:dyDescent="0.25">
      <c r="A17" s="2" t="s">
        <v>36</v>
      </c>
      <c r="B17" s="3"/>
      <c r="C17" s="3"/>
      <c r="D17" s="3"/>
    </row>
    <row r="18" spans="1:4" x14ac:dyDescent="0.25">
      <c r="A18" s="4" t="s">
        <v>39</v>
      </c>
      <c r="B18" s="6">
        <v>86.20703703703704</v>
      </c>
      <c r="C18" s="6">
        <v>12.388260869565217</v>
      </c>
      <c r="D18" s="6">
        <v>52.250399999999999</v>
      </c>
    </row>
    <row r="19" spans="1:4" x14ac:dyDescent="0.25">
      <c r="A19" s="4" t="s">
        <v>40</v>
      </c>
      <c r="B19" s="6">
        <v>66.261538461538464</v>
      </c>
      <c r="C19" s="6">
        <v>33.782258064516128</v>
      </c>
      <c r="D19" s="6">
        <v>43.378409090909095</v>
      </c>
    </row>
    <row r="20" spans="1:4" x14ac:dyDescent="0.25">
      <c r="A20" s="2" t="s">
        <v>37</v>
      </c>
      <c r="B20" s="3"/>
      <c r="C20" s="3"/>
      <c r="D20" s="3"/>
    </row>
    <row r="21" spans="1:4" x14ac:dyDescent="0.25">
      <c r="A21" s="4" t="s">
        <v>39</v>
      </c>
      <c r="B21" s="6">
        <v>68.317826086956515</v>
      </c>
      <c r="C21" s="6">
        <v>12.6516</v>
      </c>
      <c r="D21" s="6">
        <v>39.324999999999996</v>
      </c>
    </row>
    <row r="22" spans="1:4" x14ac:dyDescent="0.25">
      <c r="A22" s="4" t="s">
        <v>40</v>
      </c>
      <c r="B22" s="6">
        <v>74.398571428571429</v>
      </c>
      <c r="C22" s="6">
        <v>19.814146341463413</v>
      </c>
      <c r="D22" s="6">
        <v>33.708363636363636</v>
      </c>
    </row>
    <row r="23" spans="1:4" x14ac:dyDescent="0.25">
      <c r="A23" s="2" t="s">
        <v>38</v>
      </c>
      <c r="B23" s="3"/>
      <c r="C23" s="3"/>
      <c r="D23" s="3"/>
    </row>
    <row r="24" spans="1:4" x14ac:dyDescent="0.25">
      <c r="A24" s="4" t="s">
        <v>39</v>
      </c>
      <c r="B24" s="6">
        <v>73.84571428571428</v>
      </c>
      <c r="C24" s="6">
        <v>7.696315789473684</v>
      </c>
      <c r="D24" s="6">
        <v>42.424750000000003</v>
      </c>
    </row>
    <row r="25" spans="1:4" x14ac:dyDescent="0.25">
      <c r="A25" s="4" t="s">
        <v>40</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6CDA-6C5D-4F1E-ADAB-4ED171FAE7A1}">
  <dimension ref="A3:C8"/>
  <sheetViews>
    <sheetView workbookViewId="0">
      <selection activeCell="B8" sqref="B8"/>
    </sheetView>
  </sheetViews>
  <sheetFormatPr defaultRowHeight="13.8" x14ac:dyDescent="0.25"/>
  <cols>
    <col min="1" max="1" width="12.59765625" bestFit="1" customWidth="1"/>
    <col min="2" max="2" width="11.19921875" bestFit="1" customWidth="1"/>
    <col min="3" max="3" width="8.5" bestFit="1" customWidth="1"/>
  </cols>
  <sheetData>
    <row r="3" spans="1:3" x14ac:dyDescent="0.25">
      <c r="A3" s="1" t="s">
        <v>0</v>
      </c>
      <c r="B3" t="s">
        <v>53</v>
      </c>
      <c r="C3" t="s">
        <v>54</v>
      </c>
    </row>
    <row r="4" spans="1:3" x14ac:dyDescent="0.25">
      <c r="A4" s="2" t="s">
        <v>18</v>
      </c>
      <c r="B4" s="7">
        <v>11</v>
      </c>
      <c r="C4" s="3">
        <v>11</v>
      </c>
    </row>
    <row r="5" spans="1:3" x14ac:dyDescent="0.25">
      <c r="A5" s="2" t="s">
        <v>19</v>
      </c>
      <c r="B5" s="7">
        <v>96</v>
      </c>
      <c r="C5" s="3">
        <v>92</v>
      </c>
    </row>
    <row r="6" spans="1:3" x14ac:dyDescent="0.25">
      <c r="A6" s="2" t="s">
        <v>20</v>
      </c>
      <c r="B6" s="7">
        <v>599</v>
      </c>
      <c r="C6" s="3">
        <v>400</v>
      </c>
    </row>
    <row r="7" spans="1:3" x14ac:dyDescent="0.25">
      <c r="A7" s="2" t="s">
        <v>21</v>
      </c>
      <c r="B7" s="7">
        <v>950</v>
      </c>
      <c r="C7" s="3">
        <v>676</v>
      </c>
    </row>
    <row r="8" spans="1:3" x14ac:dyDescent="0.25">
      <c r="A8" s="2" t="s">
        <v>1</v>
      </c>
      <c r="B8" s="7">
        <v>1656</v>
      </c>
      <c r="C8" s="3">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F4C0-78F9-4D50-B387-806C7640D710}">
  <dimension ref="A3:O20"/>
  <sheetViews>
    <sheetView workbookViewId="0">
      <selection activeCell="N14" sqref="N14"/>
    </sheetView>
  </sheetViews>
  <sheetFormatPr defaultRowHeight="13.8" x14ac:dyDescent="0.25"/>
  <cols>
    <col min="1" max="1" width="12.59765625" bestFit="1" customWidth="1"/>
    <col min="2" max="2" width="16" bestFit="1" customWidth="1"/>
    <col min="3" max="3" width="9.19921875" bestFit="1" customWidth="1"/>
    <col min="4" max="4" width="11.09765625" bestFit="1" customWidth="1"/>
  </cols>
  <sheetData>
    <row r="3" spans="1:4" x14ac:dyDescent="0.25">
      <c r="A3" s="1" t="s">
        <v>53</v>
      </c>
      <c r="B3" s="1" t="s">
        <v>41</v>
      </c>
    </row>
    <row r="4" spans="1:4" x14ac:dyDescent="0.25">
      <c r="A4" s="1" t="s">
        <v>0</v>
      </c>
      <c r="B4" t="s">
        <v>55</v>
      </c>
      <c r="C4" t="s">
        <v>56</v>
      </c>
      <c r="D4" t="s">
        <v>1</v>
      </c>
    </row>
    <row r="5" spans="1:4" x14ac:dyDescent="0.25">
      <c r="A5" s="2" t="s">
        <v>18</v>
      </c>
      <c r="B5" s="7">
        <v>11</v>
      </c>
      <c r="C5" s="7"/>
      <c r="D5" s="7">
        <v>11</v>
      </c>
    </row>
    <row r="6" spans="1:4" x14ac:dyDescent="0.25">
      <c r="A6" s="2" t="s">
        <v>19</v>
      </c>
      <c r="B6" s="7">
        <v>73</v>
      </c>
      <c r="C6" s="7">
        <v>23</v>
      </c>
      <c r="D6" s="7">
        <v>96</v>
      </c>
    </row>
    <row r="7" spans="1:4" x14ac:dyDescent="0.25">
      <c r="A7" s="2" t="s">
        <v>20</v>
      </c>
      <c r="B7" s="7">
        <v>127</v>
      </c>
      <c r="C7" s="7">
        <v>472</v>
      </c>
      <c r="D7" s="7">
        <v>599</v>
      </c>
    </row>
    <row r="8" spans="1:4" x14ac:dyDescent="0.25">
      <c r="A8" s="2" t="s">
        <v>21</v>
      </c>
      <c r="B8" s="7">
        <v>228</v>
      </c>
      <c r="C8" s="7">
        <v>722</v>
      </c>
      <c r="D8" s="7">
        <v>950</v>
      </c>
    </row>
    <row r="9" spans="1:4" x14ac:dyDescent="0.25">
      <c r="A9" s="2" t="s">
        <v>1</v>
      </c>
      <c r="B9" s="7">
        <v>439</v>
      </c>
      <c r="C9" s="7">
        <v>1217</v>
      </c>
      <c r="D9" s="7">
        <v>1656</v>
      </c>
    </row>
    <row r="20" spans="15:15" x14ac:dyDescent="0.25">
      <c r="O20"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R   D a t a _ 5 4 e 8 1 f a f - 7 6 4 7 - 4 3 a 6 - 9 f 0 2 - 1 d d f 5 3 3 9 1 1 1 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d 6 3 6 b e 1 - b e 1 f - 4 d 0 8 - b 2 6 6 - 6 7 f 3 2 d 5 4 0 e a 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e 3 a 2 8 8 a d - 3 2 c 1 - 4 3 a f - b 2 a 4 - f 4 1 0 d 9 1 b 4 b 4 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14.xml>��< ? x m l   v e r s i o n = " 1 . 0 "   e n c o d i n g = " U T F - 1 6 " ? > < G e m i n i   x m l n s = " h t t p : / / g e m i n i / p i v o t c u s t o m i z a t i o n / P o w e r P i v o t V e r s i o n " > < C u s t o m C o n t e n t > < ! [ C D A T A [ 2 0 1 5 . 1 3 0 . 8 0 0 . 9 8 3 ] ] > < / C u s t o m C o n t e n t > < / G e m i n i > 
</file>

<file path=customXml/item15.xml>��< ? x m l   v e r s i o n = " 1 . 0 "   e n c o d i n g = " U T F - 1 6 " ? > < G e m i n i   x m l n s = " h t t p : / / g e m i n i / p i v o t c u s t o m i z a t i o n / c 5 b 1 0 a f 5 - 3 b 2 3 - 4 8 b d - a 4 d 4 - 6 9 f c c f 4 d 9 7 d 9 " > < 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C a l c u l a t e d F i e l d s > < S A H o s t H a s h > 0 < / S A H o s t H a s h > < G e m i n i F i e l d L i s t V i s i b l e > T r u e < / G e m i n i F i e l d L i s t V i s i b l e > < / S e t t i n g s > ] ] > < / C u s t o m C o n t e n t > < / G e m i n i > 
</file>

<file path=customXml/item16.xml>��< ? x m l   v e r s i o n = " 1 . 0 "   e n c o d i n g = " U T F - 1 6 " ? > < G e m i n i   x m l n s = " h t t p : / / g e m i n i / p i v o t c u s t o m i z a t i o n / e 7 4 d 2 3 f a - 5 f 3 e - 4 e f 4 - 8 c c e - 1 3 d 8 b e 0 8 f e 7 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5 0 9 f 8 7 1 3 - 8 c 9 a - 4 2 c 6 - 9 b d e - 6 2 5 1 3 d 4 7 3 e f 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2.xml>��< ? x m l   v e r s i o n = " 1 . 0 "   e n c o d i n g = " U T F - 1 6 " ? > < G e m i n i   x m l n s = " h t t p : / / g e m i n i / p i v o t c u s t o m i z a t i o n / T a b l e O r d e r " > < C u s t o m C o n t e n t > < ! [ C D A T A [ H R   D a t a _ 5 4 e 8 1 f a f - 7 6 4 7 - 4 3 a 6 - 9 f 0 2 - 1 d d f 5 3 3 9 1 1 1 e ] ] > < / C u s t o m C o n t e n t > < / G e m i n i > 
</file>

<file path=customXml/item20.xml>��< ? x m l   v e r s i o n = " 1 . 0 "   e n c o d i n g = " U T F - 1 6 " ? > < G e m i n i   x m l n s = " h t t p : / / g e m i n i / p i v o t c u s t o m i z a t i o n / I s S a n d b o x E m b e d d e d " > < C u s t o m C o n t e n t > < ! [ C D A T A [ y e s ] ] > < / C u s t o m C o n t e n t > < / G e m i n i > 
</file>

<file path=customXml/item21.xml>��< ? x m l   v e r s i o n = " 1 . 0 "   e n c o d i n g = " U T F - 1 6 " ? > < G e m i n i   x m l n s = " h t t p : / / g e m i n i / p i v o t c u s t o m i z a t i o n / f b 0 7 3 4 c f - 8 1 f c - 4 f 1 1 - b 2 7 8 - f 9 e a f 5 9 6 8 9 0 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C l i e n t W i n d o w X M L " > < C u s t o m C o n t e n t > < ! [ C D A T A [ H R   D a t a _ 5 4 e 8 1 f a f - 7 6 4 7 - 4 3 a 6 - 9 f 0 2 - 1 d d f 5 3 3 9 1 1 1 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6 a e 4 3 e d d - b b 4 9 - 4 f 5 f - 9 6 7 b - 1 5 c 4 e a 2 e 2 2 3 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26.xml>��< ? x m l   v e r s i o n = " 1 . 0 "   e n c o d i n g = " U T F - 1 6 " ? > < G e m i n i   x m l n s = " h t t p : / / g e m i n i / p i v o t c u s t o m i z a t i o n / b 3 6 8 7 2 1 0 - 8 c 9 2 - 4 5 6 f - 9 e d 5 - 7 8 3 6 9 a 4 8 5 7 9 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3.xml>��< ? x m l   v e r s i o n = " 1 . 0 "   e n c o d i n g = " U T F - 1 6 " ? > < G e m i n i   x m l n s = " h t t p : / / g e m i n i / p i v o t c u s t o m i z a t i o n / a 9 9 d c d e 9 - 7 1 d 1 - 4 a 3 8 - b 1 8 d - c e 2 5 a 8 7 a 0 b 4 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 S e p e r a t i o n s < / M e a s u r e N a m e > < D i s p l a y N a m e > S e p e r a t i o n s < / 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 2 0 1 9 - 0 4 - 1 7 T 0 5 : 0 8 : 2 0 . 4 2 5 3 0 7 5 + 0 2 : 0 0 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 D a t a _ 5 4 e 8 1 f a f - 7 6 4 7 - 4 3 a 6 - 9 f 0 2 - 1 d d f 5 3 3 9 1 1 1 e 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d f 3 5 7 9 d 1 - 2 a b e - 4 e f 0 - 9 b 6 2 - d e f 8 2 8 2 0 c 8 0 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 T u r n O v e r   % < / M e a s u r e N a m e > < D i s p l a y N a m e > T u r n O v e r   % < / D i s p l a y N a m e > < V i s i b l e > T r u e 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D a t a M a s h u p   s q m i d = " 7 2 7 1 6 b 5 3 - f a 2 0 - 4 d b 3 - 9 4 8 8 - e 2 1 1 6 4 4 6 3 d d 7 "   x m l n s = " h t t p : / / s c h e m a s . m i c r o s o f t . c o m / D a t a M a s h u p " > A A A A A E A G A A B Q S w M E F A A C A A g A F Q + R T h 0 A m 7 + o A A A A + A A A A B I A H A B D b 2 5 m a W c v U G F j a 2 F n Z S 5 4 b W w g o h g A K K A U A A A A A A A A A A A A A A A A A A A A A A A A A A A A h Y / R C o I w G I V f R X b v N p d Z y O + 8 6 C r I C I L o d s y l I 5 3 h Z v p u X f R I v U J C W d 1 1 e Q 7 f g e 8 8 b n d I h 7 r y r q q 1 u j E J C j B F n j K y y b U p E t S 5 k 7 9 E K Y e d k G d R K G + E j Y 0 H q x N U O n e J C e n 7 H v c z 3 L Q F Y Z Q G 5 J h t 9 r J U t f C 1 s U 4 Y q d B n l f 9 f I Q 6 H l w x n O F r g e U h D z K I A y F R D p s 0 X Y a M x p k B + S l h 1 l e t a x Z X x 1 1 s g U w T y f s G f U E s D B B Q A A g A I A B U P k 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D 5 F O w W i a J T Y D A A B M C g A A E w A c A E Z v c m 1 1 b G F z L 1 N l Y 3 R p b 2 4 x L m 0 g o h g A K K A U A A A A A A A A A A A A A A A A A A A A A A A A A A A A x V V d b 9 o w F H 2 v 1 P 9 g u S 8 g R W h U 2 x 7 a p V X L R 8 u k s R b a v Q C q X H I L U R O b 2 Q 4 t Q v z 3 X d u B B E L a P k w b L y T 3 2 u e c e + 6 1 o 2 C s Q 8 F J 3 / 3 X T w 8 P D g / U l E k I y B G 9 7 p E m 0 4 w S n 0 S g D w 8 I / v o i k W P A S F t E A c h a O 4 x A V W j j Z H i v Q K r h r + / D J q h n L W b D 1 u s Y I j K T D L E V D K f y I W B q + i i Y D B 6 e z L a H h R 6 u O a q e w z + i i K j B C L g O g w A 4 s Q x 1 I + K O P U Z Q 6 0 O E a n v i R V W c G I 8 A G 0 / J 4 E J r G T 4 m G t T o f O A 2 j 8 7 J t z O i Z Q I Z f o f P x T O Q R q K 0 i E k 7 4 a 7 0 j O A i C B o i S m J e K R X j E X o n G V d P Q s Y 2 R p 4 k g q 2 L S R U d v b m o M m g I r o H r U T U T 1 w P O Y q R z A v J l u 0 w a r 5 S X 4 Z E l 7 e J K o 9 H 5 U 7 O v q z x J L O Z I 8 l N P Q e 6 h c g 5 n V A V R h i O P / Y 4 d O e r W 6 4 z x A L E s U 4 q Y o 3 Z 5 + 7 z p Q Y n c d 3 v g E N 1 6 I 9 O U 8 m Z D j m i f x T M M m x y t 5 t r S m D I + M a o X M 8 j E b s A c h 0 k a j p I a v e W u a R o 3 E A 2 v e m U M R Q 2 b Y I D P N t i K Z 5 0 m R j t c f / 1 c M w w 2 f A V I I A s Q F x M o r m 3 p K Q / H V 1 I k s 8 K G 9 k 0 h d A c y z k t h f G H j o e r C y 3 U o i 8 I v 7 0 k P J j h 8 h Y x Z v r e s G 7 a w V u 4 j 7 w F T G d a a H k v b X 8 I d 8 M S w L F S x d J f 7 g c d s q t Y b e R I / g n T C W W A U 7 m z c c 1 D S m c s f R p P I T s j W f H j L s o O X X 1 Z / d 4 5 2 2 c 0 A 7 X Z n 4 2 j R O e v Q q n p 4 E P L 9 / N u X f X 7 0 / + W F 3 2 X z c M L s 3 Y U k j m 3 5 a b W 5 H D P 9 u Z W l 0 s k N k 2 g 6 3 t n W 3 5 2 y M M H I o K M 2 i 2 4 T k A v f f B 8 8 c h l y J h c d v O V 1 + B S C 9 L c 3 e 9 Y 1 n 7 p l Z m R 2 Y H r w O 8 F p C i z c a F t h d u 3 k t W 7 d P n s 9 b 6 h 5 r S n G S Y y i K q W F e o M m R G E c 4 o t P P Z S W T o x f / + q R F h + L I O Q T v 3 7 8 5 d g j t 4 n Q 0 N e L C P z s s d Y V H E b Z n N 6 g M M z h V w 8 Y 9 j w 3 + G k m j W 8 + w I M 0 f h F F / T G L m F T O h a 3 p K 6 B a j w a b b 5 d 1 E e 0 1 a p G Q L i m F V 8 C K m W y j d U n E 7 H m i J / Q j f t I V J a O 9 L f i g 9 + V + V 4 l / l m 3 4 / w 3 7 + 0 0 z i O v G l a B n n X V 4 p 3 8 A U E s B A i 0 A F A A C A A g A F Q + R T h 0 A m 7 + o A A A A + A A A A B I A A A A A A A A A A A A A A A A A A A A A A E N v b m Z p Z y 9 Q Y W N r Y W d l L n h t b F B L A Q I t A B Q A A g A I A B U P k U 4 P y u m r p A A A A O k A A A A T A A A A A A A A A A A A A A A A A P Q A A A B b Q 2 9 u d G V u d F 9 U e X B l c 1 0 u e G 1 s U E s B A i 0 A F A A C A A g A F Q + R T s F o m i U 2 A w A A T A o A A B M A A A A A A A A A A A A A A A A A 5 Q 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y U A A A A A A A D N J 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n Q U F B Q U F B Q U F C S 3 p K Q 2 N E c H p p V E t u e m x S a n M r U X l Z R z F S e V l X N X p a b T l 5 Y l N C R 2 F X e G x J R 1 p 5 Y j I w Z 1 N G S W d S R 0 Y w W V F B Q U F B Q U F B Q U F B Q U F B Z 1 o x M E 5 N S 3 J 1 V H J V U 0 F H N 0 t X c 2 x q R E Z O a G J Y Q n N a U 0 J S Z F d W e W V R Q U J T c 3 l R b k E 2 Y z R r e X A 4 N V V Z N 1 B r T W 1 B Q U F B Q U E 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l B p d m 9 0 T 2 J q Z W N 0 T m F t Z S I g V m F s d W U 9 I n N U Z W 5 1 c m U h V G V u d X J l 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E 5 L T A 0 L T E 2 V D I z O j Q 4 O j M 0 L j U 0 O D Y x O T B 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U X V l c n l J R C I g V m F s d W U 9 I n M z N z M 0 O W I 4 Y S 0 z M T Q 4 L T R j O D A t O T Y 0 N C 0 w M j M w M G F k M m V h N z M i I C 8 + P E V u d H J 5 I F R 5 c G U 9 I k 5 h d m l n Y X R p b 2 5 T d G V w T m F t Z S I g V m F s d W U 9 I n N O Y X Z p Z 2 F 0 a W 9 u 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x O S 0 w N C 0 x N l Q y M j o x M T o 0 M C 4 4 M D I 2 M T U 0 W i I g L z 4 8 R W 5 0 c n k g V H l w Z T 0 i R m l s b E V y c m 9 y Q 2 9 k Z S I g V m F s d W U 9 I n N V b m t u b 3 d u I i A v P j x F b n R y e S B U e X B l P S J B Z G R l Z F R v R G F 0 Y U 1 v Z G V s 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R d W V y e U d y b 3 V w S U Q i I F Z h b H V l P S J z M G Q 1 Z D Y 3 M j A t Y W E z M C 0 0 Z W V l L W I 1 M T I t M D A 2 Z W N h N W F j O T Y z I i A v P j x F b n R y e S B U e X B l P S J G a W x s Z W R D b 2 1 w b G V 0 Z V J l c 3 V s d F R v V 2 9 y a 3 N o Z W V 0 I i B W Y W x 1 Z T 0 i b D A i I C 8 + P E V u d H J 5 I F R 5 c G U 9 I k 5 h d m l n Y X R p b 2 5 T d G V w T m F t Z S I g V m F s d W U 9 I n N O Y X Z p Z 2 F 0 a W 9 u 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R d W V y e U d y b 3 V w S U Q i I F Z h b H V l P S J z M G Q 1 Z D Y 3 M j A t Y W E z M C 0 0 Z W V l L W I 1 M T I t M D A 2 Z W N h N W F j O T Y z I i A v P j x F b n R y e S B U e X B l P S J G a W x s Z W R D b 2 1 w b G V 0 Z V J l c 3 V s d F R v V 2 9 y a 3 N o Z W V 0 I i B W Y W x 1 Z T 0 i b D A i I C 8 + P E V u d H J 5 I F R 5 c G U 9 I k F k Z G V k V G 9 E Y X R h T W 9 k Z W w i I F Z h b H V l P S J s M C I g L z 4 8 R W 5 0 c n k g V H l w Z T 0 i R m l s b E V y c m 9 y Q 2 9 k Z S I g V m F s d W U 9 I n N V b m t u b 3 d u I i A v P j x F b n R y e S B U e X B l P S J G a W x s T G F z d F V w Z G F 0 Z W Q i I F Z h b H V l P S J k M j A x O S 0 w N C 0 x N l Q y M j o x M T o 0 M C 4 3 O D I 1 M D U 2 W i I g L z 4 8 R W 5 0 c n k g V H l w Z T 0 i R m l s b F N 0 Y X R 1 c y I g V m F s d W U 9 I n N D b 2 1 w b G V 0 Z S I g L z 4 8 R W 5 0 c n k g V H l w Z T 0 i T m F 2 a W d h d G l v b l N 0 Z X B O Y W 1 l I i B W Y W x 1 Z T 0 i c 0 5 h d m l n Y X R p b 2 4 i I C 8 + P C 9 T d G F i b G V F b n R y a W V z P j w v S X R l b T 4 8 S X R l b T 4 8 S X R l b U x v Y 2 F 0 a W 9 u P j x J d G V t V H l w Z T 5 G b 3 J t d W x h P C 9 J d G V t V H l w Z T 4 8 S X R l b V B h d G g + U 2 V j d G l v b j E v V H J h b n N m b 3 J t J T I w U 2 F t c G x l J T I w R m l s Z S U y M G Z y b 2 0 l M j B I U i U y M E R h d G E 8 L 0 l 0 Z W 1 Q Y X R o P j w v S X R l b U x v Y 2 F 0 a W 9 u P j x T d G F i b G V F b n R y a W V z P j x F b n R y e S B U e X B l P S J J c 1 B y a X Z h d G U 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U X V l c n l H c m 9 1 c E l E I i B W Y W x 1 Z T 0 i c z l j O T B j Y z R h L T l j M G U t N G N l M i 1 h O W Y z L T k 1 M T h l Y 2 Y 5 M G M 5 O C I g L z 4 8 R W 5 0 c n k g V H l w Z T 0 i R m l s b G V k Q 2 9 t c G x l d G V S Z X N 1 b H R U b 1 d v c m t z a G V l d C I g V m F s d W U 9 I m w w I i A v P j x F b n R y e S B U e X B l P S J B Z G R l Z F R v R G F 0 Y U 1 v Z G V s I i B W Y W x 1 Z T 0 i b D A i I C 8 + P E V u d H J 5 I F R 5 c G U 9 I k Z p b G x F c n J v c k N v Z G U i I F Z h b H V l P S J z V W 5 r b m 9 3 b i I g L z 4 8 R W 5 0 c n k g V H l w Z T 0 i R m l s b E x h c 3 R V c G R h d G V k I i B W Y W x 1 Z T 0 i Z D I w M T k t M D Q t M T Z U M j I 6 M T E 6 N D A u N z c y N T E z M l o i I C 8 + P E V u d H J 5 I F R 5 c G U 9 I k Z p b G x T d G F 0 d X M i I F Z h b H V l P S J z Q 2 9 t c G x l d G U i I C 8 + P E V u d H J 5 I F R 5 c G U 9 I k 5 h d m l n Y X R p b 2 5 T d G V w T m F t Z S I g V m F s d W U 9 I n N O Y X Z p Z 2 F 0 a W 9 u I i A v P j w v U 3 R h Y m x l R W 5 0 c m l l c z 4 8 L 0 l 0 Z W 0 + P E l 0 Z W 0 + P E l 0 Z W 1 M b 2 N h d G l v b j 4 8 S X R l b V R 5 c G U + R m 9 y b X V s Y T w v S X R l b V R 5 c G U + P E l 0 Z W 1 Q Y X R o P l N l Y 3 R p b 2 4 x L 1 R y Y W 5 z Z m 9 y b S U y M F N h b X B s Z S U y M E Z p b G U l M j B m c m 9 t J T I w S F I l M j B E Y X R h L 1 N v d X J j Z T w v S X R l b V B h d G g + P C 9 J d G V t T G 9 j Y X R p b 2 4 + P F N 0 Y W J s Z U V u d H J p Z X M g L z 4 8 L 0 l 0 Z W 0 + P E l 0 Z W 0 + P E l 0 Z W 1 M b 2 N h d G l v b j 4 8 S X R l b V R 5 c G U + R m 9 y b X V s Y T w v S X R l b V R 5 c G U + P E l 0 Z W 1 Q Y X R o P l N l Y 3 R p b 2 4 x L 1 R y Y W 5 z Z m 9 y b S U y M F N h b X B s Z S U y M E Z p b G U l M j B m c m 9 t J T I w S F I l M j B E Y X R h L 1 B y b 2 1 v d G V k J T I w S G V h Z G V y c z w v S X R l b V B h d G g + P C 9 J d G V t T G 9 j Y X R p b 2 4 + P F N 0 Y W J s Z U V u d H J p Z X M g L z 4 8 L 0 l 0 Z W 0 + P E l 0 Z W 0 + P E l 0 Z W 1 M b 2 N h d G l v b j 4 8 S X R l b V R 5 c G U + R m 9 y b X V s Y T w v S X R l b V R 5 c G U + P E l 0 Z W 1 Q Y X R o P l N l Y 3 R p b 2 4 x L 1 R y Y W 5 z Z m 9 y b S U y M E Z p b G U l M j B m c m 9 t J T I w S F I l M j B E Y X R h P C 9 J d G V t U G F 0 a D 4 8 L 0 l 0 Z W 1 M b 2 N h d G l v b j 4 8 U 3 R h Y m x l R W 5 0 c m l l c z 4 8 R W 5 0 c n k g V H l w Z T 0 i T G 9 h Z F R v U m V w b 3 J 0 R G l z Y W J s Z W 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l F 1 Z X J 5 R 3 J v d X B J R C I g V m F s d W U 9 I n M 5 Y z k w Y 2 M 0 Y S 0 5 Y z B l L T R j Z T I t Y T l m M y 0 5 N T E 4 Z W N m O T B j O T g i I C 8 + P E V u d H J 5 I F R 5 c G U 9 I k Z p b G x l Z E N v b X B s Z X R l U m V z d W x 0 V G 9 X b 3 J r c 2 h l Z X Q i I F Z h b H V l P S J s M C I g L z 4 8 R W 5 0 c n k g V H l w Z T 0 i Q W R k Z W R U b 0 R h d G F N b 2 R l b C I g V m F s d W U 9 I m w w I i A v P j x F b n R y e S B U e X B l P S J G a W x s R X J y b 3 J D b 2 R l I i B W Y W x 1 Z T 0 i c 1 V u a 2 5 v d 2 4 i I C 8 + P E V u d H J 5 I F R 5 c G U 9 I k Z p b G x M Y X N 0 V X B k Y X R l Z C I g V m F s d W U 9 I m Q y M D E 5 L T A 0 L T E 2 V D I y O j E x O j Q w L j g w N z Q 5 M j N a I i A v P j x F b n R y e S B U e X B l P S J G a W x s U 3 R h d H V z I i B W Y W x 1 Z T 0 i c 0 N v b X B s Z X R l I i A v P j w v U 3 R h Y m x l R W 5 0 c m l l c z 4 8 L 0 l 0 Z W 0 + P E l 0 Z W 0 + P E l 0 Z W 1 M b 2 N h d G l v b j 4 8 S X R l b V R 5 c G U + R m 9 y b X V s Y T w v S X R l b V R 5 c G U + P E l 0 Z W 1 Q Y X R o P l N l Y 3 R p b 2 4 x L 1 R y Y W 5 z Z m 9 y b S U y M E Z p b G U l M j B m c m 9 t J T I w 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B X B W T 9 h I I s T 4 1 S f v 5 2 c S I G A A A A A A I A A A A A A B B m A A A A A Q A A I A A A A J E 4 s f U 2 h R I 4 S 2 M 2 i f p 7 S P n 1 z 0 i x z k L U t n R 7 p c q S M z i y A A A A A A 6 A A A A A A g A A I A A A A P a Y 6 A x W i + I N a M z D I l S k R Y y P i h 9 f k u / / Y Q h + X I w k C i B v U A A A A O R 5 z g c k U / 6 l R H c E L v i j 4 e s j E R s 2 q S Q y L G U G e U 4 A B K 0 d U p B w v f b c k d 7 B 9 i l 7 W 9 W y o p M m Z l f K V F W v 0 l j I k m A i C L z L i f 7 c 7 7 F J e a m u Q 7 e t W M g 7 Q A A A A B w n E v b P Q K 2 l j q D o w o n 4 V E 7 1 B W U w h 9 4 R D L z m h K X 6 0 p A e T R w 2 E o k A Z V U R e O + V C + b e p i u o Y K 8 y 8 U Q x a X a n e 2 p y z B Q = < / D a t a M a s h u p > 
</file>

<file path=customXml/itemProps1.xml><?xml version="1.0" encoding="utf-8"?>
<ds:datastoreItem xmlns:ds="http://schemas.openxmlformats.org/officeDocument/2006/customXml" ds:itemID="{C271A7CE-693C-4101-BEA8-27DE6E20F10B}">
  <ds:schemaRefs/>
</ds:datastoreItem>
</file>

<file path=customXml/itemProps10.xml><?xml version="1.0" encoding="utf-8"?>
<ds:datastoreItem xmlns:ds="http://schemas.openxmlformats.org/officeDocument/2006/customXml" ds:itemID="{E279F444-4AB9-4FF4-AB67-6A97828A5DC2}">
  <ds:schemaRefs/>
</ds:datastoreItem>
</file>

<file path=customXml/itemProps11.xml><?xml version="1.0" encoding="utf-8"?>
<ds:datastoreItem xmlns:ds="http://schemas.openxmlformats.org/officeDocument/2006/customXml" ds:itemID="{7F0C9368-F0E4-420C-B4DD-5A0E9A8CCB85}">
  <ds:schemaRefs/>
</ds:datastoreItem>
</file>

<file path=customXml/itemProps12.xml><?xml version="1.0" encoding="utf-8"?>
<ds:datastoreItem xmlns:ds="http://schemas.openxmlformats.org/officeDocument/2006/customXml" ds:itemID="{5C4785E2-9D35-450B-BF40-21C445169515}">
  <ds:schemaRefs/>
</ds:datastoreItem>
</file>

<file path=customXml/itemProps13.xml><?xml version="1.0" encoding="utf-8"?>
<ds:datastoreItem xmlns:ds="http://schemas.openxmlformats.org/officeDocument/2006/customXml" ds:itemID="{1D4874A0-C522-4615-B05A-9DCE75434146}">
  <ds:schemaRefs/>
</ds:datastoreItem>
</file>

<file path=customXml/itemProps14.xml><?xml version="1.0" encoding="utf-8"?>
<ds:datastoreItem xmlns:ds="http://schemas.openxmlformats.org/officeDocument/2006/customXml" ds:itemID="{8FB1C21E-0060-4334-AEAF-DC848E25B4EF}">
  <ds:schemaRefs/>
</ds:datastoreItem>
</file>

<file path=customXml/itemProps15.xml><?xml version="1.0" encoding="utf-8"?>
<ds:datastoreItem xmlns:ds="http://schemas.openxmlformats.org/officeDocument/2006/customXml" ds:itemID="{91D05FCE-9F18-450A-94D8-5A86EE03B8ED}">
  <ds:schemaRefs/>
</ds:datastoreItem>
</file>

<file path=customXml/itemProps16.xml><?xml version="1.0" encoding="utf-8"?>
<ds:datastoreItem xmlns:ds="http://schemas.openxmlformats.org/officeDocument/2006/customXml" ds:itemID="{6DD30B65-FC78-4973-91A8-0F06209FB1F3}">
  <ds:schemaRefs/>
</ds:datastoreItem>
</file>

<file path=customXml/itemProps17.xml><?xml version="1.0" encoding="utf-8"?>
<ds:datastoreItem xmlns:ds="http://schemas.openxmlformats.org/officeDocument/2006/customXml" ds:itemID="{D9A57F12-8AC1-4117-8F19-977FF7C650AC}">
  <ds:schemaRefs/>
</ds:datastoreItem>
</file>

<file path=customXml/itemProps18.xml><?xml version="1.0" encoding="utf-8"?>
<ds:datastoreItem xmlns:ds="http://schemas.openxmlformats.org/officeDocument/2006/customXml" ds:itemID="{7E2CA6BB-1761-4F96-9339-75E00C1CB065}">
  <ds:schemaRefs/>
</ds:datastoreItem>
</file>

<file path=customXml/itemProps19.xml><?xml version="1.0" encoding="utf-8"?>
<ds:datastoreItem xmlns:ds="http://schemas.openxmlformats.org/officeDocument/2006/customXml" ds:itemID="{ED503C0C-9B3B-4AC1-845A-E2EA05250393}">
  <ds:schemaRefs/>
</ds:datastoreItem>
</file>

<file path=customXml/itemProps2.xml><?xml version="1.0" encoding="utf-8"?>
<ds:datastoreItem xmlns:ds="http://schemas.openxmlformats.org/officeDocument/2006/customXml" ds:itemID="{20BC96AF-9A96-46C8-98D9-E96156305300}">
  <ds:schemaRefs/>
</ds:datastoreItem>
</file>

<file path=customXml/itemProps20.xml><?xml version="1.0" encoding="utf-8"?>
<ds:datastoreItem xmlns:ds="http://schemas.openxmlformats.org/officeDocument/2006/customXml" ds:itemID="{1D66501A-FD4B-4D30-A365-96CE34C3C263}">
  <ds:schemaRefs/>
</ds:datastoreItem>
</file>

<file path=customXml/itemProps21.xml><?xml version="1.0" encoding="utf-8"?>
<ds:datastoreItem xmlns:ds="http://schemas.openxmlformats.org/officeDocument/2006/customXml" ds:itemID="{CB48FF52-89A6-4517-BA27-1CA7D3CDF476}">
  <ds:schemaRefs/>
</ds:datastoreItem>
</file>

<file path=customXml/itemProps22.xml><?xml version="1.0" encoding="utf-8"?>
<ds:datastoreItem xmlns:ds="http://schemas.openxmlformats.org/officeDocument/2006/customXml" ds:itemID="{D41C6FC4-FADA-48F3-8B6C-8DE61249B77C}">
  <ds:schemaRefs/>
</ds:datastoreItem>
</file>

<file path=customXml/itemProps23.xml><?xml version="1.0" encoding="utf-8"?>
<ds:datastoreItem xmlns:ds="http://schemas.openxmlformats.org/officeDocument/2006/customXml" ds:itemID="{B9AA5D49-3A38-486B-88D0-962A33898267}">
  <ds:schemaRefs/>
</ds:datastoreItem>
</file>

<file path=customXml/itemProps24.xml><?xml version="1.0" encoding="utf-8"?>
<ds:datastoreItem xmlns:ds="http://schemas.openxmlformats.org/officeDocument/2006/customXml" ds:itemID="{24624DE1-9B8B-42CB-B685-9A55729B6899}">
  <ds:schemaRefs/>
</ds:datastoreItem>
</file>

<file path=customXml/itemProps25.xml><?xml version="1.0" encoding="utf-8"?>
<ds:datastoreItem xmlns:ds="http://schemas.openxmlformats.org/officeDocument/2006/customXml" ds:itemID="{CFCEBB3F-8D3B-45D6-BD4D-56840FA70EDC}">
  <ds:schemaRefs/>
</ds:datastoreItem>
</file>

<file path=customXml/itemProps26.xml><?xml version="1.0" encoding="utf-8"?>
<ds:datastoreItem xmlns:ds="http://schemas.openxmlformats.org/officeDocument/2006/customXml" ds:itemID="{89AAC5E5-35BF-4358-8D8E-6E47EA5C31C0}">
  <ds:schemaRefs/>
</ds:datastoreItem>
</file>

<file path=customXml/itemProps27.xml><?xml version="1.0" encoding="utf-8"?>
<ds:datastoreItem xmlns:ds="http://schemas.openxmlformats.org/officeDocument/2006/customXml" ds:itemID="{3D2251BB-D0A4-4E54-8AE4-416089591B49}">
  <ds:schemaRefs/>
</ds:datastoreItem>
</file>

<file path=customXml/itemProps3.xml><?xml version="1.0" encoding="utf-8"?>
<ds:datastoreItem xmlns:ds="http://schemas.openxmlformats.org/officeDocument/2006/customXml" ds:itemID="{357682DE-BD66-4E7A-9512-413F3FF00CA9}">
  <ds:schemaRefs/>
</ds:datastoreItem>
</file>

<file path=customXml/itemProps4.xml><?xml version="1.0" encoding="utf-8"?>
<ds:datastoreItem xmlns:ds="http://schemas.openxmlformats.org/officeDocument/2006/customXml" ds:itemID="{01B02EC4-966E-4792-B8ED-7A559C93ABF2}">
  <ds:schemaRefs/>
</ds:datastoreItem>
</file>

<file path=customXml/itemProps5.xml><?xml version="1.0" encoding="utf-8"?>
<ds:datastoreItem xmlns:ds="http://schemas.openxmlformats.org/officeDocument/2006/customXml" ds:itemID="{37DC518E-83E6-4852-8BC0-B2CB74573BD1}">
  <ds:schemaRefs/>
</ds:datastoreItem>
</file>

<file path=customXml/itemProps6.xml><?xml version="1.0" encoding="utf-8"?>
<ds:datastoreItem xmlns:ds="http://schemas.openxmlformats.org/officeDocument/2006/customXml" ds:itemID="{E8ADA2C7-11F3-4D60-98B0-37336E04E386}">
  <ds:schemaRefs/>
</ds:datastoreItem>
</file>

<file path=customXml/itemProps7.xml><?xml version="1.0" encoding="utf-8"?>
<ds:datastoreItem xmlns:ds="http://schemas.openxmlformats.org/officeDocument/2006/customXml" ds:itemID="{4C7F8228-4B3A-4DE3-A585-9CEC329AA9E1}">
  <ds:schemaRefs/>
</ds:datastoreItem>
</file>

<file path=customXml/itemProps8.xml><?xml version="1.0" encoding="utf-8"?>
<ds:datastoreItem xmlns:ds="http://schemas.openxmlformats.org/officeDocument/2006/customXml" ds:itemID="{DE4E4024-4DD1-4F89-AD4F-B747A73E7571}">
  <ds:schemaRefs/>
</ds:datastoreItem>
</file>

<file path=customXml/itemProps9.xml><?xml version="1.0" encoding="utf-8"?>
<ds:datastoreItem xmlns:ds="http://schemas.openxmlformats.org/officeDocument/2006/customXml" ds:itemID="{B2D32EF7-003B-4DAD-9002-5512CF9C73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Actives Dashboard</vt:lpstr>
      <vt:lpstr>Sepeartion Dashboard</vt:lpstr>
      <vt:lpstr>Headline </vt:lpstr>
      <vt:lpstr>Actives</vt:lpstr>
      <vt:lpstr>Ethnicity</vt:lpstr>
      <vt:lpstr>Region</vt:lpstr>
      <vt:lpstr>Tenure</vt:lpstr>
      <vt:lpstr>Seperation</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dc:creator>
  <cp:lastModifiedBy>VJ</cp:lastModifiedBy>
  <dcterms:created xsi:type="dcterms:W3CDTF">2019-04-16T22:07:51Z</dcterms:created>
  <dcterms:modified xsi:type="dcterms:W3CDTF">2019-04-17T03:21:21Z</dcterms:modified>
</cp:coreProperties>
</file>