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hidePivotFieldList="1" defaultThemeVersion="166925"/>
  <mc:AlternateContent xmlns:mc="http://schemas.openxmlformats.org/markup-compatibility/2006">
    <mc:Choice Requires="x15">
      <x15ac:absPath xmlns:x15ac="http://schemas.microsoft.com/office/spreadsheetml/2010/11/ac" url="C:\Users\VJ\Desktop\"/>
    </mc:Choice>
  </mc:AlternateContent>
  <xr:revisionPtr revIDLastSave="0" documentId="13_ncr:1_{3341651E-9E68-48F1-9894-A24801E09A87}" xr6:coauthVersionLast="43" xr6:coauthVersionMax="43" xr10:uidLastSave="{00000000-0000-0000-0000-000000000000}"/>
  <bookViews>
    <workbookView xWindow="-108" yWindow="-108" windowWidth="23256" windowHeight="12576" xr2:uid="{D2EF6AA8-8176-470D-95D9-FD2CC9D393CA}"/>
  </bookViews>
  <sheets>
    <sheet name="Actives Dashboard" sheetId="8" r:id="rId1"/>
    <sheet name="Sepeartion Dashboard" sheetId="9" r:id="rId2"/>
    <sheet name="Headline " sheetId="7" r:id="rId3"/>
    <sheet name="Actives" sheetId="2" r:id="rId4"/>
    <sheet name="Ethnicity" sheetId="1" r:id="rId5"/>
    <sheet name="Region" sheetId="4" r:id="rId6"/>
    <sheet name="Tenure" sheetId="3" r:id="rId7"/>
    <sheet name="Seperation" sheetId="5" r:id="rId8"/>
    <sheet name="Term Reason" sheetId="6" r:id="rId9"/>
  </sheets>
  <definedNames>
    <definedName name="Slicer_BU_Region">#N/A</definedName>
    <definedName name="Slicer_Date__Year">#N/A</definedName>
    <definedName name="Slicer_EthnicGroup">#N/A</definedName>
    <definedName name="Slicer_FP">#N/A</definedName>
    <definedName name="Slicer_Gender">#N/A</definedName>
  </definedNames>
  <calcPr calcId="191029"/>
  <pivotCaches>
    <pivotCache cacheId="545" r:id="rId10"/>
    <pivotCache cacheId="557" r:id="rId11"/>
    <pivotCache cacheId="563" r:id="rId12"/>
    <pivotCache cacheId="566" r:id="rId13"/>
    <pivotCache cacheId="569" r:id="rId14"/>
    <pivotCache cacheId="662" r:id="rId15"/>
    <pivotCache cacheId="665" r:id="rId16"/>
    <pivotCache cacheId="668" r:id="rId17"/>
    <pivotCache cacheId="671" r:id="rId18"/>
    <pivotCache cacheId="674" r:id="rId19"/>
    <pivotCache cacheId="677" r:id="rId20"/>
  </pivotCaches>
  <extLst>
    <ext xmlns:x14="http://schemas.microsoft.com/office/spreadsheetml/2009/9/main" uri="{876F7934-8845-4945-9796-88D515C7AA90}">
      <x14:pivotCaches>
        <pivotCache cacheId="344" r:id="rId21"/>
      </x14:pivotCaches>
    </ext>
    <ext xmlns:x14="http://schemas.microsoft.com/office/spreadsheetml/2009/9/main" uri="{BBE1A952-AA13-448e-AADC-164F8A28A991}">
      <x14:slicerCaches>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R Data_54e81faf-7647-43a6-9f02-1ddf5339111e" name="HR Data" connection="Query - HR Data"/>
        </x15:modelTables>
        <x15:extLst>
          <ext xmlns:x16="http://schemas.microsoft.com/office/spreadsheetml/2014/11/main" uri="{9835A34E-60A6-4A7C-AAB8-D5F71C897F49}">
            <x16:modelTimeGroupings>
              <x16:modelTimeGrouping tableName="HR Data"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5" i="8" l="1"/>
  <c r="U5" i="8"/>
  <c r="T5" i="8"/>
  <c r="N5" i="8"/>
  <c r="N4" i="8"/>
  <c r="O5" i="8"/>
  <c r="O4" i="8"/>
  <c r="K5" i="8"/>
  <c r="K4" i="8"/>
  <c r="J5" i="8"/>
  <c r="J4" i="8"/>
  <c r="E5" i="8"/>
  <c r="G5" i="8" l="1"/>
  <c r="F5" i="8"/>
  <c r="F2" i="8" l="1"/>
  <c r="G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FD7739-7AC6-475A-A271-6CAFA01CFF37}" name="Query - HR Data" description="Connection to the 'HR Data' query in the workbook." type="100" refreshedVersion="6" minRefreshableVersion="5">
    <extLst>
      <ext xmlns:x15="http://schemas.microsoft.com/office/spreadsheetml/2010/11/main" uri="{DE250136-89BD-433C-8126-D09CA5730AF9}">
        <x15:connection id="997b70ae-ec70-4701-8e2a-5c9e1443ccb5"/>
      </ext>
    </extLst>
  </connection>
  <connection id="2" xr16:uid="{9AE9C132-D3A9-4F1F-85E3-7981D7D0272E}"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BF9F9BA6-55B8-4DBD-9F0E-87BB24815A53}" keepAlive="1" name="Query - Sample File Parameter1" description="Connection to the 'Sample File Parameter1' query in the workbook." type="5" refreshedVersion="0" background="1">
    <dbPr connection="Provider=Microsoft.Mashup.OleDb.1;Data Source=$Workbook$;Location=&quot;Sample File Parameter1&quot;;Extended Properties=&quot;&quot;" command="SELECT * FROM [Sample File Parameter1]"/>
  </connection>
  <connection id="4" xr16:uid="{8566D263-DF5F-4B56-9E4F-A88AF70829DC}" keepAlive="1" name="Query - Transform File from HR Data" description="Connection to the 'Transform File from HR Data' query in the workbook." type="5" refreshedVersion="0" background="1">
    <dbPr connection="Provider=Microsoft.Mashup.OleDb.1;Data Source=$Workbook$;Location=&quot;Transform File from HR Data&quot;;Extended Properties=&quot;&quot;" command="SELECT * FROM [Transform File from HR Data]"/>
  </connection>
  <connection id="5" xr16:uid="{394BA5CF-579B-4D20-82E4-9727EC0BD063}" keepAlive="1" name="Query - Transform Sample File from HR Data" description="Connection to the 'Transform Sample File from HR Data' query in the workbook." type="5" refreshedVersion="0" background="1">
    <dbPr connection="Provider=Microsoft.Mashup.OleDb.1;Data Source=$Workbook$;Location=&quot;Transform Sample File from HR Data&quot;;Extended Properties=&quot;&quot;" command="SELECT * FROM [Transform Sample File from HR Data]"/>
  </connection>
  <connection id="6" xr16:uid="{8D6CCD36-BA35-480E-BED3-73CEF480F588}"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<sst xmlns="http://schemas.openxmlformats.org/spreadsheetml/2006/main" count="238" uniqueCount="69">
  <si>
    <t>Row Labels</t>
  </si>
  <si>
    <t>Grand Total</t>
  </si>
  <si>
    <t>Qtr1</t>
  </si>
  <si>
    <t>Jan</t>
  </si>
  <si>
    <t>Feb</t>
  </si>
  <si>
    <t>Mar</t>
  </si>
  <si>
    <t>Qtr2</t>
  </si>
  <si>
    <t>Apr</t>
  </si>
  <si>
    <t>May</t>
  </si>
  <si>
    <t>Jun</t>
  </si>
  <si>
    <t>Qtr3</t>
  </si>
  <si>
    <t>Jul</t>
  </si>
  <si>
    <t>Aug</t>
  </si>
  <si>
    <t>Sep</t>
  </si>
  <si>
    <t>Qtr4</t>
  </si>
  <si>
    <t>Oct</t>
  </si>
  <si>
    <t>Nov</t>
  </si>
  <si>
    <t>Dec</t>
  </si>
  <si>
    <t>2015</t>
  </si>
  <si>
    <t>2016</t>
  </si>
  <si>
    <t>2017</t>
  </si>
  <si>
    <t>2018</t>
  </si>
  <si>
    <t>Qtr1 Total</t>
  </si>
  <si>
    <t>Qtr2 Total</t>
  </si>
  <si>
    <t>Qtr3 Total</t>
  </si>
  <si>
    <t>Qtr4 Total</t>
  </si>
  <si>
    <t>2015 Total</t>
  </si>
  <si>
    <t>2016 Total</t>
  </si>
  <si>
    <t>2017 Total</t>
  </si>
  <si>
    <t>2018 Total</t>
  </si>
  <si>
    <t>Active Employees</t>
  </si>
  <si>
    <t>New Hires</t>
  </si>
  <si>
    <t xml:space="preserve"> </t>
  </si>
  <si>
    <t>Group A</t>
  </si>
  <si>
    <t>Group B</t>
  </si>
  <si>
    <t>Group D</t>
  </si>
  <si>
    <t>Group E</t>
  </si>
  <si>
    <t>Group F</t>
  </si>
  <si>
    <t>Group G</t>
  </si>
  <si>
    <t>F</t>
  </si>
  <si>
    <t>M</t>
  </si>
  <si>
    <t>Column Labels</t>
  </si>
  <si>
    <t>FT</t>
  </si>
  <si>
    <t>PT</t>
  </si>
  <si>
    <t xml:space="preserve"> Group C</t>
  </si>
  <si>
    <t>Avg. Tenure months</t>
  </si>
  <si>
    <t>Central</t>
  </si>
  <si>
    <t>East</t>
  </si>
  <si>
    <t>Midwest</t>
  </si>
  <si>
    <t>North</t>
  </si>
  <si>
    <t>Northwest</t>
  </si>
  <si>
    <t>South</t>
  </si>
  <si>
    <t>West</t>
  </si>
  <si>
    <t>Seperations</t>
  </si>
  <si>
    <t>BadHires</t>
  </si>
  <si>
    <t>Involuntary</t>
  </si>
  <si>
    <t>Voluntary</t>
  </si>
  <si>
    <t xml:space="preserve">  </t>
  </si>
  <si>
    <t>Total Emp</t>
  </si>
  <si>
    <t>HR Management Dashboard</t>
  </si>
  <si>
    <t>Hourly</t>
  </si>
  <si>
    <t>Salary</t>
  </si>
  <si>
    <t>Full Time</t>
  </si>
  <si>
    <t>Part Time</t>
  </si>
  <si>
    <t>&lt;30</t>
  </si>
  <si>
    <t>30-49</t>
  </si>
  <si>
    <t>50+</t>
  </si>
  <si>
    <t>TurnOver %</t>
  </si>
  <si>
    <t>Turnover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</si>
</sst>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3"/>
      <color theme="4" tint="-0.499984740745262"/>
      <name val="Calibri"/>
      <family val="2"/>
      <scheme val="minor"/>
    </font>
    <font>
      <b/>
      <sz val="13"/>
      <color theme="9" tint="-0.249977111117893"/>
      <name val="Calibri"/>
      <family val="2"/>
      <scheme val="minor"/>
    </font>
    <font>
      <b/>
      <sz val="18"/>
      <color theme="9" tint="-0.249977111117893"/>
      <name val="Calibri"/>
      <family val="2"/>
      <scheme val="minor"/>
    </font>
    <font>
      <b/>
      <sz val="18"/>
      <color theme="4" tint="-0.499984740745262"/>
      <name val="Calibri"/>
      <family val="2"/>
      <scheme val="minor"/>
    </font>
    <font>
      <b/>
      <sz val="18"/>
      <color theme="8" tint="0.39997558519241921"/>
      <name val="Calibri"/>
      <family val="2"/>
      <scheme val="minor"/>
    </font>
    <font>
      <b/>
      <sz val="18"/>
      <color theme="1" tint="0.34998626667073579"/>
      <name val="Calibri"/>
      <family val="2"/>
      <scheme val="minor"/>
    </font>
    <font>
      <b/>
      <sz val="20"/>
      <color theme="8" tint="-0.499984740745262"/>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left" indent="2"/>
    </xf>
    <xf numFmtId="3" fontId="0" fillId="0" borderId="0" xfId="0" applyNumberFormat="1"/>
    <xf numFmtId="1" fontId="0" fillId="0" borderId="0" xfId="0" applyNumberFormat="1"/>
    <xf numFmtId="0" fontId="0" fillId="0" borderId="1" xfId="0" applyBorder="1"/>
    <xf numFmtId="0" fontId="0" fillId="0" borderId="0" xfId="0" applyAlignment="1">
      <alignment horizontal="center" vertical="center"/>
    </xf>
    <xf numFmtId="9" fontId="2" fillId="0" borderId="0" xfId="1" applyFon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10" fontId="0" fillId="0" borderId="0" xfId="0" applyNumberFormat="1"/>
    <xf numFmtId="9" fontId="5" fillId="0" borderId="0" xfId="1" applyFont="1" applyBorder="1" applyAlignment="1">
      <alignment horizontal="center" vertical="center"/>
    </xf>
    <xf numFmtId="9" fontId="6" fillId="0" borderId="0" xfId="1" applyFont="1" applyBorder="1" applyAlignment="1">
      <alignment horizontal="center" vertical="center"/>
    </xf>
    <xf numFmtId="9" fontId="5" fillId="0" borderId="1" xfId="1" applyFont="1" applyBorder="1" applyAlignment="1">
      <alignment horizontal="center" vertical="center"/>
    </xf>
    <xf numFmtId="9" fontId="6" fillId="0" borderId="1" xfId="1" applyFont="1" applyBorder="1" applyAlignment="1">
      <alignment horizontal="center" vertical="center"/>
    </xf>
    <xf numFmtId="9" fontId="0" fillId="0" borderId="0" xfId="0" applyNumberFormat="1"/>
    <xf numFmtId="9" fontId="7" fillId="0" borderId="0" xfId="1" applyFont="1" applyAlignment="1">
      <alignment horizontal="center" vertical="center"/>
    </xf>
    <xf numFmtId="9" fontId="7" fillId="0" borderId="1" xfId="1" applyFont="1" applyBorder="1" applyAlignment="1">
      <alignment horizontal="center" vertical="center"/>
    </xf>
    <xf numFmtId="0" fontId="8" fillId="0" borderId="0" xfId="0" applyFont="1"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pivotCacheDefinition" Target="pivotCache/pivotCacheDefinition9.xml"/><Relationship Id="rId26" Type="http://schemas.microsoft.com/office/2007/relationships/slicerCache" Target="slicerCaches/slicerCache5.xml"/><Relationship Id="rId39" Type="http://schemas.openxmlformats.org/officeDocument/2006/relationships/customXml" Target="../customXml/item7.xml"/><Relationship Id="rId21" Type="http://schemas.openxmlformats.org/officeDocument/2006/relationships/pivotCacheDefinition" Target="pivotCache/pivotCacheDefinition12.xml"/><Relationship Id="rId34" Type="http://schemas.openxmlformats.org/officeDocument/2006/relationships/customXml" Target="../customXml/item2.xml"/><Relationship Id="rId42" Type="http://schemas.openxmlformats.org/officeDocument/2006/relationships/customXml" Target="../customXml/item10.xml"/><Relationship Id="rId47" Type="http://schemas.openxmlformats.org/officeDocument/2006/relationships/customXml" Target="../customXml/item15.xml"/><Relationship Id="rId50" Type="http://schemas.openxmlformats.org/officeDocument/2006/relationships/customXml" Target="../customXml/item18.xml"/><Relationship Id="rId55" Type="http://schemas.openxmlformats.org/officeDocument/2006/relationships/customXml" Target="../customXml/item2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microsoft.com/office/2007/relationships/slicerCache" Target="slicerCaches/slicerCache4.xml"/><Relationship Id="rId33" Type="http://schemas.openxmlformats.org/officeDocument/2006/relationships/customXml" Target="../customXml/item1.xml"/><Relationship Id="rId38" Type="http://schemas.openxmlformats.org/officeDocument/2006/relationships/customXml" Target="../customXml/item6.xml"/><Relationship Id="rId46" Type="http://schemas.openxmlformats.org/officeDocument/2006/relationships/customXml" Target="../customXml/item14.xml"/><Relationship Id="rId59" Type="http://schemas.openxmlformats.org/officeDocument/2006/relationships/customXml" Target="../customXml/item27.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pivotCacheDefinition" Target="pivotCache/pivotCacheDefinition11.xml"/><Relationship Id="rId29" Type="http://schemas.openxmlformats.org/officeDocument/2006/relationships/styles" Target="styles.xml"/><Relationship Id="rId41" Type="http://schemas.openxmlformats.org/officeDocument/2006/relationships/customXml" Target="../customXml/item9.xml"/><Relationship Id="rId54" Type="http://schemas.openxmlformats.org/officeDocument/2006/relationships/customXml" Target="../customXml/item2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microsoft.com/office/2007/relationships/slicerCache" Target="slicerCaches/slicerCache3.xml"/><Relationship Id="rId32" Type="http://schemas.openxmlformats.org/officeDocument/2006/relationships/calcChain" Target="calcChain.xml"/><Relationship Id="rId37" Type="http://schemas.openxmlformats.org/officeDocument/2006/relationships/customXml" Target="../customXml/item5.xml"/><Relationship Id="rId40" Type="http://schemas.openxmlformats.org/officeDocument/2006/relationships/customXml" Target="../customXml/item8.xml"/><Relationship Id="rId45" Type="http://schemas.openxmlformats.org/officeDocument/2006/relationships/customXml" Target="../customXml/item13.xml"/><Relationship Id="rId53" Type="http://schemas.openxmlformats.org/officeDocument/2006/relationships/customXml" Target="../customXml/item21.xml"/><Relationship Id="rId58" Type="http://schemas.openxmlformats.org/officeDocument/2006/relationships/customXml" Target="../customXml/item26.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microsoft.com/office/2007/relationships/slicerCache" Target="slicerCaches/slicerCache2.xml"/><Relationship Id="rId28" Type="http://schemas.openxmlformats.org/officeDocument/2006/relationships/connections" Target="connections.xml"/><Relationship Id="rId36" Type="http://schemas.openxmlformats.org/officeDocument/2006/relationships/customXml" Target="../customXml/item4.xml"/><Relationship Id="rId49" Type="http://schemas.openxmlformats.org/officeDocument/2006/relationships/customXml" Target="../customXml/item17.xml"/><Relationship Id="rId57" Type="http://schemas.openxmlformats.org/officeDocument/2006/relationships/customXml" Target="../customXml/item25.xml"/><Relationship Id="rId10" Type="http://schemas.openxmlformats.org/officeDocument/2006/relationships/pivotCacheDefinition" Target="pivotCache/pivotCacheDefinition1.xml"/><Relationship Id="rId19" Type="http://schemas.openxmlformats.org/officeDocument/2006/relationships/pivotCacheDefinition" Target="pivotCache/pivotCacheDefinition10.xml"/><Relationship Id="rId31" Type="http://schemas.openxmlformats.org/officeDocument/2006/relationships/powerPivotData" Target="model/item.data"/><Relationship Id="rId44" Type="http://schemas.openxmlformats.org/officeDocument/2006/relationships/customXml" Target="../customXml/item12.xml"/><Relationship Id="rId52"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microsoft.com/office/2007/relationships/slicerCache" Target="slicerCaches/slicerCache1.xml"/><Relationship Id="rId27" Type="http://schemas.openxmlformats.org/officeDocument/2006/relationships/theme" Target="theme/theme1.xml"/><Relationship Id="rId30" Type="http://schemas.openxmlformats.org/officeDocument/2006/relationships/sharedStrings" Target="sharedStrings.xml"/><Relationship Id="rId35" Type="http://schemas.openxmlformats.org/officeDocument/2006/relationships/customXml" Target="../customXml/item3.xml"/><Relationship Id="rId43" Type="http://schemas.openxmlformats.org/officeDocument/2006/relationships/customXml" Target="../customXml/item11.xml"/><Relationship Id="rId48" Type="http://schemas.openxmlformats.org/officeDocument/2006/relationships/customXml" Target="../customXml/item16.xml"/><Relationship Id="rId56" Type="http://schemas.openxmlformats.org/officeDocument/2006/relationships/customXml" Target="../customXml/item24.xml"/><Relationship Id="rId8" Type="http://schemas.openxmlformats.org/officeDocument/2006/relationships/worksheet" Target="worksheets/sheet8.xml"/><Relationship Id="rId51" Type="http://schemas.openxmlformats.org/officeDocument/2006/relationships/customXml" Target="../customXml/item19.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[HR_Power Pivot.xlsx]Headline !Gender</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65997983222134E-4"/>
          <c:y val="5.4861569723139443E-2"/>
          <c:w val="0.9703873357792131"/>
          <c:h val="0.71948437896875805"/>
        </c:manualLayout>
      </c:layout>
      <c:barChart>
        <c:barDir val="col"/>
        <c:grouping val="clustered"/>
        <c:varyColors val="0"/>
        <c:ser>
          <c:idx val="0"/>
          <c:order val="0"/>
          <c:tx>
            <c:strRef>
              <c:f>'Headline '!$B$25:$B$26</c:f>
              <c:strCache>
                <c:ptCount val="1"/>
                <c:pt idx="0">
                  <c:v>F</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'Headline '!$A$27:$A$30</c:f>
              <c:strCache>
                <c:ptCount val="3"/>
                <c:pt idx="0">
                  <c:v>&lt;30</c:v>
                </c:pt>
                <c:pt idx="1">
                  <c:v>30-49</c:v>
                </c:pt>
                <c:pt idx="2">
                  <c:v>50+</c:v>
                </c:pt>
              </c:strCache>
            </c:strRef>
          </c:cat>
          <c:val>
            <c:numRef>
              <c:f>'Headline '!$B$27:$B$30</c:f>
              <c:numCache>
                <c:formatCode>#,##0</c:formatCode>
                <c:ptCount val="3"/>
                <c:pt idx="0">
                  <c:v>172</c:v>
                </c:pt>
                <c:pt idx="1">
                  <c:v>81</c:v>
                </c:pt>
                <c:pt idx="2">
                  <c:v>44</c:v>
                </c:pt>
              </c:numCache>
            </c:numRef>
          </c:val>
          <c:extLst>
            <c:ext xmlns:c16="http://schemas.microsoft.com/office/drawing/2014/chart" uri="{C3380CC4-5D6E-409C-BE32-E72D297353CC}">
              <c16:uniqueId val="{00000000-6271-421D-8C74-2C2C52D91AD3}"/>
            </c:ext>
          </c:extLst>
        </c:ser>
        <c:ser>
          <c:idx val="1"/>
          <c:order val="1"/>
          <c:tx>
            <c:strRef>
              <c:f>'Headline '!$C$25:$C$26</c:f>
              <c:strCache>
                <c:ptCount val="1"/>
                <c:pt idx="0">
                  <c:v>M</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'Headline '!$A$27:$A$30</c:f>
              <c:strCache>
                <c:ptCount val="3"/>
                <c:pt idx="0">
                  <c:v>&lt;30</c:v>
                </c:pt>
                <c:pt idx="1">
                  <c:v>30-49</c:v>
                </c:pt>
                <c:pt idx="2">
                  <c:v>50+</c:v>
                </c:pt>
              </c:strCache>
            </c:strRef>
          </c:cat>
          <c:val>
            <c:numRef>
              <c:f>'Headline '!$C$27:$C$30</c:f>
              <c:numCache>
                <c:formatCode>#,##0</c:formatCode>
                <c:ptCount val="3"/>
                <c:pt idx="0">
                  <c:v>165</c:v>
                </c:pt>
                <c:pt idx="1">
                  <c:v>105</c:v>
                </c:pt>
                <c:pt idx="2">
                  <c:v>83</c:v>
                </c:pt>
              </c:numCache>
            </c:numRef>
          </c:val>
          <c:extLst>
            <c:ext xmlns:c16="http://schemas.microsoft.com/office/drawing/2014/chart" uri="{C3380CC4-5D6E-409C-BE32-E72D297353CC}">
              <c16:uniqueId val="{00000001-6271-421D-8C74-2C2C52D91AD3}"/>
            </c:ext>
          </c:extLst>
        </c:ser>
        <c:dLbls>
          <c:dLblPos val="inEnd"/>
          <c:showLegendKey val="0"/>
          <c:showVal val="1"/>
          <c:showCatName val="0"/>
          <c:showSerName val="0"/>
          <c:showPercent val="0"/>
          <c:showBubbleSize val="0"/>
        </c:dLbls>
        <c:gapWidth val="50"/>
        <c:axId val="2065414920"/>
        <c:axId val="2065415248"/>
      </c:barChart>
      <c:catAx>
        <c:axId val="206541492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415248"/>
        <c:crosses val="autoZero"/>
        <c:auto val="1"/>
        <c:lblAlgn val="ctr"/>
        <c:lblOffset val="100"/>
        <c:noMultiLvlLbl val="0"/>
      </c:catAx>
      <c:valAx>
        <c:axId val="2065415248"/>
        <c:scaling>
          <c:orientation val="minMax"/>
        </c:scaling>
        <c:delete val="1"/>
        <c:axPos val="l"/>
        <c:numFmt formatCode="#,##0" sourceLinked="1"/>
        <c:majorTickMark val="none"/>
        <c:minorTickMark val="none"/>
        <c:tickLblPos val="nextTo"/>
        <c:crossAx val="2065414920"/>
        <c:crosses val="autoZero"/>
        <c:crossBetween val="between"/>
      </c:valAx>
      <c:spPr>
        <a:noFill/>
        <a:ln>
          <a:noFill/>
        </a:ln>
        <a:effectLst/>
      </c:spPr>
    </c:plotArea>
    <c:legend>
      <c:legendPos val="t"/>
      <c:layout>
        <c:manualLayout>
          <c:xMode val="edge"/>
          <c:yMode val="edge"/>
          <c:x val="0.75174072246418788"/>
          <c:y val="9.2293624587249171E-2"/>
          <c:w val="0.22101132113254235"/>
          <c:h val="0.152028091083209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[HR_Power Pivot.xlsx]Actives!Actives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Active Employees</a:t>
            </a:r>
            <a:endParaRPr lang="en-IN"/>
          </a:p>
        </c:rich>
      </c:tx>
      <c:layout>
        <c:manualLayout>
          <c:xMode val="edge"/>
          <c:yMode val="edge"/>
          <c:x val="8.2240015606157318E-2"/>
          <c:y val="3.06513409961685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521677603147006E-2"/>
          <c:y val="0.15013241695537835"/>
          <c:w val="0.88613262102065171"/>
          <c:h val="0.60466782684773102"/>
        </c:manualLayout>
      </c:layout>
      <c:barChart>
        <c:barDir val="col"/>
        <c:grouping val="clustered"/>
        <c:varyColors val="0"/>
        <c:ser>
          <c:idx val="0"/>
          <c:order val="0"/>
          <c:tx>
            <c:strRef>
              <c:f>Actives!$B$3</c:f>
              <c:strCache>
                <c:ptCount val="1"/>
                <c:pt idx="0">
                  <c:v>Active Employees</c:v>
                </c:pt>
              </c:strCache>
            </c:strRef>
          </c:tx>
          <c:spPr>
            <a:solidFill>
              <a:schemeClr val="accent6">
                <a:tint val="77000"/>
              </a:schemeClr>
            </a:solidFill>
            <a:ln>
              <a:noFill/>
            </a:ln>
            <a:effectLst/>
          </c:spPr>
          <c:invertIfNegative val="0"/>
          <c:cat>
            <c:multiLvlStrRef>
              <c:f>Actives!$A$4:$A$92</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pt idx="36">
                    <c:v>Qtr1</c:v>
                  </c:pt>
                  <c:pt idx="39">
                    <c:v>Qtr2</c:v>
                  </c:pt>
                  <c:pt idx="42">
                    <c:v>Qtr3</c:v>
                  </c:pt>
                  <c:pt idx="45">
                    <c:v>Qtr4</c:v>
                  </c:pt>
                </c:lvl>
                <c:lvl>
                  <c:pt idx="0">
                    <c:v>2015</c:v>
                  </c:pt>
                  <c:pt idx="12">
                    <c:v>2016</c:v>
                  </c:pt>
                  <c:pt idx="24">
                    <c:v>2017</c:v>
                  </c:pt>
                  <c:pt idx="36">
                    <c:v>2018</c:v>
                  </c:pt>
                </c:lvl>
              </c:multiLvlStrCache>
            </c:multiLvlStrRef>
          </c:cat>
          <c:val>
            <c:numRef>
              <c:f>Actives!$B$4:$B$92</c:f>
              <c:numCache>
                <c:formatCode>#,##0</c:formatCode>
                <c:ptCount val="48"/>
                <c:pt idx="0">
                  <c:v>228</c:v>
                </c:pt>
                <c:pt idx="1">
                  <c:v>229</c:v>
                </c:pt>
                <c:pt idx="2">
                  <c:v>229</c:v>
                </c:pt>
                <c:pt idx="3">
                  <c:v>233</c:v>
                </c:pt>
                <c:pt idx="4">
                  <c:v>242</c:v>
                </c:pt>
                <c:pt idx="5">
                  <c:v>251</c:v>
                </c:pt>
                <c:pt idx="6">
                  <c:v>258</c:v>
                </c:pt>
                <c:pt idx="7">
                  <c:v>269</c:v>
                </c:pt>
                <c:pt idx="8">
                  <c:v>275</c:v>
                </c:pt>
                <c:pt idx="9">
                  <c:v>289</c:v>
                </c:pt>
                <c:pt idx="10">
                  <c:v>291</c:v>
                </c:pt>
                <c:pt idx="11">
                  <c:v>300</c:v>
                </c:pt>
                <c:pt idx="12">
                  <c:v>312</c:v>
                </c:pt>
                <c:pt idx="13">
                  <c:v>322</c:v>
                </c:pt>
                <c:pt idx="14">
                  <c:v>338</c:v>
                </c:pt>
                <c:pt idx="15">
                  <c:v>343</c:v>
                </c:pt>
                <c:pt idx="16">
                  <c:v>351</c:v>
                </c:pt>
                <c:pt idx="17">
                  <c:v>361</c:v>
                </c:pt>
                <c:pt idx="18">
                  <c:v>370</c:v>
                </c:pt>
                <c:pt idx="19">
                  <c:v>386</c:v>
                </c:pt>
                <c:pt idx="20">
                  <c:v>403</c:v>
                </c:pt>
                <c:pt idx="21">
                  <c:v>426</c:v>
                </c:pt>
                <c:pt idx="22">
                  <c:v>453</c:v>
                </c:pt>
                <c:pt idx="23">
                  <c:v>467</c:v>
                </c:pt>
                <c:pt idx="24">
                  <c:v>455</c:v>
                </c:pt>
                <c:pt idx="25">
                  <c:v>454</c:v>
                </c:pt>
                <c:pt idx="26">
                  <c:v>449</c:v>
                </c:pt>
                <c:pt idx="27">
                  <c:v>448</c:v>
                </c:pt>
                <c:pt idx="28">
                  <c:v>454</c:v>
                </c:pt>
                <c:pt idx="29">
                  <c:v>458</c:v>
                </c:pt>
                <c:pt idx="30">
                  <c:v>462</c:v>
                </c:pt>
                <c:pt idx="31">
                  <c:v>488</c:v>
                </c:pt>
                <c:pt idx="32">
                  <c:v>494</c:v>
                </c:pt>
                <c:pt idx="33">
                  <c:v>504</c:v>
                </c:pt>
                <c:pt idx="34">
                  <c:v>517</c:v>
                </c:pt>
                <c:pt idx="35">
                  <c:v>505</c:v>
                </c:pt>
                <c:pt idx="36">
                  <c:v>506</c:v>
                </c:pt>
                <c:pt idx="37">
                  <c:v>505</c:v>
                </c:pt>
                <c:pt idx="38">
                  <c:v>525</c:v>
                </c:pt>
                <c:pt idx="39">
                  <c:v>537</c:v>
                </c:pt>
                <c:pt idx="40">
                  <c:v>571</c:v>
                </c:pt>
                <c:pt idx="41">
                  <c:v>633</c:v>
                </c:pt>
                <c:pt idx="42">
                  <c:v>635</c:v>
                </c:pt>
                <c:pt idx="43">
                  <c:v>634</c:v>
                </c:pt>
                <c:pt idx="44">
                  <c:v>648</c:v>
                </c:pt>
                <c:pt idx="45">
                  <c:v>658</c:v>
                </c:pt>
                <c:pt idx="46">
                  <c:v>657</c:v>
                </c:pt>
                <c:pt idx="47">
                  <c:v>650</c:v>
                </c:pt>
              </c:numCache>
            </c:numRef>
          </c:val>
          <c:extLst>
            <c:ext xmlns:c16="http://schemas.microsoft.com/office/drawing/2014/chart" uri="{C3380CC4-5D6E-409C-BE32-E72D297353CC}">
              <c16:uniqueId val="{00000000-975A-4C4B-8C71-022FC70722C2}"/>
            </c:ext>
          </c:extLst>
        </c:ser>
        <c:ser>
          <c:idx val="1"/>
          <c:order val="1"/>
          <c:tx>
            <c:strRef>
              <c:f>Actives!$C$3</c:f>
              <c:strCache>
                <c:ptCount val="1"/>
                <c:pt idx="0">
                  <c:v>New Hires</c:v>
                </c:pt>
              </c:strCache>
            </c:strRef>
          </c:tx>
          <c:spPr>
            <a:solidFill>
              <a:schemeClr val="accent6">
                <a:shade val="76000"/>
              </a:schemeClr>
            </a:solidFill>
            <a:ln>
              <a:noFill/>
            </a:ln>
            <a:effectLst/>
          </c:spPr>
          <c:invertIfNegative val="0"/>
          <c:cat>
            <c:multiLvlStrRef>
              <c:f>Actives!$A$4:$A$92</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pt idx="36">
                    <c:v>Qtr1</c:v>
                  </c:pt>
                  <c:pt idx="39">
                    <c:v>Qtr2</c:v>
                  </c:pt>
                  <c:pt idx="42">
                    <c:v>Qtr3</c:v>
                  </c:pt>
                  <c:pt idx="45">
                    <c:v>Qtr4</c:v>
                  </c:pt>
                </c:lvl>
                <c:lvl>
                  <c:pt idx="0">
                    <c:v>2015</c:v>
                  </c:pt>
                  <c:pt idx="12">
                    <c:v>2016</c:v>
                  </c:pt>
                  <c:pt idx="24">
                    <c:v>2017</c:v>
                  </c:pt>
                  <c:pt idx="36">
                    <c:v>2018</c:v>
                  </c:pt>
                </c:lvl>
              </c:multiLvlStrCache>
            </c:multiLvlStrRef>
          </c:cat>
          <c:val>
            <c:numRef>
              <c:f>Actives!$C$4:$C$92</c:f>
              <c:numCache>
                <c:formatCode>#,##0</c:formatCode>
                <c:ptCount val="48"/>
                <c:pt idx="0">
                  <c:v>1</c:v>
                </c:pt>
                <c:pt idx="1">
                  <c:v>1</c:v>
                </c:pt>
                <c:pt idx="2">
                  <c:v>1</c:v>
                </c:pt>
                <c:pt idx="3">
                  <c:v>4</c:v>
                </c:pt>
                <c:pt idx="4">
                  <c:v>8</c:v>
                </c:pt>
                <c:pt idx="5">
                  <c:v>9</c:v>
                </c:pt>
                <c:pt idx="6">
                  <c:v>7</c:v>
                </c:pt>
                <c:pt idx="7">
                  <c:v>11</c:v>
                </c:pt>
                <c:pt idx="8">
                  <c:v>6</c:v>
                </c:pt>
                <c:pt idx="9">
                  <c:v>14</c:v>
                </c:pt>
                <c:pt idx="10">
                  <c:v>9</c:v>
                </c:pt>
                <c:pt idx="11">
                  <c:v>7</c:v>
                </c:pt>
                <c:pt idx="12">
                  <c:v>10</c:v>
                </c:pt>
                <c:pt idx="13">
                  <c:v>9</c:v>
                </c:pt>
                <c:pt idx="14">
                  <c:v>18</c:v>
                </c:pt>
                <c:pt idx="15">
                  <c:v>8</c:v>
                </c:pt>
                <c:pt idx="16">
                  <c:v>7</c:v>
                </c:pt>
                <c:pt idx="17">
                  <c:v>7</c:v>
                </c:pt>
                <c:pt idx="18">
                  <c:v>8</c:v>
                </c:pt>
                <c:pt idx="19">
                  <c:v>18</c:v>
                </c:pt>
                <c:pt idx="20">
                  <c:v>21</c:v>
                </c:pt>
                <c:pt idx="21">
                  <c:v>24</c:v>
                </c:pt>
                <c:pt idx="22">
                  <c:v>33</c:v>
                </c:pt>
                <c:pt idx="23">
                  <c:v>17</c:v>
                </c:pt>
                <c:pt idx="24">
                  <c:v>18</c:v>
                </c:pt>
                <c:pt idx="25">
                  <c:v>27</c:v>
                </c:pt>
                <c:pt idx="26">
                  <c:v>21</c:v>
                </c:pt>
                <c:pt idx="27">
                  <c:v>31</c:v>
                </c:pt>
                <c:pt idx="28">
                  <c:v>47</c:v>
                </c:pt>
                <c:pt idx="29">
                  <c:v>36</c:v>
                </c:pt>
                <c:pt idx="30">
                  <c:v>53</c:v>
                </c:pt>
                <c:pt idx="31">
                  <c:v>76</c:v>
                </c:pt>
                <c:pt idx="32">
                  <c:v>47</c:v>
                </c:pt>
                <c:pt idx="33">
                  <c:v>65</c:v>
                </c:pt>
                <c:pt idx="34">
                  <c:v>55</c:v>
                </c:pt>
                <c:pt idx="35">
                  <c:v>10</c:v>
                </c:pt>
                <c:pt idx="36">
                  <c:v>39</c:v>
                </c:pt>
                <c:pt idx="37">
                  <c:v>34</c:v>
                </c:pt>
                <c:pt idx="38">
                  <c:v>54</c:v>
                </c:pt>
                <c:pt idx="39">
                  <c:v>72</c:v>
                </c:pt>
                <c:pt idx="40">
                  <c:v>108</c:v>
                </c:pt>
                <c:pt idx="41">
                  <c:v>118</c:v>
                </c:pt>
                <c:pt idx="42">
                  <c:v>102</c:v>
                </c:pt>
                <c:pt idx="43">
                  <c:v>96</c:v>
                </c:pt>
                <c:pt idx="44">
                  <c:v>80</c:v>
                </c:pt>
                <c:pt idx="45">
                  <c:v>102</c:v>
                </c:pt>
                <c:pt idx="46">
                  <c:v>45</c:v>
                </c:pt>
                <c:pt idx="47">
                  <c:v>2</c:v>
                </c:pt>
              </c:numCache>
            </c:numRef>
          </c:val>
          <c:extLst>
            <c:ext xmlns:c16="http://schemas.microsoft.com/office/drawing/2014/chart" uri="{C3380CC4-5D6E-409C-BE32-E72D297353CC}">
              <c16:uniqueId val="{00000001-975A-4C4B-8C71-022FC70722C2}"/>
            </c:ext>
          </c:extLst>
        </c:ser>
        <c:dLbls>
          <c:showLegendKey val="0"/>
          <c:showVal val="0"/>
          <c:showCatName val="0"/>
          <c:showSerName val="0"/>
          <c:showPercent val="0"/>
          <c:showBubbleSize val="0"/>
        </c:dLbls>
        <c:gapWidth val="50"/>
        <c:overlap val="100"/>
        <c:axId val="407662048"/>
        <c:axId val="403649312"/>
      </c:barChart>
      <c:catAx>
        <c:axId val="40766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649312"/>
        <c:crosses val="autoZero"/>
        <c:auto val="1"/>
        <c:lblAlgn val="ctr"/>
        <c:lblOffset val="100"/>
        <c:noMultiLvlLbl val="0"/>
      </c:catAx>
      <c:valAx>
        <c:axId val="4036493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662048"/>
        <c:crosses val="autoZero"/>
        <c:crossBetween val="between"/>
      </c:valAx>
      <c:spPr>
        <a:noFill/>
        <a:ln>
          <a:noFill/>
        </a:ln>
        <a:effectLst/>
      </c:spPr>
    </c:plotArea>
    <c:legend>
      <c:legendPos val="r"/>
      <c:layout>
        <c:manualLayout>
          <c:xMode val="edge"/>
          <c:yMode val="edge"/>
          <c:x val="0.6812349446901661"/>
          <c:y val="1.5734197105424293E-2"/>
          <c:w val="0.31730607099282576"/>
          <c:h val="0.12931124988686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[HR_Power Pivot.xlsx]Ethnicity!Ethnicity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Actives by Ethnic Group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Ethnicity!$B$1:$B$2</c:f>
              <c:strCache>
                <c:ptCount val="1"/>
                <c:pt idx="0">
                  <c:v>FT</c:v>
                </c:pt>
              </c:strCache>
            </c:strRef>
          </c:tx>
          <c:spPr>
            <a:solidFill>
              <a:schemeClr val="accent1"/>
            </a:solidFill>
            <a:ln>
              <a:noFill/>
            </a:ln>
            <a:effectLst/>
          </c:spPr>
          <c:invertIfNegative val="0"/>
          <c:cat>
            <c:multiLvlStrRef>
              <c:f>Ethnicity!$A$3:$A$24</c:f>
              <c:multiLvlStrCache>
                <c:ptCount val="14"/>
                <c:lvl>
                  <c:pt idx="0">
                    <c:v>F</c:v>
                  </c:pt>
                  <c:pt idx="1">
                    <c:v>M</c:v>
                  </c:pt>
                  <c:pt idx="2">
                    <c:v>F</c:v>
                  </c:pt>
                  <c:pt idx="3">
                    <c:v>M</c:v>
                  </c:pt>
                  <c:pt idx="4">
                    <c:v>F</c:v>
                  </c:pt>
                  <c:pt idx="5">
                    <c:v>M</c:v>
                  </c:pt>
                  <c:pt idx="6">
                    <c:v>F</c:v>
                  </c:pt>
                  <c:pt idx="7">
                    <c:v>M</c:v>
                  </c:pt>
                  <c:pt idx="8">
                    <c:v>F</c:v>
                  </c:pt>
                  <c:pt idx="9">
                    <c:v>M</c:v>
                  </c:pt>
                  <c:pt idx="10">
                    <c:v>F</c:v>
                  </c:pt>
                  <c:pt idx="11">
                    <c:v>M</c:v>
                  </c:pt>
                  <c:pt idx="12">
                    <c:v>F</c:v>
                  </c:pt>
                  <c:pt idx="13">
                    <c:v>M</c:v>
                  </c:pt>
                </c:lvl>
                <c:lvl>
                  <c:pt idx="0">
                    <c:v>Group A</c:v>
                  </c:pt>
                  <c:pt idx="2">
                    <c:v>Group B</c:v>
                  </c:pt>
                  <c:pt idx="4">
                    <c:v> Group C</c:v>
                  </c:pt>
                  <c:pt idx="6">
                    <c:v>Group D</c:v>
                  </c:pt>
                  <c:pt idx="8">
                    <c:v>Group E</c:v>
                  </c:pt>
                  <c:pt idx="10">
                    <c:v>Group F</c:v>
                  </c:pt>
                  <c:pt idx="12">
                    <c:v>Group G</c:v>
                  </c:pt>
                </c:lvl>
              </c:multiLvlStrCache>
            </c:multiLvlStrRef>
          </c:cat>
          <c:val>
            <c:numRef>
              <c:f>Ethnicity!$B$3:$B$24</c:f>
              <c:numCache>
                <c:formatCode>#,##0</c:formatCode>
                <c:ptCount val="14"/>
                <c:pt idx="0">
                  <c:v>20</c:v>
                </c:pt>
                <c:pt idx="1">
                  <c:v>14</c:v>
                </c:pt>
                <c:pt idx="2">
                  <c:v>25</c:v>
                </c:pt>
                <c:pt idx="3">
                  <c:v>15</c:v>
                </c:pt>
                <c:pt idx="4">
                  <c:v>14</c:v>
                </c:pt>
                <c:pt idx="5">
                  <c:v>11</c:v>
                </c:pt>
                <c:pt idx="6">
                  <c:v>19</c:v>
                </c:pt>
                <c:pt idx="7">
                  <c:v>13</c:v>
                </c:pt>
                <c:pt idx="8">
                  <c:v>27</c:v>
                </c:pt>
                <c:pt idx="9">
                  <c:v>13</c:v>
                </c:pt>
                <c:pt idx="10">
                  <c:v>23</c:v>
                </c:pt>
                <c:pt idx="11">
                  <c:v>14</c:v>
                </c:pt>
                <c:pt idx="12">
                  <c:v>21</c:v>
                </c:pt>
                <c:pt idx="13">
                  <c:v>18</c:v>
                </c:pt>
              </c:numCache>
            </c:numRef>
          </c:val>
          <c:extLst>
            <c:ext xmlns:c16="http://schemas.microsoft.com/office/drawing/2014/chart" uri="{C3380CC4-5D6E-409C-BE32-E72D297353CC}">
              <c16:uniqueId val="{00000000-A04F-49F4-879B-88588AD0DCBB}"/>
            </c:ext>
          </c:extLst>
        </c:ser>
        <c:ser>
          <c:idx val="1"/>
          <c:order val="1"/>
          <c:tx>
            <c:strRef>
              <c:f>Ethnicity!$C$1:$C$2</c:f>
              <c:strCache>
                <c:ptCount val="1"/>
                <c:pt idx="0">
                  <c:v>PT</c:v>
                </c:pt>
              </c:strCache>
            </c:strRef>
          </c:tx>
          <c:spPr>
            <a:solidFill>
              <a:schemeClr val="accent2"/>
            </a:solidFill>
            <a:ln>
              <a:noFill/>
            </a:ln>
            <a:effectLst/>
          </c:spPr>
          <c:invertIfNegative val="0"/>
          <c:cat>
            <c:multiLvlStrRef>
              <c:f>Ethnicity!$A$3:$A$24</c:f>
              <c:multiLvlStrCache>
                <c:ptCount val="14"/>
                <c:lvl>
                  <c:pt idx="0">
                    <c:v>F</c:v>
                  </c:pt>
                  <c:pt idx="1">
                    <c:v>M</c:v>
                  </c:pt>
                  <c:pt idx="2">
                    <c:v>F</c:v>
                  </c:pt>
                  <c:pt idx="3">
                    <c:v>M</c:v>
                  </c:pt>
                  <c:pt idx="4">
                    <c:v>F</c:v>
                  </c:pt>
                  <c:pt idx="5">
                    <c:v>M</c:v>
                  </c:pt>
                  <c:pt idx="6">
                    <c:v>F</c:v>
                  </c:pt>
                  <c:pt idx="7">
                    <c:v>M</c:v>
                  </c:pt>
                  <c:pt idx="8">
                    <c:v>F</c:v>
                  </c:pt>
                  <c:pt idx="9">
                    <c:v>M</c:v>
                  </c:pt>
                  <c:pt idx="10">
                    <c:v>F</c:v>
                  </c:pt>
                  <c:pt idx="11">
                    <c:v>M</c:v>
                  </c:pt>
                  <c:pt idx="12">
                    <c:v>F</c:v>
                  </c:pt>
                  <c:pt idx="13">
                    <c:v>M</c:v>
                  </c:pt>
                </c:lvl>
                <c:lvl>
                  <c:pt idx="0">
                    <c:v>Group A</c:v>
                  </c:pt>
                  <c:pt idx="2">
                    <c:v>Group B</c:v>
                  </c:pt>
                  <c:pt idx="4">
                    <c:v> Group C</c:v>
                  </c:pt>
                  <c:pt idx="6">
                    <c:v>Group D</c:v>
                  </c:pt>
                  <c:pt idx="8">
                    <c:v>Group E</c:v>
                  </c:pt>
                  <c:pt idx="10">
                    <c:v>Group F</c:v>
                  </c:pt>
                  <c:pt idx="12">
                    <c:v>Group G</c:v>
                  </c:pt>
                </c:lvl>
              </c:multiLvlStrCache>
            </c:multiLvlStrRef>
          </c:cat>
          <c:val>
            <c:numRef>
              <c:f>Ethnicity!$C$3:$C$24</c:f>
              <c:numCache>
                <c:formatCode>#,##0</c:formatCode>
                <c:ptCount val="14"/>
                <c:pt idx="0">
                  <c:v>25</c:v>
                </c:pt>
                <c:pt idx="1">
                  <c:v>35</c:v>
                </c:pt>
                <c:pt idx="2">
                  <c:v>17</c:v>
                </c:pt>
                <c:pt idx="3">
                  <c:v>35</c:v>
                </c:pt>
                <c:pt idx="4">
                  <c:v>16</c:v>
                </c:pt>
                <c:pt idx="5">
                  <c:v>50</c:v>
                </c:pt>
                <c:pt idx="6">
                  <c:v>24</c:v>
                </c:pt>
                <c:pt idx="7">
                  <c:v>35</c:v>
                </c:pt>
                <c:pt idx="8">
                  <c:v>22</c:v>
                </c:pt>
                <c:pt idx="9">
                  <c:v>30</c:v>
                </c:pt>
                <c:pt idx="10">
                  <c:v>25</c:v>
                </c:pt>
                <c:pt idx="11">
                  <c:v>40</c:v>
                </c:pt>
                <c:pt idx="12">
                  <c:v>19</c:v>
                </c:pt>
                <c:pt idx="13">
                  <c:v>30</c:v>
                </c:pt>
              </c:numCache>
            </c:numRef>
          </c:val>
          <c:extLst>
            <c:ext xmlns:c16="http://schemas.microsoft.com/office/drawing/2014/chart" uri="{C3380CC4-5D6E-409C-BE32-E72D297353CC}">
              <c16:uniqueId val="{00000001-A04F-49F4-879B-88588AD0DCBB}"/>
            </c:ext>
          </c:extLst>
        </c:ser>
        <c:dLbls>
          <c:showLegendKey val="0"/>
          <c:showVal val="0"/>
          <c:showCatName val="0"/>
          <c:showSerName val="0"/>
          <c:showPercent val="0"/>
          <c:showBubbleSize val="0"/>
        </c:dLbls>
        <c:gapWidth val="219"/>
        <c:overlap val="-27"/>
        <c:axId val="960334952"/>
        <c:axId val="960333640"/>
      </c:barChart>
      <c:catAx>
        <c:axId val="960334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333640"/>
        <c:crosses val="autoZero"/>
        <c:auto val="1"/>
        <c:lblAlgn val="ctr"/>
        <c:lblOffset val="100"/>
        <c:noMultiLvlLbl val="0"/>
      </c:catAx>
      <c:valAx>
        <c:axId val="9603336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3349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[HR_Power Pivot.xlsx]Region!Actives by Region</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Actives by Region</a:t>
            </a:r>
          </a:p>
        </c:rich>
      </c:tx>
      <c:layout>
        <c:manualLayout>
          <c:xMode val="edge"/>
          <c:yMode val="edge"/>
          <c:x val="0.13515917026527055"/>
          <c:y val="3.7002984842696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5116228750976"/>
          <c:y val="0.18502369495479731"/>
          <c:w val="0.8066329410436599"/>
          <c:h val="0.76405037911927665"/>
        </c:manualLayout>
      </c:layout>
      <c:barChart>
        <c:barDir val="bar"/>
        <c:grouping val="clustered"/>
        <c:varyColors val="0"/>
        <c:ser>
          <c:idx val="0"/>
          <c:order val="0"/>
          <c:tx>
            <c:strRef>
              <c:f>Region!$B$3:$B$4</c:f>
              <c:strCache>
                <c:ptCount val="1"/>
                <c:pt idx="0">
                  <c:v>FT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Region!$A$5:$A$12</c:f>
              <c:strCache>
                <c:ptCount val="7"/>
                <c:pt idx="0">
                  <c:v>Central</c:v>
                </c:pt>
                <c:pt idx="1">
                  <c:v>East</c:v>
                </c:pt>
                <c:pt idx="2">
                  <c:v>Midwest</c:v>
                </c:pt>
                <c:pt idx="3">
                  <c:v>North</c:v>
                </c:pt>
                <c:pt idx="4">
                  <c:v>Northwest</c:v>
                </c:pt>
                <c:pt idx="5">
                  <c:v>South</c:v>
                </c:pt>
                <c:pt idx="6">
                  <c:v>West</c:v>
                </c:pt>
              </c:strCache>
            </c:strRef>
          </c:cat>
          <c:val>
            <c:numRef>
              <c:f>Region!$B$5:$B$12</c:f>
              <c:numCache>
                <c:formatCode>#,##0</c:formatCode>
                <c:ptCount val="7"/>
                <c:pt idx="0">
                  <c:v>25</c:v>
                </c:pt>
                <c:pt idx="1">
                  <c:v>86</c:v>
                </c:pt>
                <c:pt idx="2">
                  <c:v>21</c:v>
                </c:pt>
                <c:pt idx="3">
                  <c:v>34</c:v>
                </c:pt>
                <c:pt idx="4">
                  <c:v>21</c:v>
                </c:pt>
                <c:pt idx="5">
                  <c:v>33</c:v>
                </c:pt>
                <c:pt idx="6">
                  <c:v>27</c:v>
                </c:pt>
              </c:numCache>
            </c:numRef>
          </c:val>
          <c:extLst>
            <c:ext xmlns:c16="http://schemas.microsoft.com/office/drawing/2014/chart" uri="{C3380CC4-5D6E-409C-BE32-E72D297353CC}">
              <c16:uniqueId val="{00000000-EB97-4F56-A48B-1F9D5D45D476}"/>
            </c:ext>
          </c:extLst>
        </c:ser>
        <c:ser>
          <c:idx val="1"/>
          <c:order val="1"/>
          <c:tx>
            <c:strRef>
              <c:f>Region!$C$3:$C$4</c:f>
              <c:strCache>
                <c:ptCount val="1"/>
                <c:pt idx="0">
                  <c:v>PT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Region!$A$5:$A$12</c:f>
              <c:strCache>
                <c:ptCount val="7"/>
                <c:pt idx="0">
                  <c:v>Central</c:v>
                </c:pt>
                <c:pt idx="1">
                  <c:v>East</c:v>
                </c:pt>
                <c:pt idx="2">
                  <c:v>Midwest</c:v>
                </c:pt>
                <c:pt idx="3">
                  <c:v>North</c:v>
                </c:pt>
                <c:pt idx="4">
                  <c:v>Northwest</c:v>
                </c:pt>
                <c:pt idx="5">
                  <c:v>South</c:v>
                </c:pt>
                <c:pt idx="6">
                  <c:v>West</c:v>
                </c:pt>
              </c:strCache>
            </c:strRef>
          </c:cat>
          <c:val>
            <c:numRef>
              <c:f>Region!$C$5:$C$12</c:f>
              <c:numCache>
                <c:formatCode>#,##0</c:formatCode>
                <c:ptCount val="7"/>
                <c:pt idx="0">
                  <c:v>50</c:v>
                </c:pt>
                <c:pt idx="1">
                  <c:v>27</c:v>
                </c:pt>
                <c:pt idx="2">
                  <c:v>41</c:v>
                </c:pt>
                <c:pt idx="3">
                  <c:v>90</c:v>
                </c:pt>
                <c:pt idx="4">
                  <c:v>73</c:v>
                </c:pt>
                <c:pt idx="5">
                  <c:v>81</c:v>
                </c:pt>
                <c:pt idx="6">
                  <c:v>41</c:v>
                </c:pt>
              </c:numCache>
            </c:numRef>
          </c:val>
          <c:extLst>
            <c:ext xmlns:c16="http://schemas.microsoft.com/office/drawing/2014/chart" uri="{C3380CC4-5D6E-409C-BE32-E72D297353CC}">
              <c16:uniqueId val="{00000001-EB97-4F56-A48B-1F9D5D45D476}"/>
            </c:ext>
          </c:extLst>
        </c:ser>
        <c:dLbls>
          <c:dLblPos val="inEnd"/>
          <c:showLegendKey val="0"/>
          <c:showVal val="1"/>
          <c:showCatName val="0"/>
          <c:showSerName val="0"/>
          <c:showPercent val="0"/>
          <c:showBubbleSize val="0"/>
        </c:dLbls>
        <c:gapWidth val="50"/>
        <c:axId val="960336920"/>
        <c:axId val="960337248"/>
      </c:barChart>
      <c:catAx>
        <c:axId val="96033692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337248"/>
        <c:crosses val="autoZero"/>
        <c:auto val="1"/>
        <c:lblAlgn val="ctr"/>
        <c:lblOffset val="100"/>
        <c:noMultiLvlLbl val="0"/>
      </c:catAx>
      <c:valAx>
        <c:axId val="960337248"/>
        <c:scaling>
          <c:orientation val="minMax"/>
        </c:scaling>
        <c:delete val="1"/>
        <c:axPos val="t"/>
        <c:numFmt formatCode="#,##0" sourceLinked="1"/>
        <c:majorTickMark val="none"/>
        <c:minorTickMark val="none"/>
        <c:tickLblPos val="nextTo"/>
        <c:crossAx val="960336920"/>
        <c:crosses val="autoZero"/>
        <c:crossBetween val="between"/>
      </c:valAx>
      <c:spPr>
        <a:noFill/>
        <a:ln>
          <a:noFill/>
        </a:ln>
        <a:effectLst/>
      </c:spPr>
    </c:plotArea>
    <c:legend>
      <c:legendPos val="t"/>
      <c:layout>
        <c:manualLayout>
          <c:xMode val="edge"/>
          <c:yMode val="edge"/>
          <c:x val="0.77659220688811748"/>
          <c:y val="5.1342592592592606E-2"/>
          <c:w val="0.13379265091863518"/>
          <c:h val="6.996317624476046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[HR_Power Pivot.xlsx]Tenure!Tenure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Tenure -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Tenure!$B$3:$B$4</c:f>
              <c:strCache>
                <c:ptCount val="1"/>
                <c:pt idx="0">
                  <c:v>FT</c:v>
                </c:pt>
              </c:strCache>
            </c:strRef>
          </c:tx>
          <c:spPr>
            <a:solidFill>
              <a:schemeClr val="accent1"/>
            </a:solidFill>
            <a:ln>
              <a:noFill/>
            </a:ln>
            <a:effectLst/>
          </c:spPr>
          <c:invertIfNegative val="0"/>
          <c:cat>
            <c:multiLvlStrRef>
              <c:f>Tenure!$A$5:$A$26</c:f>
              <c:multiLvlStrCache>
                <c:ptCount val="14"/>
                <c:lvl>
                  <c:pt idx="0">
                    <c:v>F</c:v>
                  </c:pt>
                  <c:pt idx="1">
                    <c:v>M</c:v>
                  </c:pt>
                  <c:pt idx="2">
                    <c:v>F</c:v>
                  </c:pt>
                  <c:pt idx="3">
                    <c:v>M</c:v>
                  </c:pt>
                  <c:pt idx="4">
                    <c:v>F</c:v>
                  </c:pt>
                  <c:pt idx="5">
                    <c:v>M</c:v>
                  </c:pt>
                  <c:pt idx="6">
                    <c:v>F</c:v>
                  </c:pt>
                  <c:pt idx="7">
                    <c:v>M</c:v>
                  </c:pt>
                  <c:pt idx="8">
                    <c:v>F</c:v>
                  </c:pt>
                  <c:pt idx="9">
                    <c:v>M</c:v>
                  </c:pt>
                  <c:pt idx="10">
                    <c:v>F</c:v>
                  </c:pt>
                  <c:pt idx="11">
                    <c:v>M</c:v>
                  </c:pt>
                  <c:pt idx="12">
                    <c:v>F</c:v>
                  </c:pt>
                  <c:pt idx="13">
                    <c:v>M</c:v>
                  </c:pt>
                </c:lvl>
                <c:lvl>
                  <c:pt idx="0">
                    <c:v>Group A</c:v>
                  </c:pt>
                  <c:pt idx="2">
                    <c:v>Group B</c:v>
                  </c:pt>
                  <c:pt idx="4">
                    <c:v> Group C</c:v>
                  </c:pt>
                  <c:pt idx="6">
                    <c:v>Group D</c:v>
                  </c:pt>
                  <c:pt idx="8">
                    <c:v>Group E</c:v>
                  </c:pt>
                  <c:pt idx="10">
                    <c:v>Group F</c:v>
                  </c:pt>
                  <c:pt idx="12">
                    <c:v>Group G</c:v>
                  </c:pt>
                </c:lvl>
              </c:multiLvlStrCache>
            </c:multiLvlStrRef>
          </c:cat>
          <c:val>
            <c:numRef>
              <c:f>Tenure!$B$5:$B$26</c:f>
              <c:numCache>
                <c:formatCode>#,##0</c:formatCode>
                <c:ptCount val="14"/>
                <c:pt idx="0">
                  <c:v>76.815238095238087</c:v>
                </c:pt>
                <c:pt idx="1">
                  <c:v>112.63642857142858</c:v>
                </c:pt>
                <c:pt idx="2">
                  <c:v>86.816800000000001</c:v>
                </c:pt>
                <c:pt idx="3">
                  <c:v>63.764000000000003</c:v>
                </c:pt>
                <c:pt idx="4">
                  <c:v>55.166428571428575</c:v>
                </c:pt>
                <c:pt idx="5">
                  <c:v>130.64363636363635</c:v>
                </c:pt>
                <c:pt idx="6">
                  <c:v>88.446315789473687</c:v>
                </c:pt>
                <c:pt idx="7">
                  <c:v>83.696923076923071</c:v>
                </c:pt>
                <c:pt idx="8">
                  <c:v>86.20703703703704</c:v>
                </c:pt>
                <c:pt idx="9">
                  <c:v>66.261538461538464</c:v>
                </c:pt>
                <c:pt idx="10">
                  <c:v>68.317826086956515</c:v>
                </c:pt>
                <c:pt idx="11">
                  <c:v>74.398571428571429</c:v>
                </c:pt>
                <c:pt idx="12">
                  <c:v>73.84571428571428</c:v>
                </c:pt>
                <c:pt idx="13">
                  <c:v>93.846666666666664</c:v>
                </c:pt>
              </c:numCache>
            </c:numRef>
          </c:val>
          <c:extLst>
            <c:ext xmlns:c16="http://schemas.microsoft.com/office/drawing/2014/chart" uri="{C3380CC4-5D6E-409C-BE32-E72D297353CC}">
              <c16:uniqueId val="{00000000-CC3B-42E6-A093-30F23395E694}"/>
            </c:ext>
          </c:extLst>
        </c:ser>
        <c:ser>
          <c:idx val="1"/>
          <c:order val="1"/>
          <c:tx>
            <c:strRef>
              <c:f>Tenure!$C$3:$C$4</c:f>
              <c:strCache>
                <c:ptCount val="1"/>
                <c:pt idx="0">
                  <c:v>PT</c:v>
                </c:pt>
              </c:strCache>
            </c:strRef>
          </c:tx>
          <c:spPr>
            <a:solidFill>
              <a:schemeClr val="accent2"/>
            </a:solidFill>
            <a:ln>
              <a:noFill/>
            </a:ln>
            <a:effectLst/>
          </c:spPr>
          <c:invertIfNegative val="0"/>
          <c:cat>
            <c:multiLvlStrRef>
              <c:f>Tenure!$A$5:$A$26</c:f>
              <c:multiLvlStrCache>
                <c:ptCount val="14"/>
                <c:lvl>
                  <c:pt idx="0">
                    <c:v>F</c:v>
                  </c:pt>
                  <c:pt idx="1">
                    <c:v>M</c:v>
                  </c:pt>
                  <c:pt idx="2">
                    <c:v>F</c:v>
                  </c:pt>
                  <c:pt idx="3">
                    <c:v>M</c:v>
                  </c:pt>
                  <c:pt idx="4">
                    <c:v>F</c:v>
                  </c:pt>
                  <c:pt idx="5">
                    <c:v>M</c:v>
                  </c:pt>
                  <c:pt idx="6">
                    <c:v>F</c:v>
                  </c:pt>
                  <c:pt idx="7">
                    <c:v>M</c:v>
                  </c:pt>
                  <c:pt idx="8">
                    <c:v>F</c:v>
                  </c:pt>
                  <c:pt idx="9">
                    <c:v>M</c:v>
                  </c:pt>
                  <c:pt idx="10">
                    <c:v>F</c:v>
                  </c:pt>
                  <c:pt idx="11">
                    <c:v>M</c:v>
                  </c:pt>
                  <c:pt idx="12">
                    <c:v>F</c:v>
                  </c:pt>
                  <c:pt idx="13">
                    <c:v>M</c:v>
                  </c:pt>
                </c:lvl>
                <c:lvl>
                  <c:pt idx="0">
                    <c:v>Group A</c:v>
                  </c:pt>
                  <c:pt idx="2">
                    <c:v>Group B</c:v>
                  </c:pt>
                  <c:pt idx="4">
                    <c:v> Group C</c:v>
                  </c:pt>
                  <c:pt idx="6">
                    <c:v>Group D</c:v>
                  </c:pt>
                  <c:pt idx="8">
                    <c:v>Group E</c:v>
                  </c:pt>
                  <c:pt idx="10">
                    <c:v>Group F</c:v>
                  </c:pt>
                  <c:pt idx="12">
                    <c:v>Group G</c:v>
                  </c:pt>
                </c:lvl>
              </c:multiLvlStrCache>
            </c:multiLvlStrRef>
          </c:cat>
          <c:val>
            <c:numRef>
              <c:f>Tenure!$C$5:$C$26</c:f>
              <c:numCache>
                <c:formatCode>#,##0</c:formatCode>
                <c:ptCount val="14"/>
                <c:pt idx="0">
                  <c:v>28.947199999999999</c:v>
                </c:pt>
                <c:pt idx="1">
                  <c:v>20.302857142857142</c:v>
                </c:pt>
                <c:pt idx="2">
                  <c:v>15.668823529411766</c:v>
                </c:pt>
                <c:pt idx="3">
                  <c:v>16.629428571428569</c:v>
                </c:pt>
                <c:pt idx="4">
                  <c:v>10.90764705882353</c:v>
                </c:pt>
                <c:pt idx="5">
                  <c:v>18.820399999999999</c:v>
                </c:pt>
                <c:pt idx="6">
                  <c:v>18.317083333333333</c:v>
                </c:pt>
                <c:pt idx="7">
                  <c:v>18.36611111111111</c:v>
                </c:pt>
                <c:pt idx="8">
                  <c:v>12.388260869565217</c:v>
                </c:pt>
                <c:pt idx="9">
                  <c:v>33.782258064516128</c:v>
                </c:pt>
                <c:pt idx="10">
                  <c:v>12.6516</c:v>
                </c:pt>
                <c:pt idx="11">
                  <c:v>19.814146341463413</c:v>
                </c:pt>
                <c:pt idx="12">
                  <c:v>7.696315789473684</c:v>
                </c:pt>
                <c:pt idx="13">
                  <c:v>17.697741935483872</c:v>
                </c:pt>
              </c:numCache>
            </c:numRef>
          </c:val>
          <c:extLst>
            <c:ext xmlns:c16="http://schemas.microsoft.com/office/drawing/2014/chart" uri="{C3380CC4-5D6E-409C-BE32-E72D297353CC}">
              <c16:uniqueId val="{00000001-CC3B-42E6-A093-30F23395E694}"/>
            </c:ext>
          </c:extLst>
        </c:ser>
        <c:dLbls>
          <c:showLegendKey val="0"/>
          <c:showVal val="0"/>
          <c:showCatName val="0"/>
          <c:showSerName val="0"/>
          <c:showPercent val="0"/>
          <c:showBubbleSize val="0"/>
        </c:dLbls>
        <c:gapWidth val="219"/>
        <c:overlap val="-27"/>
        <c:axId val="960334952"/>
        <c:axId val="960333640"/>
      </c:barChart>
      <c:catAx>
        <c:axId val="960334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333640"/>
        <c:crosses val="autoZero"/>
        <c:auto val="1"/>
        <c:lblAlgn val="ctr"/>
        <c:lblOffset val="100"/>
        <c:noMultiLvlLbl val="0"/>
      </c:catAx>
      <c:valAx>
        <c:axId val="9603336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03349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[HR_Power Pivot.xlsx]Seperation!Seperations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Seperations</a:t>
            </a:r>
          </a:p>
        </c:rich>
      </c:tx>
      <c:layout>
        <c:manualLayout>
          <c:xMode val="edge"/>
          <c:yMode val="edge"/>
          <c:x val="0.19285978337214893"/>
          <c:y val="6.90517616354936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401007730756535E-2"/>
          <c:y val="0.19228652211344402"/>
          <c:w val="0.91719798453848689"/>
          <c:h val="0.65371050778671103"/>
        </c:manualLayout>
      </c:layout>
      <c:barChart>
        <c:barDir val="col"/>
        <c:grouping val="clustered"/>
        <c:varyColors val="0"/>
        <c:ser>
          <c:idx val="0"/>
          <c:order val="0"/>
          <c:tx>
            <c:strRef>
              <c:f>Seperation!$B$3</c:f>
              <c:strCache>
                <c:ptCount val="1"/>
                <c:pt idx="0">
                  <c:v>Seperations</c:v>
                </c:pt>
              </c:strCache>
            </c:strRef>
          </c:tx>
          <c:spPr>
            <a:solidFill>
              <a:schemeClr val="accent3">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Seperation!$A$4:$A$8</c:f>
              <c:strCache>
                <c:ptCount val="4"/>
                <c:pt idx="0">
                  <c:v>2015</c:v>
                </c:pt>
                <c:pt idx="1">
                  <c:v>2016</c:v>
                </c:pt>
                <c:pt idx="2">
                  <c:v>2017</c:v>
                </c:pt>
                <c:pt idx="3">
                  <c:v>2018</c:v>
                </c:pt>
              </c:strCache>
            </c:strRef>
          </c:cat>
          <c:val>
            <c:numRef>
              <c:f>Seperation!$B$4:$B$8</c:f>
              <c:numCache>
                <c:formatCode>0</c:formatCode>
                <c:ptCount val="4"/>
                <c:pt idx="0">
                  <c:v>11</c:v>
                </c:pt>
                <c:pt idx="1">
                  <c:v>96</c:v>
                </c:pt>
                <c:pt idx="2">
                  <c:v>599</c:v>
                </c:pt>
                <c:pt idx="3">
                  <c:v>950</c:v>
                </c:pt>
              </c:numCache>
            </c:numRef>
          </c:val>
          <c:extLst>
            <c:ext xmlns:c16="http://schemas.microsoft.com/office/drawing/2014/chart" uri="{C3380CC4-5D6E-409C-BE32-E72D297353CC}">
              <c16:uniqueId val="{00000000-37FC-47DC-8008-B30ECCBFFAAA}"/>
            </c:ext>
          </c:extLst>
        </c:ser>
        <c:ser>
          <c:idx val="1"/>
          <c:order val="1"/>
          <c:tx>
            <c:strRef>
              <c:f>Seperation!$C$3</c:f>
              <c:strCache>
                <c:ptCount val="1"/>
                <c:pt idx="0">
                  <c:v>BadHires</c:v>
                </c:pt>
              </c:strCache>
            </c:strRef>
          </c:tx>
          <c:spPr>
            <a:solidFill>
              <a:schemeClr val="accent3">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Seperation!$A$4:$A$8</c:f>
              <c:strCache>
                <c:ptCount val="4"/>
                <c:pt idx="0">
                  <c:v>2015</c:v>
                </c:pt>
                <c:pt idx="1">
                  <c:v>2016</c:v>
                </c:pt>
                <c:pt idx="2">
                  <c:v>2017</c:v>
                </c:pt>
                <c:pt idx="3">
                  <c:v>2018</c:v>
                </c:pt>
              </c:strCache>
            </c:strRef>
          </c:cat>
          <c:val>
            <c:numRef>
              <c:f>Seperation!$C$4:$C$8</c:f>
              <c:numCache>
                <c:formatCode>General</c:formatCode>
                <c:ptCount val="4"/>
                <c:pt idx="0">
                  <c:v>11</c:v>
                </c:pt>
                <c:pt idx="1">
                  <c:v>92</c:v>
                </c:pt>
                <c:pt idx="2">
                  <c:v>400</c:v>
                </c:pt>
                <c:pt idx="3">
                  <c:v>676</c:v>
                </c:pt>
              </c:numCache>
            </c:numRef>
          </c:val>
          <c:extLst>
            <c:ext xmlns:c16="http://schemas.microsoft.com/office/drawing/2014/chart" uri="{C3380CC4-5D6E-409C-BE32-E72D297353CC}">
              <c16:uniqueId val="{00000001-37FC-47DC-8008-B30ECCBFFAAA}"/>
            </c:ext>
          </c:extLst>
        </c:ser>
        <c:dLbls>
          <c:dLblPos val="outEnd"/>
          <c:showLegendKey val="0"/>
          <c:showVal val="1"/>
          <c:showCatName val="0"/>
          <c:showSerName val="0"/>
          <c:showPercent val="0"/>
          <c:showBubbleSize val="0"/>
        </c:dLbls>
        <c:gapWidth val="50"/>
        <c:overlap val="100"/>
        <c:axId val="696384800"/>
        <c:axId val="404349552"/>
      </c:barChart>
      <c:catAx>
        <c:axId val="69638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349552"/>
        <c:crosses val="autoZero"/>
        <c:auto val="1"/>
        <c:lblAlgn val="ctr"/>
        <c:lblOffset val="100"/>
        <c:noMultiLvlLbl val="0"/>
      </c:catAx>
      <c:valAx>
        <c:axId val="404349552"/>
        <c:scaling>
          <c:orientation val="minMax"/>
        </c:scaling>
        <c:delete val="1"/>
        <c:axPos val="l"/>
        <c:numFmt formatCode="0" sourceLinked="1"/>
        <c:majorTickMark val="none"/>
        <c:minorTickMark val="none"/>
        <c:tickLblPos val="nextTo"/>
        <c:crossAx val="696384800"/>
        <c:crosses val="autoZero"/>
        <c:crossBetween val="between"/>
      </c:valAx>
      <c:spPr>
        <a:noFill/>
        <a:ln>
          <a:noFill/>
        </a:ln>
        <a:effectLst/>
      </c:spPr>
    </c:plotArea>
    <c:legend>
      <c:legendPos val="t"/>
      <c:layout>
        <c:manualLayout>
          <c:xMode val="edge"/>
          <c:yMode val="edge"/>
          <c:x val="2.0774934383202114E-2"/>
          <c:y val="0.26430555555555557"/>
          <c:w val="0.28668227082601083"/>
          <c:h val="0.324454919770191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[HR_Power Pivot.xlsx]Term Reason!Term Reason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Termination</a:t>
            </a:r>
            <a:r>
              <a:rPr lang="en-IN" baseline="0"/>
              <a:t> Reason</a:t>
            </a:r>
            <a:endParaRPr lang="en-IN"/>
          </a:p>
        </c:rich>
      </c:tx>
      <c:layout>
        <c:manualLayout>
          <c:xMode val="edge"/>
          <c:yMode val="edge"/>
          <c:x val="0.17694893195083977"/>
          <c:y val="6.92909948986551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392335040285673E-2"/>
          <c:y val="0.1721929104500993"/>
          <c:w val="0.91721532991942867"/>
          <c:h val="0.67396310476417254"/>
        </c:manualLayout>
      </c:layout>
      <c:barChart>
        <c:barDir val="col"/>
        <c:grouping val="clustered"/>
        <c:varyColors val="0"/>
        <c:ser>
          <c:idx val="0"/>
          <c:order val="0"/>
          <c:tx>
            <c:strRef>
              <c:f>'Term Reason'!$B$3:$B$4</c:f>
              <c:strCache>
                <c:ptCount val="1"/>
                <c:pt idx="0">
                  <c:v>Involuntary</c:v>
                </c:pt>
              </c:strCache>
            </c:strRef>
          </c:tx>
          <c:spPr>
            <a:solidFill>
              <a:schemeClr val="accent6">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'Term Reason'!$A$5:$A$9</c:f>
              <c:strCache>
                <c:ptCount val="4"/>
                <c:pt idx="0">
                  <c:v>2015</c:v>
                </c:pt>
                <c:pt idx="1">
                  <c:v>2016</c:v>
                </c:pt>
                <c:pt idx="2">
                  <c:v>2017</c:v>
                </c:pt>
                <c:pt idx="3">
                  <c:v>2018</c:v>
                </c:pt>
              </c:strCache>
            </c:strRef>
          </c:cat>
          <c:val>
            <c:numRef>
              <c:f>'Term Reason'!$B$5:$B$9</c:f>
              <c:numCache>
                <c:formatCode>0</c:formatCode>
                <c:ptCount val="4"/>
                <c:pt idx="0">
                  <c:v>11</c:v>
                </c:pt>
                <c:pt idx="1">
                  <c:v>73</c:v>
                </c:pt>
                <c:pt idx="2">
                  <c:v>127</c:v>
                </c:pt>
                <c:pt idx="3">
                  <c:v>228</c:v>
                </c:pt>
              </c:numCache>
            </c:numRef>
          </c:val>
          <c:extLst>
            <c:ext xmlns:c16="http://schemas.microsoft.com/office/drawing/2014/chart" uri="{C3380CC4-5D6E-409C-BE32-E72D297353CC}">
              <c16:uniqueId val="{00000000-D4DB-4604-9089-E38ED1BB298B}"/>
            </c:ext>
          </c:extLst>
        </c:ser>
        <c:ser>
          <c:idx val="1"/>
          <c:order val="1"/>
          <c:tx>
            <c:strRef>
              <c:f>'Term Reason'!$C$3:$C$4</c:f>
              <c:strCache>
                <c:ptCount val="1"/>
                <c:pt idx="0">
                  <c:v>Voluntary</c:v>
                </c:pt>
              </c:strCache>
            </c:strRef>
          </c:tx>
          <c:spPr>
            <a:solidFill>
              <a:schemeClr val="accent6">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'Term Reason'!$A$5:$A$9</c:f>
              <c:strCache>
                <c:ptCount val="4"/>
                <c:pt idx="0">
                  <c:v>2015</c:v>
                </c:pt>
                <c:pt idx="1">
                  <c:v>2016</c:v>
                </c:pt>
                <c:pt idx="2">
                  <c:v>2017</c:v>
                </c:pt>
                <c:pt idx="3">
                  <c:v>2018</c:v>
                </c:pt>
              </c:strCache>
            </c:strRef>
          </c:cat>
          <c:val>
            <c:numRef>
              <c:f>'Term Reason'!$C$5:$C$9</c:f>
              <c:numCache>
                <c:formatCode>0</c:formatCode>
                <c:ptCount val="4"/>
                <c:pt idx="1">
                  <c:v>23</c:v>
                </c:pt>
                <c:pt idx="2">
                  <c:v>472</c:v>
                </c:pt>
                <c:pt idx="3">
                  <c:v>722</c:v>
                </c:pt>
              </c:numCache>
            </c:numRef>
          </c:val>
          <c:extLst>
            <c:ext xmlns:c16="http://schemas.microsoft.com/office/drawing/2014/chart" uri="{C3380CC4-5D6E-409C-BE32-E72D297353CC}">
              <c16:uniqueId val="{00000001-D4DB-4604-9089-E38ED1BB298B}"/>
            </c:ext>
          </c:extLst>
        </c:ser>
        <c:dLbls>
          <c:dLblPos val="outEnd"/>
          <c:showLegendKey val="0"/>
          <c:showVal val="1"/>
          <c:showCatName val="0"/>
          <c:showSerName val="0"/>
          <c:showPercent val="0"/>
          <c:showBubbleSize val="0"/>
        </c:dLbls>
        <c:gapWidth val="50"/>
        <c:axId val="696384800"/>
        <c:axId val="404349552"/>
      </c:barChart>
      <c:catAx>
        <c:axId val="69638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349552"/>
        <c:crosses val="autoZero"/>
        <c:auto val="1"/>
        <c:lblAlgn val="ctr"/>
        <c:lblOffset val="100"/>
        <c:noMultiLvlLbl val="0"/>
      </c:catAx>
      <c:valAx>
        <c:axId val="404349552"/>
        <c:scaling>
          <c:orientation val="minMax"/>
        </c:scaling>
        <c:delete val="1"/>
        <c:axPos val="l"/>
        <c:numFmt formatCode="0" sourceLinked="1"/>
        <c:majorTickMark val="none"/>
        <c:minorTickMark val="none"/>
        <c:tickLblPos val="nextTo"/>
        <c:crossAx val="696384800"/>
        <c:crosses val="autoZero"/>
        <c:crossBetween val="between"/>
      </c:valAx>
      <c:spPr>
        <a:noFill/>
        <a:ln>
          <a:noFill/>
        </a:ln>
        <a:effectLst/>
      </c:spPr>
    </c:plotArea>
    <c:legend>
      <c:legendPos val="t"/>
      <c:layout>
        <c:manualLayout>
          <c:xMode val="edge"/>
          <c:yMode val="edge"/>
          <c:x val="2.0774934383202114E-2"/>
          <c:y val="0.26430555555555557"/>
          <c:w val="0.25554011486350775"/>
          <c:h val="0.325745235453815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svg"/><Relationship Id="rId18" Type="http://schemas.openxmlformats.org/officeDocument/2006/relationships/chart" Target="../charts/chart2.xml"/><Relationship Id="rId26" Type="http://schemas.openxmlformats.org/officeDocument/2006/relationships/image" Target="../media/image19.png"/><Relationship Id="rId3" Type="http://schemas.openxmlformats.org/officeDocument/2006/relationships/image" Target="../media/image3.png"/><Relationship Id="rId21" Type="http://schemas.openxmlformats.org/officeDocument/2006/relationships/chart" Target="../charts/chart5.xml"/><Relationship Id="rId34" Type="http://schemas.openxmlformats.org/officeDocument/2006/relationships/image" Target="../media/image27.png"/><Relationship Id="rId7" Type="http://schemas.openxmlformats.org/officeDocument/2006/relationships/image" Target="../media/image7.png"/><Relationship Id="rId12" Type="http://schemas.openxmlformats.org/officeDocument/2006/relationships/image" Target="../media/image11.png"/><Relationship Id="rId17" Type="http://schemas.openxmlformats.org/officeDocument/2006/relationships/image" Target="../media/image16.svg"/><Relationship Id="rId25" Type="http://schemas.openxmlformats.org/officeDocument/2006/relationships/image" Target="../media/image18.svg"/><Relationship Id="rId33" Type="http://schemas.openxmlformats.org/officeDocument/2006/relationships/image" Target="../media/image26.svg"/><Relationship Id="rId2" Type="http://schemas.openxmlformats.org/officeDocument/2006/relationships/image" Target="../media/image2.svg"/><Relationship Id="rId16" Type="http://schemas.openxmlformats.org/officeDocument/2006/relationships/image" Target="../media/image15.png"/><Relationship Id="rId20" Type="http://schemas.openxmlformats.org/officeDocument/2006/relationships/chart" Target="../charts/chart4.xml"/><Relationship Id="rId29" Type="http://schemas.openxmlformats.org/officeDocument/2006/relationships/image" Target="../media/image2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24" Type="http://schemas.openxmlformats.org/officeDocument/2006/relationships/image" Target="../media/image17.png"/><Relationship Id="rId32" Type="http://schemas.openxmlformats.org/officeDocument/2006/relationships/image" Target="../media/image25.png"/><Relationship Id="rId5" Type="http://schemas.openxmlformats.org/officeDocument/2006/relationships/image" Target="../media/image5.png"/><Relationship Id="rId15" Type="http://schemas.openxmlformats.org/officeDocument/2006/relationships/image" Target="../media/image14.svg"/><Relationship Id="rId23" Type="http://schemas.openxmlformats.org/officeDocument/2006/relationships/chart" Target="../charts/chart7.xml"/><Relationship Id="rId28" Type="http://schemas.openxmlformats.org/officeDocument/2006/relationships/image" Target="../media/image21.png"/><Relationship Id="rId10" Type="http://schemas.openxmlformats.org/officeDocument/2006/relationships/image" Target="../media/image10.svg"/><Relationship Id="rId19" Type="http://schemas.openxmlformats.org/officeDocument/2006/relationships/chart" Target="../charts/chart3.xml"/><Relationship Id="rId31" Type="http://schemas.openxmlformats.org/officeDocument/2006/relationships/image" Target="../media/image24.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3.png"/><Relationship Id="rId22" Type="http://schemas.openxmlformats.org/officeDocument/2006/relationships/chart" Target="../charts/chart6.xml"/><Relationship Id="rId27" Type="http://schemas.openxmlformats.org/officeDocument/2006/relationships/image" Target="../media/image20.svg"/><Relationship Id="rId30" Type="http://schemas.openxmlformats.org/officeDocument/2006/relationships/image" Target="../media/image23.png"/><Relationship Id="rId35" Type="http://schemas.openxmlformats.org/officeDocument/2006/relationships/image" Target="../media/image28.sv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xdr:row>
      <xdr:rowOff>58970</xdr:rowOff>
    </xdr:from>
    <xdr:to>
      <xdr:col>10</xdr:col>
      <xdr:colOff>99060</xdr:colOff>
      <xdr:row>2</xdr:row>
      <xdr:rowOff>304799</xdr:rowOff>
    </xdr:to>
    <xdr:pic>
      <xdr:nvPicPr>
        <xdr:cNvPr id="3" name="Graphic 2" descr="Man">
          <a:extLst>
            <a:ext uri="{FF2B5EF4-FFF2-40B4-BE49-F238E27FC236}">
              <a16:creationId xmlns:a16="http://schemas.microsoft.com/office/drawing/2014/main" id="{561C6871-985A-440D-943B-F41F03E39E5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661660" y="226610"/>
          <a:ext cx="708660" cy="573489"/>
        </a:xfrm>
        <a:prstGeom prst="rect">
          <a:avLst/>
        </a:prstGeom>
      </xdr:spPr>
    </xdr:pic>
    <xdr:clientData/>
  </xdr:twoCellAnchor>
  <xdr:twoCellAnchor editAs="oneCell">
    <xdr:from>
      <xdr:col>10</xdr:col>
      <xdr:colOff>38100</xdr:colOff>
      <xdr:row>1</xdr:row>
      <xdr:rowOff>60960</xdr:rowOff>
    </xdr:from>
    <xdr:to>
      <xdr:col>12</xdr:col>
      <xdr:colOff>17640</xdr:colOff>
      <xdr:row>2</xdr:row>
      <xdr:rowOff>312420</xdr:rowOff>
    </xdr:to>
    <xdr:pic>
      <xdr:nvPicPr>
        <xdr:cNvPr id="5" name="Graphic 4" descr="Woman">
          <a:extLst>
            <a:ext uri="{FF2B5EF4-FFF2-40B4-BE49-F238E27FC236}">
              <a16:creationId xmlns:a16="http://schemas.microsoft.com/office/drawing/2014/main" id="{D72DA38F-E61B-4191-B84A-8D1AAE339DC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309360" y="228600"/>
          <a:ext cx="726300" cy="579120"/>
        </a:xfrm>
        <a:prstGeom prst="rect">
          <a:avLst/>
        </a:prstGeom>
      </xdr:spPr>
    </xdr:pic>
    <xdr:clientData/>
  </xdr:twoCellAnchor>
  <xdr:twoCellAnchor editAs="oneCell">
    <xdr:from>
      <xdr:col>4</xdr:col>
      <xdr:colOff>84100</xdr:colOff>
      <xdr:row>1</xdr:row>
      <xdr:rowOff>263170</xdr:rowOff>
    </xdr:from>
    <xdr:to>
      <xdr:col>4</xdr:col>
      <xdr:colOff>767080</xdr:colOff>
      <xdr:row>3</xdr:row>
      <xdr:rowOff>317500</xdr:rowOff>
    </xdr:to>
    <xdr:pic>
      <xdr:nvPicPr>
        <xdr:cNvPr id="7" name="Graphic 6" descr="Users">
          <a:extLst>
            <a:ext uri="{FF2B5EF4-FFF2-40B4-BE49-F238E27FC236}">
              <a16:creationId xmlns:a16="http://schemas.microsoft.com/office/drawing/2014/main" id="{EE6CEB51-5ABC-4F61-8D2A-9FFD500CD99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284500" y="428270"/>
          <a:ext cx="682980" cy="714730"/>
        </a:xfrm>
        <a:prstGeom prst="rect">
          <a:avLst/>
        </a:prstGeom>
      </xdr:spPr>
    </xdr:pic>
    <xdr:clientData/>
  </xdr:twoCellAnchor>
  <xdr:twoCellAnchor editAs="oneCell">
    <xdr:from>
      <xdr:col>8</xdr:col>
      <xdr:colOff>38520</xdr:colOff>
      <xdr:row>1</xdr:row>
      <xdr:rowOff>69000</xdr:rowOff>
    </xdr:from>
    <xdr:to>
      <xdr:col>9</xdr:col>
      <xdr:colOff>2400</xdr:colOff>
      <xdr:row>2</xdr:row>
      <xdr:rowOff>314820</xdr:rowOff>
    </xdr:to>
    <xdr:pic>
      <xdr:nvPicPr>
        <xdr:cNvPr id="9" name="Graphic 8" descr="Coins">
          <a:extLst>
            <a:ext uri="{FF2B5EF4-FFF2-40B4-BE49-F238E27FC236}">
              <a16:creationId xmlns:a16="http://schemas.microsoft.com/office/drawing/2014/main" id="{5D33CA05-76CD-41DF-9AAA-8C0F685DBED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090580" y="236640"/>
          <a:ext cx="573480" cy="573480"/>
        </a:xfrm>
        <a:prstGeom prst="rect">
          <a:avLst/>
        </a:prstGeom>
      </xdr:spPr>
    </xdr:pic>
    <xdr:clientData/>
  </xdr:twoCellAnchor>
  <xdr:twoCellAnchor editAs="oneCell">
    <xdr:from>
      <xdr:col>12</xdr:col>
      <xdr:colOff>58980</xdr:colOff>
      <xdr:row>1</xdr:row>
      <xdr:rowOff>28500</xdr:rowOff>
    </xdr:from>
    <xdr:to>
      <xdr:col>12</xdr:col>
      <xdr:colOff>632460</xdr:colOff>
      <xdr:row>2</xdr:row>
      <xdr:rowOff>274320</xdr:rowOff>
    </xdr:to>
    <xdr:pic>
      <xdr:nvPicPr>
        <xdr:cNvPr id="11" name="Graphic 10" descr="Clock">
          <a:extLst>
            <a:ext uri="{FF2B5EF4-FFF2-40B4-BE49-F238E27FC236}">
              <a16:creationId xmlns:a16="http://schemas.microsoft.com/office/drawing/2014/main" id="{B5C56762-6C0B-4763-8075-A35A92501C9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939840" y="196140"/>
          <a:ext cx="573480" cy="573480"/>
        </a:xfrm>
        <a:prstGeom prst="rect">
          <a:avLst/>
        </a:prstGeom>
      </xdr:spPr>
    </xdr:pic>
    <xdr:clientData/>
  </xdr:twoCellAnchor>
  <xdr:twoCellAnchor editAs="oneCell">
    <xdr:from>
      <xdr:col>4</xdr:col>
      <xdr:colOff>731520</xdr:colOff>
      <xdr:row>2</xdr:row>
      <xdr:rowOff>51350</xdr:rowOff>
    </xdr:from>
    <xdr:to>
      <xdr:col>6</xdr:col>
      <xdr:colOff>45720</xdr:colOff>
      <xdr:row>3</xdr:row>
      <xdr:rowOff>297179</xdr:rowOff>
    </xdr:to>
    <xdr:pic>
      <xdr:nvPicPr>
        <xdr:cNvPr id="14" name="Graphic 13" descr="Man">
          <a:extLst>
            <a:ext uri="{FF2B5EF4-FFF2-40B4-BE49-F238E27FC236}">
              <a16:creationId xmlns:a16="http://schemas.microsoft.com/office/drawing/2014/main" id="{4267C652-1E37-4F4F-BA85-7F7146ED6F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79520" y="546650"/>
          <a:ext cx="708660" cy="573489"/>
        </a:xfrm>
        <a:prstGeom prst="rect">
          <a:avLst/>
        </a:prstGeom>
      </xdr:spPr>
    </xdr:pic>
    <xdr:clientData/>
  </xdr:twoCellAnchor>
  <xdr:twoCellAnchor editAs="oneCell">
    <xdr:from>
      <xdr:col>5</xdr:col>
      <xdr:colOff>594360</xdr:colOff>
      <xdr:row>2</xdr:row>
      <xdr:rowOff>53340</xdr:rowOff>
    </xdr:from>
    <xdr:to>
      <xdr:col>7</xdr:col>
      <xdr:colOff>101460</xdr:colOff>
      <xdr:row>3</xdr:row>
      <xdr:rowOff>304800</xdr:rowOff>
    </xdr:to>
    <xdr:pic>
      <xdr:nvPicPr>
        <xdr:cNvPr id="15" name="Graphic 14" descr="Woman">
          <a:extLst>
            <a:ext uri="{FF2B5EF4-FFF2-40B4-BE49-F238E27FC236}">
              <a16:creationId xmlns:a16="http://schemas.microsoft.com/office/drawing/2014/main" id="{2F299420-E88C-4C23-9771-30C9058DBD5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427220" y="548640"/>
          <a:ext cx="726300" cy="579120"/>
        </a:xfrm>
        <a:prstGeom prst="rect">
          <a:avLst/>
        </a:prstGeom>
      </xdr:spPr>
    </xdr:pic>
    <xdr:clientData/>
  </xdr:twoCellAnchor>
  <xdr:twoCellAnchor editAs="oneCell">
    <xdr:from>
      <xdr:col>12</xdr:col>
      <xdr:colOff>693420</xdr:colOff>
      <xdr:row>1</xdr:row>
      <xdr:rowOff>43730</xdr:rowOff>
    </xdr:from>
    <xdr:to>
      <xdr:col>14</xdr:col>
      <xdr:colOff>45720</xdr:colOff>
      <xdr:row>2</xdr:row>
      <xdr:rowOff>289559</xdr:rowOff>
    </xdr:to>
    <xdr:pic>
      <xdr:nvPicPr>
        <xdr:cNvPr id="16" name="Graphic 15" descr="Man">
          <a:extLst>
            <a:ext uri="{FF2B5EF4-FFF2-40B4-BE49-F238E27FC236}">
              <a16:creationId xmlns:a16="http://schemas.microsoft.com/office/drawing/2014/main" id="{ECE101F9-274E-48D6-AF25-E529787EF1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574280" y="211370"/>
          <a:ext cx="708660" cy="573489"/>
        </a:xfrm>
        <a:prstGeom prst="rect">
          <a:avLst/>
        </a:prstGeom>
      </xdr:spPr>
    </xdr:pic>
    <xdr:clientData/>
  </xdr:twoCellAnchor>
  <xdr:twoCellAnchor editAs="oneCell">
    <xdr:from>
      <xdr:col>13</xdr:col>
      <xdr:colOff>586740</xdr:colOff>
      <xdr:row>1</xdr:row>
      <xdr:rowOff>60960</xdr:rowOff>
    </xdr:from>
    <xdr:to>
      <xdr:col>15</xdr:col>
      <xdr:colOff>40500</xdr:colOff>
      <xdr:row>2</xdr:row>
      <xdr:rowOff>312420</xdr:rowOff>
    </xdr:to>
    <xdr:pic>
      <xdr:nvPicPr>
        <xdr:cNvPr id="17" name="Graphic 16" descr="Woman">
          <a:extLst>
            <a:ext uri="{FF2B5EF4-FFF2-40B4-BE49-F238E27FC236}">
              <a16:creationId xmlns:a16="http://schemas.microsoft.com/office/drawing/2014/main" id="{6B541887-0678-4374-8E45-AFDC3BCE426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077200" y="228600"/>
          <a:ext cx="726300" cy="579120"/>
        </a:xfrm>
        <a:prstGeom prst="rect">
          <a:avLst/>
        </a:prstGeom>
      </xdr:spPr>
    </xdr:pic>
    <xdr:clientData/>
  </xdr:twoCellAnchor>
  <xdr:twoCellAnchor>
    <xdr:from>
      <xdr:col>15</xdr:col>
      <xdr:colOff>91440</xdr:colOff>
      <xdr:row>0</xdr:row>
      <xdr:rowOff>160020</xdr:rowOff>
    </xdr:from>
    <xdr:to>
      <xdr:col>18</xdr:col>
      <xdr:colOff>251460</xdr:colOff>
      <xdr:row>4</xdr:row>
      <xdr:rowOff>160020</xdr:rowOff>
    </xdr:to>
    <xdr:graphicFrame macro="">
      <xdr:nvGraphicFramePr>
        <xdr:cNvPr id="18" name="Chart 17">
          <a:extLst>
            <a:ext uri="{FF2B5EF4-FFF2-40B4-BE49-F238E27FC236}">
              <a16:creationId xmlns:a16="http://schemas.microsoft.com/office/drawing/2014/main" id="{997EA666-073B-4950-BE2B-4DDF64465F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18</xdr:col>
      <xdr:colOff>581940</xdr:colOff>
      <xdr:row>1</xdr:row>
      <xdr:rowOff>326670</xdr:rowOff>
    </xdr:from>
    <xdr:to>
      <xdr:col>20</xdr:col>
      <xdr:colOff>76200</xdr:colOff>
      <xdr:row>4</xdr:row>
      <xdr:rowOff>53340</xdr:rowOff>
    </xdr:to>
    <xdr:pic>
      <xdr:nvPicPr>
        <xdr:cNvPr id="19" name="Graphic 18" descr="Users">
          <a:extLst>
            <a:ext uri="{FF2B5EF4-FFF2-40B4-BE49-F238E27FC236}">
              <a16:creationId xmlns:a16="http://schemas.microsoft.com/office/drawing/2014/main" id="{F4C59A99-599D-4881-B880-584F5F33F97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1608080" y="494310"/>
          <a:ext cx="682980" cy="709650"/>
        </a:xfrm>
        <a:prstGeom prst="rect">
          <a:avLst/>
        </a:prstGeom>
      </xdr:spPr>
    </xdr:pic>
    <xdr:clientData/>
  </xdr:twoCellAnchor>
  <xdr:twoCellAnchor editAs="oneCell">
    <xdr:from>
      <xdr:col>19</xdr:col>
      <xdr:colOff>579120</xdr:colOff>
      <xdr:row>2</xdr:row>
      <xdr:rowOff>36110</xdr:rowOff>
    </xdr:from>
    <xdr:to>
      <xdr:col>21</xdr:col>
      <xdr:colOff>68580</xdr:colOff>
      <xdr:row>3</xdr:row>
      <xdr:rowOff>281939</xdr:rowOff>
    </xdr:to>
    <xdr:pic>
      <xdr:nvPicPr>
        <xdr:cNvPr id="20" name="Graphic 19" descr="Man">
          <a:extLst>
            <a:ext uri="{FF2B5EF4-FFF2-40B4-BE49-F238E27FC236}">
              <a16:creationId xmlns:a16="http://schemas.microsoft.com/office/drawing/2014/main" id="{1E58B572-263A-4ADD-9695-64898BE40AE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2214860" y="531410"/>
          <a:ext cx="708660" cy="573489"/>
        </a:xfrm>
        <a:prstGeom prst="rect">
          <a:avLst/>
        </a:prstGeom>
      </xdr:spPr>
    </xdr:pic>
    <xdr:clientData/>
  </xdr:twoCellAnchor>
  <xdr:twoCellAnchor editAs="oneCell">
    <xdr:from>
      <xdr:col>20</xdr:col>
      <xdr:colOff>533400</xdr:colOff>
      <xdr:row>2</xdr:row>
      <xdr:rowOff>30480</xdr:rowOff>
    </xdr:from>
    <xdr:to>
      <xdr:col>22</xdr:col>
      <xdr:colOff>40500</xdr:colOff>
      <xdr:row>3</xdr:row>
      <xdr:rowOff>281940</xdr:rowOff>
    </xdr:to>
    <xdr:pic>
      <xdr:nvPicPr>
        <xdr:cNvPr id="21" name="Graphic 20" descr="Woman">
          <a:extLst>
            <a:ext uri="{FF2B5EF4-FFF2-40B4-BE49-F238E27FC236}">
              <a16:creationId xmlns:a16="http://schemas.microsoft.com/office/drawing/2014/main" id="{F728F3D5-0548-4584-A797-2E66375889A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2778740" y="525780"/>
          <a:ext cx="726300" cy="579120"/>
        </a:xfrm>
        <a:prstGeom prst="rect">
          <a:avLst/>
        </a:prstGeom>
      </xdr:spPr>
    </xdr:pic>
    <xdr:clientData/>
  </xdr:twoCellAnchor>
  <xdr:twoCellAnchor>
    <xdr:from>
      <xdr:col>3</xdr:col>
      <xdr:colOff>0</xdr:colOff>
      <xdr:row>6</xdr:row>
      <xdr:rowOff>8514</xdr:rowOff>
    </xdr:from>
    <xdr:to>
      <xdr:col>14</xdr:col>
      <xdr:colOff>633506</xdr:colOff>
      <xdr:row>22</xdr:row>
      <xdr:rowOff>125505</xdr:rowOff>
    </xdr:to>
    <xdr:graphicFrame macro="">
      <xdr:nvGraphicFramePr>
        <xdr:cNvPr id="25" name="Chart 24">
          <a:extLst>
            <a:ext uri="{FF2B5EF4-FFF2-40B4-BE49-F238E27FC236}">
              <a16:creationId xmlns:a16="http://schemas.microsoft.com/office/drawing/2014/main" id="{2FE50B19-2CF9-445A-91C1-B6AC3A60D1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44823</xdr:colOff>
      <xdr:row>6</xdr:row>
      <xdr:rowOff>1</xdr:rowOff>
    </xdr:from>
    <xdr:to>
      <xdr:col>24</xdr:col>
      <xdr:colOff>482600</xdr:colOff>
      <xdr:row>22</xdr:row>
      <xdr:rowOff>116541</xdr:rowOff>
    </xdr:to>
    <xdr:graphicFrame macro="">
      <xdr:nvGraphicFramePr>
        <xdr:cNvPr id="26" name="Chart 25">
          <a:extLst>
            <a:ext uri="{FF2B5EF4-FFF2-40B4-BE49-F238E27FC236}">
              <a16:creationId xmlns:a16="http://schemas.microsoft.com/office/drawing/2014/main" id="{BFF18369-C024-4D55-8478-61A7339E4D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581061</xdr:colOff>
      <xdr:row>23</xdr:row>
      <xdr:rowOff>53040</xdr:rowOff>
    </xdr:from>
    <xdr:to>
      <xdr:col>14</xdr:col>
      <xdr:colOff>645160</xdr:colOff>
      <xdr:row>41</xdr:row>
      <xdr:rowOff>0</xdr:rowOff>
    </xdr:to>
    <xdr:graphicFrame macro="">
      <xdr:nvGraphicFramePr>
        <xdr:cNvPr id="27" name="Chart 26">
          <a:extLst>
            <a:ext uri="{FF2B5EF4-FFF2-40B4-BE49-F238E27FC236}">
              <a16:creationId xmlns:a16="http://schemas.microsoft.com/office/drawing/2014/main" id="{C621990B-8E37-4453-810E-04706E3BC3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15</xdr:col>
      <xdr:colOff>47065</xdr:colOff>
      <xdr:row>23</xdr:row>
      <xdr:rowOff>39445</xdr:rowOff>
    </xdr:from>
    <xdr:to>
      <xdr:col>24</xdr:col>
      <xdr:colOff>457200</xdr:colOff>
      <xdr:row>41</xdr:row>
      <xdr:rowOff>7620</xdr:rowOff>
    </xdr:to>
    <xdr:graphicFrame macro="">
      <xdr:nvGraphicFramePr>
        <xdr:cNvPr id="28" name="Chart 27">
          <a:extLst>
            <a:ext uri="{FF2B5EF4-FFF2-40B4-BE49-F238E27FC236}">
              <a16:creationId xmlns:a16="http://schemas.microsoft.com/office/drawing/2014/main" id="{2B8240CA-0649-4BBB-B6D7-1E1E7C46CC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3</xdr:col>
      <xdr:colOff>0</xdr:colOff>
      <xdr:row>23</xdr:row>
      <xdr:rowOff>40793</xdr:rowOff>
    </xdr:from>
    <xdr:to>
      <xdr:col>6</xdr:col>
      <xdr:colOff>477520</xdr:colOff>
      <xdr:row>31</xdr:row>
      <xdr:rowOff>89753</xdr:rowOff>
    </xdr:to>
    <xdr:graphicFrame macro="">
      <xdr:nvGraphicFramePr>
        <xdr:cNvPr id="29" name="Chart 28">
          <a:extLst>
            <a:ext uri="{FF2B5EF4-FFF2-40B4-BE49-F238E27FC236}">
              <a16:creationId xmlns:a16="http://schemas.microsoft.com/office/drawing/2014/main" id="{DB291EE1-8909-4910-85E5-3CAC008088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3</xdr:col>
      <xdr:colOff>0</xdr:colOff>
      <xdr:row>32</xdr:row>
      <xdr:rowOff>1492</xdr:rowOff>
    </xdr:from>
    <xdr:to>
      <xdr:col>6</xdr:col>
      <xdr:colOff>470764</xdr:colOff>
      <xdr:row>40</xdr:row>
      <xdr:rowOff>167639</xdr:rowOff>
    </xdr:to>
    <xdr:graphicFrame macro="">
      <xdr:nvGraphicFramePr>
        <xdr:cNvPr id="30" name="Chart 29">
          <a:extLst>
            <a:ext uri="{FF2B5EF4-FFF2-40B4-BE49-F238E27FC236}">
              <a16:creationId xmlns:a16="http://schemas.microsoft.com/office/drawing/2014/main" id="{5B0EA82B-6441-45AE-AFED-950A7E8639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22</xdr:col>
      <xdr:colOff>66040</xdr:colOff>
      <xdr:row>1</xdr:row>
      <xdr:rowOff>7620</xdr:rowOff>
    </xdr:from>
    <xdr:to>
      <xdr:col>24</xdr:col>
      <xdr:colOff>478972</xdr:colOff>
      <xdr:row>4</xdr:row>
      <xdr:rowOff>348343</xdr:rowOff>
    </xdr:to>
    <mc:AlternateContent xmlns:mc="http://schemas.openxmlformats.org/markup-compatibility/2006">
      <mc:Choice xmlns:a14="http://schemas.microsoft.com/office/drawing/2010/main" Requires="a14">
        <xdr:graphicFrame macro="">
          <xdr:nvGraphicFramePr>
            <xdr:cNvPr id="31" name="Date (Year)">
              <a:extLst>
                <a:ext uri="{FF2B5EF4-FFF2-40B4-BE49-F238E27FC236}">
                  <a16:creationId xmlns:a16="http://schemas.microsoft.com/office/drawing/2014/main" id="{3A78642A-5123-43C2-927D-4D6655A8ADC3}"/>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dr:sp macro="" textlink="">
          <xdr:nvSpPr>
            <xdr:cNvPr id="0" name=""/>
            <xdr:cNvSpPr>
              <a:spLocks noTextEdit="1"/>
            </xdr:cNvSpPr>
          </xdr:nvSpPr>
          <xdr:spPr>
            <a:xfrm>
              <a:off x="13618754" y="170906"/>
              <a:ext cx="1632132" cy="13204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5</xdr:row>
      <xdr:rowOff>43181</xdr:rowOff>
    </xdr:from>
    <xdr:to>
      <xdr:col>2</xdr:col>
      <xdr:colOff>254000</xdr:colOff>
      <xdr:row>9</xdr:row>
      <xdr:rowOff>63500</xdr:rowOff>
    </xdr:to>
    <mc:AlternateContent xmlns:mc="http://schemas.openxmlformats.org/markup-compatibility/2006">
      <mc:Choice xmlns:a14="http://schemas.microsoft.com/office/drawing/2010/main" Requires="a14">
        <xdr:graphicFrame macro="">
          <xdr:nvGraphicFramePr>
            <xdr:cNvPr id="32" name="Gender">
              <a:extLst>
                <a:ext uri="{FF2B5EF4-FFF2-40B4-BE49-F238E27FC236}">
                  <a16:creationId xmlns:a16="http://schemas.microsoft.com/office/drawing/2014/main" id="{3687D85D-A0D2-4D80-97B9-B16EC71E6ED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5400" y="1654267"/>
              <a:ext cx="1447800" cy="6625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30198</xdr:rowOff>
    </xdr:from>
    <xdr:to>
      <xdr:col>2</xdr:col>
      <xdr:colOff>228000</xdr:colOff>
      <xdr:row>13</xdr:row>
      <xdr:rowOff>127564</xdr:rowOff>
    </xdr:to>
    <mc:AlternateContent xmlns:mc="http://schemas.openxmlformats.org/markup-compatibility/2006">
      <mc:Choice xmlns:a14="http://schemas.microsoft.com/office/drawing/2010/main" Requires="a14">
        <xdr:graphicFrame macro="">
          <xdr:nvGraphicFramePr>
            <xdr:cNvPr id="33" name="FP">
              <a:extLst>
                <a:ext uri="{FF2B5EF4-FFF2-40B4-BE49-F238E27FC236}">
                  <a16:creationId xmlns:a16="http://schemas.microsoft.com/office/drawing/2014/main" id="{3936D628-6BD1-42BE-A6BA-791C748FB3F8}"/>
                </a:ext>
              </a:extLst>
            </xdr:cNvPr>
            <xdr:cNvGraphicFramePr/>
          </xdr:nvGraphicFramePr>
          <xdr:xfrm>
            <a:off x="0" y="0"/>
            <a:ext cx="0" cy="0"/>
          </xdr:xfrm>
          <a:graphic>
            <a:graphicData uri="http://schemas.microsoft.com/office/drawing/2010/slicer">
              <sle:slicer xmlns:sle="http://schemas.microsoft.com/office/drawing/2010/slicer" name="FP"/>
            </a:graphicData>
          </a:graphic>
        </xdr:graphicFrame>
      </mc:Choice>
      <mc:Fallback>
        <xdr:sp macro="" textlink="">
          <xdr:nvSpPr>
            <xdr:cNvPr id="0" name=""/>
            <xdr:cNvSpPr>
              <a:spLocks noTextEdit="1"/>
            </xdr:cNvSpPr>
          </xdr:nvSpPr>
          <xdr:spPr>
            <a:xfrm>
              <a:off x="0" y="2468598"/>
              <a:ext cx="1447200" cy="6525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16934</xdr:colOff>
      <xdr:row>27</xdr:row>
      <xdr:rowOff>152401</xdr:rowOff>
    </xdr:from>
    <xdr:to>
      <xdr:col>2</xdr:col>
      <xdr:colOff>244934</xdr:colOff>
      <xdr:row>41</xdr:row>
      <xdr:rowOff>0</xdr:rowOff>
    </xdr:to>
    <mc:AlternateContent xmlns:mc="http://schemas.openxmlformats.org/markup-compatibility/2006">
      <mc:Choice xmlns:a14="http://schemas.microsoft.com/office/drawing/2010/main" Requires="a14">
        <xdr:graphicFrame macro="">
          <xdr:nvGraphicFramePr>
            <xdr:cNvPr id="34" name="EthnicGroup">
              <a:extLst>
                <a:ext uri="{FF2B5EF4-FFF2-40B4-BE49-F238E27FC236}">
                  <a16:creationId xmlns:a16="http://schemas.microsoft.com/office/drawing/2014/main" id="{B9FD9A72-CAEE-4E2E-B454-A574412851AB}"/>
                </a:ext>
              </a:extLst>
            </xdr:cNvPr>
            <xdr:cNvGraphicFramePr/>
          </xdr:nvGraphicFramePr>
          <xdr:xfrm>
            <a:off x="0" y="0"/>
            <a:ext cx="0" cy="0"/>
          </xdr:xfrm>
          <a:graphic>
            <a:graphicData uri="http://schemas.microsoft.com/office/drawing/2010/slicer">
              <sle:slicer xmlns:sle="http://schemas.microsoft.com/office/drawing/2010/slicer" name="EthnicGroup"/>
            </a:graphicData>
          </a:graphic>
        </xdr:graphicFrame>
      </mc:Choice>
      <mc:Fallback>
        <xdr:sp macro="" textlink="">
          <xdr:nvSpPr>
            <xdr:cNvPr id="0" name=""/>
            <xdr:cNvSpPr>
              <a:spLocks noTextEdit="1"/>
            </xdr:cNvSpPr>
          </xdr:nvSpPr>
          <xdr:spPr>
            <a:xfrm>
              <a:off x="16934" y="5736772"/>
              <a:ext cx="1447200" cy="2438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8467</xdr:colOff>
      <xdr:row>14</xdr:row>
      <xdr:rowOff>94262</xdr:rowOff>
    </xdr:from>
    <xdr:to>
      <xdr:col>2</xdr:col>
      <xdr:colOff>236467</xdr:colOff>
      <xdr:row>27</xdr:row>
      <xdr:rowOff>7902</xdr:rowOff>
    </xdr:to>
    <mc:AlternateContent xmlns:mc="http://schemas.openxmlformats.org/markup-compatibility/2006">
      <mc:Choice xmlns:a14="http://schemas.microsoft.com/office/drawing/2010/main" Requires="a14">
        <xdr:graphicFrame macro="">
          <xdr:nvGraphicFramePr>
            <xdr:cNvPr id="35" name="BU Region">
              <a:extLst>
                <a:ext uri="{FF2B5EF4-FFF2-40B4-BE49-F238E27FC236}">
                  <a16:creationId xmlns:a16="http://schemas.microsoft.com/office/drawing/2014/main" id="{2CD34003-573A-4E27-B6D0-EDA2D31081A4}"/>
                </a:ext>
              </a:extLst>
            </xdr:cNvPr>
            <xdr:cNvGraphicFramePr/>
          </xdr:nvGraphicFramePr>
          <xdr:xfrm>
            <a:off x="0" y="0"/>
            <a:ext cx="0" cy="0"/>
          </xdr:xfrm>
          <a:graphic>
            <a:graphicData uri="http://schemas.microsoft.com/office/drawing/2010/slicer">
              <sle:slicer xmlns:sle="http://schemas.microsoft.com/office/drawing/2010/slicer" name="BU Region"/>
            </a:graphicData>
          </a:graphic>
        </xdr:graphicFrame>
      </mc:Choice>
      <mc:Fallback>
        <xdr:sp macro="" textlink="">
          <xdr:nvSpPr>
            <xdr:cNvPr id="0" name=""/>
            <xdr:cNvSpPr>
              <a:spLocks noTextEdit="1"/>
            </xdr:cNvSpPr>
          </xdr:nvSpPr>
          <xdr:spPr>
            <a:xfrm>
              <a:off x="8467" y="3272891"/>
              <a:ext cx="1447200" cy="23193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88900</xdr:colOff>
      <xdr:row>5</xdr:row>
      <xdr:rowOff>76200</xdr:rowOff>
    </xdr:from>
    <xdr:to>
      <xdr:col>16</xdr:col>
      <xdr:colOff>127000</xdr:colOff>
      <xdr:row>9</xdr:row>
      <xdr:rowOff>101600</xdr:rowOff>
    </xdr:to>
    <xdr:pic>
      <xdr:nvPicPr>
        <xdr:cNvPr id="40" name="Graphic 39" descr="Earth globe: Africa and Europe">
          <a:extLst>
            <a:ext uri="{FF2B5EF4-FFF2-40B4-BE49-F238E27FC236}">
              <a16:creationId xmlns:a16="http://schemas.microsoft.com/office/drawing/2014/main" id="{C6CB2146-4F75-417B-95B4-39CEA82B648E}"/>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9448800" y="1701800"/>
          <a:ext cx="647700" cy="647700"/>
        </a:xfrm>
        <a:prstGeom prst="rect">
          <a:avLst/>
        </a:prstGeom>
      </xdr:spPr>
    </xdr:pic>
    <xdr:clientData/>
  </xdr:twoCellAnchor>
  <xdr:twoCellAnchor editAs="oneCell">
    <xdr:from>
      <xdr:col>3</xdr:col>
      <xdr:colOff>150000</xdr:colOff>
      <xdr:row>23</xdr:row>
      <xdr:rowOff>48400</xdr:rowOff>
    </xdr:from>
    <xdr:to>
      <xdr:col>3</xdr:col>
      <xdr:colOff>546100</xdr:colOff>
      <xdr:row>25</xdr:row>
      <xdr:rowOff>88900</xdr:rowOff>
    </xdr:to>
    <xdr:pic>
      <xdr:nvPicPr>
        <xdr:cNvPr id="42" name="Graphic 41" descr="Warning">
          <a:extLst>
            <a:ext uri="{FF2B5EF4-FFF2-40B4-BE49-F238E27FC236}">
              <a16:creationId xmlns:a16="http://schemas.microsoft.com/office/drawing/2014/main" id="{3393950B-25A0-4D99-9D57-37EDFBE04CF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978800" y="4785500"/>
          <a:ext cx="396100" cy="396100"/>
        </a:xfrm>
        <a:prstGeom prst="rect">
          <a:avLst/>
        </a:prstGeom>
      </xdr:spPr>
    </xdr:pic>
    <xdr:clientData/>
  </xdr:twoCellAnchor>
  <xdr:twoCellAnchor editAs="oneCell">
    <xdr:from>
      <xdr:col>3</xdr:col>
      <xdr:colOff>122200</xdr:colOff>
      <xdr:row>31</xdr:row>
      <xdr:rowOff>160300</xdr:rowOff>
    </xdr:from>
    <xdr:to>
      <xdr:col>3</xdr:col>
      <xdr:colOff>533400</xdr:colOff>
      <xdr:row>34</xdr:row>
      <xdr:rowOff>38100</xdr:rowOff>
    </xdr:to>
    <xdr:pic>
      <xdr:nvPicPr>
        <xdr:cNvPr id="44" name="Graphic 43" descr="Information">
          <a:extLst>
            <a:ext uri="{FF2B5EF4-FFF2-40B4-BE49-F238E27FC236}">
              <a16:creationId xmlns:a16="http://schemas.microsoft.com/office/drawing/2014/main" id="{9D8CF200-A611-483A-9CF2-3CB01DCD4C27}"/>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1951000" y="6319800"/>
          <a:ext cx="411200" cy="411200"/>
        </a:xfrm>
        <a:prstGeom prst="rect">
          <a:avLst/>
        </a:prstGeom>
      </xdr:spPr>
    </xdr:pic>
    <xdr:clientData/>
  </xdr:twoCellAnchor>
  <xdr:twoCellAnchor editAs="oneCell">
    <xdr:from>
      <xdr:col>6</xdr:col>
      <xdr:colOff>589700</xdr:colOff>
      <xdr:row>23</xdr:row>
      <xdr:rowOff>43600</xdr:rowOff>
    </xdr:from>
    <xdr:to>
      <xdr:col>8</xdr:col>
      <xdr:colOff>355600</xdr:colOff>
      <xdr:row>26</xdr:row>
      <xdr:rowOff>0</xdr:rowOff>
    </xdr:to>
    <xdr:pic>
      <xdr:nvPicPr>
        <xdr:cNvPr id="46" name="Graphic 45" descr="Marker">
          <a:extLst>
            <a:ext uri="{FF2B5EF4-FFF2-40B4-BE49-F238E27FC236}">
              <a16:creationId xmlns:a16="http://schemas.microsoft.com/office/drawing/2014/main" id="{13061B6D-F3B5-465A-94C3-0015E1A65BE9}"/>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5187100" y="4780700"/>
          <a:ext cx="540600" cy="489800"/>
        </a:xfrm>
        <a:prstGeom prst="rect">
          <a:avLst/>
        </a:prstGeom>
      </xdr:spPr>
    </xdr:pic>
    <xdr:clientData/>
  </xdr:twoCellAnchor>
  <xdr:twoCellAnchor editAs="oneCell">
    <xdr:from>
      <xdr:col>15</xdr:col>
      <xdr:colOff>346000</xdr:colOff>
      <xdr:row>23</xdr:row>
      <xdr:rowOff>92000</xdr:rowOff>
    </xdr:from>
    <xdr:to>
      <xdr:col>16</xdr:col>
      <xdr:colOff>279400</xdr:colOff>
      <xdr:row>26</xdr:row>
      <xdr:rowOff>101600</xdr:rowOff>
    </xdr:to>
    <xdr:pic>
      <xdr:nvPicPr>
        <xdr:cNvPr id="48" name="Graphic 47" descr="Clock">
          <a:extLst>
            <a:ext uri="{FF2B5EF4-FFF2-40B4-BE49-F238E27FC236}">
              <a16:creationId xmlns:a16="http://schemas.microsoft.com/office/drawing/2014/main" id="{77C270FD-BFDE-49BC-90C3-246B9C4A7F27}"/>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 uri="{96DAC541-7B7A-43D3-8B79-37D633B846F1}">
              <asvg:svgBlip xmlns:asvg="http://schemas.microsoft.com/office/drawing/2016/SVG/main" r:embed="rId33"/>
            </a:ext>
          </a:extLst>
        </a:blip>
        <a:stretch>
          <a:fillRect/>
        </a:stretch>
      </xdr:blipFill>
      <xdr:spPr>
        <a:xfrm>
          <a:off x="9705900" y="4829100"/>
          <a:ext cx="543000" cy="543000"/>
        </a:xfrm>
        <a:prstGeom prst="rect">
          <a:avLst/>
        </a:prstGeom>
      </xdr:spPr>
    </xdr:pic>
    <xdr:clientData/>
  </xdr:twoCellAnchor>
  <xdr:twoCellAnchor editAs="oneCell">
    <xdr:from>
      <xdr:col>3</xdr:col>
      <xdr:colOff>115000</xdr:colOff>
      <xdr:row>5</xdr:row>
      <xdr:rowOff>38800</xdr:rowOff>
    </xdr:from>
    <xdr:to>
      <xdr:col>3</xdr:col>
      <xdr:colOff>584200</xdr:colOff>
      <xdr:row>8</xdr:row>
      <xdr:rowOff>63500</xdr:rowOff>
    </xdr:to>
    <xdr:pic>
      <xdr:nvPicPr>
        <xdr:cNvPr id="50" name="Graphic 49" descr="Employee badge">
          <a:extLst>
            <a:ext uri="{FF2B5EF4-FFF2-40B4-BE49-F238E27FC236}">
              <a16:creationId xmlns:a16="http://schemas.microsoft.com/office/drawing/2014/main" id="{B77B9BF8-863B-4047-9EA0-A2465CFFD40A}"/>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 uri="{96DAC541-7B7A-43D3-8B79-37D633B846F1}">
              <asvg:svgBlip xmlns:asvg="http://schemas.microsoft.com/office/drawing/2016/SVG/main" r:embed="rId35"/>
            </a:ext>
          </a:extLst>
        </a:blip>
        <a:stretch>
          <a:fillRect/>
        </a:stretch>
      </xdr:blipFill>
      <xdr:spPr>
        <a:xfrm>
          <a:off x="1943800" y="1664400"/>
          <a:ext cx="469200" cy="469200"/>
        </a:xfrm>
        <a:prstGeom prst="rect">
          <a:avLst/>
        </a:prstGeom>
      </xdr:spPr>
    </xdr:pic>
    <xdr:clientData/>
  </xdr:twoCellAnchor>
  <xdr:twoCellAnchor>
    <xdr:from>
      <xdr:col>7</xdr:col>
      <xdr:colOff>65315</xdr:colOff>
      <xdr:row>0</xdr:row>
      <xdr:rowOff>152400</xdr:rowOff>
    </xdr:from>
    <xdr:to>
      <xdr:col>7</xdr:col>
      <xdr:colOff>65315</xdr:colOff>
      <xdr:row>4</xdr:row>
      <xdr:rowOff>326571</xdr:rowOff>
    </xdr:to>
    <xdr:cxnSp macro="">
      <xdr:nvCxnSpPr>
        <xdr:cNvPr id="55" name="Straight Connector 54">
          <a:extLst>
            <a:ext uri="{FF2B5EF4-FFF2-40B4-BE49-F238E27FC236}">
              <a16:creationId xmlns:a16="http://schemas.microsoft.com/office/drawing/2014/main" id="{55E28C0B-FEE1-4873-AEB2-8C68DCE4218C}"/>
            </a:ext>
          </a:extLst>
        </xdr:cNvPr>
        <xdr:cNvCxnSpPr/>
      </xdr:nvCxnSpPr>
      <xdr:spPr>
        <a:xfrm>
          <a:off x="5268686" y="152400"/>
          <a:ext cx="0" cy="13171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76200</xdr:colOff>
      <xdr:row>1</xdr:row>
      <xdr:rowOff>0</xdr:rowOff>
    </xdr:from>
    <xdr:to>
      <xdr:col>11</xdr:col>
      <xdr:colOff>76200</xdr:colOff>
      <xdr:row>4</xdr:row>
      <xdr:rowOff>337457</xdr:rowOff>
    </xdr:to>
    <xdr:cxnSp macro="">
      <xdr:nvCxnSpPr>
        <xdr:cNvPr id="56" name="Straight Connector 55">
          <a:extLst>
            <a:ext uri="{FF2B5EF4-FFF2-40B4-BE49-F238E27FC236}">
              <a16:creationId xmlns:a16="http://schemas.microsoft.com/office/drawing/2014/main" id="{D8A0E64A-393F-4351-8FED-164E5A46D376}"/>
            </a:ext>
          </a:extLst>
        </xdr:cNvPr>
        <xdr:cNvCxnSpPr/>
      </xdr:nvCxnSpPr>
      <xdr:spPr>
        <a:xfrm>
          <a:off x="7271657" y="163286"/>
          <a:ext cx="0" cy="13171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21772</xdr:colOff>
      <xdr:row>1</xdr:row>
      <xdr:rowOff>21771</xdr:rowOff>
    </xdr:from>
    <xdr:to>
      <xdr:col>15</xdr:col>
      <xdr:colOff>21772</xdr:colOff>
      <xdr:row>4</xdr:row>
      <xdr:rowOff>359228</xdr:rowOff>
    </xdr:to>
    <xdr:cxnSp macro="">
      <xdr:nvCxnSpPr>
        <xdr:cNvPr id="57" name="Straight Connector 56">
          <a:extLst>
            <a:ext uri="{FF2B5EF4-FFF2-40B4-BE49-F238E27FC236}">
              <a16:creationId xmlns:a16="http://schemas.microsoft.com/office/drawing/2014/main" id="{6A87487D-D45D-4299-8166-F0A9103B4EC7}"/>
            </a:ext>
          </a:extLst>
        </xdr:cNvPr>
        <xdr:cNvCxnSpPr/>
      </xdr:nvCxnSpPr>
      <xdr:spPr>
        <a:xfrm>
          <a:off x="9383486" y="185057"/>
          <a:ext cx="0" cy="13171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326572</xdr:colOff>
      <xdr:row>1</xdr:row>
      <xdr:rowOff>10886</xdr:rowOff>
    </xdr:from>
    <xdr:to>
      <xdr:col>18</xdr:col>
      <xdr:colOff>326572</xdr:colOff>
      <xdr:row>4</xdr:row>
      <xdr:rowOff>348343</xdr:rowOff>
    </xdr:to>
    <xdr:cxnSp macro="">
      <xdr:nvCxnSpPr>
        <xdr:cNvPr id="58" name="Straight Connector 57">
          <a:extLst>
            <a:ext uri="{FF2B5EF4-FFF2-40B4-BE49-F238E27FC236}">
              <a16:creationId xmlns:a16="http://schemas.microsoft.com/office/drawing/2014/main" id="{84490191-85C9-404C-B75A-FBDB88E74D61}"/>
            </a:ext>
          </a:extLst>
        </xdr:cNvPr>
        <xdr:cNvCxnSpPr/>
      </xdr:nvCxnSpPr>
      <xdr:spPr>
        <a:xfrm>
          <a:off x="11517086" y="174172"/>
          <a:ext cx="0" cy="13171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1284515</xdr:colOff>
      <xdr:row>0</xdr:row>
      <xdr:rowOff>152400</xdr:rowOff>
    </xdr:from>
    <xdr:to>
      <xdr:col>3</xdr:col>
      <xdr:colOff>1284515</xdr:colOff>
      <xdr:row>4</xdr:row>
      <xdr:rowOff>326571</xdr:rowOff>
    </xdr:to>
    <xdr:cxnSp macro="">
      <xdr:nvCxnSpPr>
        <xdr:cNvPr id="59" name="Straight Connector 58">
          <a:extLst>
            <a:ext uri="{FF2B5EF4-FFF2-40B4-BE49-F238E27FC236}">
              <a16:creationId xmlns:a16="http://schemas.microsoft.com/office/drawing/2014/main" id="{053EA0CE-83FF-42C0-95EF-9640E61CE4C8}"/>
            </a:ext>
          </a:extLst>
        </xdr:cNvPr>
        <xdr:cNvCxnSpPr/>
      </xdr:nvCxnSpPr>
      <xdr:spPr>
        <a:xfrm>
          <a:off x="3113315" y="152400"/>
          <a:ext cx="0" cy="13171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J" refreshedDate="43572.197405092593" backgroundQuery="1" createdVersion="6" refreshedVersion="6" minRefreshableVersion="3" recordCount="0" supportSubquery="1" supportAdvancedDrill="1" xr:uid="{2EE0F6CD-1234-4AE4-B2DB-02B0137D12EC}">
  <cacheSource type="external" connectionId="6"/>
  <cacheFields count="3">
    <cacheField name="[HR Data].[Gender].[Gender]" caption="Gender" numFmtId="0" hierarchy="11" level="1">
      <sharedItems count="2">
        <s v="F"/>
        <s v="M"/>
      </sharedItems>
    </cacheField>
    <cacheField name="[Measures].[Active Employees]" caption="Active Employees" numFmtId="0" hierarchy="26" level="32767"/>
    <cacheField name="[HR Data].[FP].[FP]" caption="FP" numFmtId="0" hierarchy="10" level="1">
      <sharedItems count="2">
        <s v="FT"/>
        <s v="PT"/>
      </sharedItems>
    </cacheField>
  </cacheFields>
  <cacheHierarchies count="33">
    <cacheHierarchy uniqueName="[HR Data].[Age]" caption="Age" attribute="1" defaultMemberUniqueName="[HR Data].[Age].[All]" allUniqueName="[HR Data].[Age].[All]" dimensionUniqueName="[HR Data]" displayFolder="" count="0" memberValueDatatype="20" unbalanced="0"/>
    <cacheHierarchy uniqueName="[HR Data].[AgeGroup]" caption="AgeGroup" attribute="1" defaultMemberUniqueName="[HR Data].[AgeGroup].[All]" allUniqueName="[HR Data].[AgeGroup].[All]" dimensionUniqueName="[HR Data]" displayFolder="" count="0" memberValueDatatype="130" unbalanced="0"/>
    <cacheHierarchy uniqueName="[HR Data].[BadHires]" caption="BadHires" attribute="1" defaultMemberUniqueName="[HR Data].[BadHires].[All]" allUniqueName="[HR Data].[BadHires].[All]" dimensionUniqueName="[HR Data]" displayFolder="" count="0" memberValueDatatype="20" unbalanced="0"/>
    <cacheHierarchy uniqueName="[HR Data].[BU Region]" caption="BU Region" attribute="1" defaultMemberUniqueName="[HR Data].[BU Region].[All]" allUniqueName="[HR Data].[BU Region].[All]" dimensionUniqueName="[HR Data]" displayFolder="" count="2" memberValueDatatype="130" unbalanced="0"/>
    <cacheHierarchy uniqueName="[HR Data].[Date]" caption="Date" attribute="1" time="1" defaultMemberUniqueName="[HR Data].[Date].[All]" allUniqueName="[HR Data].[Date].[All]" dimensionUniqueName="[HR Data]" displayFolder="" count="0" memberValueDatatype="7"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Year)]" caption="Date (Year)" attribute="1" defaultMemberUniqueName="[HR Data].[Date (Year)].[All]" allUniqueName="[HR Data].[Date (Year)].[All]" dimensionUniqueName="[HR Data]" displayFolder="" count="2" memberValueDatatype="130" unbalanced="0"/>
    <cacheHierarchy uniqueName="[HR Data].[EmpID]" caption="EmpID" attribute="1" defaultMemberUniqueName="[HR Data].[EmpID].[All]" allUniqueName="[HR Data].[EmpID].[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cacheHierarchy uniqueName="[HR Data].[FP]" caption="FP" attribute="1" defaultMemberUniqueName="[HR Data].[FP].[All]" allUniqueName="[HR Data].[FP].[All]" dimensionUniqueName="[HR Data]" displayFolder="" count="2" memberValueDatatype="130" unbalanced="0">
      <fieldsUsage count="2">
        <fieldUsage x="-1"/>
        <fieldUsage x="2"/>
      </fieldsUsage>
    </cacheHierarchy>
    <cacheHierarchy uniqueName="[HR Data].[Gender]" caption="Gender" attribute="1" defaultMemberUniqueName="[HR Data].[Gender].[All]" allUniqueName="[HR Data].[Gender].[All]" dimensionUniqueName="[HR Data]" displayFolder="" count="2" memberValueDatatype="130" unbalanced="0">
      <fieldsUsage count="2">
        <fieldUsage x="-1"/>
        <fieldUsage x="0"/>
      </fieldsUsage>
    </cacheHierarchy>
    <cacheHierarchy uniqueName="[HR Data].[HireDate]" caption="HireDate" attribute="1" time="1" defaultMemberUniqueName="[HR Data].[HireDate].[All]" allUniqueName="[HR Data].[Hire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PayType]" caption="PayType" attribute="1" defaultMemberUniqueName="[HR Data].[PayType].[All]" allUniqueName="[HR Data].[PayType].[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TermDate]" caption="TermDate" attribute="1" time="1" defaultMemberUniqueName="[HR Data].[TermDate].[All]" allUniqueName="[HR Data].[TermDate].[All]" dimensionUniqueName="[HR Data]" displayFolder="" count="0" memberValueDatatype="7" unbalanced="0"/>
    <cacheHierarchy uniqueName="[HR Data].[TermReason]" caption="TermReason" attribute="1" defaultMemberUniqueName="[HR Data].[TermReason].[All]" allUniqueName="[HR Data].[TermReason].[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8"/>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8"/>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6"/>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6"/>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2"/>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1"/>
      </fieldsUsage>
    </cacheHierarchy>
    <cacheHierarchy uniqueName="[Measures].[New Hires]" caption="New Hires" measure="1" displayFolder="" measureGroup="HR Data" count="0"/>
    <cacheHierarchy uniqueName="[Measures].[Avg. Tenure months]" caption="Avg. Tenure months" measure="1" displayFolder="" measureGroup="HR Data" count="0"/>
    <cacheHierarchy uniqueName="[Measures].[Seperations]" caption="Seperations" measure="1" displayFolder="" measureGroup="HR Data" count="0"/>
    <cacheHierarchy uniqueName="[Measures].[TurnOver %]" caption="TurnOver %"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J" refreshedDate="43572.197406481479" backgroundQuery="1" createdVersion="6" refreshedVersion="6" minRefreshableVersion="3" recordCount="0" supportSubquery="1" supportAdvancedDrill="1" xr:uid="{15A14981-9C06-496E-99BE-9AB60F42A7BB}">
  <cacheSource type="external" connectionId="6"/>
  <cacheFields count="3">
    <cacheField name="[Measures].[TurnOver %]" caption="TurnOver %" numFmtId="0" hierarchy="30" level="32767"/>
    <cacheField name="[HR Data].[Gender].[Gender]" caption="Gender" numFmtId="0" hierarchy="11" level="1">
      <sharedItems count="2">
        <s v="F"/>
        <s v="M"/>
      </sharedItems>
    </cacheField>
    <cacheField name="[HR Data].[Date (Year)].[Date (Year)]" caption="Date (Year)" numFmtId="0" hierarchy="7" level="1">
      <sharedItems count="4">
        <s v="2015"/>
        <s v="2016"/>
        <s v="2017"/>
        <s v="2018"/>
      </sharedItems>
    </cacheField>
  </cacheFields>
  <cacheHierarchies count="33">
    <cacheHierarchy uniqueName="[HR Data].[Age]" caption="Age" attribute="1" defaultMemberUniqueName="[HR Data].[Age].[All]" allUniqueName="[HR Data].[Age].[All]" dimensionUniqueName="[HR Data]" displayFolder="" count="0" memberValueDatatype="20" unbalanced="0"/>
    <cacheHierarchy uniqueName="[HR Data].[AgeGroup]" caption="AgeGroup" attribute="1" defaultMemberUniqueName="[HR Data].[AgeGroup].[All]" allUniqueName="[HR Data].[AgeGroup].[All]" dimensionUniqueName="[HR Data]" displayFolder="" count="0" memberValueDatatype="130" unbalanced="0"/>
    <cacheHierarchy uniqueName="[HR Data].[BadHires]" caption="BadHires" attribute="1" defaultMemberUniqueName="[HR Data].[BadHires].[All]" allUniqueName="[HR Data].[BadHires].[All]" dimensionUniqueName="[HR Data]" displayFolder="" count="0" memberValueDatatype="20" unbalanced="0"/>
    <cacheHierarchy uniqueName="[HR Data].[BU Region]" caption="BU Region" attribute="1" defaultMemberUniqueName="[HR Data].[BU Region].[All]" allUniqueName="[HR Data].[BU Region].[All]" dimensionUniqueName="[HR Data]" displayFolder="" count="2" memberValueDatatype="130" unbalanced="0"/>
    <cacheHierarchy uniqueName="[HR Data].[Date]" caption="Date" attribute="1" time="1" defaultMemberUniqueName="[HR Data].[Date].[All]" allUniqueName="[HR Data].[Date].[All]" dimensionUniqueName="[HR Data]" displayFolder="" count="0" memberValueDatatype="7"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Year)]" caption="Date (Year)" attribute="1" defaultMemberUniqueName="[HR Data].[Date (Year)].[All]" allUniqueName="[HR Data].[Date (Year)].[All]" dimensionUniqueName="[HR Data]" displayFolder="" count="2" memberValueDatatype="130" unbalanced="0">
      <fieldsUsage count="2">
        <fieldUsage x="-1"/>
        <fieldUsage x="2"/>
      </fieldsUsage>
    </cacheHierarchy>
    <cacheHierarchy uniqueName="[HR Data].[EmpID]" caption="EmpID" attribute="1" defaultMemberUniqueName="[HR Data].[EmpID].[All]" allUniqueName="[HR Data].[EmpID].[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cacheHierarchy uniqueName="[HR Data].[FP]" caption="FP" attribute="1" defaultMemberUniqueName="[HR Data].[FP].[All]" allUniqueName="[HR Data].[FP].[All]" dimensionUniqueName="[HR Data]" displayFolder="" count="2" memberValueDatatype="130" unbalanced="0"/>
    <cacheHierarchy uniqueName="[HR Data].[Gender]" caption="Gender" attribute="1" defaultMemberUniqueName="[HR Data].[Gender].[All]" allUniqueName="[HR Data].[Gender].[All]" dimensionUniqueName="[HR Data]" displayFolder="" count="2" memberValueDatatype="130" unbalanced="0">
      <fieldsUsage count="2">
        <fieldUsage x="-1"/>
        <fieldUsage x="1"/>
      </fieldsUsage>
    </cacheHierarchy>
    <cacheHierarchy uniqueName="[HR Data].[HireDate]" caption="HireDate" attribute="1" time="1" defaultMemberUniqueName="[HR Data].[HireDate].[All]" allUniqueName="[HR Data].[Hire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PayType]" caption="PayType" attribute="1" defaultMemberUniqueName="[HR Data].[PayType].[All]" allUniqueName="[HR Data].[PayType].[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TermDate]" caption="TermDate" attribute="1" time="1" defaultMemberUniqueName="[HR Data].[TermDate].[All]" allUniqueName="[HR Data].[TermDate].[All]" dimensionUniqueName="[HR Data]" displayFolder="" count="0" memberValueDatatype="7" unbalanced="0"/>
    <cacheHierarchy uniqueName="[HR Data].[TermReason]" caption="TermReason" attribute="1" defaultMemberUniqueName="[HR Data].[TermReason].[All]" allUniqueName="[HR Data].[TermReason].[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8"/>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8"/>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6"/>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6"/>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2"/>
        </ext>
      </extLst>
    </cacheHierarchy>
    <cacheHierarchy uniqueName="[Measures].[EmpCount]" caption="EmpCount" measure="1" displayFolder="" measureGroup="HR Data" count="0"/>
    <cacheHierarchy uniqueName="[Measures].[Active Employees]" caption="Active Employees" measure="1" displayFolder="" measureGroup="HR Data" count="0"/>
    <cacheHierarchy uniqueName="[Measures].[New Hires]" caption="New Hires" measure="1" displayFolder="" measureGroup="HR Data" count="0"/>
    <cacheHierarchy uniqueName="[Measures].[Avg. Tenure months]" caption="Avg. Tenure months" measure="1" displayFolder="" measureGroup="HR Data" count="0"/>
    <cacheHierarchy uniqueName="[Measures].[Seperations]" caption="Seperations" measure="1" displayFolder="" measureGroup="HR Data" count="0"/>
    <cacheHierarchy uniqueName="[Measures].[TurnOver %]" caption="TurnOver %" measure="1" displayFolder="" measureGroup="HR Data" count="0" oneField="1">
      <fieldsUsage count="1">
        <fieldUsage x="0"/>
      </fieldsUsage>
    </cacheHierarchy>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J" refreshedDate="43572.197863541667" backgroundQuery="1" createdVersion="6" refreshedVersion="6" minRefreshableVersion="3" recordCount="0" supportSubquery="1" supportAdvancedDrill="1" xr:uid="{9C70E11A-A8EA-48F6-9F5A-C07DB2E07159}">
  <cacheSource type="external" connectionId="6"/>
  <cacheFields count="3">
    <cacheField name="[HR Data].[BU Region].[BU Region]" caption="BU Region" numFmtId="0" hierarchy="3" level="1">
      <sharedItems count="7">
        <s v="Central"/>
        <s v="East"/>
        <s v="Midwest"/>
        <s v="North"/>
        <s v="Northwest"/>
        <s v="South"/>
        <s v="West"/>
      </sharedItems>
    </cacheField>
    <cacheField name="[HR Data].[FP].[FP]" caption="FP" numFmtId="0" hierarchy="10" level="1">
      <sharedItems count="2">
        <s v="FT"/>
        <s v="PT"/>
      </sharedItems>
    </cacheField>
    <cacheField name="[Measures].[Active Employees]" caption="Active Employees" numFmtId="0" hierarchy="26" level="32767"/>
  </cacheFields>
  <cacheHierarchies count="33">
    <cacheHierarchy uniqueName="[HR Data].[Age]" caption="Age" attribute="1" defaultMemberUniqueName="[HR Data].[Age].[All]" allUniqueName="[HR Data].[Age].[All]" dimensionUniqueName="[HR Data]" displayFolder="" count="0" memberValueDatatype="20" unbalanced="0"/>
    <cacheHierarchy uniqueName="[HR Data].[AgeGroup]" caption="AgeGroup" attribute="1" defaultMemberUniqueName="[HR Data].[AgeGroup].[All]" allUniqueName="[HR Data].[AgeGroup].[All]" dimensionUniqueName="[HR Data]" displayFolder="" count="0" memberValueDatatype="130" unbalanced="0"/>
    <cacheHierarchy uniqueName="[HR Data].[BadHires]" caption="BadHires" attribute="1" defaultMemberUniqueName="[HR Data].[BadHires].[All]" allUniqueName="[HR Data].[BadHires].[All]" dimensionUniqueName="[HR Data]" displayFolder="" count="0" memberValueDatatype="20" unbalanced="0"/>
    <cacheHierarchy uniqueName="[HR Data].[BU Region]" caption="BU Region" attribute="1" defaultMemberUniqueName="[HR Data].[BU Region].[All]" allUniqueName="[HR Data].[BU Region].[All]" dimensionUniqueName="[HR Data]" displayFolder="" count="2" memberValueDatatype="130" unbalanced="0">
      <fieldsUsage count="2">
        <fieldUsage x="-1"/>
        <fieldUsage x="0"/>
      </fieldsUsage>
    </cacheHierarchy>
    <cacheHierarchy uniqueName="[HR Data].[Date]" caption="Date" attribute="1" time="1" defaultMemberUniqueName="[HR Data].[Date].[All]" allUniqueName="[HR Data].[Date].[All]" dimensionUniqueName="[HR Data]" displayFolder="" count="0" memberValueDatatype="7"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Year)]" caption="Date (Year)" attribute="1" defaultMemberUniqueName="[HR Data].[Date (Year)].[All]" allUniqueName="[HR Data].[Date (Year)].[All]" dimensionUniqueName="[HR Data]" displayFolder="" count="2" memberValueDatatype="130" unbalanced="0"/>
    <cacheHierarchy uniqueName="[HR Data].[EmpID]" caption="EmpID" attribute="1" defaultMemberUniqueName="[HR Data].[EmpID].[All]" allUniqueName="[HR Data].[EmpID].[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cacheHierarchy uniqueName="[HR Data].[FP]" caption="FP" attribute="1" defaultMemberUniqueName="[HR Data].[FP].[All]" allUniqueName="[HR Data].[FP].[All]" dimensionUniqueName="[HR Data]" displayFolder="" count="2" memberValueDatatype="130" unbalanced="0">
      <fieldsUsage count="2">
        <fieldUsage x="-1"/>
        <fieldUsage x="1"/>
      </fieldsUsage>
    </cacheHierarchy>
    <cacheHierarchy uniqueName="[HR Data].[Gender]" caption="Gender" attribute="1" defaultMemberUniqueName="[HR Data].[Gender].[All]" allUniqueName="[HR Data].[Gender].[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PayType]" caption="PayType" attribute="1" defaultMemberUniqueName="[HR Data].[PayType].[All]" allUniqueName="[HR Data].[PayType].[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TermDate]" caption="TermDate" attribute="1" time="1" defaultMemberUniqueName="[HR Data].[TermDate].[All]" allUniqueName="[HR Data].[TermDate].[All]" dimensionUniqueName="[HR Data]" displayFolder="" count="0" memberValueDatatype="7" unbalanced="0"/>
    <cacheHierarchy uniqueName="[HR Data].[TermReason]" caption="TermReason" attribute="1" defaultMemberUniqueName="[HR Data].[TermReason].[All]" allUniqueName="[HR Data].[TermReason].[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8"/>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8"/>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6"/>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6"/>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2"/>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2"/>
      </fieldsUsage>
    </cacheHierarchy>
    <cacheHierarchy uniqueName="[Measures].[New Hires]" caption="New Hires" measure="1" displayFolder="" measureGroup="HR Data" count="0"/>
    <cacheHierarchy uniqueName="[Measures].[Avg. Tenure months]" caption="Avg. Tenure months" measure="1" displayFolder="" measureGroup="HR Data" count="0"/>
    <cacheHierarchy uniqueName="[Measures].[Seperations]" caption="Seperations" measure="1" displayFolder="" measureGroup="HR Data" count="0"/>
    <cacheHierarchy uniqueName="[Measures].[TurnOver %]" caption="TurnOver %"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J" refreshedDate="43572.198276388888" backgroundQuery="1" createdVersion="6" refreshedVersion="6" minRefreshableVersion="3" recordCount="0" supportSubquery="1" supportAdvancedDrill="1" xr:uid="{2910063B-03F7-48E5-8BAC-4EA4A5860DFF}">
  <cacheSource type="external" connectionId="6"/>
  <cacheFields count="4">
    <cacheField name="[HR Data].[EthnicGroup].[EthnicGroup]" caption="EthnicGroup" numFmtId="0" hierarchy="9" level="1">
      <sharedItems count="7">
        <s v="Group A"/>
        <s v="Group B"/>
        <s v="Group C"/>
        <s v="Group D"/>
        <s v="Group E"/>
        <s v="Group F"/>
        <s v="Group G"/>
      </sharedItems>
    </cacheField>
    <cacheField name="[HR Data].[Gender].[Gender]" caption="Gender" numFmtId="0" hierarchy="11" level="1">
      <sharedItems count="2">
        <s v="F"/>
        <s v="M"/>
      </sharedItems>
    </cacheField>
    <cacheField name="[Measures].[Active Employees]" caption="Active Employees" numFmtId="0" hierarchy="26" level="32767"/>
    <cacheField name="[HR Data].[FP].[FP]" caption="FP" numFmtId="0" hierarchy="10" level="1">
      <sharedItems count="2">
        <s v="FT"/>
        <s v="PT"/>
      </sharedItems>
    </cacheField>
  </cacheFields>
  <cacheHierarchies count="33">
    <cacheHierarchy uniqueName="[HR Data].[Age]" caption="Age" attribute="1" defaultMemberUniqueName="[HR Data].[Age].[All]" allUniqueName="[HR Data].[Age].[All]" dimensionUniqueName="[HR Data]" displayFolder="" count="0" memberValueDatatype="20" unbalanced="0"/>
    <cacheHierarchy uniqueName="[HR Data].[AgeGroup]" caption="AgeGroup" attribute="1" defaultMemberUniqueName="[HR Data].[AgeGroup].[All]" allUniqueName="[HR Data].[AgeGroup].[All]" dimensionUniqueName="[HR Data]" displayFolder="" count="0" memberValueDatatype="130" unbalanced="0"/>
    <cacheHierarchy uniqueName="[HR Data].[BadHires]" caption="BadHires" attribute="1" defaultMemberUniqueName="[HR Data].[BadHires].[All]" allUniqueName="[HR Data].[BadHires].[All]" dimensionUniqueName="[HR Data]" displayFolder="" count="0" memberValueDatatype="20" unbalanced="0"/>
    <cacheHierarchy uniqueName="[HR Data].[BU Region]" caption="BU Region" attribute="1" defaultMemberUniqueName="[HR Data].[BU Region].[All]" allUniqueName="[HR Data].[BU Region].[All]" dimensionUniqueName="[HR Data]" displayFolder="" count="2" memberValueDatatype="130" unbalanced="0"/>
    <cacheHierarchy uniqueName="[HR Data].[Date]" caption="Date" attribute="1" time="1" defaultMemberUniqueName="[HR Data].[Date].[All]" allUniqueName="[HR Data].[Date].[All]" dimensionUniqueName="[HR Data]" displayFolder="" count="0" memberValueDatatype="7"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Year)]" caption="Date (Year)" attribute="1" defaultMemberUniqueName="[HR Data].[Date (Year)].[All]" allUniqueName="[HR Data].[Date (Year)].[All]" dimensionUniqueName="[HR Data]" displayFolder="" count="2" memberValueDatatype="130" unbalanced="0"/>
    <cacheHierarchy uniqueName="[HR Data].[EmpID]" caption="EmpID" attribute="1" defaultMemberUniqueName="[HR Data].[EmpID].[All]" allUniqueName="[HR Data].[EmpID].[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fieldsUsage count="2">
        <fieldUsage x="-1"/>
        <fieldUsage x="0"/>
      </fieldsUsage>
    </cacheHierarchy>
    <cacheHierarchy uniqueName="[HR Data].[FP]" caption="FP" attribute="1" defaultMemberUniqueName="[HR Data].[FP].[All]" allUniqueName="[HR Data].[FP].[All]" dimensionUniqueName="[HR Data]" displayFolder="" count="2" memberValueDatatype="130" unbalanced="0">
      <fieldsUsage count="2">
        <fieldUsage x="-1"/>
        <fieldUsage x="3"/>
      </fieldsUsage>
    </cacheHierarchy>
    <cacheHierarchy uniqueName="[HR Data].[Gender]" caption="Gender" attribute="1" defaultMemberUniqueName="[HR Data].[Gender].[All]" allUniqueName="[HR Data].[Gender].[All]" dimensionUniqueName="[HR Data]" displayFolder="" count="2" memberValueDatatype="130" unbalanced="0">
      <fieldsUsage count="2">
        <fieldUsage x="-1"/>
        <fieldUsage x="1"/>
      </fieldsUsage>
    </cacheHierarchy>
    <cacheHierarchy uniqueName="[HR Data].[HireDate]" caption="HireDate" attribute="1" time="1" defaultMemberUniqueName="[HR Data].[HireDate].[All]" allUniqueName="[HR Data].[Hire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PayType]" caption="PayType" attribute="1" defaultMemberUniqueName="[HR Data].[PayType].[All]" allUniqueName="[HR Data].[PayType].[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TermDate]" caption="TermDate" attribute="1" time="1" defaultMemberUniqueName="[HR Data].[TermDate].[All]" allUniqueName="[HR Data].[TermDate].[All]" dimensionUniqueName="[HR Data]" displayFolder="" count="0" memberValueDatatype="7" unbalanced="0"/>
    <cacheHierarchy uniqueName="[HR Data].[TermReason]" caption="TermReason" attribute="1" defaultMemberUniqueName="[HR Data].[TermReason].[All]" allUniqueName="[HR Data].[TermReason].[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8"/>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8"/>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6"/>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6"/>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2"/>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2"/>
      </fieldsUsage>
    </cacheHierarchy>
    <cacheHierarchy uniqueName="[Measures].[New Hires]" caption="New Hires" measure="1" displayFolder="" measureGroup="HR Data" count="0"/>
    <cacheHierarchy uniqueName="[Measures].[Avg. Tenure months]" caption="Avg. Tenure months" measure="1" displayFolder="" measureGroup="HR Data" count="0"/>
    <cacheHierarchy uniqueName="[Measures].[Seperations]" caption="Seperations" measure="1" displayFolder="" measureGroup="HR Data" count="0"/>
    <cacheHierarchy uniqueName="[Measures].[TurnOver %]" caption="TurnOver %"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J" refreshedDate="43572.198276736111" backgroundQuery="1" createdVersion="6" refreshedVersion="6" minRefreshableVersion="3" recordCount="0" supportSubquery="1" supportAdvancedDrill="1" xr:uid="{267E4EC4-E4BC-48AC-B92C-9540228318CE}">
  <cacheSource type="external" connectionId="6"/>
  <cacheFields count="4">
    <cacheField name="[HR Data].[EthnicGroup].[EthnicGroup]" caption="EthnicGroup" numFmtId="0" hierarchy="9" level="1">
      <sharedItems count="7">
        <s v="Group A"/>
        <s v="Group B"/>
        <s v="Group C"/>
        <s v="Group D"/>
        <s v="Group E"/>
        <s v="Group F"/>
        <s v="Group G"/>
      </sharedItems>
    </cacheField>
    <cacheField name="[HR Data].[Gender].[Gender]" caption="Gender" numFmtId="0" hierarchy="11" level="1">
      <sharedItems count="2">
        <s v="F"/>
        <s v="M"/>
      </sharedItems>
    </cacheField>
    <cacheField name="[HR Data].[FP].[FP]" caption="FP" numFmtId="0" hierarchy="10" level="1">
      <sharedItems count="2">
        <s v="FT"/>
        <s v="PT"/>
      </sharedItems>
    </cacheField>
    <cacheField name="[Measures].[Avg. Tenure months]" caption="Avg. Tenure months" numFmtId="0" hierarchy="28" level="32767"/>
  </cacheFields>
  <cacheHierarchies count="33">
    <cacheHierarchy uniqueName="[HR Data].[Age]" caption="Age" attribute="1" defaultMemberUniqueName="[HR Data].[Age].[All]" allUniqueName="[HR Data].[Age].[All]" dimensionUniqueName="[HR Data]" displayFolder="" count="0" memberValueDatatype="20" unbalanced="0"/>
    <cacheHierarchy uniqueName="[HR Data].[AgeGroup]" caption="AgeGroup" attribute="1" defaultMemberUniqueName="[HR Data].[AgeGroup].[All]" allUniqueName="[HR Data].[AgeGroup].[All]" dimensionUniqueName="[HR Data]" displayFolder="" count="0" memberValueDatatype="130" unbalanced="0"/>
    <cacheHierarchy uniqueName="[HR Data].[BadHires]" caption="BadHires" attribute="1" defaultMemberUniqueName="[HR Data].[BadHires].[All]" allUniqueName="[HR Data].[BadHires].[All]" dimensionUniqueName="[HR Data]" displayFolder="" count="0" memberValueDatatype="20" unbalanced="0"/>
    <cacheHierarchy uniqueName="[HR Data].[BU Region]" caption="BU Region" attribute="1" defaultMemberUniqueName="[HR Data].[BU Region].[All]" allUniqueName="[HR Data].[BU Region].[All]" dimensionUniqueName="[HR Data]" displayFolder="" count="2" memberValueDatatype="130" unbalanced="0"/>
    <cacheHierarchy uniqueName="[HR Data].[Date]" caption="Date" attribute="1" time="1" defaultMemberUniqueName="[HR Data].[Date].[All]" allUniqueName="[HR Data].[Date].[All]" dimensionUniqueName="[HR Data]" displayFolder="" count="0" memberValueDatatype="7"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Year)]" caption="Date (Year)" attribute="1" defaultMemberUniqueName="[HR Data].[Date (Year)].[All]" allUniqueName="[HR Data].[Date (Year)].[All]" dimensionUniqueName="[HR Data]" displayFolder="" count="2" memberValueDatatype="130" unbalanced="0"/>
    <cacheHierarchy uniqueName="[HR Data].[EmpID]" caption="EmpID" attribute="1" defaultMemberUniqueName="[HR Data].[EmpID].[All]" allUniqueName="[HR Data].[EmpID].[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fieldsUsage count="2">
        <fieldUsage x="-1"/>
        <fieldUsage x="0"/>
      </fieldsUsage>
    </cacheHierarchy>
    <cacheHierarchy uniqueName="[HR Data].[FP]" caption="FP" attribute="1" defaultMemberUniqueName="[HR Data].[FP].[All]" allUniqueName="[HR Data].[FP].[All]" dimensionUniqueName="[HR Data]" displayFolder="" count="2" memberValueDatatype="130" unbalanced="0">
      <fieldsUsage count="2">
        <fieldUsage x="-1"/>
        <fieldUsage x="2"/>
      </fieldsUsage>
    </cacheHierarchy>
    <cacheHierarchy uniqueName="[HR Data].[Gender]" caption="Gender" attribute="1" defaultMemberUniqueName="[HR Data].[Gender].[All]" allUniqueName="[HR Data].[Gender].[All]" dimensionUniqueName="[HR Data]" displayFolder="" count="2" memberValueDatatype="130" unbalanced="0">
      <fieldsUsage count="2">
        <fieldUsage x="-1"/>
        <fieldUsage x="1"/>
      </fieldsUsage>
    </cacheHierarchy>
    <cacheHierarchy uniqueName="[HR Data].[HireDate]" caption="HireDate" attribute="1" time="1" defaultMemberUniqueName="[HR Data].[HireDate].[All]" allUniqueName="[HR Data].[Hire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PayType]" caption="PayType" attribute="1" defaultMemberUniqueName="[HR Data].[PayType].[All]" allUniqueName="[HR Data].[PayType].[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TermDate]" caption="TermDate" attribute="1" time="1" defaultMemberUniqueName="[HR Data].[TermDate].[All]" allUniqueName="[HR Data].[TermDate].[All]" dimensionUniqueName="[HR Data]" displayFolder="" count="0" memberValueDatatype="7" unbalanced="0"/>
    <cacheHierarchy uniqueName="[HR Data].[TermReason]" caption="TermReason" attribute="1" defaultMemberUniqueName="[HR Data].[TermReason].[All]" allUniqueName="[HR Data].[TermReason].[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8"/>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8"/>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6"/>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6"/>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2"/>
        </ext>
      </extLst>
    </cacheHierarchy>
    <cacheHierarchy uniqueName="[Measures].[EmpCount]" caption="EmpCount" measure="1" displayFolder="" measureGroup="HR Data" count="0"/>
    <cacheHierarchy uniqueName="[Measures].[Active Employees]" caption="Active Employees" measure="1" displayFolder="" measureGroup="HR Data" count="0"/>
    <cacheHierarchy uniqueName="[Measures].[New Hires]" caption="New Hires" measure="1" displayFolder="" measureGroup="HR Data" count="0"/>
    <cacheHierarchy uniqueName="[Measures].[Avg. Tenure months]" caption="Avg. Tenure months" measure="1" displayFolder="" measureGroup="HR Data" count="0" oneField="1">
      <fieldsUsage count="1">
        <fieldUsage x="3"/>
      </fieldsUsage>
    </cacheHierarchy>
    <cacheHierarchy uniqueName="[Measures].[Seperations]" caption="Seperations" measure="1" displayFolder="" measureGroup="HR Data" count="0"/>
    <cacheHierarchy uniqueName="[Measures].[TurnOver %]" caption="TurnOver %"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J" refreshedDate="43572.199330439813" backgroundQuery="1" createdVersion="6" refreshedVersion="6" minRefreshableVersion="3" recordCount="0" supportSubquery="1" supportAdvancedDrill="1" xr:uid="{2A14F38C-FD12-4E11-99C8-C0A09C0A26AF}">
  <cacheSource type="external" connectionId="6"/>
  <cacheFields count="7">
    <cacheField name="[HR Data].[Date].[Date]" caption="Date" numFmtId="0" hierarchy="4" level="1">
      <sharedItems containsSemiMixedTypes="0" containsNonDate="0" containsDate="1" containsString="0" minDate="2015-01-01T00:00:00" maxDate="2018-12-02T00:00:00" count="48">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sharedItems>
    </cacheField>
    <cacheField name="[HR Data].[Date (Month)].[Date (Month)]" caption="Date (Month)" numFmtId="0" hierarchy="5" level="1">
      <sharedItems count="12">
        <s v="Jan"/>
        <s v="Feb"/>
        <s v="Mar"/>
        <s v="Apr"/>
        <s v="May"/>
        <s v="Jun"/>
        <s v="Jul"/>
        <s v="Aug"/>
        <s v="Sep"/>
        <s v="Oct"/>
        <s v="Nov"/>
        <s v="Dec"/>
      </sharedItems>
    </cacheField>
    <cacheField name="[HR Data].[Date (Quarter)].[Date (Quarter)]" caption="Date (Quarter)" numFmtId="0" hierarchy="6" level="1">
      <sharedItems count="4">
        <s v="Qtr1"/>
        <s v="Qtr2"/>
        <s v="Qtr3"/>
        <s v="Qtr4"/>
      </sharedItems>
    </cacheField>
    <cacheField name="[HR Data].[Date (Year)].[Date (Year)]" caption="Date (Year)" numFmtId="0" hierarchy="7" level="1">
      <sharedItems count="4">
        <s v="2015"/>
        <s v="2016"/>
        <s v="2017"/>
        <s v="2018"/>
      </sharedItems>
    </cacheField>
    <cacheField name="[Measures].[Active Employees]" caption="Active Employees" numFmtId="0" hierarchy="26" level="32767"/>
    <cacheField name="[Measures].[New Hires]" caption="New Hires" numFmtId="0" hierarchy="27" level="32767"/>
    <cacheField name="[HR Data].[FP].[FP]" caption="FP" numFmtId="0" hierarchy="10" level="1">
      <sharedItems containsSemiMixedTypes="0" containsNonDate="0" containsString="0"/>
    </cacheField>
  </cacheFields>
  <cacheHierarchies count="33">
    <cacheHierarchy uniqueName="[HR Data].[Age]" caption="Age" attribute="1" defaultMemberUniqueName="[HR Data].[Age].[All]" allUniqueName="[HR Data].[Age].[All]" dimensionUniqueName="[HR Data]" displayFolder="" count="2" memberValueDatatype="20" unbalanced="0"/>
    <cacheHierarchy uniqueName="[HR Data].[AgeGroup]" caption="AgeGroup" attribute="1" defaultMemberUniqueName="[HR Data].[AgeGroup].[All]" allUniqueName="[HR Data].[AgeGroup].[All]" dimensionUniqueName="[HR Data]" displayFolder="" count="2" memberValueDatatype="130" unbalanced="0"/>
    <cacheHierarchy uniqueName="[HR Data].[BadHires]" caption="BadHires" attribute="1" defaultMemberUniqueName="[HR Data].[BadHires].[All]" allUniqueName="[HR Data].[BadHires].[All]" dimensionUniqueName="[HR Data]" displayFolder="" count="2" memberValueDatatype="20" unbalanced="0"/>
    <cacheHierarchy uniqueName="[HR Data].[BU Region]" caption="BU Region" attribute="1" defaultMemberUniqueName="[HR Data].[BU Region].[All]" allUniqueName="[HR Data].[BU Region].[All]" dimensionUniqueName="[HR Data]" displayFolder="" count="2" memberValueDatatype="130" unbalanced="0"/>
    <cacheHierarchy uniqueName="[HR Data].[Date]" caption="Date" attribute="1" time="1" defaultMemberUniqueName="[HR Data].[Date].[All]" allUniqueName="[HR Data].[Date].[All]" dimensionUniqueName="[HR Data]" displayFolder="" count="2" memberValueDatatype="7" unbalanced="0">
      <fieldsUsage count="2">
        <fieldUsage x="-1"/>
        <fieldUsage x="0"/>
      </fieldsUsage>
    </cacheHierarchy>
    <cacheHierarchy uniqueName="[HR Data].[Date (Month)]" caption="Date (Month)" attribute="1" defaultMemberUniqueName="[HR Data].[Date (Month)].[All]" allUniqueName="[HR Data].[Date (Month)].[All]" dimensionUniqueName="[HR Data]" displayFolder="" count="2" memberValueDatatype="130" unbalanced="0">
      <fieldsUsage count="2">
        <fieldUsage x="-1"/>
        <fieldUsage x="1"/>
      </fieldsUsage>
    </cacheHierarchy>
    <cacheHierarchy uniqueName="[HR Data].[Date (Quarter)]" caption="Date (Quarter)" attribute="1" defaultMemberUniqueName="[HR Data].[Date (Quarter)].[All]" allUniqueName="[HR Data].[Date (Quarter)].[All]" dimensionUniqueName="[HR Data]" displayFolder="" count="2" memberValueDatatype="130" unbalanced="0">
      <fieldsUsage count="2">
        <fieldUsage x="-1"/>
        <fieldUsage x="2"/>
      </fieldsUsage>
    </cacheHierarchy>
    <cacheHierarchy uniqueName="[HR Data].[Date (Year)]" caption="Date (Year)" attribute="1" defaultMemberUniqueName="[HR Data].[Date (Year)].[All]" allUniqueName="[HR Data].[Date (Year)].[All]" dimensionUniqueName="[HR Data]" displayFolder="" count="2" memberValueDatatype="130" unbalanced="0">
      <fieldsUsage count="2">
        <fieldUsage x="-1"/>
        <fieldUsage x="3"/>
      </fieldsUsage>
    </cacheHierarchy>
    <cacheHierarchy uniqueName="[HR Data].[EmpID]" caption="EmpID" attribute="1" defaultMemberUniqueName="[HR Data].[EmpID].[All]" allUniqueName="[HR Data].[EmpID].[All]" dimensionUniqueName="[HR Data]" displayFolder="" count="2" memberValueDatatype="20" unbalanced="0"/>
    <cacheHierarchy uniqueName="[HR Data].[EthnicGroup]" caption="EthnicGroup" attribute="1" defaultMemberUniqueName="[HR Data].[EthnicGroup].[All]" allUniqueName="[HR Data].[EthnicGroup].[All]" dimensionUniqueName="[HR Data]" displayFolder="" count="2" memberValueDatatype="130" unbalanced="0"/>
    <cacheHierarchy uniqueName="[HR Data].[FP]" caption="FP" attribute="1" defaultMemberUniqueName="[HR Data].[FP].[All]" allUniqueName="[HR Data].[FP].[All]" dimensionUniqueName="[HR Data]" displayFolder="" count="2" memberValueDatatype="130" unbalanced="0">
      <fieldsUsage count="2">
        <fieldUsage x="-1"/>
        <fieldUsage x="6"/>
      </fieldsUsage>
    </cacheHierarchy>
    <cacheHierarchy uniqueName="[HR Data].[Gender]" caption="Gender" attribute="1" defaultMemberUniqueName="[HR Data].[Gender].[All]" allUniqueName="[HR Data].[Gender].[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2" memberValueDatatype="7" unbalanced="0"/>
    <cacheHierarchy uniqueName="[HR Data].[isNewHire]" caption="isNewHire" attribute="1" defaultMemberUniqueName="[HR Data].[isNewHire].[All]" allUniqueName="[HR Data].[isNewHire].[All]" dimensionUniqueName="[HR Data]" displayFolder="" count="2" memberValueDatatype="130" unbalanced="0"/>
    <cacheHierarchy uniqueName="[HR Data].[PayType]" caption="PayType" attribute="1" defaultMemberUniqueName="[HR Data].[PayType].[All]" allUniqueName="[HR Data].[PayType].[All]" dimensionUniqueName="[HR Data]" displayFolder="" count="2" memberValueDatatype="130" unbalanced="0"/>
    <cacheHierarchy uniqueName="[HR Data].[TenureDays]" caption="TenureDays" attribute="1" defaultMemberUniqueName="[HR Data].[TenureDays].[All]" allUniqueName="[HR Data].[TenureDays].[All]" dimensionUniqueName="[HR Data]" displayFolder="" count="2" memberValueDatatype="20" unbalanced="0"/>
    <cacheHierarchy uniqueName="[HR Data].[TenureMonths]" caption="TenureMonths" attribute="1" defaultMemberUniqueName="[HR Data].[TenureMonths].[All]" allUniqueName="[HR Data].[TenureMonths].[All]" dimensionUniqueName="[HR Data]" displayFolder="" count="2" memberValueDatatype="5" unbalanced="0"/>
    <cacheHierarchy uniqueName="[HR Data].[TermDate]" caption="TermDate" attribute="1" time="1" defaultMemberUniqueName="[HR Data].[TermDate].[All]" allUniqueName="[HR Data].[TermDate].[All]" dimensionUniqueName="[HR Data]" displayFolder="" count="2" memberValueDatatype="7" unbalanced="0"/>
    <cacheHierarchy uniqueName="[HR Data].[TermReason]" caption="TermReason" attribute="1" defaultMemberUniqueName="[HR Data].[TermReason].[All]" allUniqueName="[HR Data].[TermReason].[All]" dimensionUniqueName="[HR Data]" displayFolder="" count="2" memberValueDatatype="130" unbalanced="0"/>
    <cacheHierarchy uniqueName="[HR Data].[Date (Month Index)]" caption="Date (Month Index)" attribute="1" defaultMemberUniqueName="[HR Data].[Date (Month Index)].[All]" allUniqueName="[HR Data].[Date (Month Index)].[All]" dimensionUniqueName="[HR Data]" displayFolder="" count="2"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8"/>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8"/>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6"/>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6"/>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2"/>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4"/>
      </fieldsUsage>
    </cacheHierarchy>
    <cacheHierarchy uniqueName="[Measures].[New Hires]" caption="New Hires" measure="1" displayFolder="" measureGroup="HR Data" count="0" oneField="1">
      <fieldsUsage count="1">
        <fieldUsage x="5"/>
      </fieldsUsage>
    </cacheHierarchy>
    <cacheHierarchy uniqueName="[Measures].[Avg. Tenure months]" caption="Avg. Tenure months" measure="1" displayFolder="" measureGroup="HR Data" count="0"/>
    <cacheHierarchy uniqueName="[Measures].[Seperations]" caption="Seperations" measure="1" displayFolder="" measureGroup="HR Data" count="0"/>
    <cacheHierarchy uniqueName="[Measures].[TurnOver %]" caption="TurnOver %"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J" refreshedDate="43572.199330787036" backgroundQuery="1" createdVersion="6" refreshedVersion="6" minRefreshableVersion="3" recordCount="0" supportSubquery="1" supportAdvancedDrill="1" xr:uid="{E05370EF-7A23-4F99-9F0C-478C66684F48}">
  <cacheSource type="external" connectionId="6"/>
  <cacheFields count="4">
    <cacheField name="[HR Data].[AgeGroup].[AgeGroup]" caption="AgeGroup" numFmtId="0" hierarchy="1" level="1">
      <sharedItems count="3">
        <s v="&lt;30"/>
        <s v="30-49"/>
        <s v="50+"/>
      </sharedItems>
    </cacheField>
    <cacheField name="[Measures].[Active Employees]" caption="Active Employees" numFmtId="0" hierarchy="26" level="32767"/>
    <cacheField name="[HR Data].[Gender].[Gender]" caption="Gender" numFmtId="0" hierarchy="11" level="1">
      <sharedItems count="2">
        <s v="F"/>
        <s v="M"/>
      </sharedItems>
    </cacheField>
    <cacheField name="[HR Data].[FP].[FP]" caption="FP" numFmtId="0" hierarchy="10" level="1">
      <sharedItems containsSemiMixedTypes="0" containsNonDate="0" containsString="0"/>
    </cacheField>
  </cacheFields>
  <cacheHierarchies count="33">
    <cacheHierarchy uniqueName="[HR Data].[Age]" caption="Age" attribute="1" defaultMemberUniqueName="[HR Data].[Age].[All]" allUniqueName="[HR Data].[Age].[All]" dimensionUniqueName="[HR Data]" displayFolder="" count="0" memberValueDatatype="20" unbalanced="0"/>
    <cacheHierarchy uniqueName="[HR Data].[AgeGroup]" caption="AgeGroup" attribute="1" defaultMemberUniqueName="[HR Data].[AgeGroup].[All]" allUniqueName="[HR Data].[AgeGroup].[All]" dimensionUniqueName="[HR Data]" displayFolder="" count="2" memberValueDatatype="130" unbalanced="0">
      <fieldsUsage count="2">
        <fieldUsage x="-1"/>
        <fieldUsage x="0"/>
      </fieldsUsage>
    </cacheHierarchy>
    <cacheHierarchy uniqueName="[HR Data].[BadHires]" caption="BadHires" attribute="1" defaultMemberUniqueName="[HR Data].[BadHires].[All]" allUniqueName="[HR Data].[BadHires].[All]" dimensionUniqueName="[HR Data]" displayFolder="" count="0" memberValueDatatype="20" unbalanced="0"/>
    <cacheHierarchy uniqueName="[HR Data].[BU Region]" caption="BU Region" attribute="1" defaultMemberUniqueName="[HR Data].[BU Region].[All]" allUniqueName="[HR Data].[BU Region].[All]" dimensionUniqueName="[HR Data]" displayFolder="" count="2" memberValueDatatype="130" unbalanced="0"/>
    <cacheHierarchy uniqueName="[HR Data].[Date]" caption="Date" attribute="1" time="1" defaultMemberUniqueName="[HR Data].[Date].[All]" allUniqueName="[HR Data].[Date].[All]" dimensionUniqueName="[HR Data]" displayFolder="" count="0" memberValueDatatype="7"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Year)]" caption="Date (Year)" attribute="1" defaultMemberUniqueName="[HR Data].[Date (Year)].[All]" allUniqueName="[HR Data].[Date (Year)].[All]" dimensionUniqueName="[HR Data]" displayFolder="" count="2" memberValueDatatype="130" unbalanced="0"/>
    <cacheHierarchy uniqueName="[HR Data].[EmpID]" caption="EmpID" attribute="1" defaultMemberUniqueName="[HR Data].[EmpID].[All]" allUniqueName="[HR Data].[EmpID].[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cacheHierarchy uniqueName="[HR Data].[FP]" caption="FP" attribute="1" defaultMemberUniqueName="[HR Data].[FP].[All]" allUniqueName="[HR Data].[FP].[All]" dimensionUniqueName="[HR Data]" displayFolder="" count="2" memberValueDatatype="130" unbalanced="0">
      <fieldsUsage count="2">
        <fieldUsage x="-1"/>
        <fieldUsage x="3"/>
      </fieldsUsage>
    </cacheHierarchy>
    <cacheHierarchy uniqueName="[HR Data].[Gender]" caption="Gender" attribute="1" defaultMemberUniqueName="[HR Data].[Gender].[All]" allUniqueName="[HR Data].[Gender].[All]" dimensionUniqueName="[HR Data]" displayFolder="" count="2" memberValueDatatype="130" unbalanced="0">
      <fieldsUsage count="2">
        <fieldUsage x="-1"/>
        <fieldUsage x="2"/>
      </fieldsUsage>
    </cacheHierarchy>
    <cacheHierarchy uniqueName="[HR Data].[HireDate]" caption="HireDate" attribute="1" time="1" defaultMemberUniqueName="[HR Data].[HireDate].[All]" allUniqueName="[HR Data].[Hire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PayType]" caption="PayType" attribute="1" defaultMemberUniqueName="[HR Data].[PayType].[All]" allUniqueName="[HR Data].[PayType].[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TermDate]" caption="TermDate" attribute="1" time="1" defaultMemberUniqueName="[HR Data].[TermDate].[All]" allUniqueName="[HR Data].[TermDate].[All]" dimensionUniqueName="[HR Data]" displayFolder="" count="0" memberValueDatatype="7" unbalanced="0"/>
    <cacheHierarchy uniqueName="[HR Data].[TermReason]" caption="TermReason" attribute="1" defaultMemberUniqueName="[HR Data].[TermReason].[All]" allUniqueName="[HR Data].[TermReason].[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8"/>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8"/>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6"/>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6"/>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2"/>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1"/>
      </fieldsUsage>
    </cacheHierarchy>
    <cacheHierarchy uniqueName="[Measures].[New Hires]" caption="New Hires" measure="1" displayFolder="" measureGroup="HR Data" count="0"/>
    <cacheHierarchy uniqueName="[Measures].[Avg. Tenure months]" caption="Avg. Tenure months" measure="1" displayFolder="" measureGroup="HR Data" count="0"/>
    <cacheHierarchy uniqueName="[Measures].[Seperations]" caption="Seperations" measure="1" displayFolder="" measureGroup="HR Data" count="0"/>
    <cacheHierarchy uniqueName="[Measures].[TurnOver %]" caption="TurnOver %"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J" refreshedDate="43572.199331018521" backgroundQuery="1" createdVersion="6" refreshedVersion="6" minRefreshableVersion="3" recordCount="0" supportSubquery="1" supportAdvancedDrill="1" xr:uid="{C0FBD576-FC18-4A7A-8278-17092D9D09E0}">
  <cacheSource type="external" connectionId="6"/>
  <cacheFields count="4">
    <cacheField name="[HR Data].[Gender].[Gender]" caption="Gender" numFmtId="0" hierarchy="11" level="1">
      <sharedItems count="2">
        <s v="F"/>
        <s v="M"/>
      </sharedItems>
    </cacheField>
    <cacheField name="[HR Data].[PayType].[PayType]" caption="PayType" numFmtId="0" hierarchy="14" level="1">
      <sharedItems count="2">
        <s v="Hourly"/>
        <s v="Salary"/>
      </sharedItems>
    </cacheField>
    <cacheField name="[Measures].[Active Employees]" caption="Active Employees" numFmtId="0" hierarchy="26" level="32767"/>
    <cacheField name="[HR Data].[FP].[FP]" caption="FP" numFmtId="0" hierarchy="10" level="1">
      <sharedItems containsSemiMixedTypes="0" containsNonDate="0" containsString="0"/>
    </cacheField>
  </cacheFields>
  <cacheHierarchies count="33">
    <cacheHierarchy uniqueName="[HR Data].[Age]" caption="Age" attribute="1" defaultMemberUniqueName="[HR Data].[Age].[All]" allUniqueName="[HR Data].[Age].[All]" dimensionUniqueName="[HR Data]" displayFolder="" count="0" memberValueDatatype="20" unbalanced="0"/>
    <cacheHierarchy uniqueName="[HR Data].[AgeGroup]" caption="AgeGroup" attribute="1" defaultMemberUniqueName="[HR Data].[AgeGroup].[All]" allUniqueName="[HR Data].[AgeGroup].[All]" dimensionUniqueName="[HR Data]" displayFolder="" count="0" memberValueDatatype="130" unbalanced="0"/>
    <cacheHierarchy uniqueName="[HR Data].[BadHires]" caption="BadHires" attribute="1" defaultMemberUniqueName="[HR Data].[BadHires].[All]" allUniqueName="[HR Data].[BadHires].[All]" dimensionUniqueName="[HR Data]" displayFolder="" count="0" memberValueDatatype="20" unbalanced="0"/>
    <cacheHierarchy uniqueName="[HR Data].[BU Region]" caption="BU Region" attribute="1" defaultMemberUniqueName="[HR Data].[BU Region].[All]" allUniqueName="[HR Data].[BU Region].[All]" dimensionUniqueName="[HR Data]" displayFolder="" count="2" memberValueDatatype="130" unbalanced="0"/>
    <cacheHierarchy uniqueName="[HR Data].[Date]" caption="Date" attribute="1" time="1" defaultMemberUniqueName="[HR Data].[Date].[All]" allUniqueName="[HR Data].[Date].[All]" dimensionUniqueName="[HR Data]" displayFolder="" count="0" memberValueDatatype="7"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Year)]" caption="Date (Year)" attribute="1" defaultMemberUniqueName="[HR Data].[Date (Year)].[All]" allUniqueName="[HR Data].[Date (Year)].[All]" dimensionUniqueName="[HR Data]" displayFolder="" count="2" memberValueDatatype="130" unbalanced="0"/>
    <cacheHierarchy uniqueName="[HR Data].[EmpID]" caption="EmpID" attribute="1" defaultMemberUniqueName="[HR Data].[EmpID].[All]" allUniqueName="[HR Data].[EmpID].[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cacheHierarchy uniqueName="[HR Data].[FP]" caption="FP" attribute="1" defaultMemberUniqueName="[HR Data].[FP].[All]" allUniqueName="[HR Data].[FP].[All]" dimensionUniqueName="[HR Data]" displayFolder="" count="2" memberValueDatatype="130" unbalanced="0">
      <fieldsUsage count="2">
        <fieldUsage x="-1"/>
        <fieldUsage x="3"/>
      </fieldsUsage>
    </cacheHierarchy>
    <cacheHierarchy uniqueName="[HR Data].[Gender]" caption="Gender" attribute="1" defaultMemberUniqueName="[HR Data].[Gender].[All]" allUniqueName="[HR Data].[Gender].[All]" dimensionUniqueName="[HR Data]" displayFolder="" count="2" memberValueDatatype="130" unbalanced="0">
      <fieldsUsage count="2">
        <fieldUsage x="-1"/>
        <fieldUsage x="0"/>
      </fieldsUsage>
    </cacheHierarchy>
    <cacheHierarchy uniqueName="[HR Data].[HireDate]" caption="HireDate" attribute="1" time="1" defaultMemberUniqueName="[HR Data].[HireDate].[All]" allUniqueName="[HR Data].[Hire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PayType]" caption="PayType" attribute="1" defaultMemberUniqueName="[HR Data].[PayType].[All]" allUniqueName="[HR Data].[PayType].[All]" dimensionUniqueName="[HR Data]" displayFolder="" count="2" memberValueDatatype="130" unbalanced="0">
      <fieldsUsage count="2">
        <fieldUsage x="-1"/>
        <fieldUsage x="1"/>
      </fieldsUsage>
    </cacheHierarchy>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TermDate]" caption="TermDate" attribute="1" time="1" defaultMemberUniqueName="[HR Data].[TermDate].[All]" allUniqueName="[HR Data].[TermDate].[All]" dimensionUniqueName="[HR Data]" displayFolder="" count="0" memberValueDatatype="7" unbalanced="0"/>
    <cacheHierarchy uniqueName="[HR Data].[TermReason]" caption="TermReason" attribute="1" defaultMemberUniqueName="[HR Data].[TermReason].[All]" allUniqueName="[HR Data].[TermReason].[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8"/>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8"/>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6"/>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6"/>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2"/>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2"/>
      </fieldsUsage>
    </cacheHierarchy>
    <cacheHierarchy uniqueName="[Measures].[New Hires]" caption="New Hires" measure="1" displayFolder="" measureGroup="HR Data" count="0"/>
    <cacheHierarchy uniqueName="[Measures].[Avg. Tenure months]" caption="Avg. Tenure months" measure="1" displayFolder="" measureGroup="HR Data" count="0"/>
    <cacheHierarchy uniqueName="[Measures].[Seperations]" caption="Seperations" measure="1" displayFolder="" measureGroup="HR Data" count="0"/>
    <cacheHierarchy uniqueName="[Measures].[TurnOver %]" caption="TurnOver %"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J" refreshedDate="43572.199331365744" backgroundQuery="1" createdVersion="6" refreshedVersion="6" minRefreshableVersion="3" recordCount="0" supportSubquery="1" supportAdvancedDrill="1" xr:uid="{E8B86724-B20A-45D2-BF2A-BA8C280F47C7}">
  <cacheSource type="external" connectionId="6"/>
  <cacheFields count="3">
    <cacheField name="[HR Data].[Gender].[Gender]" caption="Gender" numFmtId="0" hierarchy="11" level="1">
      <sharedItems count="2">
        <s v="F"/>
        <s v="M"/>
      </sharedItems>
    </cacheField>
    <cacheField name="[Measures].[Active Employees]" caption="Active Employees" numFmtId="0" hierarchy="26" level="32767"/>
    <cacheField name="[HR Data].[FP].[FP]" caption="FP" numFmtId="0" hierarchy="10" level="1">
      <sharedItems containsSemiMixedTypes="0" containsNonDate="0" containsString="0"/>
    </cacheField>
  </cacheFields>
  <cacheHierarchies count="33">
    <cacheHierarchy uniqueName="[HR Data].[Age]" caption="Age" attribute="1" defaultMemberUniqueName="[HR Data].[Age].[All]" allUniqueName="[HR Data].[Age].[All]" dimensionUniqueName="[HR Data]" displayFolder="" count="0" memberValueDatatype="20" unbalanced="0"/>
    <cacheHierarchy uniqueName="[HR Data].[AgeGroup]" caption="AgeGroup" attribute="1" defaultMemberUniqueName="[HR Data].[AgeGroup].[All]" allUniqueName="[HR Data].[AgeGroup].[All]" dimensionUniqueName="[HR Data]" displayFolder="" count="0" memberValueDatatype="130" unbalanced="0"/>
    <cacheHierarchy uniqueName="[HR Data].[BadHires]" caption="BadHires" attribute="1" defaultMemberUniqueName="[HR Data].[BadHires].[All]" allUniqueName="[HR Data].[BadHires].[All]" dimensionUniqueName="[HR Data]" displayFolder="" count="0" memberValueDatatype="20" unbalanced="0"/>
    <cacheHierarchy uniqueName="[HR Data].[BU Region]" caption="BU Region" attribute="1" defaultMemberUniqueName="[HR Data].[BU Region].[All]" allUniqueName="[HR Data].[BU Region].[All]" dimensionUniqueName="[HR Data]" displayFolder="" count="2" memberValueDatatype="130" unbalanced="0"/>
    <cacheHierarchy uniqueName="[HR Data].[Date]" caption="Date" attribute="1" time="1" defaultMemberUniqueName="[HR Data].[Date].[All]" allUniqueName="[HR Data].[Date].[All]" dimensionUniqueName="[HR Data]" displayFolder="" count="0" memberValueDatatype="7"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Year)]" caption="Date (Year)" attribute="1" defaultMemberUniqueName="[HR Data].[Date (Year)].[All]" allUniqueName="[HR Data].[Date (Year)].[All]" dimensionUniqueName="[HR Data]" displayFolder="" count="2" memberValueDatatype="130" unbalanced="0"/>
    <cacheHierarchy uniqueName="[HR Data].[EmpID]" caption="EmpID" attribute="1" defaultMemberUniqueName="[HR Data].[EmpID].[All]" allUniqueName="[HR Data].[EmpID].[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cacheHierarchy uniqueName="[HR Data].[FP]" caption="FP" attribute="1" defaultMemberUniqueName="[HR Data].[FP].[All]" allUniqueName="[HR Data].[FP].[All]" dimensionUniqueName="[HR Data]" displayFolder="" count="2" memberValueDatatype="130" unbalanced="0">
      <fieldsUsage count="2">
        <fieldUsage x="-1"/>
        <fieldUsage x="2"/>
      </fieldsUsage>
    </cacheHierarchy>
    <cacheHierarchy uniqueName="[HR Data].[Gender]" caption="Gender" attribute="1" defaultMemberUniqueName="[HR Data].[Gender].[All]" allUniqueName="[HR Data].[Gender].[All]" dimensionUniqueName="[HR Data]" displayFolder="" count="2" memberValueDatatype="130" unbalanced="0">
      <fieldsUsage count="2">
        <fieldUsage x="-1"/>
        <fieldUsage x="0"/>
      </fieldsUsage>
    </cacheHierarchy>
    <cacheHierarchy uniqueName="[HR Data].[HireDate]" caption="HireDate" attribute="1" time="1" defaultMemberUniqueName="[HR Data].[HireDate].[All]" allUniqueName="[HR Data].[Hire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PayType]" caption="PayType" attribute="1" defaultMemberUniqueName="[HR Data].[PayType].[All]" allUniqueName="[HR Data].[PayType].[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TermDate]" caption="TermDate" attribute="1" time="1" defaultMemberUniqueName="[HR Data].[TermDate].[All]" allUniqueName="[HR Data].[TermDate].[All]" dimensionUniqueName="[HR Data]" displayFolder="" count="0" memberValueDatatype="7" unbalanced="0"/>
    <cacheHierarchy uniqueName="[HR Data].[TermReason]" caption="TermReason" attribute="1" defaultMemberUniqueName="[HR Data].[TermReason].[All]" allUniqueName="[HR Data].[TermReason].[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8"/>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8"/>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6"/>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6"/>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2"/>
        </ext>
      </extLst>
    </cacheHierarchy>
    <cacheHierarchy uniqueName="[Measures].[EmpCount]" caption="EmpCount" measure="1" displayFolder="" measureGroup="HR Data" count="0"/>
    <cacheHierarchy uniqueName="[Measures].[Active Employees]" caption="Active Employees" measure="1" displayFolder="" measureGroup="HR Data" count="0" oneField="1">
      <fieldsUsage count="1">
        <fieldUsage x="1"/>
      </fieldsUsage>
    </cacheHierarchy>
    <cacheHierarchy uniqueName="[Measures].[New Hires]" caption="New Hires" measure="1" displayFolder="" measureGroup="HR Data" count="0"/>
    <cacheHierarchy uniqueName="[Measures].[Avg. Tenure months]" caption="Avg. Tenure months" measure="1" displayFolder="" measureGroup="HR Data" count="0"/>
    <cacheHierarchy uniqueName="[Measures].[Seperations]" caption="Seperations" measure="1" displayFolder="" measureGroup="HR Data" count="0"/>
    <cacheHierarchy uniqueName="[Measures].[TurnOver %]" caption="TurnOver %"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J" refreshedDate="43572.199331597221" backgroundQuery="1" createdVersion="6" refreshedVersion="6" minRefreshableVersion="3" recordCount="0" supportSubquery="1" supportAdvancedDrill="1" xr:uid="{1292A76A-1148-43FD-8499-342EDF6FF4D9}">
  <cacheSource type="external" connectionId="6"/>
  <cacheFields count="4">
    <cacheField name="[Measures].[Seperations]" caption="Seperations" numFmtId="0" hierarchy="29" level="32767"/>
    <cacheField name="[HR Data].[Date (Year)].[Date (Year)]" caption="Date (Year)" numFmtId="0" hierarchy="7" level="1">
      <sharedItems count="4">
        <s v="2015"/>
        <s v="2016"/>
        <s v="2017"/>
        <s v="2018"/>
      </sharedItems>
    </cacheField>
    <cacheField name="[Measures].[Sum of BadHires]" caption="Sum of BadHires" numFmtId="0" hierarchy="24" level="32767"/>
    <cacheField name="[HR Data].[FP].[FP]" caption="FP" numFmtId="0" hierarchy="10" level="1">
      <sharedItems containsSemiMixedTypes="0" containsNonDate="0" containsString="0"/>
    </cacheField>
  </cacheFields>
  <cacheHierarchies count="33">
    <cacheHierarchy uniqueName="[HR Data].[Age]" caption="Age" attribute="1" defaultMemberUniqueName="[HR Data].[Age].[All]" allUniqueName="[HR Data].[Age].[All]" dimensionUniqueName="[HR Data]" displayFolder="" count="0" memberValueDatatype="20" unbalanced="0"/>
    <cacheHierarchy uniqueName="[HR Data].[AgeGroup]" caption="AgeGroup" attribute="1" defaultMemberUniqueName="[HR Data].[AgeGroup].[All]" allUniqueName="[HR Data].[AgeGroup].[All]" dimensionUniqueName="[HR Data]" displayFolder="" count="0" memberValueDatatype="130" unbalanced="0"/>
    <cacheHierarchy uniqueName="[HR Data].[BadHires]" caption="BadHires" attribute="1" defaultMemberUniqueName="[HR Data].[BadHires].[All]" allUniqueName="[HR Data].[BadHires].[All]" dimensionUniqueName="[HR Data]" displayFolder="" count="0" memberValueDatatype="20" unbalanced="0"/>
    <cacheHierarchy uniqueName="[HR Data].[BU Region]" caption="BU Region" attribute="1" defaultMemberUniqueName="[HR Data].[BU Region].[All]" allUniqueName="[HR Data].[BU Region].[All]" dimensionUniqueName="[HR Data]" displayFolder="" count="2" memberValueDatatype="130" unbalanced="0"/>
    <cacheHierarchy uniqueName="[HR Data].[Date]" caption="Date" attribute="1" time="1" defaultMemberUniqueName="[HR Data].[Date].[All]" allUniqueName="[HR Data].[Date].[All]" dimensionUniqueName="[HR Data]" displayFolder="" count="0" memberValueDatatype="7"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Year)]" caption="Date (Year)" attribute="1" defaultMemberUniqueName="[HR Data].[Date (Year)].[All]" allUniqueName="[HR Data].[Date (Year)].[All]" dimensionUniqueName="[HR Data]" displayFolder="" count="2" memberValueDatatype="130" unbalanced="0">
      <fieldsUsage count="2">
        <fieldUsage x="-1"/>
        <fieldUsage x="1"/>
      </fieldsUsage>
    </cacheHierarchy>
    <cacheHierarchy uniqueName="[HR Data].[EmpID]" caption="EmpID" attribute="1" defaultMemberUniqueName="[HR Data].[EmpID].[All]" allUniqueName="[HR Data].[EmpID].[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cacheHierarchy uniqueName="[HR Data].[FP]" caption="FP" attribute="1" defaultMemberUniqueName="[HR Data].[FP].[All]" allUniqueName="[HR Data].[FP].[All]" dimensionUniqueName="[HR Data]" displayFolder="" count="2" memberValueDatatype="130" unbalanced="0">
      <fieldsUsage count="2">
        <fieldUsage x="-1"/>
        <fieldUsage x="3"/>
      </fieldsUsage>
    </cacheHierarchy>
    <cacheHierarchy uniqueName="[HR Data].[Gender]" caption="Gender" attribute="1" defaultMemberUniqueName="[HR Data].[Gender].[All]" allUniqueName="[HR Data].[Gender].[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PayType]" caption="PayType" attribute="1" defaultMemberUniqueName="[HR Data].[PayType].[All]" allUniqueName="[HR Data].[PayType].[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TermDate]" caption="TermDate" attribute="1" time="1" defaultMemberUniqueName="[HR Data].[TermDate].[All]" allUniqueName="[HR Data].[TermDate].[All]" dimensionUniqueName="[HR Data]" displayFolder="" count="0" memberValueDatatype="7" unbalanced="0"/>
    <cacheHierarchy uniqueName="[HR Data].[TermReason]" caption="TermReason" attribute="1" defaultMemberUniqueName="[HR Data].[TermReason].[All]" allUniqueName="[HR Data].[TermReason].[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8"/>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8"/>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6"/>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6"/>
        </ext>
      </extLst>
    </cacheHierarchy>
    <cacheHierarchy uniqueName="[Measures].[Sum of BadHires]" caption="Sum of BadHires" measure="1" displayFolder="" measureGroup="HR Data" count="0" oneField="1">
      <fieldsUsage count="1">
        <fieldUsage x="2"/>
      </fieldsUsage>
      <extLst>
        <ext xmlns:x15="http://schemas.microsoft.com/office/spreadsheetml/2010/11/main" uri="{B97F6D7D-B522-45F9-BDA1-12C45D357490}">
          <x15:cacheHierarchy aggregatedColumn="2"/>
        </ext>
      </extLst>
    </cacheHierarchy>
    <cacheHierarchy uniqueName="[Measures].[EmpCount]" caption="EmpCount" measure="1" displayFolder="" measureGroup="HR Data" count="0"/>
    <cacheHierarchy uniqueName="[Measures].[Active Employees]" caption="Active Employees" measure="1" displayFolder="" measureGroup="HR Data" count="0"/>
    <cacheHierarchy uniqueName="[Measures].[New Hires]" caption="New Hires" measure="1" displayFolder="" measureGroup="HR Data" count="0"/>
    <cacheHierarchy uniqueName="[Measures].[Avg. Tenure months]" caption="Avg. Tenure months" measure="1" displayFolder="" measureGroup="HR Data" count="0"/>
    <cacheHierarchy uniqueName="[Measures].[Seperations]" caption="Seperations" measure="1" displayFolder="" measureGroup="HR Data" count="0" oneField="1">
      <fieldsUsage count="1">
        <fieldUsage x="0"/>
      </fieldsUsage>
    </cacheHierarchy>
    <cacheHierarchy uniqueName="[Measures].[TurnOver %]" caption="TurnOver %"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J" refreshedDate="43572.199331944445" backgroundQuery="1" createdVersion="6" refreshedVersion="6" minRefreshableVersion="3" recordCount="0" supportSubquery="1" supportAdvancedDrill="1" xr:uid="{B49FEAED-46B2-4C3B-A4FB-7E3BC999AAA9}">
  <cacheSource type="external" connectionId="6"/>
  <cacheFields count="4">
    <cacheField name="[Measures].[Seperations]" caption="Seperations" numFmtId="0" hierarchy="29" level="32767"/>
    <cacheField name="[HR Data].[Date (Year)].[Date (Year)]" caption="Date (Year)" numFmtId="0" hierarchy="7" level="1">
      <sharedItems count="4">
        <s v="2015"/>
        <s v="2016"/>
        <s v="2017"/>
        <s v="2018"/>
      </sharedItems>
    </cacheField>
    <cacheField name="[HR Data].[TermReason].[TermReason]" caption="TermReason" numFmtId="0" hierarchy="18" level="1">
      <sharedItems count="2">
        <s v="Involuntary"/>
        <s v="Voluntary"/>
      </sharedItems>
    </cacheField>
    <cacheField name="[HR Data].[FP].[FP]" caption="FP" numFmtId="0" hierarchy="10" level="1">
      <sharedItems containsSemiMixedTypes="0" containsNonDate="0" containsString="0"/>
    </cacheField>
  </cacheFields>
  <cacheHierarchies count="33">
    <cacheHierarchy uniqueName="[HR Data].[Age]" caption="Age" attribute="1" defaultMemberUniqueName="[HR Data].[Age].[All]" allUniqueName="[HR Data].[Age].[All]" dimensionUniqueName="[HR Data]" displayFolder="" count="0" memberValueDatatype="20" unbalanced="0"/>
    <cacheHierarchy uniqueName="[HR Data].[AgeGroup]" caption="AgeGroup" attribute="1" defaultMemberUniqueName="[HR Data].[AgeGroup].[All]" allUniqueName="[HR Data].[AgeGroup].[All]" dimensionUniqueName="[HR Data]" displayFolder="" count="0" memberValueDatatype="130" unbalanced="0"/>
    <cacheHierarchy uniqueName="[HR Data].[BadHires]" caption="BadHires" attribute="1" defaultMemberUniqueName="[HR Data].[BadHires].[All]" allUniqueName="[HR Data].[BadHires].[All]" dimensionUniqueName="[HR Data]" displayFolder="" count="0" memberValueDatatype="20" unbalanced="0"/>
    <cacheHierarchy uniqueName="[HR Data].[BU Region]" caption="BU Region" attribute="1" defaultMemberUniqueName="[HR Data].[BU Region].[All]" allUniqueName="[HR Data].[BU Region].[All]" dimensionUniqueName="[HR Data]" displayFolder="" count="2" memberValueDatatype="130" unbalanced="0"/>
    <cacheHierarchy uniqueName="[HR Data].[Date]" caption="Date" attribute="1" time="1" defaultMemberUniqueName="[HR Data].[Date].[All]" allUniqueName="[HR Data].[Date].[All]" dimensionUniqueName="[HR Data]" displayFolder="" count="0" memberValueDatatype="7"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Year)]" caption="Date (Year)" attribute="1" defaultMemberUniqueName="[HR Data].[Date (Year)].[All]" allUniqueName="[HR Data].[Date (Year)].[All]" dimensionUniqueName="[HR Data]" displayFolder="" count="2" memberValueDatatype="130" unbalanced="0">
      <fieldsUsage count="2">
        <fieldUsage x="-1"/>
        <fieldUsage x="1"/>
      </fieldsUsage>
    </cacheHierarchy>
    <cacheHierarchy uniqueName="[HR Data].[EmpID]" caption="EmpID" attribute="1" defaultMemberUniqueName="[HR Data].[EmpID].[All]" allUniqueName="[HR Data].[EmpID].[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cacheHierarchy uniqueName="[HR Data].[FP]" caption="FP" attribute="1" defaultMemberUniqueName="[HR Data].[FP].[All]" allUniqueName="[HR Data].[FP].[All]" dimensionUniqueName="[HR Data]" displayFolder="" count="2" memberValueDatatype="130" unbalanced="0">
      <fieldsUsage count="2">
        <fieldUsage x="-1"/>
        <fieldUsage x="3"/>
      </fieldsUsage>
    </cacheHierarchy>
    <cacheHierarchy uniqueName="[HR Data].[Gender]" caption="Gender" attribute="1" defaultMemberUniqueName="[HR Data].[Gender].[All]" allUniqueName="[HR Data].[Gender].[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PayType]" caption="PayType" attribute="1" defaultMemberUniqueName="[HR Data].[PayType].[All]" allUniqueName="[HR Data].[PayType].[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TermDate]" caption="TermDate" attribute="1" time="1" defaultMemberUniqueName="[HR Data].[TermDate].[All]" allUniqueName="[HR Data].[TermDate].[All]" dimensionUniqueName="[HR Data]" displayFolder="" count="0" memberValueDatatype="7" unbalanced="0"/>
    <cacheHierarchy uniqueName="[HR Data].[TermReason]" caption="TermReason" attribute="1" defaultMemberUniqueName="[HR Data].[TermReason].[All]" allUniqueName="[HR Data].[TermReason].[All]" dimensionUniqueName="[HR Data]" displayFolder="" count="2" memberValueDatatype="130" unbalanced="0">
      <fieldsUsage count="2">
        <fieldUsage x="-1"/>
        <fieldUsage x="2"/>
      </fieldsUsage>
    </cacheHierarchy>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8"/>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8"/>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6"/>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6"/>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2"/>
        </ext>
      </extLst>
    </cacheHierarchy>
    <cacheHierarchy uniqueName="[Measures].[EmpCount]" caption="EmpCount" measure="1" displayFolder="" measureGroup="HR Data" count="0"/>
    <cacheHierarchy uniqueName="[Measures].[Active Employees]" caption="Active Employees" measure="1" displayFolder="" measureGroup="HR Data" count="0"/>
    <cacheHierarchy uniqueName="[Measures].[New Hires]" caption="New Hires" measure="1" displayFolder="" measureGroup="HR Data" count="0"/>
    <cacheHierarchy uniqueName="[Measures].[Avg. Tenure months]" caption="Avg. Tenure months" measure="1" displayFolder="" measureGroup="HR Data" count="0"/>
    <cacheHierarchy uniqueName="[Measures].[Seperations]" caption="Seperations" measure="1" displayFolder="" measureGroup="HR Data" count="0" oneField="1">
      <fieldsUsage count="1">
        <fieldUsage x="0"/>
      </fieldsUsage>
    </cacheHierarchy>
    <cacheHierarchy uniqueName="[Measures].[TurnOver %]" caption="TurnOver %"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dimensions count="2">
    <dimension name="HR Data" uniqueName="[HR Data]" caption="HR Data"/>
    <dimension measure="1" name="Measures" uniqueName="[Measures]" caption="Measures"/>
  </dimensions>
  <measureGroups count="1">
    <measureGroup name="HR Data" caption="HR 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J" refreshedDate="43572.183587384257" backgroundQuery="1" createdVersion="3" refreshedVersion="6" minRefreshableVersion="3" recordCount="0" supportSubquery="1" supportAdvancedDrill="1" xr:uid="{612ECF2B-4F39-4B68-B2B9-0503A8864130}">
  <cacheSource type="external" connectionId="6">
    <extLst>
      <ext xmlns:x14="http://schemas.microsoft.com/office/spreadsheetml/2009/9/main" uri="{F057638F-6D5F-4e77-A914-E7F072B9BCA8}">
        <x14:sourceConnection name="ThisWorkbookDataModel"/>
      </ext>
    </extLst>
  </cacheSource>
  <cacheFields count="0"/>
  <cacheHierarchies count="33">
    <cacheHierarchy uniqueName="[HR Data].[Age]" caption="Age" attribute="1" defaultMemberUniqueName="[HR Data].[Age].[All]" allUniqueName="[HR Data].[Age].[All]" dimensionUniqueName="[HR Data]" displayFolder="" count="0" memberValueDatatype="20" unbalanced="0"/>
    <cacheHierarchy uniqueName="[HR Data].[AgeGroup]" caption="AgeGroup" attribute="1" defaultMemberUniqueName="[HR Data].[AgeGroup].[All]" allUniqueName="[HR Data].[AgeGroup].[All]" dimensionUniqueName="[HR Data]" displayFolder="" count="0" memberValueDatatype="130" unbalanced="0"/>
    <cacheHierarchy uniqueName="[HR Data].[BadHires]" caption="BadHires" attribute="1" defaultMemberUniqueName="[HR Data].[BadHires].[All]" allUniqueName="[HR Data].[BadHires].[All]" dimensionUniqueName="[HR Data]" displayFolder="" count="0" memberValueDatatype="20" unbalanced="0"/>
    <cacheHierarchy uniqueName="[HR Data].[BU Region]" caption="BU Region" attribute="1" defaultMemberUniqueName="[HR Data].[BU Region].[All]" allUniqueName="[HR Data].[BU Region].[All]" dimensionUniqueName="[HR Data]" displayFolder="" count="2" memberValueDatatype="130" unbalanced="0"/>
    <cacheHierarchy uniqueName="[HR Data].[Date]" caption="Date" attribute="1" time="1" defaultMemberUniqueName="[HR Data].[Date].[All]" allUniqueName="[HR Data].[Date].[All]" dimensionUniqueName="[HR Data]" displayFolder="" count="0" memberValueDatatype="7" unbalanced="0"/>
    <cacheHierarchy uniqueName="[HR Data].[Date (Month)]" caption="Date (Month)" attribute="1" defaultMemberUniqueName="[HR Data].[Date (Month)].[All]" allUniqueName="[HR Data].[Date (Month)].[All]" dimensionUniqueName="[HR Data]" displayFolder="" count="0" memberValueDatatype="130" unbalanced="0"/>
    <cacheHierarchy uniqueName="[HR Data].[Date (Quarter)]" caption="Date (Quarter)" attribute="1" defaultMemberUniqueName="[HR Data].[Date (Quarter)].[All]" allUniqueName="[HR Data].[Date (Quarter)].[All]" dimensionUniqueName="[HR Data]" displayFolder="" count="0" memberValueDatatype="130" unbalanced="0"/>
    <cacheHierarchy uniqueName="[HR Data].[Date (Year)]" caption="Date (Year)" attribute="1" defaultMemberUniqueName="[HR Data].[Date (Year)].[All]" allUniqueName="[HR Data].[Date (Year)].[All]" dimensionUniqueName="[HR Data]" displayFolder="" count="2" memberValueDatatype="130" unbalanced="0"/>
    <cacheHierarchy uniqueName="[HR Data].[EmpID]" caption="EmpID" attribute="1" defaultMemberUniqueName="[HR Data].[EmpID].[All]" allUniqueName="[HR Data].[EmpID].[All]" dimensionUniqueName="[HR Data]" displayFolder="" count="0" memberValueDatatype="20" unbalanced="0"/>
    <cacheHierarchy uniqueName="[HR Data].[EthnicGroup]" caption="EthnicGroup" attribute="1" defaultMemberUniqueName="[HR Data].[EthnicGroup].[All]" allUniqueName="[HR Data].[EthnicGroup].[All]" dimensionUniqueName="[HR Data]" displayFolder="" count="2" memberValueDatatype="130" unbalanced="0"/>
    <cacheHierarchy uniqueName="[HR Data].[FP]" caption="FP" attribute="1" defaultMemberUniqueName="[HR Data].[FP].[All]" allUniqueName="[HR Data].[FP].[All]" dimensionUniqueName="[HR Data]" displayFolder="" count="2" memberValueDatatype="130" unbalanced="0"/>
    <cacheHierarchy uniqueName="[HR Data].[Gender]" caption="Gender" attribute="1" defaultMemberUniqueName="[HR Data].[Gender].[All]" allUniqueName="[HR Data].[Gender].[All]" dimensionUniqueName="[HR Data]" displayFolder="" count="2" memberValueDatatype="130" unbalanced="0"/>
    <cacheHierarchy uniqueName="[HR Data].[HireDate]" caption="HireDate" attribute="1" time="1" defaultMemberUniqueName="[HR Data].[HireDate].[All]" allUniqueName="[HR Data].[HireDate].[All]" dimensionUniqueName="[HR Data]" displayFolder="" count="0" memberValueDatatype="7" unbalanced="0"/>
    <cacheHierarchy uniqueName="[HR Data].[isNewHire]" caption="isNewHire" attribute="1" defaultMemberUniqueName="[HR Data].[isNewHire].[All]" allUniqueName="[HR Data].[isNewHire].[All]" dimensionUniqueName="[HR Data]" displayFolder="" count="0" memberValueDatatype="130" unbalanced="0"/>
    <cacheHierarchy uniqueName="[HR Data].[PayType]" caption="PayType" attribute="1" defaultMemberUniqueName="[HR Data].[PayType].[All]" allUniqueName="[HR Data].[PayType].[All]" dimensionUniqueName="[HR Data]" displayFolder="" count="0" memberValueDatatype="130" unbalanced="0"/>
    <cacheHierarchy uniqueName="[HR Data].[TenureDays]" caption="TenureDays" attribute="1" defaultMemberUniqueName="[HR Data].[TenureDays].[All]" allUniqueName="[HR Data].[TenureDays].[All]" dimensionUniqueName="[HR Data]" displayFolder="" count="0" memberValueDatatype="20" unbalanced="0"/>
    <cacheHierarchy uniqueName="[HR Data].[TenureMonths]" caption="TenureMonths" attribute="1" defaultMemberUniqueName="[HR Data].[TenureMonths].[All]" allUniqueName="[HR Data].[TenureMonths].[All]" dimensionUniqueName="[HR Data]" displayFolder="" count="0" memberValueDatatype="5" unbalanced="0"/>
    <cacheHierarchy uniqueName="[HR Data].[TermDate]" caption="TermDate" attribute="1" time="1" defaultMemberUniqueName="[HR Data].[TermDate].[All]" allUniqueName="[HR Data].[TermDate].[All]" dimensionUniqueName="[HR Data]" displayFolder="" count="0" memberValueDatatype="7" unbalanced="0"/>
    <cacheHierarchy uniqueName="[HR Data].[TermReason]" caption="TermReason" attribute="1" defaultMemberUniqueName="[HR Data].[TermReason].[All]" allUniqueName="[HR Data].[TermReason].[All]" dimensionUniqueName="[HR Data]" displayFolder="" count="0" memberValueDatatype="130" unbalanced="0"/>
    <cacheHierarchy uniqueName="[HR Data].[Date (Month Index)]" caption="Date (Month Index)" attribute="1" defaultMemberUniqueName="[HR Data].[Date (Month Index)].[All]" allUniqueName="[HR Data].[Date (Month Index)].[All]" dimensionUniqueName="[HR Data]" displayFolder="" count="0" memberValueDatatype="20" unbalanced="0" hidden="1"/>
    <cacheHierarchy uniqueName="[Measures].[Sum of EmpID]" caption="Sum of EmpID" measure="1" displayFolder="" measureGroup="HR Data" count="0">
      <extLst>
        <ext xmlns:x15="http://schemas.microsoft.com/office/spreadsheetml/2010/11/main" uri="{B97F6D7D-B522-45F9-BDA1-12C45D357490}">
          <x15:cacheHierarchy aggregatedColumn="8"/>
        </ext>
      </extLst>
    </cacheHierarchy>
    <cacheHierarchy uniqueName="[Measures].[Count of EmpID]" caption="Count of EmpID" measure="1" displayFolder="" measureGroup="HR Data" count="0">
      <extLst>
        <ext xmlns:x15="http://schemas.microsoft.com/office/spreadsheetml/2010/11/main" uri="{B97F6D7D-B522-45F9-BDA1-12C45D357490}">
          <x15:cacheHierarchy aggregatedColumn="8"/>
        </ext>
      </extLst>
    </cacheHierarchy>
    <cacheHierarchy uniqueName="[Measures].[Sum of TenureMonths]" caption="Sum of TenureMonths" measure="1" displayFolder="" measureGroup="HR Data" count="0">
      <extLst>
        <ext xmlns:x15="http://schemas.microsoft.com/office/spreadsheetml/2010/11/main" uri="{B97F6D7D-B522-45F9-BDA1-12C45D357490}">
          <x15:cacheHierarchy aggregatedColumn="16"/>
        </ext>
      </extLst>
    </cacheHierarchy>
    <cacheHierarchy uniqueName="[Measures].[Average of TenureMonths]" caption="Average of TenureMonths" measure="1" displayFolder="" measureGroup="HR Data" count="0">
      <extLst>
        <ext xmlns:x15="http://schemas.microsoft.com/office/spreadsheetml/2010/11/main" uri="{B97F6D7D-B522-45F9-BDA1-12C45D357490}">
          <x15:cacheHierarchy aggregatedColumn="16"/>
        </ext>
      </extLst>
    </cacheHierarchy>
    <cacheHierarchy uniqueName="[Measures].[Sum of BadHires]" caption="Sum of BadHires" measure="1" displayFolder="" measureGroup="HR Data" count="0">
      <extLst>
        <ext xmlns:x15="http://schemas.microsoft.com/office/spreadsheetml/2010/11/main" uri="{B97F6D7D-B522-45F9-BDA1-12C45D357490}">
          <x15:cacheHierarchy aggregatedColumn="2"/>
        </ext>
      </extLst>
    </cacheHierarchy>
    <cacheHierarchy uniqueName="[Measures].[EmpCount]" caption="EmpCount" measure="1" displayFolder="" measureGroup="HR Data" count="0"/>
    <cacheHierarchy uniqueName="[Measures].[Active Employees]" caption="Active Employees" measure="1" displayFolder="" measureGroup="HR Data" count="0"/>
    <cacheHierarchy uniqueName="[Measures].[New Hires]" caption="New Hires" measure="1" displayFolder="" measureGroup="HR Data" count="0"/>
    <cacheHierarchy uniqueName="[Measures].[Avg. Tenure months]" caption="Avg. Tenure months" measure="1" displayFolder="" measureGroup="HR Data" count="0"/>
    <cacheHierarchy uniqueName="[Measures].[Seperations]" caption="Seperations" measure="1" displayFolder="" measureGroup="HR Data" count="0"/>
    <cacheHierarchy uniqueName="[Measures].[TurnOver %]" caption="TurnOver %" measure="1" displayFolder="" measureGroup="HR Data" count="0"/>
    <cacheHierarchy uniqueName="[Measures].[__XL_Count HR Data]" caption="__XL_Count HR Data" measure="1" displayFolder="" measureGroup="HR 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2289416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7A719B-6710-42B9-8DFC-65C1B95C628A}" name="TurnOver" cacheId="557" applyNumberFormats="0" applyBorderFormats="0" applyFontFormats="0" applyPatternFormats="0" applyAlignmentFormats="0" applyWidthHeightFormats="1" dataCaption="Values" tag="df3579d1-2abe-4ef0-9b62-def82820c80e" updatedVersion="6" minRefreshableVersion="3" useAutoFormatting="1" itemPrintTitles="1" createdVersion="6" indent="0" outline="1" outlineData="1" multipleFieldFilters="0">
  <location ref="A33:D39" firstHeaderRow="1" firstDataRow="2" firstDataCol="1"/>
  <pivotFields count="3">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s>
  <rowFields count="1">
    <field x="2"/>
  </rowFields>
  <rowItems count="5">
    <i>
      <x/>
    </i>
    <i>
      <x v="1"/>
    </i>
    <i>
      <x v="2"/>
    </i>
    <i>
      <x v="3"/>
    </i>
    <i t="grand">
      <x/>
    </i>
  </rowItems>
  <colFields count="1">
    <field x="1"/>
  </colFields>
  <colItems count="3">
    <i>
      <x/>
    </i>
    <i>
      <x v="1"/>
    </i>
    <i t="grand">
      <x/>
    </i>
  </colItems>
  <dataFields count="1">
    <dataField fld="0" subtotal="count" baseField="2" baseItem="0" numFmtId="9"/>
  </dataFields>
  <pivotHierarchies count="33">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1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88D282-7CBF-41F8-9FE9-9BABFEDE2C94}" name="Gender" cacheId="665" applyNumberFormats="0" applyBorderFormats="0" applyFontFormats="0" applyPatternFormats="0" applyAlignmentFormats="0" applyWidthHeightFormats="1" dataCaption="Values" tag="dd636be1-be1f-4d08-b266-67f32d540eac" updatedVersion="6" minRefreshableVersion="3" useAutoFormatting="1" itemPrintTitles="1" createdVersion="6" indent="0" outline="1" outlineData="1" multipleFieldFilters="0" chartFormat="3">
  <location ref="A25:D30" firstHeaderRow="1" firstDataRow="2" firstDataCol="1"/>
  <pivotFields count="4">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4">
    <i>
      <x/>
    </i>
    <i>
      <x v="1"/>
    </i>
    <i>
      <x v="2"/>
    </i>
    <i t="grand">
      <x/>
    </i>
  </rowItems>
  <colFields count="1">
    <field x="2"/>
  </colFields>
  <colItems count="3">
    <i>
      <x/>
    </i>
    <i>
      <x v="1"/>
    </i>
    <i t="grand">
      <x/>
    </i>
  </colItems>
  <dataFields count="1">
    <dataField fld="1" subtotal="count" baseField="0" baseItem="0"/>
  </dataFields>
  <chartFormats count="2">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Hierarchies count="33">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1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FEDC21-DCBE-4E7A-A666-3EEBCE15E365}" name="FT_PT" cacheId="545" applyNumberFormats="0" applyBorderFormats="0" applyFontFormats="0" applyPatternFormats="0" applyAlignmentFormats="0" applyWidthHeightFormats="1" dataCaption="Values" tag="e74d23fa-5f3e-4ef4-8cce-13d8be08fe7d" updatedVersion="6" minRefreshableVersion="3" useAutoFormatting="1" subtotalHiddenItems="1" itemPrintTitles="1" createdVersion="6" indent="0" outline="1" outlineData="1" multipleFieldFilters="0">
  <location ref="A18:D22" firstHeaderRow="1" firstDataRow="2" firstDataCol="1"/>
  <pivotFields count="3">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2">
        <item x="0"/>
        <item x="1"/>
      </items>
    </pivotField>
  </pivotFields>
  <rowFields count="1">
    <field x="2"/>
  </rowFields>
  <rowItems count="3">
    <i>
      <x/>
    </i>
    <i>
      <x v="1"/>
    </i>
    <i t="grand">
      <x/>
    </i>
  </rowItems>
  <colFields count="1">
    <field x="0"/>
  </colFields>
  <colItems count="3">
    <i>
      <x/>
    </i>
    <i>
      <x v="1"/>
    </i>
    <i t="grand">
      <x/>
    </i>
  </colItems>
  <dataFields count="1">
    <dataField fld="1" subtotal="count" showDataAs="percentOfCol" baseField="0" baseItem="0" numFmtId="9"/>
  </dataFields>
  <pivotHierarchies count="33">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1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12F4AA-E859-408D-8B02-1A4B01DAA74D}" name="Pay_Type" cacheId="668" applyNumberFormats="0" applyBorderFormats="0" applyFontFormats="0" applyPatternFormats="0" applyAlignmentFormats="0" applyWidthHeightFormats="1" dataCaption="Values" tag="fb0734cf-81fc-4f11-b278-f9eaf5968904" updatedVersion="6" minRefreshableVersion="3" useAutoFormatting="1" subtotalHiddenItems="1" itemPrintTitles="1" createdVersion="6" indent="0" outline="1" outlineData="1" multipleFieldFilters="0">
  <location ref="A10:D14" firstHeaderRow="1" firstDataRow="2" firstDataCol="1"/>
  <pivotFields count="4">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Fields count="1">
    <field x="0"/>
  </colFields>
  <colItems count="3">
    <i>
      <x/>
    </i>
    <i>
      <x v="1"/>
    </i>
    <i t="grand">
      <x/>
    </i>
  </colItems>
  <dataFields count="1">
    <dataField fld="2" subtotal="count" showDataAs="percentOfCol" baseField="0" baseItem="0" numFmtId="10"/>
  </dataFields>
  <pivotHierarchies count="33">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1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87E720-4C14-429E-A4AB-4EA53CF663A2}" name="PivotTable5" cacheId="671" applyNumberFormats="0" applyBorderFormats="0" applyFontFormats="0" applyPatternFormats="0" applyAlignmentFormats="0" applyWidthHeightFormats="1" dataCaption="Values" tag="b3687210-8c92-456f-9ed5-78369a485799" updatedVersion="6" minRefreshableVersion="3" useAutoFormatting="1" itemPrintTitles="1" createdVersion="6" indent="0" outline="1" outlineData="1" multipleFieldFilters="0" rowHeaderCaption=" ">
  <location ref="A3:B6"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fld="1" subtotal="count" baseField="0" baseItem="0"/>
  </dataFields>
  <pivotHierarchies count="33">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BA89C0-2D21-4746-AF36-9A4A93561D34}" name="Actives" cacheId="662" applyNumberFormats="0" applyBorderFormats="0" applyFontFormats="0" applyPatternFormats="0" applyAlignmentFormats="0" applyWidthHeightFormats="1" dataCaption="Values" tag="c5b10af5-3b23-48bd-a4d4-69fccf4d97d9" updatedVersion="6" minRefreshableVersion="3" useAutoFormatting="1" subtotalHiddenItems="1" itemPrintTitles="1" createdVersion="6" indent="0" outline="1" outlineData="1" multipleFieldFilters="0" chartFormat="4">
  <location ref="A3:C92" firstHeaderRow="0" firstDataRow="1" firstDataCol="1"/>
  <pivotFields count="7">
    <pivotField axis="axisRow" allDrilled="1" subtotalTop="0" showAll="0" dataSourceSort="1" defaultAttributeDrillState="1">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axis="axisRow" allDrilled="1" subtotalTop="0" showAll="0" dataSourceSort="1">
      <items count="13">
        <item x="0" e="0"/>
        <item x="1" e="0"/>
        <item x="2" e="0"/>
        <item x="3" e="0"/>
        <item x="4" e="0"/>
        <item x="5" e="0"/>
        <item x="6" e="0"/>
        <item x="7" e="0"/>
        <item x="8" e="0"/>
        <item x="9" e="0"/>
        <item x="10" e="0"/>
        <item x="11" e="0"/>
        <item t="default"/>
      </items>
    </pivotField>
    <pivotField axis="axisRow" allDrilled="1" subtotalTop="0" showAll="0" dataSourceSort="1" defaultAttributeDrillState="1">
      <items count="5">
        <item x="0"/>
        <item x="1"/>
        <item x="2"/>
        <item x="3"/>
        <item t="default"/>
      </items>
    </pivotField>
    <pivotField axis="axisRow" allDrilled="1" subtotalTop="0" showAll="0" dataSourceSort="1" defaultAttributeDrillState="1">
      <items count="5">
        <item x="0"/>
        <item x="1"/>
        <item x="2"/>
        <item x="3"/>
        <item t="default"/>
      </items>
    </pivotField>
    <pivotField dataField="1" subtotalTop="0" showAll="0"/>
    <pivotField dataField="1" subtotalTop="0" showAll="0"/>
    <pivotField allDrilled="1" subtotalTop="0" showAll="0" dataSourceSort="1" defaultAttributeDrillState="1"/>
  </pivotFields>
  <rowFields count="4">
    <field x="3"/>
    <field x="2"/>
    <field x="1"/>
    <field x="0"/>
  </rowFields>
  <rowItems count="89">
    <i>
      <x/>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i>
    <i>
      <x v="1"/>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v="1"/>
    </i>
    <i>
      <x v="2"/>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v="2"/>
    </i>
    <i>
      <x v="3"/>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v="3"/>
    </i>
    <i t="grand">
      <x/>
    </i>
  </rowItems>
  <colFields count="1">
    <field x="-2"/>
  </colFields>
  <colItems count="2">
    <i>
      <x/>
    </i>
    <i i="1">
      <x v="1"/>
    </i>
  </colItems>
  <dataFields count="2">
    <dataField fld="4" subtotal="count" baseField="0" baseItem="0"/>
    <dataField fld="5" subtotal="count"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Hierarchies count="33">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EmpID"/>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4">
    <rowHierarchyUsage hierarchyUsage="7"/>
    <rowHierarchyUsage hierarchyUsage="6"/>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8E8302-1A9A-4C4F-ADD7-57AC955BF7AB}" name="Ethnicity" cacheId="566" applyNumberFormats="0" applyBorderFormats="0" applyFontFormats="0" applyPatternFormats="0" applyAlignmentFormats="0" applyWidthHeightFormats="1" dataCaption="Values" tag="9c6c33b3-33c3-411d-920e-6f3a3933c135" updatedVersion="6" minRefreshableVersion="3" useAutoFormatting="1" subtotalHiddenItems="1" itemPrintTitles="1" createdVersion="6" indent="0" outline="1" outlineData="1" multipleFieldFilters="0" chartFormat="3" rowHeaderCaption=" ">
  <location ref="A1:D24" firstHeaderRow="1" firstDataRow="2" firstDataCol="1"/>
  <pivotFields count="4">
    <pivotField axis="axisRow" allDrilled="1" subtotalTop="0" showAll="0" dataSourceSort="1" defaultSubtotal="0" defaultAttributeDrillState="1">
      <items count="7">
        <item x="0"/>
        <item x="1"/>
        <item n=" Group C" x="2"/>
        <item x="3"/>
        <item x="4"/>
        <item x="5"/>
        <item x="6"/>
      </items>
    </pivotField>
    <pivotField axis="axisRow" allDrilled="1" subtotalTop="0" showAll="0" dataSourceSort="1" defaultSubtotal="0" defaultAttributeDrillState="1">
      <items count="2">
        <item x="0"/>
        <item x="1"/>
      </items>
    </pivotField>
    <pivotField dataField="1" subtotalTop="0" showAll="0" defaultSubtotal="0"/>
    <pivotField axis="axisCol" allDrilled="1" subtotalTop="0" showAll="0" dataSourceSort="1" defaultSubtotal="0" defaultAttributeDrillState="1">
      <items count="2">
        <item x="0"/>
        <item x="1"/>
      </items>
    </pivotField>
  </pivotFields>
  <rowFields count="2">
    <field x="0"/>
    <field x="1"/>
  </rowFields>
  <rowItems count="22">
    <i>
      <x/>
    </i>
    <i r="1">
      <x/>
    </i>
    <i r="1">
      <x v="1"/>
    </i>
    <i>
      <x v="1"/>
    </i>
    <i r="1">
      <x/>
    </i>
    <i r="1">
      <x v="1"/>
    </i>
    <i>
      <x v="2"/>
    </i>
    <i r="1">
      <x/>
    </i>
    <i r="1">
      <x v="1"/>
    </i>
    <i>
      <x v="3"/>
    </i>
    <i r="1">
      <x/>
    </i>
    <i r="1">
      <x v="1"/>
    </i>
    <i>
      <x v="4"/>
    </i>
    <i r="1">
      <x/>
    </i>
    <i r="1">
      <x v="1"/>
    </i>
    <i>
      <x v="5"/>
    </i>
    <i r="1">
      <x/>
    </i>
    <i r="1">
      <x v="1"/>
    </i>
    <i>
      <x v="6"/>
    </i>
    <i r="1">
      <x/>
    </i>
    <i r="1">
      <x v="1"/>
    </i>
    <i t="grand">
      <x/>
    </i>
  </rowItems>
  <colFields count="1">
    <field x="3"/>
  </colFields>
  <colItems count="3">
    <i>
      <x/>
    </i>
    <i>
      <x v="1"/>
    </i>
    <i t="grand">
      <x/>
    </i>
  </colItems>
  <dataFields count="1">
    <dataField fld="2" subtotal="count" baseField="0" baseItem="0"/>
  </dataFields>
  <chartFormats count="2">
    <chartFormat chart="2" format="4" series="1">
      <pivotArea type="data" outline="0" fieldPosition="0">
        <references count="2">
          <reference field="4294967294" count="1" selected="0">
            <x v="0"/>
          </reference>
          <reference field="3" count="1" selected="0">
            <x v="0"/>
          </reference>
        </references>
      </pivotArea>
    </chartFormat>
    <chartFormat chart="2" format="5" series="1">
      <pivotArea type="data" outline="0" fieldPosition="0">
        <references count="2">
          <reference field="4294967294" count="1" selected="0">
            <x v="0"/>
          </reference>
          <reference field="3" count="1" selected="0">
            <x v="1"/>
          </reference>
        </references>
      </pivotArea>
    </chartFormat>
  </chartFormats>
  <pivotHierarchies count="33">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9"/>
    <rowHierarchyUsage hierarchyUsage="11"/>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A1E35D-4422-4B68-8957-446980C3582D}" name="Actives by Region" cacheId="563" applyNumberFormats="0" applyBorderFormats="0" applyFontFormats="0" applyPatternFormats="0" applyAlignmentFormats="0" applyWidthHeightFormats="1" dataCaption="Values" tag="6ae43edd-bb49-4f5f-967b-15c4ea2e2237" updatedVersion="6" minRefreshableVersion="3" useAutoFormatting="1" itemPrintTitles="1" createdVersion="6" indent="0" outline="1" outlineData="1" multipleFieldFilters="0" chartFormat="3">
  <location ref="A3:D12" firstHeaderRow="1" firstDataRow="2" firstDataCol="1"/>
  <pivotFields count="3">
    <pivotField axis="axisRow" allDrilled="1" subtotalTop="0" showAll="0" dataSourceSort="1" defaultSubtotal="0" defaultAttributeDrillState="1">
      <items count="7">
        <item x="0"/>
        <item x="1"/>
        <item x="2"/>
        <item x="3"/>
        <item x="4"/>
        <item x="5"/>
        <item x="6"/>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8">
    <i>
      <x/>
    </i>
    <i>
      <x v="1"/>
    </i>
    <i>
      <x v="2"/>
    </i>
    <i>
      <x v="3"/>
    </i>
    <i>
      <x v="4"/>
    </i>
    <i>
      <x v="5"/>
    </i>
    <i>
      <x v="6"/>
    </i>
    <i t="grand">
      <x/>
    </i>
  </rowItems>
  <colFields count="1">
    <field x="1"/>
  </colFields>
  <colItems count="3">
    <i>
      <x/>
    </i>
    <i>
      <x v="1"/>
    </i>
    <i t="grand">
      <x/>
    </i>
  </colItems>
  <dataFields count="1">
    <dataField fld="2" subtotal="count" baseField="0" baseItem="0"/>
  </dataFields>
  <chartFormats count="2">
    <chartFormat chart="2" format="11" series="1">
      <pivotArea type="data" outline="0" fieldPosition="0">
        <references count="2">
          <reference field="4294967294" count="1" selected="0">
            <x v="0"/>
          </reference>
          <reference field="1" count="1" selected="0">
            <x v="0"/>
          </reference>
        </references>
      </pivotArea>
    </chartFormat>
    <chartFormat chart="2" format="12" series="1">
      <pivotArea type="data" outline="0" fieldPosition="0">
        <references count="2">
          <reference field="4294967294" count="1" selected="0">
            <x v="0"/>
          </reference>
          <reference field="1" count="1" selected="0">
            <x v="1"/>
          </reference>
        </references>
      </pivotArea>
    </chartFormat>
  </chartFormats>
  <pivotHierarchies count="33">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CC4B0E5-5E42-433F-ADCC-639C9728FC0F}" name="Tenure" cacheId="569" applyNumberFormats="0" applyBorderFormats="0" applyFontFormats="0" applyPatternFormats="0" applyAlignmentFormats="0" applyWidthHeightFormats="1" dataCaption="Values" tag="a99dcde9-71d1-4a38-b18d-ce25a87a0b4f" updatedVersion="6" minRefreshableVersion="3" useAutoFormatting="1" subtotalHiddenItems="1" itemPrintTitles="1" createdVersion="6" indent="0" outline="1" outlineData="1" multipleFieldFilters="0" chartFormat="4" rowHeaderCaption=" ">
  <location ref="A3:D26" firstHeaderRow="1" firstDataRow="2" firstDataCol="1"/>
  <pivotFields count="4">
    <pivotField axis="axisRow" allDrilled="1" subtotalTop="0" showAll="0" dataSourceSort="1" defaultSubtotal="0" defaultAttributeDrillState="1">
      <items count="7">
        <item x="0"/>
        <item x="1"/>
        <item n=" Group C" x="2"/>
        <item x="3"/>
        <item x="4"/>
        <item x="5"/>
        <item x="6"/>
      </items>
    </pivotField>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2">
        <item x="0"/>
        <item x="1"/>
      </items>
    </pivotField>
    <pivotField dataField="1" subtotalTop="0" showAll="0" defaultSubtotal="0"/>
  </pivotFields>
  <rowFields count="2">
    <field x="0"/>
    <field x="1"/>
  </rowFields>
  <rowItems count="22">
    <i>
      <x/>
    </i>
    <i r="1">
      <x/>
    </i>
    <i r="1">
      <x v="1"/>
    </i>
    <i>
      <x v="1"/>
    </i>
    <i r="1">
      <x/>
    </i>
    <i r="1">
      <x v="1"/>
    </i>
    <i>
      <x v="2"/>
    </i>
    <i r="1">
      <x/>
    </i>
    <i r="1">
      <x v="1"/>
    </i>
    <i>
      <x v="3"/>
    </i>
    <i r="1">
      <x/>
    </i>
    <i r="1">
      <x v="1"/>
    </i>
    <i>
      <x v="4"/>
    </i>
    <i r="1">
      <x/>
    </i>
    <i r="1">
      <x v="1"/>
    </i>
    <i>
      <x v="5"/>
    </i>
    <i r="1">
      <x/>
    </i>
    <i r="1">
      <x v="1"/>
    </i>
    <i>
      <x v="6"/>
    </i>
    <i r="1">
      <x/>
    </i>
    <i r="1">
      <x v="1"/>
    </i>
    <i t="grand">
      <x/>
    </i>
  </rowItems>
  <colFields count="1">
    <field x="2"/>
  </colFields>
  <colItems count="3">
    <i>
      <x/>
    </i>
    <i>
      <x v="1"/>
    </i>
    <i t="grand">
      <x/>
    </i>
  </colItems>
  <dataFields count="1">
    <dataField fld="3" subtotal="count" baseField="0" baseItem="0"/>
  </dataFields>
  <chartFormats count="2">
    <chartFormat chart="3" format="10" series="1">
      <pivotArea type="data" outline="0" fieldPosition="0">
        <references count="2">
          <reference field="4294967294" count="1" selected="0">
            <x v="0"/>
          </reference>
          <reference field="2" count="1" selected="0">
            <x v="0"/>
          </reference>
        </references>
      </pivotArea>
    </chartFormat>
    <chartFormat chart="3" format="11" series="1">
      <pivotArea type="data" outline="0" fieldPosition="0">
        <references count="2">
          <reference field="4294967294" count="1" selected="0">
            <x v="0"/>
          </reference>
          <reference field="2" count="1" selected="0">
            <x v="1"/>
          </reference>
        </references>
      </pivotArea>
    </chartFormat>
  </chartFormats>
  <pivotHierarchies count="33">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TenureMonths"/>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9"/>
    <rowHierarchyUsage hierarchyUsage="11"/>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2B4B730-BE38-41CD-BEF5-71A895AB78C4}" name="Seperations" cacheId="674" applyNumberFormats="0" applyBorderFormats="0" applyFontFormats="0" applyPatternFormats="0" applyAlignmentFormats="0" applyWidthHeightFormats="1" dataCaption="Values" tag="509f8713-8c9a-42c6-9bde-62513d473ef9" updatedVersion="6" minRefreshableVersion="3" useAutoFormatting="1" itemPrintTitles="1" createdVersion="6" indent="0" outline="1" outlineData="1" multipleFieldFilters="0" chartFormat="3">
  <location ref="A3:C8" firstHeaderRow="0" firstDataRow="1" firstDataCol="1"/>
  <pivotFields count="4">
    <pivotField dataField="1" subtotalTop="0" showAll="0" defaultSubtotal="0"/>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1"/>
  </rowFields>
  <rowItems count="5">
    <i>
      <x/>
    </i>
    <i>
      <x v="1"/>
    </i>
    <i>
      <x v="2"/>
    </i>
    <i>
      <x v="3"/>
    </i>
    <i t="grand">
      <x/>
    </i>
  </rowItems>
  <colFields count="1">
    <field x="-2"/>
  </colFields>
  <colItems count="2">
    <i>
      <x/>
    </i>
    <i i="1">
      <x v="1"/>
    </i>
  </colItems>
  <dataFields count="2">
    <dataField fld="0" subtotal="count" baseField="0" baseItem="0"/>
    <dataField name="BadHires" fld="2"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Hierarchies count="33">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BadHire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1241AAE-3BE6-4B91-9471-5EDC99833D24}" name="Term Reason" cacheId="677" applyNumberFormats="0" applyBorderFormats="0" applyFontFormats="0" applyPatternFormats="0" applyAlignmentFormats="0" applyWidthHeightFormats="1" dataCaption="Values" tag="e3a288ad-32c1-43af-b2a4-f410d91b4b4b" updatedVersion="6" minRefreshableVersion="3" useAutoFormatting="1" itemPrintTitles="1" createdVersion="6" indent="0" outline="1" outlineData="1" multipleFieldFilters="0" chartFormat="4">
  <location ref="A3:D9" firstHeaderRow="1" firstDataRow="2" firstDataCol="1"/>
  <pivotFields count="4">
    <pivotField dataField="1" subtotalTop="0" showAll="0" defaultSubtotal="0"/>
    <pivotField axis="axisRow" allDrilled="1" subtotalTop="0" showAll="0" dataSourceSort="1" defaultSubtotal="0" defaultAttributeDrillState="1">
      <items count="4">
        <item x="0"/>
        <item x="1"/>
        <item x="2"/>
        <item x="3"/>
      </items>
    </pivotField>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5">
    <i>
      <x/>
    </i>
    <i>
      <x v="1"/>
    </i>
    <i>
      <x v="2"/>
    </i>
    <i>
      <x v="3"/>
    </i>
    <i t="grand">
      <x/>
    </i>
  </rowItems>
  <colFields count="1">
    <field x="2"/>
  </colFields>
  <colItems count="3">
    <i>
      <x/>
    </i>
    <i>
      <x v="1"/>
    </i>
    <i t="grand">
      <x/>
    </i>
  </colItems>
  <dataFields count="1">
    <dataField fld="0" subtotal="count" baseField="0" baseItem="0"/>
  </dataFields>
  <chartFormats count="3">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2">
          <reference field="4294967294" count="1" selected="0">
            <x v="0"/>
          </reference>
          <reference field="2" count="1" selected="0">
            <x v="0"/>
          </reference>
        </references>
      </pivotArea>
    </chartFormat>
    <chartFormat chart="3" format="8" series="1">
      <pivotArea type="data" outline="0" fieldPosition="0">
        <references count="2">
          <reference field="4294967294" count="1" selected="0">
            <x v="0"/>
          </reference>
          <reference field="2" count="1" selected="0">
            <x v="1"/>
          </reference>
        </references>
      </pivotArea>
    </chartFormat>
  </chartFormats>
  <pivotHierarchies count="33">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BadHire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1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R 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69313D32-75FC-4B28-9A1F-7555321CDE3E}" sourceName="[HR Data].[Date (Year)]">
  <pivotTables>
    <pivotTable tabId="1" name="Ethnicity"/>
    <pivotTable tabId="7" name="FT_PT"/>
    <pivotTable tabId="7" name="Gender"/>
    <pivotTable tabId="7" name="Pay_Type"/>
    <pivotTable tabId="7" name="PivotTable5"/>
    <pivotTable tabId="7" name="TurnOver"/>
    <pivotTable tabId="4" name="Actives by Region"/>
    <pivotTable tabId="5" name="Seperations"/>
    <pivotTable tabId="3" name="Tenure"/>
    <pivotTable tabId="6" name="Term Reason"/>
  </pivotTables>
  <data>
    <olap pivotCacheId="222894169">
      <levels count="2">
        <level uniqueName="[HR Data].[Date (Year)].[(All)]" sourceCaption="(All)" count="0"/>
        <level uniqueName="[HR Data].[Date (Year)].[Date (Year)]" sourceCaption="Date (Year)" count="4">
          <ranges>
            <range startItem="0">
              <i n="[HR Data].[Date (Year)].&amp;[2015]" c="2015"/>
              <i n="[HR Data].[Date (Year)].&amp;[2016]" c="2016"/>
              <i n="[HR Data].[Date (Year)].&amp;[2017]" c="2017"/>
              <i n="[HR Data].[Date (Year)].&amp;[2018]" c="2018"/>
            </range>
          </ranges>
        </level>
      </levels>
      <selections count="1">
        <selection n="[HR Data].[Date (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7CEF361-37D7-488A-9C9C-957745E2602C}" sourceName="[HR Data].[Gender]">
  <pivotTables>
    <pivotTable tabId="2" name="Actives"/>
    <pivotTable tabId="4" name="Actives by Region"/>
    <pivotTable tabId="5" name="Seperations"/>
    <pivotTable tabId="6" name="Term Reason"/>
  </pivotTables>
  <data>
    <olap pivotCacheId="222894169">
      <levels count="2">
        <level uniqueName="[HR Data].[Gender].[(All)]" sourceCaption="(All)" count="0"/>
        <level uniqueName="[HR Data].[Gender].[Gender]" sourceCaption="Gender" count="2">
          <ranges>
            <range startItem="0">
              <i n="[HR Data].[Gender].&amp;[F]" c="F"/>
              <i n="[HR Data].[Gender].&amp;[M]" c="M"/>
            </range>
          </ranges>
        </level>
      </levels>
      <selections count="1">
        <selection n="[HR Data].[Gende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P" xr10:uid="{B72C7E11-A6A2-4B2B-AF53-E2A172A7B6FD}" sourceName="[HR Data].[FP]">
  <pivotTables>
    <pivotTable tabId="2" name="Actives"/>
    <pivotTable tabId="7" name="Gender"/>
    <pivotTable tabId="7" name="Pay_Type"/>
    <pivotTable tabId="7" name="PivotTable5"/>
    <pivotTable tabId="5" name="Seperations"/>
    <pivotTable tabId="6" name="Term Reason"/>
  </pivotTables>
  <data>
    <olap pivotCacheId="222894169">
      <levels count="2">
        <level uniqueName="[HR Data].[FP].[(All)]" sourceCaption="(All)" count="0"/>
        <level uniqueName="[HR Data].[FP].[FP]" sourceCaption="FP" count="2">
          <ranges>
            <range startItem="0">
              <i n="[HR Data].[FP].&amp;[FT]" c="FT"/>
              <i n="[HR Data].[FP].&amp;[PT]" c="PT"/>
            </range>
          </ranges>
        </level>
      </levels>
      <selections count="1">
        <selection n="[HR Data].[FP].[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Group" xr10:uid="{852B5721-1435-4506-B296-B54DECE3A796}" sourceName="[HR Data].[EthnicGroup]">
  <pivotTables>
    <pivotTable tabId="2" name="Actives"/>
    <pivotTable tabId="7" name="FT_PT"/>
    <pivotTable tabId="7" name="Gender"/>
    <pivotTable tabId="7" name="Pay_Type"/>
    <pivotTable tabId="7" name="PivotTable5"/>
    <pivotTable tabId="7" name="TurnOver"/>
    <pivotTable tabId="4" name="Actives by Region"/>
    <pivotTable tabId="5" name="Seperations"/>
    <pivotTable tabId="6" name="Term Reason"/>
  </pivotTables>
  <data>
    <olap pivotCacheId="222894169">
      <levels count="2">
        <level uniqueName="[HR Data].[EthnicGroup].[(All)]" sourceCaption="(All)" count="0"/>
        <level uniqueName="[HR Data].[EthnicGroup].[EthnicGroup]" sourceCaption="EthnicGroup" count="7">
          <ranges>
            <range startItem="0">
              <i n="[HR Data].[EthnicGroup].&amp;[Group A]" c="Group A"/>
              <i n="[HR Data].[EthnicGroup].&amp;[Group B]" c="Group B"/>
              <i n="[HR Data].[EthnicGroup].&amp;[Group C]" c="Group C"/>
              <i n="[HR Data].[EthnicGroup].&amp;[Group D]" c="Group D"/>
              <i n="[HR Data].[EthnicGroup].&amp;[Group E]" c="Group E"/>
              <i n="[HR Data].[EthnicGroup].&amp;[Group F]" c="Group F"/>
              <i n="[HR Data].[EthnicGroup].&amp;[Group G]" c="Group G"/>
            </range>
          </ranges>
        </level>
      </levels>
      <selections count="1">
        <selection n="[HR Data].[EthnicGroup].[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_Region" xr10:uid="{C78B763B-3E8A-438B-9865-480A08293F5E}" sourceName="[HR Data].[BU Region]">
  <pivotTables>
    <pivotTable tabId="2" name="Actives"/>
    <pivotTable tabId="1" name="Ethnicity"/>
    <pivotTable tabId="7" name="FT_PT"/>
    <pivotTable tabId="7" name="Gender"/>
    <pivotTable tabId="7" name="Pay_Type"/>
    <pivotTable tabId="7" name="PivotTable5"/>
    <pivotTable tabId="7" name="TurnOver"/>
    <pivotTable tabId="5" name="Seperations"/>
    <pivotTable tabId="3" name="Tenure"/>
    <pivotTable tabId="6" name="Term Reason"/>
  </pivotTables>
  <data>
    <olap pivotCacheId="222894169">
      <levels count="2">
        <level uniqueName="[HR Data].[BU Region].[(All)]" sourceCaption="(All)" count="0"/>
        <level uniqueName="[HR Data].[BU Region].[BU Region]" sourceCaption="BU Region" count="7">
          <ranges>
            <range startItem="0">
              <i n="[HR Data].[BU Region].&amp;[Central]" c="Central"/>
              <i n="[HR Data].[BU Region].&amp;[East]" c="East"/>
              <i n="[HR Data].[BU Region].&amp;[Midwest]" c="Midwest"/>
              <i n="[HR Data].[BU Region].&amp;[North]" c="North"/>
              <i n="[HR Data].[BU Region].&amp;[Northwest]" c="Northwest"/>
              <i n="[HR Data].[BU Region].&amp;[South]" c="South"/>
              <i n="[HR Data].[BU Region].&amp;[West]" c="West"/>
            </range>
          </ranges>
        </level>
      </levels>
      <selections count="1">
        <selection n="[HR Data].[BU Reg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Year)" xr10:uid="{01766ED4-B379-488C-BEA1-F559D9CE6CF4}" cache="Slicer_Date__Year" caption="Year" columnCount="2" level="1" rowHeight="396000"/>
  <slicer name="Gender" xr10:uid="{0EB81ABE-1638-44D7-8E9D-A8035B154E45}" cache="Slicer_Gender" caption="Gender" columnCount="2" level="1" rowHeight="234950"/>
  <slicer name="FP" xr10:uid="{3BF64BFC-2A68-4EE2-BB64-E8C7F5DB5F78}" cache="Slicer_FP" caption="FP/PT" columnCount="2" level="1" rowHeight="234950"/>
  <slicer name="EthnicGroup" xr10:uid="{92EC7F93-AA61-483E-82B3-B3402D2EFC21}" cache="Slicer_EthnicGroup" caption="Ethnicity" level="1" rowHeight="234950"/>
  <slicer name="BU Region" xr10:uid="{3D77E329-ABD6-4595-AFF8-63289C8D852F}" cache="Slicer_BU_Region" caption="Region"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72E0A-EB3F-4F4B-A205-9223E6997093}">
  <dimension ref="A1:Y9"/>
  <sheetViews>
    <sheetView showGridLines="0" tabSelected="1" zoomScale="70" zoomScaleNormal="70" workbookViewId="0">
      <selection activeCell="R44" sqref="R44"/>
    </sheetView>
  </sheetViews>
  <sheetFormatPr defaultRowHeight="14.4" x14ac:dyDescent="0.3"/>
  <cols>
    <col min="4" max="4" width="20" customWidth="1"/>
    <col min="5" max="5" width="11.44140625" customWidth="1"/>
    <col min="8" max="8" width="2.33203125" customWidth="1"/>
    <col min="11" max="11" width="8.88671875" customWidth="1"/>
    <col min="12" max="12" width="2" customWidth="1"/>
    <col min="13" max="13" width="10.88671875" bestFit="1" customWidth="1"/>
    <col min="15" max="15" width="9.6640625" customWidth="1"/>
    <col min="19" max="19" width="7.77734375" customWidth="1"/>
  </cols>
  <sheetData>
    <row r="1" spans="1:25" ht="13.2" customHeight="1" x14ac:dyDescent="0.3"/>
    <row r="2" spans="1:25" ht="25.8" customHeight="1" x14ac:dyDescent="0.3">
      <c r="A2" s="24" t="s">
        <v>59</v>
      </c>
      <c r="B2" s="9"/>
      <c r="C2" s="9"/>
      <c r="D2" s="9"/>
      <c r="E2" s="11" t="s">
        <v>58</v>
      </c>
      <c r="F2" s="10">
        <f>F5/$E$5</f>
        <v>0.54307692307692312</v>
      </c>
      <c r="G2" s="10">
        <f>G5/$E$5</f>
        <v>0.45692307692307693</v>
      </c>
      <c r="H2" s="10"/>
      <c r="T2" s="22" t="s">
        <v>68</v>
      </c>
      <c r="U2" s="22"/>
      <c r="V2" s="22"/>
    </row>
    <row r="3" spans="1:25" ht="25.8" customHeight="1" x14ac:dyDescent="0.3"/>
    <row r="4" spans="1:25" ht="25.8" customHeight="1" x14ac:dyDescent="0.3">
      <c r="I4" s="11" t="s">
        <v>60</v>
      </c>
      <c r="J4" s="17">
        <f>+GETPIVOTDATA("[Measures].[Active Employees]",'Headline '!$A$10,"[HR Data].[Gender]","[HR Data].[Gender].&amp;[M]","[HR Data].[PayType]","[HR Data].[PayType].&amp;[Hourly]")</f>
        <v>0.91501416430594906</v>
      </c>
      <c r="K4" s="18">
        <f>+GETPIVOTDATA("[Measures].[Active Employees]",'Headline '!$A$10,"[HR Data].[Gender]","[HR Data].[Gender].&amp;[F]","[HR Data].[PayType]","[HR Data].[PayType].&amp;[Hourly]")</f>
        <v>0.81818181818181823</v>
      </c>
      <c r="L4" s="18"/>
      <c r="M4" s="11" t="s">
        <v>62</v>
      </c>
      <c r="N4" s="17">
        <f>GETPIVOTDATA("[Measures].[Active Employees]",'Headline '!$A$18,"[HR Data].[Gender]","[HR Data].[Gender].&amp;[F]","[HR Data].[FP]","[HR Data].[FP].&amp;[FT]")</f>
        <v>0.50168350168350173</v>
      </c>
      <c r="O4" s="18">
        <f>GETPIVOTDATA("[Measures].[Active Employees]",'Headline '!$A$18,"[HR Data].[Gender]","[HR Data].[Gender].&amp;[M]","[HR Data].[FP]","[HR Data].[FP].&amp;[FT]")</f>
        <v>0.27762039660056659</v>
      </c>
    </row>
    <row r="5" spans="1:25" ht="37.200000000000003" customHeight="1" thickBot="1" x14ac:dyDescent="0.35">
      <c r="A5" s="8"/>
      <c r="B5" s="8"/>
      <c r="C5" s="8"/>
      <c r="D5" s="8"/>
      <c r="E5" s="13">
        <f>+GETPIVOTDATA("[Measures].[Active Employees]",'Headline '!$A$3)</f>
        <v>650</v>
      </c>
      <c r="F5" s="14">
        <f>+GETPIVOTDATA("[Measures].[Active Employees]",'Headline '!$A$3,"[HR Data].[Gender]","[HR Data].[Gender].&amp;[M]")</f>
        <v>353</v>
      </c>
      <c r="G5" s="15">
        <f>+GETPIVOTDATA("[Measures].[Active Employees]",'Headline '!$A$3,"[HR Data].[Gender]","[HR Data].[Gender].&amp;[F]")</f>
        <v>297</v>
      </c>
      <c r="H5" s="15"/>
      <c r="I5" s="12" t="s">
        <v>61</v>
      </c>
      <c r="J5" s="19">
        <f>+GETPIVOTDATA("[Measures].[Active Employees]",'Headline '!$A$10,"[HR Data].[Gender]","[HR Data].[Gender].&amp;[M]","[HR Data].[PayType]","[HR Data].[PayType].&amp;[Salary]")</f>
        <v>8.4985835694050993E-2</v>
      </c>
      <c r="K5" s="20">
        <f>+GETPIVOTDATA("[Measures].[Active Employees]",'Headline '!$A$10,"[HR Data].[Gender]","[HR Data].[Gender].&amp;[F]","[HR Data].[PayType]","[HR Data].[PayType].&amp;[Salary]")</f>
        <v>0.18181818181818182</v>
      </c>
      <c r="L5" s="20"/>
      <c r="M5" s="12" t="s">
        <v>63</v>
      </c>
      <c r="N5" s="19">
        <f>+GETPIVOTDATA("[Measures].[Active Employees]",'Headline '!$A$18,"[HR Data].[Gender]","[HR Data].[Gender].&amp;[F]","[HR Data].[FP]","[HR Data].[FP].&amp;[PT]")</f>
        <v>0.49831649831649832</v>
      </c>
      <c r="O5" s="20">
        <f>GETPIVOTDATA("[Measures].[Active Employees]",'Headline '!$A$18,"[HR Data].[Gender]","[HR Data].[Gender].&amp;[M]","[HR Data].[FP]","[HR Data].[FP].&amp;[PT]")</f>
        <v>0.72237960339943341</v>
      </c>
      <c r="P5" s="8"/>
      <c r="Q5" s="8"/>
      <c r="R5" s="8"/>
      <c r="S5" s="8"/>
      <c r="T5" s="23">
        <f>+GETPIVOTDATA("[Measures].[TurnOver %]",'Headline '!$A$33)</f>
        <v>2.5476923076923077</v>
      </c>
      <c r="U5" s="23">
        <f>+GETPIVOTDATA("[Measures].[TurnOver %]",'Headline '!$A$33,"[HR Data].[Gender]","[HR Data].[Gender].&amp;[M]")</f>
        <v>2.5552407932011332</v>
      </c>
      <c r="V5" s="23">
        <f>+GETPIVOTDATA("[Measures].[TurnOver %]",'Headline '!$A$33,"[HR Data].[Gender]","[HR Data].[Gender].&amp;[F]")</f>
        <v>2.5387205387205389</v>
      </c>
      <c r="W5" s="8"/>
      <c r="X5" s="8"/>
      <c r="Y5" s="8"/>
    </row>
    <row r="6" spans="1:25" ht="7.2" customHeight="1" x14ac:dyDescent="0.3"/>
    <row r="9" spans="1:25" x14ac:dyDescent="0.3">
      <c r="I9" t="s">
        <v>32</v>
      </c>
    </row>
  </sheetData>
  <mergeCells count="1">
    <mergeCell ref="T2:V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1DA42-5BAA-49C2-8331-5F35A60EEF34}">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3681C-0D83-4B56-B7AC-1F725F4AEF43}">
  <dimension ref="A3:D39"/>
  <sheetViews>
    <sheetView topLeftCell="A14" workbookViewId="0">
      <selection activeCell="A33" sqref="A33"/>
    </sheetView>
  </sheetViews>
  <sheetFormatPr defaultRowHeight="14.4" x14ac:dyDescent="0.3"/>
  <cols>
    <col min="1" max="1" width="10.77734375" bestFit="1" customWidth="1"/>
    <col min="2" max="2" width="15.88671875" bestFit="1" customWidth="1"/>
    <col min="3" max="3" width="8" bestFit="1" customWidth="1"/>
    <col min="4" max="4" width="10.77734375" bestFit="1" customWidth="1"/>
  </cols>
  <sheetData>
    <row r="3" spans="1:4" x14ac:dyDescent="0.3">
      <c r="A3" s="1" t="s">
        <v>32</v>
      </c>
      <c r="B3" t="s">
        <v>30</v>
      </c>
    </row>
    <row r="4" spans="1:4" x14ac:dyDescent="0.3">
      <c r="A4" s="2" t="s">
        <v>39</v>
      </c>
      <c r="B4" s="6">
        <v>297</v>
      </c>
    </row>
    <row r="5" spans="1:4" x14ac:dyDescent="0.3">
      <c r="A5" s="2" t="s">
        <v>40</v>
      </c>
      <c r="B5" s="6">
        <v>353</v>
      </c>
    </row>
    <row r="6" spans="1:4" x14ac:dyDescent="0.3">
      <c r="A6" s="2" t="s">
        <v>1</v>
      </c>
      <c r="B6" s="6">
        <v>650</v>
      </c>
    </row>
    <row r="10" spans="1:4" x14ac:dyDescent="0.3">
      <c r="A10" s="1" t="s">
        <v>30</v>
      </c>
      <c r="B10" s="1" t="s">
        <v>41</v>
      </c>
    </row>
    <row r="11" spans="1:4" x14ac:dyDescent="0.3">
      <c r="A11" s="1" t="s">
        <v>0</v>
      </c>
      <c r="B11" t="s">
        <v>39</v>
      </c>
      <c r="C11" t="s">
        <v>40</v>
      </c>
      <c r="D11" t="s">
        <v>1</v>
      </c>
    </row>
    <row r="12" spans="1:4" x14ac:dyDescent="0.3">
      <c r="A12" s="2" t="s">
        <v>60</v>
      </c>
      <c r="B12" s="16">
        <v>0.81818181818181823</v>
      </c>
      <c r="C12" s="16">
        <v>0.91501416430594906</v>
      </c>
      <c r="D12" s="16">
        <v>0.87076923076923074</v>
      </c>
    </row>
    <row r="13" spans="1:4" x14ac:dyDescent="0.3">
      <c r="A13" s="2" t="s">
        <v>61</v>
      </c>
      <c r="B13" s="16">
        <v>0.18181818181818182</v>
      </c>
      <c r="C13" s="16">
        <v>8.4985835694050993E-2</v>
      </c>
      <c r="D13" s="16">
        <v>0.12923076923076923</v>
      </c>
    </row>
    <row r="14" spans="1:4" x14ac:dyDescent="0.3">
      <c r="A14" s="2" t="s">
        <v>1</v>
      </c>
      <c r="B14" s="16">
        <v>1</v>
      </c>
      <c r="C14" s="16">
        <v>1</v>
      </c>
      <c r="D14" s="16">
        <v>1</v>
      </c>
    </row>
    <row r="18" spans="1:4" x14ac:dyDescent="0.3">
      <c r="A18" s="1" t="s">
        <v>30</v>
      </c>
      <c r="B18" s="1" t="s">
        <v>41</v>
      </c>
    </row>
    <row r="19" spans="1:4" x14ac:dyDescent="0.3">
      <c r="A19" s="1" t="s">
        <v>0</v>
      </c>
      <c r="B19" t="s">
        <v>39</v>
      </c>
      <c r="C19" t="s">
        <v>40</v>
      </c>
      <c r="D19" t="s">
        <v>1</v>
      </c>
    </row>
    <row r="20" spans="1:4" x14ac:dyDescent="0.3">
      <c r="A20" s="2" t="s">
        <v>42</v>
      </c>
      <c r="B20" s="21">
        <v>0.50168350168350173</v>
      </c>
      <c r="C20" s="21">
        <v>0.27762039660056659</v>
      </c>
      <c r="D20" s="21">
        <v>0.38</v>
      </c>
    </row>
    <row r="21" spans="1:4" x14ac:dyDescent="0.3">
      <c r="A21" s="2" t="s">
        <v>43</v>
      </c>
      <c r="B21" s="21">
        <v>0.49831649831649832</v>
      </c>
      <c r="C21" s="21">
        <v>0.72237960339943341</v>
      </c>
      <c r="D21" s="21">
        <v>0.62</v>
      </c>
    </row>
    <row r="22" spans="1:4" x14ac:dyDescent="0.3">
      <c r="A22" s="2" t="s">
        <v>1</v>
      </c>
      <c r="B22" s="21">
        <v>1</v>
      </c>
      <c r="C22" s="21">
        <v>1</v>
      </c>
      <c r="D22" s="21">
        <v>1</v>
      </c>
    </row>
    <row r="25" spans="1:4" x14ac:dyDescent="0.3">
      <c r="A25" s="1" t="s">
        <v>30</v>
      </c>
      <c r="B25" s="1" t="s">
        <v>41</v>
      </c>
    </row>
    <row r="26" spans="1:4" x14ac:dyDescent="0.3">
      <c r="A26" s="1" t="s">
        <v>0</v>
      </c>
      <c r="B26" t="s">
        <v>39</v>
      </c>
      <c r="C26" t="s">
        <v>40</v>
      </c>
      <c r="D26" t="s">
        <v>1</v>
      </c>
    </row>
    <row r="27" spans="1:4" x14ac:dyDescent="0.3">
      <c r="A27" s="2" t="s">
        <v>64</v>
      </c>
      <c r="B27" s="6">
        <v>172</v>
      </c>
      <c r="C27" s="6">
        <v>165</v>
      </c>
      <c r="D27" s="6">
        <v>337</v>
      </c>
    </row>
    <row r="28" spans="1:4" x14ac:dyDescent="0.3">
      <c r="A28" s="2" t="s">
        <v>65</v>
      </c>
      <c r="B28" s="6">
        <v>81</v>
      </c>
      <c r="C28" s="6">
        <v>105</v>
      </c>
      <c r="D28" s="6">
        <v>186</v>
      </c>
    </row>
    <row r="29" spans="1:4" x14ac:dyDescent="0.3">
      <c r="A29" s="2" t="s">
        <v>66</v>
      </c>
      <c r="B29" s="6">
        <v>44</v>
      </c>
      <c r="C29" s="6">
        <v>83</v>
      </c>
      <c r="D29" s="6">
        <v>127</v>
      </c>
    </row>
    <row r="30" spans="1:4" x14ac:dyDescent="0.3">
      <c r="A30" s="2" t="s">
        <v>1</v>
      </c>
      <c r="B30" s="6">
        <v>297</v>
      </c>
      <c r="C30" s="6">
        <v>353</v>
      </c>
      <c r="D30" s="6">
        <v>650</v>
      </c>
    </row>
    <row r="33" spans="1:4" x14ac:dyDescent="0.3">
      <c r="A33" s="1" t="s">
        <v>67</v>
      </c>
      <c r="B33" s="1" t="s">
        <v>41</v>
      </c>
    </row>
    <row r="34" spans="1:4" x14ac:dyDescent="0.3">
      <c r="A34" s="1" t="s">
        <v>0</v>
      </c>
      <c r="B34" t="s">
        <v>39</v>
      </c>
      <c r="C34" t="s">
        <v>40</v>
      </c>
      <c r="D34" t="s">
        <v>1</v>
      </c>
    </row>
    <row r="35" spans="1:4" x14ac:dyDescent="0.3">
      <c r="A35" s="2" t="s">
        <v>18</v>
      </c>
      <c r="B35" s="21">
        <v>3.2258064516129031E-2</v>
      </c>
      <c r="C35" s="21">
        <v>4.1379310344827586E-2</v>
      </c>
      <c r="D35" s="21">
        <v>3.6666666666666667E-2</v>
      </c>
    </row>
    <row r="36" spans="1:4" x14ac:dyDescent="0.3">
      <c r="A36" s="2" t="s">
        <v>19</v>
      </c>
      <c r="B36" s="21">
        <v>0.19742489270386265</v>
      </c>
      <c r="C36" s="21">
        <v>0.21367521367521367</v>
      </c>
      <c r="D36" s="21">
        <v>0.20556745182012848</v>
      </c>
    </row>
    <row r="37" spans="1:4" x14ac:dyDescent="0.3">
      <c r="A37" s="2" t="s">
        <v>20</v>
      </c>
      <c r="B37" s="21">
        <v>1.1836734693877551</v>
      </c>
      <c r="C37" s="21">
        <v>1.1884615384615385</v>
      </c>
      <c r="D37" s="21">
        <v>1.1861386138613861</v>
      </c>
    </row>
    <row r="38" spans="1:4" x14ac:dyDescent="0.3">
      <c r="A38" s="2" t="s">
        <v>21</v>
      </c>
      <c r="B38" s="21">
        <v>1.3905723905723906</v>
      </c>
      <c r="C38" s="21">
        <v>1.5212464589235128</v>
      </c>
      <c r="D38" s="21">
        <v>1.4615384615384615</v>
      </c>
    </row>
    <row r="39" spans="1:4" x14ac:dyDescent="0.3">
      <c r="A39" s="2" t="s">
        <v>1</v>
      </c>
      <c r="B39" s="21">
        <v>2.5387205387205389</v>
      </c>
      <c r="C39" s="21">
        <v>2.5552407932011332</v>
      </c>
      <c r="D39" s="21">
        <v>2.5476923076923077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1F7C0-2CBB-474E-BFA6-1DC3ECCA349A}">
  <dimension ref="A3:T92"/>
  <sheetViews>
    <sheetView workbookViewId="0">
      <selection activeCell="T43" sqref="T43"/>
    </sheetView>
  </sheetViews>
  <sheetFormatPr defaultRowHeight="14.4" x14ac:dyDescent="0.3"/>
  <cols>
    <col min="1" max="1" width="12.5546875" bestFit="1" customWidth="1"/>
    <col min="2" max="2" width="15.88671875" bestFit="1" customWidth="1"/>
    <col min="3" max="3" width="9.33203125" bestFit="1" customWidth="1"/>
  </cols>
  <sheetData>
    <row r="3" spans="1:20" x14ac:dyDescent="0.3">
      <c r="A3" s="1" t="s">
        <v>0</v>
      </c>
      <c r="B3" t="s">
        <v>30</v>
      </c>
      <c r="C3" t="s">
        <v>31</v>
      </c>
    </row>
    <row r="4" spans="1:20" x14ac:dyDescent="0.3">
      <c r="A4" s="2" t="s">
        <v>18</v>
      </c>
      <c r="B4" s="3"/>
      <c r="C4" s="3"/>
    </row>
    <row r="5" spans="1:20" x14ac:dyDescent="0.3">
      <c r="A5" s="4" t="s">
        <v>2</v>
      </c>
      <c r="B5" s="3"/>
      <c r="C5" s="3"/>
    </row>
    <row r="6" spans="1:20" x14ac:dyDescent="0.3">
      <c r="A6" s="5" t="s">
        <v>3</v>
      </c>
      <c r="B6" s="6">
        <v>228</v>
      </c>
      <c r="C6" s="6">
        <v>1</v>
      </c>
    </row>
    <row r="7" spans="1:20" x14ac:dyDescent="0.3">
      <c r="A7" s="5" t="s">
        <v>4</v>
      </c>
      <c r="B7" s="6">
        <v>229</v>
      </c>
      <c r="C7" s="6">
        <v>1</v>
      </c>
    </row>
    <row r="8" spans="1:20" x14ac:dyDescent="0.3">
      <c r="A8" s="5" t="s">
        <v>5</v>
      </c>
      <c r="B8" s="6">
        <v>229</v>
      </c>
      <c r="C8" s="6">
        <v>1</v>
      </c>
    </row>
    <row r="9" spans="1:20" x14ac:dyDescent="0.3">
      <c r="A9" s="4" t="s">
        <v>22</v>
      </c>
      <c r="B9" s="6">
        <v>229</v>
      </c>
      <c r="C9" s="6">
        <v>3</v>
      </c>
    </row>
    <row r="10" spans="1:20" x14ac:dyDescent="0.3">
      <c r="A10" s="4" t="s">
        <v>6</v>
      </c>
      <c r="B10" s="3"/>
      <c r="C10" s="3"/>
      <c r="T10" t="s">
        <v>32</v>
      </c>
    </row>
    <row r="11" spans="1:20" x14ac:dyDescent="0.3">
      <c r="A11" s="5" t="s">
        <v>7</v>
      </c>
      <c r="B11" s="6">
        <v>233</v>
      </c>
      <c r="C11" s="6">
        <v>4</v>
      </c>
    </row>
    <row r="12" spans="1:20" x14ac:dyDescent="0.3">
      <c r="A12" s="5" t="s">
        <v>8</v>
      </c>
      <c r="B12" s="6">
        <v>242</v>
      </c>
      <c r="C12" s="6">
        <v>8</v>
      </c>
    </row>
    <row r="13" spans="1:20" x14ac:dyDescent="0.3">
      <c r="A13" s="5" t="s">
        <v>9</v>
      </c>
      <c r="B13" s="6">
        <v>251</v>
      </c>
      <c r="C13" s="6">
        <v>9</v>
      </c>
    </row>
    <row r="14" spans="1:20" x14ac:dyDescent="0.3">
      <c r="A14" s="4" t="s">
        <v>23</v>
      </c>
      <c r="B14" s="6">
        <v>251</v>
      </c>
      <c r="C14" s="6">
        <v>21</v>
      </c>
    </row>
    <row r="15" spans="1:20" x14ac:dyDescent="0.3">
      <c r="A15" s="4" t="s">
        <v>10</v>
      </c>
      <c r="B15" s="3"/>
      <c r="C15" s="3"/>
    </row>
    <row r="16" spans="1:20" x14ac:dyDescent="0.3">
      <c r="A16" s="5" t="s">
        <v>11</v>
      </c>
      <c r="B16" s="6">
        <v>258</v>
      </c>
      <c r="C16" s="6">
        <v>7</v>
      </c>
    </row>
    <row r="17" spans="1:3" x14ac:dyDescent="0.3">
      <c r="A17" s="5" t="s">
        <v>12</v>
      </c>
      <c r="B17" s="6">
        <v>269</v>
      </c>
      <c r="C17" s="6">
        <v>11</v>
      </c>
    </row>
    <row r="18" spans="1:3" x14ac:dyDescent="0.3">
      <c r="A18" s="5" t="s">
        <v>13</v>
      </c>
      <c r="B18" s="6">
        <v>275</v>
      </c>
      <c r="C18" s="6">
        <v>6</v>
      </c>
    </row>
    <row r="19" spans="1:3" x14ac:dyDescent="0.3">
      <c r="A19" s="4" t="s">
        <v>24</v>
      </c>
      <c r="B19" s="6">
        <v>275</v>
      </c>
      <c r="C19" s="6">
        <v>24</v>
      </c>
    </row>
    <row r="20" spans="1:3" x14ac:dyDescent="0.3">
      <c r="A20" s="4" t="s">
        <v>14</v>
      </c>
      <c r="B20" s="3"/>
      <c r="C20" s="3"/>
    </row>
    <row r="21" spans="1:3" x14ac:dyDescent="0.3">
      <c r="A21" s="5" t="s">
        <v>15</v>
      </c>
      <c r="B21" s="6">
        <v>289</v>
      </c>
      <c r="C21" s="6">
        <v>14</v>
      </c>
    </row>
    <row r="22" spans="1:3" x14ac:dyDescent="0.3">
      <c r="A22" s="5" t="s">
        <v>16</v>
      </c>
      <c r="B22" s="6">
        <v>291</v>
      </c>
      <c r="C22" s="6">
        <v>9</v>
      </c>
    </row>
    <row r="23" spans="1:3" x14ac:dyDescent="0.3">
      <c r="A23" s="5" t="s">
        <v>17</v>
      </c>
      <c r="B23" s="6">
        <v>300</v>
      </c>
      <c r="C23" s="6">
        <v>7</v>
      </c>
    </row>
    <row r="24" spans="1:3" x14ac:dyDescent="0.3">
      <c r="A24" s="4" t="s">
        <v>25</v>
      </c>
      <c r="B24" s="6">
        <v>300</v>
      </c>
      <c r="C24" s="6">
        <v>30</v>
      </c>
    </row>
    <row r="25" spans="1:3" x14ac:dyDescent="0.3">
      <c r="A25" s="2" t="s">
        <v>26</v>
      </c>
      <c r="B25" s="6">
        <v>300</v>
      </c>
      <c r="C25" s="6">
        <v>78</v>
      </c>
    </row>
    <row r="26" spans="1:3" x14ac:dyDescent="0.3">
      <c r="A26" s="2" t="s">
        <v>19</v>
      </c>
      <c r="B26" s="3"/>
      <c r="C26" s="3"/>
    </row>
    <row r="27" spans="1:3" x14ac:dyDescent="0.3">
      <c r="A27" s="4" t="s">
        <v>2</v>
      </c>
      <c r="B27" s="3"/>
      <c r="C27" s="3"/>
    </row>
    <row r="28" spans="1:3" x14ac:dyDescent="0.3">
      <c r="A28" s="5" t="s">
        <v>3</v>
      </c>
      <c r="B28" s="6">
        <v>312</v>
      </c>
      <c r="C28" s="6">
        <v>10</v>
      </c>
    </row>
    <row r="29" spans="1:3" x14ac:dyDescent="0.3">
      <c r="A29" s="5" t="s">
        <v>4</v>
      </c>
      <c r="B29" s="6">
        <v>322</v>
      </c>
      <c r="C29" s="6">
        <v>9</v>
      </c>
    </row>
    <row r="30" spans="1:3" x14ac:dyDescent="0.3">
      <c r="A30" s="5" t="s">
        <v>5</v>
      </c>
      <c r="B30" s="6">
        <v>338</v>
      </c>
      <c r="C30" s="6">
        <v>18</v>
      </c>
    </row>
    <row r="31" spans="1:3" x14ac:dyDescent="0.3">
      <c r="A31" s="4" t="s">
        <v>22</v>
      </c>
      <c r="B31" s="6">
        <v>338</v>
      </c>
      <c r="C31" s="6">
        <v>37</v>
      </c>
    </row>
    <row r="32" spans="1:3" x14ac:dyDescent="0.3">
      <c r="A32" s="4" t="s">
        <v>6</v>
      </c>
      <c r="B32" s="3"/>
      <c r="C32" s="3"/>
    </row>
    <row r="33" spans="1:3" x14ac:dyDescent="0.3">
      <c r="A33" s="5" t="s">
        <v>7</v>
      </c>
      <c r="B33" s="6">
        <v>343</v>
      </c>
      <c r="C33" s="6">
        <v>8</v>
      </c>
    </row>
    <row r="34" spans="1:3" x14ac:dyDescent="0.3">
      <c r="A34" s="5" t="s">
        <v>8</v>
      </c>
      <c r="B34" s="6">
        <v>351</v>
      </c>
      <c r="C34" s="6">
        <v>7</v>
      </c>
    </row>
    <row r="35" spans="1:3" x14ac:dyDescent="0.3">
      <c r="A35" s="5" t="s">
        <v>9</v>
      </c>
      <c r="B35" s="6">
        <v>361</v>
      </c>
      <c r="C35" s="6">
        <v>7</v>
      </c>
    </row>
    <row r="36" spans="1:3" x14ac:dyDescent="0.3">
      <c r="A36" s="4" t="s">
        <v>23</v>
      </c>
      <c r="B36" s="6">
        <v>361</v>
      </c>
      <c r="C36" s="6">
        <v>22</v>
      </c>
    </row>
    <row r="37" spans="1:3" x14ac:dyDescent="0.3">
      <c r="A37" s="4" t="s">
        <v>10</v>
      </c>
      <c r="B37" s="3"/>
      <c r="C37" s="3"/>
    </row>
    <row r="38" spans="1:3" x14ac:dyDescent="0.3">
      <c r="A38" s="5" t="s">
        <v>11</v>
      </c>
      <c r="B38" s="6">
        <v>370</v>
      </c>
      <c r="C38" s="6">
        <v>8</v>
      </c>
    </row>
    <row r="39" spans="1:3" x14ac:dyDescent="0.3">
      <c r="A39" s="5" t="s">
        <v>12</v>
      </c>
      <c r="B39" s="6">
        <v>386</v>
      </c>
      <c r="C39" s="6">
        <v>18</v>
      </c>
    </row>
    <row r="40" spans="1:3" x14ac:dyDescent="0.3">
      <c r="A40" s="5" t="s">
        <v>13</v>
      </c>
      <c r="B40" s="6">
        <v>403</v>
      </c>
      <c r="C40" s="6">
        <v>21</v>
      </c>
    </row>
    <row r="41" spans="1:3" x14ac:dyDescent="0.3">
      <c r="A41" s="4" t="s">
        <v>24</v>
      </c>
      <c r="B41" s="6">
        <v>403</v>
      </c>
      <c r="C41" s="6">
        <v>47</v>
      </c>
    </row>
    <row r="42" spans="1:3" x14ac:dyDescent="0.3">
      <c r="A42" s="4" t="s">
        <v>14</v>
      </c>
      <c r="B42" s="3"/>
      <c r="C42" s="3"/>
    </row>
    <row r="43" spans="1:3" x14ac:dyDescent="0.3">
      <c r="A43" s="5" t="s">
        <v>15</v>
      </c>
      <c r="B43" s="6">
        <v>426</v>
      </c>
      <c r="C43" s="6">
        <v>24</v>
      </c>
    </row>
    <row r="44" spans="1:3" x14ac:dyDescent="0.3">
      <c r="A44" s="5" t="s">
        <v>16</v>
      </c>
      <c r="B44" s="6">
        <v>453</v>
      </c>
      <c r="C44" s="6">
        <v>33</v>
      </c>
    </row>
    <row r="45" spans="1:3" x14ac:dyDescent="0.3">
      <c r="A45" s="5" t="s">
        <v>17</v>
      </c>
      <c r="B45" s="6">
        <v>467</v>
      </c>
      <c r="C45" s="6">
        <v>17</v>
      </c>
    </row>
    <row r="46" spans="1:3" x14ac:dyDescent="0.3">
      <c r="A46" s="4" t="s">
        <v>25</v>
      </c>
      <c r="B46" s="6">
        <v>467</v>
      </c>
      <c r="C46" s="6">
        <v>74</v>
      </c>
    </row>
    <row r="47" spans="1:3" x14ac:dyDescent="0.3">
      <c r="A47" s="2" t="s">
        <v>27</v>
      </c>
      <c r="B47" s="6">
        <v>467</v>
      </c>
      <c r="C47" s="6">
        <v>180</v>
      </c>
    </row>
    <row r="48" spans="1:3" x14ac:dyDescent="0.3">
      <c r="A48" s="2" t="s">
        <v>20</v>
      </c>
      <c r="B48" s="3"/>
      <c r="C48" s="3"/>
    </row>
    <row r="49" spans="1:3" x14ac:dyDescent="0.3">
      <c r="A49" s="4" t="s">
        <v>2</v>
      </c>
      <c r="B49" s="3"/>
      <c r="C49" s="3"/>
    </row>
    <row r="50" spans="1:3" x14ac:dyDescent="0.3">
      <c r="A50" s="5" t="s">
        <v>3</v>
      </c>
      <c r="B50" s="6">
        <v>455</v>
      </c>
      <c r="C50" s="6">
        <v>18</v>
      </c>
    </row>
    <row r="51" spans="1:3" x14ac:dyDescent="0.3">
      <c r="A51" s="5" t="s">
        <v>4</v>
      </c>
      <c r="B51" s="6">
        <v>454</v>
      </c>
      <c r="C51" s="6">
        <v>27</v>
      </c>
    </row>
    <row r="52" spans="1:3" x14ac:dyDescent="0.3">
      <c r="A52" s="5" t="s">
        <v>5</v>
      </c>
      <c r="B52" s="6">
        <v>449</v>
      </c>
      <c r="C52" s="6">
        <v>21</v>
      </c>
    </row>
    <row r="53" spans="1:3" x14ac:dyDescent="0.3">
      <c r="A53" s="4" t="s">
        <v>22</v>
      </c>
      <c r="B53" s="6">
        <v>449</v>
      </c>
      <c r="C53" s="6">
        <v>66</v>
      </c>
    </row>
    <row r="54" spans="1:3" x14ac:dyDescent="0.3">
      <c r="A54" s="4" t="s">
        <v>6</v>
      </c>
      <c r="B54" s="3"/>
      <c r="C54" s="3"/>
    </row>
    <row r="55" spans="1:3" x14ac:dyDescent="0.3">
      <c r="A55" s="5" t="s">
        <v>7</v>
      </c>
      <c r="B55" s="6">
        <v>448</v>
      </c>
      <c r="C55" s="6">
        <v>31</v>
      </c>
    </row>
    <row r="56" spans="1:3" x14ac:dyDescent="0.3">
      <c r="A56" s="5" t="s">
        <v>8</v>
      </c>
      <c r="B56" s="6">
        <v>454</v>
      </c>
      <c r="C56" s="6">
        <v>47</v>
      </c>
    </row>
    <row r="57" spans="1:3" x14ac:dyDescent="0.3">
      <c r="A57" s="5" t="s">
        <v>9</v>
      </c>
      <c r="B57" s="6">
        <v>458</v>
      </c>
      <c r="C57" s="6">
        <v>36</v>
      </c>
    </row>
    <row r="58" spans="1:3" x14ac:dyDescent="0.3">
      <c r="A58" s="4" t="s">
        <v>23</v>
      </c>
      <c r="B58" s="6">
        <v>458</v>
      </c>
      <c r="C58" s="6">
        <v>114</v>
      </c>
    </row>
    <row r="59" spans="1:3" x14ac:dyDescent="0.3">
      <c r="A59" s="4" t="s">
        <v>10</v>
      </c>
      <c r="B59" s="3"/>
      <c r="C59" s="3"/>
    </row>
    <row r="60" spans="1:3" x14ac:dyDescent="0.3">
      <c r="A60" s="5" t="s">
        <v>11</v>
      </c>
      <c r="B60" s="6">
        <v>462</v>
      </c>
      <c r="C60" s="6">
        <v>53</v>
      </c>
    </row>
    <row r="61" spans="1:3" x14ac:dyDescent="0.3">
      <c r="A61" s="5" t="s">
        <v>12</v>
      </c>
      <c r="B61" s="6">
        <v>488</v>
      </c>
      <c r="C61" s="6">
        <v>76</v>
      </c>
    </row>
    <row r="62" spans="1:3" x14ac:dyDescent="0.3">
      <c r="A62" s="5" t="s">
        <v>13</v>
      </c>
      <c r="B62" s="6">
        <v>494</v>
      </c>
      <c r="C62" s="6">
        <v>47</v>
      </c>
    </row>
    <row r="63" spans="1:3" x14ac:dyDescent="0.3">
      <c r="A63" s="4" t="s">
        <v>24</v>
      </c>
      <c r="B63" s="6">
        <v>494</v>
      </c>
      <c r="C63" s="6">
        <v>176</v>
      </c>
    </row>
    <row r="64" spans="1:3" x14ac:dyDescent="0.3">
      <c r="A64" s="4" t="s">
        <v>14</v>
      </c>
      <c r="B64" s="3"/>
      <c r="C64" s="3"/>
    </row>
    <row r="65" spans="1:3" x14ac:dyDescent="0.3">
      <c r="A65" s="5" t="s">
        <v>15</v>
      </c>
      <c r="B65" s="6">
        <v>504</v>
      </c>
      <c r="C65" s="6">
        <v>65</v>
      </c>
    </row>
    <row r="66" spans="1:3" x14ac:dyDescent="0.3">
      <c r="A66" s="5" t="s">
        <v>16</v>
      </c>
      <c r="B66" s="6">
        <v>517</v>
      </c>
      <c r="C66" s="6">
        <v>55</v>
      </c>
    </row>
    <row r="67" spans="1:3" x14ac:dyDescent="0.3">
      <c r="A67" s="5" t="s">
        <v>17</v>
      </c>
      <c r="B67" s="6">
        <v>505</v>
      </c>
      <c r="C67" s="6">
        <v>10</v>
      </c>
    </row>
    <row r="68" spans="1:3" x14ac:dyDescent="0.3">
      <c r="A68" s="4" t="s">
        <v>25</v>
      </c>
      <c r="B68" s="6">
        <v>505</v>
      </c>
      <c r="C68" s="6">
        <v>130</v>
      </c>
    </row>
    <row r="69" spans="1:3" x14ac:dyDescent="0.3">
      <c r="A69" s="2" t="s">
        <v>28</v>
      </c>
      <c r="B69" s="6">
        <v>505</v>
      </c>
      <c r="C69" s="6">
        <v>486</v>
      </c>
    </row>
    <row r="70" spans="1:3" x14ac:dyDescent="0.3">
      <c r="A70" s="2" t="s">
        <v>21</v>
      </c>
      <c r="B70" s="3"/>
      <c r="C70" s="3"/>
    </row>
    <row r="71" spans="1:3" x14ac:dyDescent="0.3">
      <c r="A71" s="4" t="s">
        <v>2</v>
      </c>
      <c r="B71" s="3"/>
      <c r="C71" s="3"/>
    </row>
    <row r="72" spans="1:3" x14ac:dyDescent="0.3">
      <c r="A72" s="5" t="s">
        <v>3</v>
      </c>
      <c r="B72" s="6">
        <v>506</v>
      </c>
      <c r="C72" s="6">
        <v>39</v>
      </c>
    </row>
    <row r="73" spans="1:3" x14ac:dyDescent="0.3">
      <c r="A73" s="5" t="s">
        <v>4</v>
      </c>
      <c r="B73" s="6">
        <v>505</v>
      </c>
      <c r="C73" s="6">
        <v>34</v>
      </c>
    </row>
    <row r="74" spans="1:3" x14ac:dyDescent="0.3">
      <c r="A74" s="5" t="s">
        <v>5</v>
      </c>
      <c r="B74" s="6">
        <v>525</v>
      </c>
      <c r="C74" s="6">
        <v>54</v>
      </c>
    </row>
    <row r="75" spans="1:3" x14ac:dyDescent="0.3">
      <c r="A75" s="4" t="s">
        <v>22</v>
      </c>
      <c r="B75" s="6">
        <v>525</v>
      </c>
      <c r="C75" s="6">
        <v>127</v>
      </c>
    </row>
    <row r="76" spans="1:3" x14ac:dyDescent="0.3">
      <c r="A76" s="4" t="s">
        <v>6</v>
      </c>
      <c r="B76" s="3"/>
      <c r="C76" s="3"/>
    </row>
    <row r="77" spans="1:3" x14ac:dyDescent="0.3">
      <c r="A77" s="5" t="s">
        <v>7</v>
      </c>
      <c r="B77" s="6">
        <v>537</v>
      </c>
      <c r="C77" s="6">
        <v>72</v>
      </c>
    </row>
    <row r="78" spans="1:3" x14ac:dyDescent="0.3">
      <c r="A78" s="5" t="s">
        <v>8</v>
      </c>
      <c r="B78" s="6">
        <v>571</v>
      </c>
      <c r="C78" s="6">
        <v>108</v>
      </c>
    </row>
    <row r="79" spans="1:3" x14ac:dyDescent="0.3">
      <c r="A79" s="5" t="s">
        <v>9</v>
      </c>
      <c r="B79" s="6">
        <v>633</v>
      </c>
      <c r="C79" s="6">
        <v>118</v>
      </c>
    </row>
    <row r="80" spans="1:3" x14ac:dyDescent="0.3">
      <c r="A80" s="4" t="s">
        <v>23</v>
      </c>
      <c r="B80" s="6">
        <v>633</v>
      </c>
      <c r="C80" s="6">
        <v>298</v>
      </c>
    </row>
    <row r="81" spans="1:3" x14ac:dyDescent="0.3">
      <c r="A81" s="4" t="s">
        <v>10</v>
      </c>
      <c r="B81" s="3"/>
      <c r="C81" s="3"/>
    </row>
    <row r="82" spans="1:3" x14ac:dyDescent="0.3">
      <c r="A82" s="5" t="s">
        <v>11</v>
      </c>
      <c r="B82" s="6">
        <v>635</v>
      </c>
      <c r="C82" s="6">
        <v>102</v>
      </c>
    </row>
    <row r="83" spans="1:3" x14ac:dyDescent="0.3">
      <c r="A83" s="5" t="s">
        <v>12</v>
      </c>
      <c r="B83" s="6">
        <v>634</v>
      </c>
      <c r="C83" s="6">
        <v>96</v>
      </c>
    </row>
    <row r="84" spans="1:3" x14ac:dyDescent="0.3">
      <c r="A84" s="5" t="s">
        <v>13</v>
      </c>
      <c r="B84" s="6">
        <v>648</v>
      </c>
      <c r="C84" s="6">
        <v>80</v>
      </c>
    </row>
    <row r="85" spans="1:3" x14ac:dyDescent="0.3">
      <c r="A85" s="4" t="s">
        <v>24</v>
      </c>
      <c r="B85" s="6">
        <v>648</v>
      </c>
      <c r="C85" s="6">
        <v>278</v>
      </c>
    </row>
    <row r="86" spans="1:3" x14ac:dyDescent="0.3">
      <c r="A86" s="4" t="s">
        <v>14</v>
      </c>
      <c r="B86" s="3"/>
      <c r="C86" s="3"/>
    </row>
    <row r="87" spans="1:3" x14ac:dyDescent="0.3">
      <c r="A87" s="5" t="s">
        <v>15</v>
      </c>
      <c r="B87" s="6">
        <v>658</v>
      </c>
      <c r="C87" s="6">
        <v>102</v>
      </c>
    </row>
    <row r="88" spans="1:3" x14ac:dyDescent="0.3">
      <c r="A88" s="5" t="s">
        <v>16</v>
      </c>
      <c r="B88" s="6">
        <v>657</v>
      </c>
      <c r="C88" s="6">
        <v>45</v>
      </c>
    </row>
    <row r="89" spans="1:3" x14ac:dyDescent="0.3">
      <c r="A89" s="5" t="s">
        <v>17</v>
      </c>
      <c r="B89" s="6">
        <v>650</v>
      </c>
      <c r="C89" s="6">
        <v>2</v>
      </c>
    </row>
    <row r="90" spans="1:3" x14ac:dyDescent="0.3">
      <c r="A90" s="4" t="s">
        <v>25</v>
      </c>
      <c r="B90" s="6">
        <v>650</v>
      </c>
      <c r="C90" s="6">
        <v>149</v>
      </c>
    </row>
    <row r="91" spans="1:3" x14ac:dyDescent="0.3">
      <c r="A91" s="2" t="s">
        <v>29</v>
      </c>
      <c r="B91" s="6">
        <v>650</v>
      </c>
      <c r="C91" s="6">
        <v>852</v>
      </c>
    </row>
    <row r="92" spans="1:3" x14ac:dyDescent="0.3">
      <c r="A92" s="2" t="s">
        <v>1</v>
      </c>
      <c r="B92" s="6">
        <v>650</v>
      </c>
      <c r="C92" s="6">
        <v>1596</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7F2B0-694C-42CC-ACAF-5B2DD4ED55EF}">
  <dimension ref="A1:I24"/>
  <sheetViews>
    <sheetView workbookViewId="0">
      <selection activeCell="F27" sqref="F27"/>
    </sheetView>
  </sheetViews>
  <sheetFormatPr defaultRowHeight="14.4" x14ac:dyDescent="0.3"/>
  <cols>
    <col min="1" max="1" width="15.88671875" bestFit="1" customWidth="1"/>
    <col min="2" max="2" width="15.5546875" bestFit="1" customWidth="1"/>
    <col min="3" max="3" width="4" bestFit="1" customWidth="1"/>
    <col min="4" max="4" width="10.77734375" bestFit="1" customWidth="1"/>
  </cols>
  <sheetData>
    <row r="1" spans="1:9" x14ac:dyDescent="0.3">
      <c r="A1" s="1" t="s">
        <v>30</v>
      </c>
      <c r="B1" s="1" t="s">
        <v>41</v>
      </c>
    </row>
    <row r="2" spans="1:9" x14ac:dyDescent="0.3">
      <c r="A2" s="1" t="s">
        <v>32</v>
      </c>
      <c r="B2" t="s">
        <v>42</v>
      </c>
      <c r="C2" t="s">
        <v>43</v>
      </c>
      <c r="D2" t="s">
        <v>1</v>
      </c>
    </row>
    <row r="3" spans="1:9" x14ac:dyDescent="0.3">
      <c r="A3" s="2" t="s">
        <v>33</v>
      </c>
      <c r="B3" s="3"/>
      <c r="C3" s="3"/>
      <c r="D3" s="3"/>
    </row>
    <row r="4" spans="1:9" x14ac:dyDescent="0.3">
      <c r="A4" s="4" t="s">
        <v>39</v>
      </c>
      <c r="B4" s="6">
        <v>20</v>
      </c>
      <c r="C4" s="6">
        <v>25</v>
      </c>
      <c r="D4" s="6">
        <v>45</v>
      </c>
    </row>
    <row r="5" spans="1:9" x14ac:dyDescent="0.3">
      <c r="A5" s="4" t="s">
        <v>40</v>
      </c>
      <c r="B5" s="6">
        <v>14</v>
      </c>
      <c r="C5" s="6">
        <v>35</v>
      </c>
      <c r="D5" s="6">
        <v>49</v>
      </c>
    </row>
    <row r="6" spans="1:9" x14ac:dyDescent="0.3">
      <c r="A6" s="2" t="s">
        <v>34</v>
      </c>
      <c r="B6" s="3"/>
      <c r="C6" s="3"/>
      <c r="D6" s="3"/>
    </row>
    <row r="7" spans="1:9" x14ac:dyDescent="0.3">
      <c r="A7" s="4" t="s">
        <v>39</v>
      </c>
      <c r="B7" s="6">
        <v>25</v>
      </c>
      <c r="C7" s="6">
        <v>17</v>
      </c>
      <c r="D7" s="6">
        <v>42</v>
      </c>
    </row>
    <row r="8" spans="1:9" x14ac:dyDescent="0.3">
      <c r="A8" s="4" t="s">
        <v>40</v>
      </c>
      <c r="B8" s="6">
        <v>15</v>
      </c>
      <c r="C8" s="6">
        <v>35</v>
      </c>
      <c r="D8" s="6">
        <v>50</v>
      </c>
    </row>
    <row r="9" spans="1:9" x14ac:dyDescent="0.3">
      <c r="A9" s="2" t="s">
        <v>44</v>
      </c>
      <c r="B9" s="3"/>
      <c r="C9" s="3"/>
      <c r="D9" s="3"/>
      <c r="I9" t="s">
        <v>32</v>
      </c>
    </row>
    <row r="10" spans="1:9" x14ac:dyDescent="0.3">
      <c r="A10" s="4" t="s">
        <v>39</v>
      </c>
      <c r="B10" s="6">
        <v>14</v>
      </c>
      <c r="C10" s="6">
        <v>16</v>
      </c>
      <c r="D10" s="6">
        <v>30</v>
      </c>
    </row>
    <row r="11" spans="1:9" x14ac:dyDescent="0.3">
      <c r="A11" s="4" t="s">
        <v>40</v>
      </c>
      <c r="B11" s="6">
        <v>11</v>
      </c>
      <c r="C11" s="6">
        <v>50</v>
      </c>
      <c r="D11" s="6">
        <v>61</v>
      </c>
    </row>
    <row r="12" spans="1:9" x14ac:dyDescent="0.3">
      <c r="A12" s="2" t="s">
        <v>35</v>
      </c>
      <c r="B12" s="3"/>
      <c r="C12" s="3"/>
      <c r="D12" s="3"/>
    </row>
    <row r="13" spans="1:9" x14ac:dyDescent="0.3">
      <c r="A13" s="4" t="s">
        <v>39</v>
      </c>
      <c r="B13" s="6">
        <v>19</v>
      </c>
      <c r="C13" s="6">
        <v>24</v>
      </c>
      <c r="D13" s="6">
        <v>43</v>
      </c>
    </row>
    <row r="14" spans="1:9" x14ac:dyDescent="0.3">
      <c r="A14" s="4" t="s">
        <v>40</v>
      </c>
      <c r="B14" s="6">
        <v>13</v>
      </c>
      <c r="C14" s="6">
        <v>35</v>
      </c>
      <c r="D14" s="6">
        <v>48</v>
      </c>
    </row>
    <row r="15" spans="1:9" x14ac:dyDescent="0.3">
      <c r="A15" s="2" t="s">
        <v>36</v>
      </c>
      <c r="B15" s="3"/>
      <c r="C15" s="3"/>
      <c r="D15" s="3"/>
    </row>
    <row r="16" spans="1:9" x14ac:dyDescent="0.3">
      <c r="A16" s="4" t="s">
        <v>39</v>
      </c>
      <c r="B16" s="6">
        <v>27</v>
      </c>
      <c r="C16" s="6">
        <v>22</v>
      </c>
      <c r="D16" s="6">
        <v>49</v>
      </c>
    </row>
    <row r="17" spans="1:4" x14ac:dyDescent="0.3">
      <c r="A17" s="4" t="s">
        <v>40</v>
      </c>
      <c r="B17" s="6">
        <v>13</v>
      </c>
      <c r="C17" s="6">
        <v>30</v>
      </c>
      <c r="D17" s="6">
        <v>43</v>
      </c>
    </row>
    <row r="18" spans="1:4" x14ac:dyDescent="0.3">
      <c r="A18" s="2" t="s">
        <v>37</v>
      </c>
      <c r="B18" s="3"/>
      <c r="C18" s="3"/>
      <c r="D18" s="3"/>
    </row>
    <row r="19" spans="1:4" x14ac:dyDescent="0.3">
      <c r="A19" s="4" t="s">
        <v>39</v>
      </c>
      <c r="B19" s="6">
        <v>23</v>
      </c>
      <c r="C19" s="6">
        <v>25</v>
      </c>
      <c r="D19" s="6">
        <v>48</v>
      </c>
    </row>
    <row r="20" spans="1:4" x14ac:dyDescent="0.3">
      <c r="A20" s="4" t="s">
        <v>40</v>
      </c>
      <c r="B20" s="6">
        <v>14</v>
      </c>
      <c r="C20" s="6">
        <v>40</v>
      </c>
      <c r="D20" s="6">
        <v>54</v>
      </c>
    </row>
    <row r="21" spans="1:4" x14ac:dyDescent="0.3">
      <c r="A21" s="2" t="s">
        <v>38</v>
      </c>
      <c r="B21" s="3"/>
      <c r="C21" s="3"/>
      <c r="D21" s="3"/>
    </row>
    <row r="22" spans="1:4" x14ac:dyDescent="0.3">
      <c r="A22" s="4" t="s">
        <v>39</v>
      </c>
      <c r="B22" s="6">
        <v>21</v>
      </c>
      <c r="C22" s="6">
        <v>19</v>
      </c>
      <c r="D22" s="6">
        <v>40</v>
      </c>
    </row>
    <row r="23" spans="1:4" x14ac:dyDescent="0.3">
      <c r="A23" s="4" t="s">
        <v>40</v>
      </c>
      <c r="B23" s="6">
        <v>18</v>
      </c>
      <c r="C23" s="6">
        <v>30</v>
      </c>
      <c r="D23" s="6">
        <v>48</v>
      </c>
    </row>
    <row r="24" spans="1:4" x14ac:dyDescent="0.3">
      <c r="A24" s="2" t="s">
        <v>1</v>
      </c>
      <c r="B24" s="6">
        <v>247</v>
      </c>
      <c r="C24" s="6">
        <v>403</v>
      </c>
      <c r="D24" s="6">
        <v>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842BB-3BFA-42D1-9FB1-7DE7DE87EB47}">
  <dimension ref="A3:I12"/>
  <sheetViews>
    <sheetView workbookViewId="0">
      <selection activeCell="I6" sqref="I6"/>
    </sheetView>
  </sheetViews>
  <sheetFormatPr defaultRowHeight="14.4" x14ac:dyDescent="0.3"/>
  <cols>
    <col min="1" max="1" width="15.88671875" bestFit="1" customWidth="1"/>
    <col min="2" max="2" width="15.5546875" bestFit="1" customWidth="1"/>
    <col min="3" max="3" width="4" bestFit="1" customWidth="1"/>
    <col min="4" max="4" width="10.77734375" bestFit="1" customWidth="1"/>
    <col min="5" max="5" width="5.88671875" bestFit="1" customWidth="1"/>
    <col min="6" max="6" width="9.77734375" bestFit="1" customWidth="1"/>
    <col min="7" max="7" width="6" bestFit="1" customWidth="1"/>
    <col min="8" max="8" width="5.21875" bestFit="1" customWidth="1"/>
    <col min="9" max="9" width="10.77734375" bestFit="1" customWidth="1"/>
  </cols>
  <sheetData>
    <row r="3" spans="1:9" x14ac:dyDescent="0.3">
      <c r="A3" s="1" t="s">
        <v>30</v>
      </c>
      <c r="B3" s="1" t="s">
        <v>41</v>
      </c>
    </row>
    <row r="4" spans="1:9" x14ac:dyDescent="0.3">
      <c r="A4" s="1" t="s">
        <v>0</v>
      </c>
      <c r="B4" t="s">
        <v>42</v>
      </c>
      <c r="C4" t="s">
        <v>43</v>
      </c>
      <c r="D4" t="s">
        <v>1</v>
      </c>
    </row>
    <row r="5" spans="1:9" x14ac:dyDescent="0.3">
      <c r="A5" s="2" t="s">
        <v>46</v>
      </c>
      <c r="B5" s="6">
        <v>25</v>
      </c>
      <c r="C5" s="6">
        <v>50</v>
      </c>
      <c r="D5" s="6">
        <v>75</v>
      </c>
      <c r="I5" t="s">
        <v>32</v>
      </c>
    </row>
    <row r="6" spans="1:9" x14ac:dyDescent="0.3">
      <c r="A6" s="2" t="s">
        <v>47</v>
      </c>
      <c r="B6" s="6">
        <v>86</v>
      </c>
      <c r="C6" s="6">
        <v>27</v>
      </c>
      <c r="D6" s="6">
        <v>113</v>
      </c>
    </row>
    <row r="7" spans="1:9" x14ac:dyDescent="0.3">
      <c r="A7" s="2" t="s">
        <v>48</v>
      </c>
      <c r="B7" s="6">
        <v>21</v>
      </c>
      <c r="C7" s="6">
        <v>41</v>
      </c>
      <c r="D7" s="6">
        <v>62</v>
      </c>
    </row>
    <row r="8" spans="1:9" x14ac:dyDescent="0.3">
      <c r="A8" s="2" t="s">
        <v>49</v>
      </c>
      <c r="B8" s="6">
        <v>34</v>
      </c>
      <c r="C8" s="6">
        <v>90</v>
      </c>
      <c r="D8" s="6">
        <v>124</v>
      </c>
    </row>
    <row r="9" spans="1:9" x14ac:dyDescent="0.3">
      <c r="A9" s="2" t="s">
        <v>50</v>
      </c>
      <c r="B9" s="6">
        <v>21</v>
      </c>
      <c r="C9" s="6">
        <v>73</v>
      </c>
      <c r="D9" s="6">
        <v>94</v>
      </c>
    </row>
    <row r="10" spans="1:9" x14ac:dyDescent="0.3">
      <c r="A10" s="2" t="s">
        <v>51</v>
      </c>
      <c r="B10" s="6">
        <v>33</v>
      </c>
      <c r="C10" s="6">
        <v>81</v>
      </c>
      <c r="D10" s="6">
        <v>114</v>
      </c>
    </row>
    <row r="11" spans="1:9" x14ac:dyDescent="0.3">
      <c r="A11" s="2" t="s">
        <v>52</v>
      </c>
      <c r="B11" s="6">
        <v>27</v>
      </c>
      <c r="C11" s="6">
        <v>41</v>
      </c>
      <c r="D11" s="6">
        <v>68</v>
      </c>
    </row>
    <row r="12" spans="1:9" x14ac:dyDescent="0.3">
      <c r="A12" s="2" t="s">
        <v>1</v>
      </c>
      <c r="B12" s="6">
        <v>247</v>
      </c>
      <c r="C12" s="6">
        <v>403</v>
      </c>
      <c r="D12" s="6">
        <v>650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7BFE7-E28C-4B41-A2E3-998915865943}">
  <dimension ref="A3:I26"/>
  <sheetViews>
    <sheetView workbookViewId="0">
      <selection activeCell="E27" sqref="E27"/>
    </sheetView>
  </sheetViews>
  <sheetFormatPr defaultRowHeight="14.4" x14ac:dyDescent="0.3"/>
  <cols>
    <col min="1" max="1" width="18.21875" bestFit="1" customWidth="1"/>
    <col min="2" max="2" width="15.5546875" bestFit="1" customWidth="1"/>
    <col min="3" max="3" width="3.109375" bestFit="1" customWidth="1"/>
    <col min="4" max="4" width="10.77734375" bestFit="1" customWidth="1"/>
    <col min="5" max="5" width="18.21875" bestFit="1" customWidth="1"/>
    <col min="6" max="6" width="28.109375" bestFit="1" customWidth="1"/>
    <col min="7" max="7" width="23" bestFit="1" customWidth="1"/>
  </cols>
  <sheetData>
    <row r="3" spans="1:9" x14ac:dyDescent="0.3">
      <c r="A3" s="1" t="s">
        <v>45</v>
      </c>
      <c r="B3" s="1" t="s">
        <v>41</v>
      </c>
    </row>
    <row r="4" spans="1:9" x14ac:dyDescent="0.3">
      <c r="A4" s="1" t="s">
        <v>32</v>
      </c>
      <c r="B4" t="s">
        <v>42</v>
      </c>
      <c r="C4" t="s">
        <v>43</v>
      </c>
      <c r="D4" t="s">
        <v>1</v>
      </c>
    </row>
    <row r="5" spans="1:9" x14ac:dyDescent="0.3">
      <c r="A5" s="2" t="s">
        <v>33</v>
      </c>
      <c r="B5" s="3"/>
      <c r="C5" s="3"/>
      <c r="D5" s="3"/>
    </row>
    <row r="6" spans="1:9" x14ac:dyDescent="0.3">
      <c r="A6" s="4" t="s">
        <v>39</v>
      </c>
      <c r="B6" s="6">
        <v>76.815238095238087</v>
      </c>
      <c r="C6" s="6">
        <v>28.947199999999999</v>
      </c>
      <c r="D6" s="6">
        <v>50.800000000000004</v>
      </c>
    </row>
    <row r="7" spans="1:9" x14ac:dyDescent="0.3">
      <c r="A7" s="4" t="s">
        <v>40</v>
      </c>
      <c r="B7" s="6">
        <v>112.63642857142858</v>
      </c>
      <c r="C7" s="6">
        <v>20.302857142857142</v>
      </c>
      <c r="D7" s="6">
        <v>46.683877551020416</v>
      </c>
    </row>
    <row r="8" spans="1:9" x14ac:dyDescent="0.3">
      <c r="A8" s="2" t="s">
        <v>34</v>
      </c>
      <c r="B8" s="3"/>
      <c r="C8" s="3"/>
      <c r="D8" s="3"/>
    </row>
    <row r="9" spans="1:9" x14ac:dyDescent="0.3">
      <c r="A9" s="4" t="s">
        <v>39</v>
      </c>
      <c r="B9" s="6">
        <v>86.816800000000001</v>
      </c>
      <c r="C9" s="6">
        <v>15.668823529411766</v>
      </c>
      <c r="D9" s="6">
        <v>58.018809523809523</v>
      </c>
      <c r="I9" t="s">
        <v>32</v>
      </c>
    </row>
    <row r="10" spans="1:9" x14ac:dyDescent="0.3">
      <c r="A10" s="4" t="s">
        <v>40</v>
      </c>
      <c r="B10" s="6">
        <v>63.764000000000003</v>
      </c>
      <c r="C10" s="6">
        <v>16.629428571428569</v>
      </c>
      <c r="D10" s="6">
        <v>30.7698</v>
      </c>
    </row>
    <row r="11" spans="1:9" x14ac:dyDescent="0.3">
      <c r="A11" s="2" t="s">
        <v>44</v>
      </c>
      <c r="B11" s="3"/>
      <c r="C11" s="3"/>
      <c r="D11" s="3"/>
    </row>
    <row r="12" spans="1:9" x14ac:dyDescent="0.3">
      <c r="A12" s="4" t="s">
        <v>39</v>
      </c>
      <c r="B12" s="6">
        <v>55.166428571428575</v>
      </c>
      <c r="C12" s="6">
        <v>10.90764705882353</v>
      </c>
      <c r="D12" s="6">
        <v>30.895483870967741</v>
      </c>
    </row>
    <row r="13" spans="1:9" x14ac:dyDescent="0.3">
      <c r="A13" s="4" t="s">
        <v>40</v>
      </c>
      <c r="B13" s="6">
        <v>130.64363636363635</v>
      </c>
      <c r="C13" s="6">
        <v>18.820399999999999</v>
      </c>
      <c r="D13" s="6">
        <v>38.985245901639345</v>
      </c>
    </row>
    <row r="14" spans="1:9" x14ac:dyDescent="0.3">
      <c r="A14" s="2" t="s">
        <v>35</v>
      </c>
      <c r="B14" s="3"/>
      <c r="C14" s="3"/>
      <c r="D14" s="3"/>
    </row>
    <row r="15" spans="1:9" x14ac:dyDescent="0.3">
      <c r="A15" s="4" t="s">
        <v>39</v>
      </c>
      <c r="B15" s="6">
        <v>88.446315789473687</v>
      </c>
      <c r="C15" s="6">
        <v>18.317083333333333</v>
      </c>
      <c r="D15" s="6">
        <v>49.304418604651168</v>
      </c>
    </row>
    <row r="16" spans="1:9" x14ac:dyDescent="0.3">
      <c r="A16" s="4" t="s">
        <v>40</v>
      </c>
      <c r="B16" s="6">
        <v>83.696923076923071</v>
      </c>
      <c r="C16" s="6">
        <v>18.36611111111111</v>
      </c>
      <c r="D16" s="6">
        <v>35.698775510204079</v>
      </c>
    </row>
    <row r="17" spans="1:4" x14ac:dyDescent="0.3">
      <c r="A17" s="2" t="s">
        <v>36</v>
      </c>
      <c r="B17" s="3"/>
      <c r="C17" s="3"/>
      <c r="D17" s="3"/>
    </row>
    <row r="18" spans="1:4" x14ac:dyDescent="0.3">
      <c r="A18" s="4" t="s">
        <v>39</v>
      </c>
      <c r="B18" s="6">
        <v>86.20703703703704</v>
      </c>
      <c r="C18" s="6">
        <v>12.388260869565217</v>
      </c>
      <c r="D18" s="6">
        <v>52.250399999999999</v>
      </c>
    </row>
    <row r="19" spans="1:4" x14ac:dyDescent="0.3">
      <c r="A19" s="4" t="s">
        <v>40</v>
      </c>
      <c r="B19" s="6">
        <v>66.261538461538464</v>
      </c>
      <c r="C19" s="6">
        <v>33.782258064516128</v>
      </c>
      <c r="D19" s="6">
        <v>43.378409090909095</v>
      </c>
    </row>
    <row r="20" spans="1:4" x14ac:dyDescent="0.3">
      <c r="A20" s="2" t="s">
        <v>37</v>
      </c>
      <c r="B20" s="3"/>
      <c r="C20" s="3"/>
      <c r="D20" s="3"/>
    </row>
    <row r="21" spans="1:4" x14ac:dyDescent="0.3">
      <c r="A21" s="4" t="s">
        <v>39</v>
      </c>
      <c r="B21" s="6">
        <v>68.317826086956515</v>
      </c>
      <c r="C21" s="6">
        <v>12.6516</v>
      </c>
      <c r="D21" s="6">
        <v>39.324999999999996</v>
      </c>
    </row>
    <row r="22" spans="1:4" x14ac:dyDescent="0.3">
      <c r="A22" s="4" t="s">
        <v>40</v>
      </c>
      <c r="B22" s="6">
        <v>74.398571428571429</v>
      </c>
      <c r="C22" s="6">
        <v>19.814146341463413</v>
      </c>
      <c r="D22" s="6">
        <v>33.708363636363636</v>
      </c>
    </row>
    <row r="23" spans="1:4" x14ac:dyDescent="0.3">
      <c r="A23" s="2" t="s">
        <v>38</v>
      </c>
      <c r="B23" s="3"/>
      <c r="C23" s="3"/>
      <c r="D23" s="3"/>
    </row>
    <row r="24" spans="1:4" x14ac:dyDescent="0.3">
      <c r="A24" s="4" t="s">
        <v>39</v>
      </c>
      <c r="B24" s="6">
        <v>73.84571428571428</v>
      </c>
      <c r="C24" s="6">
        <v>7.696315789473684</v>
      </c>
      <c r="D24" s="6">
        <v>42.424750000000003</v>
      </c>
    </row>
    <row r="25" spans="1:4" x14ac:dyDescent="0.3">
      <c r="A25" s="4" t="s">
        <v>40</v>
      </c>
      <c r="B25" s="6">
        <v>93.846666666666664</v>
      </c>
      <c r="C25" s="6">
        <v>17.697741935483872</v>
      </c>
      <c r="D25" s="6">
        <v>45.670816326530613</v>
      </c>
    </row>
    <row r="26" spans="1:4" x14ac:dyDescent="0.3">
      <c r="A26" s="2" t="s">
        <v>1</v>
      </c>
      <c r="B26" s="6">
        <v>82.002983870967753</v>
      </c>
      <c r="C26" s="6">
        <v>18.742371638141808</v>
      </c>
      <c r="D26" s="6">
        <v>42.621567732115679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76CDA-6C5D-4F1E-ADAB-4ED171FAE7A1}">
  <dimension ref="A3:C8"/>
  <sheetViews>
    <sheetView workbookViewId="0">
      <selection activeCell="B8" sqref="B8"/>
    </sheetView>
  </sheetViews>
  <sheetFormatPr defaultRowHeight="14.4" x14ac:dyDescent="0.3"/>
  <cols>
    <col min="1" max="1" width="12.5546875" bestFit="1" customWidth="1"/>
    <col min="2" max="2" width="10.88671875" bestFit="1" customWidth="1"/>
    <col min="3" max="3" width="8.33203125" bestFit="1" customWidth="1"/>
  </cols>
  <sheetData>
    <row r="3" spans="1:3" x14ac:dyDescent="0.3">
      <c r="A3" s="1" t="s">
        <v>0</v>
      </c>
      <c r="B3" t="s">
        <v>53</v>
      </c>
      <c r="C3" t="s">
        <v>54</v>
      </c>
    </row>
    <row r="4" spans="1:3" x14ac:dyDescent="0.3">
      <c r="A4" s="2" t="s">
        <v>18</v>
      </c>
      <c r="B4" s="7">
        <v>11</v>
      </c>
      <c r="C4" s="3">
        <v>11</v>
      </c>
    </row>
    <row r="5" spans="1:3" x14ac:dyDescent="0.3">
      <c r="A5" s="2" t="s">
        <v>19</v>
      </c>
      <c r="B5" s="7">
        <v>96</v>
      </c>
      <c r="C5" s="3">
        <v>92</v>
      </c>
    </row>
    <row r="6" spans="1:3" x14ac:dyDescent="0.3">
      <c r="A6" s="2" t="s">
        <v>20</v>
      </c>
      <c r="B6" s="7">
        <v>599</v>
      </c>
      <c r="C6" s="3">
        <v>400</v>
      </c>
    </row>
    <row r="7" spans="1:3" x14ac:dyDescent="0.3">
      <c r="A7" s="2" t="s">
        <v>21</v>
      </c>
      <c r="B7" s="7">
        <v>950</v>
      </c>
      <c r="C7" s="3">
        <v>676</v>
      </c>
    </row>
    <row r="8" spans="1:3" x14ac:dyDescent="0.3">
      <c r="A8" s="2" t="s">
        <v>1</v>
      </c>
      <c r="B8" s="7">
        <v>1656</v>
      </c>
      <c r="C8" s="3">
        <v>1179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4F4C0-78F9-4D50-B387-806C7640D710}">
  <dimension ref="A3:O20"/>
  <sheetViews>
    <sheetView workbookViewId="0">
      <selection activeCell="N14" sqref="N14"/>
    </sheetView>
  </sheetViews>
  <sheetFormatPr defaultRowHeight="14.4" x14ac:dyDescent="0.3"/>
  <cols>
    <col min="1" max="1" width="12.5546875" bestFit="1" customWidth="1"/>
    <col min="2" max="2" width="15.5546875" bestFit="1" customWidth="1"/>
    <col min="3" max="3" width="9.33203125" bestFit="1" customWidth="1"/>
    <col min="4" max="4" width="10.77734375" bestFit="1" customWidth="1"/>
  </cols>
  <sheetData>
    <row r="3" spans="1:4" x14ac:dyDescent="0.3">
      <c r="A3" s="1" t="s">
        <v>53</v>
      </c>
      <c r="B3" s="1" t="s">
        <v>41</v>
      </c>
    </row>
    <row r="4" spans="1:4" x14ac:dyDescent="0.3">
      <c r="A4" s="1" t="s">
        <v>0</v>
      </c>
      <c r="B4" t="s">
        <v>55</v>
      </c>
      <c r="C4" t="s">
        <v>56</v>
      </c>
      <c r="D4" t="s">
        <v>1</v>
      </c>
    </row>
    <row r="5" spans="1:4" x14ac:dyDescent="0.3">
      <c r="A5" s="2" t="s">
        <v>18</v>
      </c>
      <c r="B5" s="7">
        <v>11</v>
      </c>
      <c r="C5" s="7"/>
      <c r="D5" s="7">
        <v>11</v>
      </c>
    </row>
    <row r="6" spans="1:4" x14ac:dyDescent="0.3">
      <c r="A6" s="2" t="s">
        <v>19</v>
      </c>
      <c r="B6" s="7">
        <v>73</v>
      </c>
      <c r="C6" s="7">
        <v>23</v>
      </c>
      <c r="D6" s="7">
        <v>96</v>
      </c>
    </row>
    <row r="7" spans="1:4" x14ac:dyDescent="0.3">
      <c r="A7" s="2" t="s">
        <v>20</v>
      </c>
      <c r="B7" s="7">
        <v>127</v>
      </c>
      <c r="C7" s="7">
        <v>472</v>
      </c>
      <c r="D7" s="7">
        <v>599</v>
      </c>
    </row>
    <row r="8" spans="1:4" x14ac:dyDescent="0.3">
      <c r="A8" s="2" t="s">
        <v>21</v>
      </c>
      <c r="B8" s="7">
        <v>228</v>
      </c>
      <c r="C8" s="7">
        <v>722</v>
      </c>
      <c r="D8" s="7">
        <v>950</v>
      </c>
    </row>
    <row r="9" spans="1:4" x14ac:dyDescent="0.3">
      <c r="A9" s="2" t="s">
        <v>1</v>
      </c>
      <c r="B9" s="7">
        <v>439</v>
      </c>
      <c r="C9" s="7">
        <v>1217</v>
      </c>
      <c r="D9" s="7">
        <v>1656</v>
      </c>
    </row>
    <row r="20" spans="15:15" x14ac:dyDescent="0.3">
      <c r="O20"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Props1.xml><?xml version="1.0" encoding="utf-8"?>
<ds:datastoreItem xmlns:ds="http://schemas.openxmlformats.org/officeDocument/2006/customXml" ds:itemID="{C271A7CE-693C-4101-BEA8-27DE6E20F10B}">
  <ds:schemaRefs/>
</ds:datastoreItem>
</file>

<file path=customXml/itemProps2.xml><?xml version="1.0" encoding="utf-8"?>
<ds:datastoreItem xmlns:ds="http://schemas.openxmlformats.org/officeDocument/2006/customXml" ds:itemID="{B9AA5D49-3A38-486B-88D0-962A33898267}">
  <ds:schemaRefs/>
</ds:datastoreItem>
</file>

<file path=customXml/itemProps3.xml><?xml version="1.0" encoding="utf-8"?>
<ds:datastoreItem xmlns:ds="http://schemas.openxmlformats.org/officeDocument/2006/customXml" ds:itemID="{D9A57F12-8AC1-4117-8F19-977FF7C650AC}">
  <ds:schemaRefs/>
</ds:datastoreItem>
</file>

<file path=customXml/itemProps4.xml><?xml version="1.0" encoding="utf-8"?>
<ds:datastoreItem xmlns:ds="http://schemas.openxmlformats.org/officeDocument/2006/customXml" ds:itemID="{5C4785E2-9D35-450B-BF40-21C445169515}">
  <ds:schemaRefs/>
</ds:datastoreItem>
</file>

<file path=customXml/itemProps5.xml><?xml version="1.0" encoding="utf-8"?>
<ds:datastoreItem xmlns:ds="http://schemas.openxmlformats.org/officeDocument/2006/customXml" ds:itemID="{4C7F8228-4B3A-4DE3-A585-9CEC329AA9E1}">
  <ds:schemaRefs/>
</ds:datastoreItem>
</file>

<file path=customXml/itemProps6.xml><?xml version="1.0" encoding="utf-8"?>
<ds:datastoreItem xmlns:ds="http://schemas.openxmlformats.org/officeDocument/2006/customXml" ds:itemID="{20BC96AF-9A96-46C8-98D9-E96156305300}">
  <ds:schemaRefs/>
</ds:datastoreItem>
</file>

<file path=customXml/itemProps7.xml><?xml version="1.0" encoding="utf-8"?>
<ds:datastoreItem xmlns:ds="http://schemas.openxmlformats.org/officeDocument/2006/customXml" ds:itemID="{D41C6FC4-FADA-48F3-8B6C-8DE61249B77C}">
  <ds:schemaRefs/>
</ds:datastoreItem>
</file>

<file path=customXml/itemProps8.xml><?xml version="1.0" encoding="utf-8"?>
<ds:datastoreItem xmlns:ds="http://schemas.openxmlformats.org/officeDocument/2006/customXml" ds:itemID="{DE4E4024-4DD1-4F89-AD4F-B747A73E7571}">
  <ds:schemaRefs/>
</ds:datastoreItem>
</file>

<file path=customXml/itemProps9.xml><?xml version="1.0" encoding="utf-8"?>
<ds:datastoreItem xmlns:ds="http://schemas.openxmlformats.org/officeDocument/2006/customXml" ds:itemID="{37DC518E-83E6-4852-8BC0-B2CB74573BD1}">
  <ds:schemaRefs/>
</ds:datastoreItem>
</file>

<file path=customXml/itemProps10.xml><?xml version="1.0" encoding="utf-8"?>
<ds:datastoreItem xmlns:ds="http://schemas.openxmlformats.org/officeDocument/2006/customXml" ds:itemID="{24624DE1-9B8B-42CB-B685-9A55729B6899}">
  <ds:schemaRefs/>
</ds:datastoreItem>
</file>

<file path=customXml/itemProps11.xml><?xml version="1.0" encoding="utf-8"?>
<ds:datastoreItem xmlns:ds="http://schemas.openxmlformats.org/officeDocument/2006/customXml" ds:itemID="{7E2CA6BB-1761-4F96-9339-75E00C1CB065}">
  <ds:schemaRefs/>
</ds:datastoreItem>
</file>

<file path=customXml/itemProps12.xml><?xml version="1.0" encoding="utf-8"?>
<ds:datastoreItem xmlns:ds="http://schemas.openxmlformats.org/officeDocument/2006/customXml" ds:itemID="{91D05FCE-9F18-450A-94D8-5A86EE03B8ED}">
  <ds:schemaRefs/>
</ds:datastoreItem>
</file>

<file path=customXml/itemProps13.xml><?xml version="1.0" encoding="utf-8"?>
<ds:datastoreItem xmlns:ds="http://schemas.openxmlformats.org/officeDocument/2006/customXml" ds:itemID="{B2D32EF7-003B-4DAD-9002-5512CF9C7351}">
  <ds:schemaRefs>
    <ds:schemaRef ds:uri="http://schemas.microsoft.com/DataMashup"/>
  </ds:schemaRefs>
</ds:datastoreItem>
</file>

<file path=customXml/itemProps14.xml><?xml version="1.0" encoding="utf-8"?>
<ds:datastoreItem xmlns:ds="http://schemas.openxmlformats.org/officeDocument/2006/customXml" ds:itemID="{357682DE-BD66-4E7A-9512-413F3FF00CA9}">
  <ds:schemaRefs/>
</ds:datastoreItem>
</file>

<file path=customXml/itemProps15.xml><?xml version="1.0" encoding="utf-8"?>
<ds:datastoreItem xmlns:ds="http://schemas.openxmlformats.org/officeDocument/2006/customXml" ds:itemID="{CFCEBB3F-8D3B-45D6-BD4D-56840FA70EDC}">
  <ds:schemaRefs/>
</ds:datastoreItem>
</file>

<file path=customXml/itemProps16.xml><?xml version="1.0" encoding="utf-8"?>
<ds:datastoreItem xmlns:ds="http://schemas.openxmlformats.org/officeDocument/2006/customXml" ds:itemID="{ED503C0C-9B3B-4AC1-845A-E2EA05250393}">
  <ds:schemaRefs/>
</ds:datastoreItem>
</file>

<file path=customXml/itemProps17.xml><?xml version="1.0" encoding="utf-8"?>
<ds:datastoreItem xmlns:ds="http://schemas.openxmlformats.org/officeDocument/2006/customXml" ds:itemID="{1D4874A0-C522-4615-B05A-9DCE75434146}">
  <ds:schemaRefs/>
</ds:datastoreItem>
</file>

<file path=customXml/itemProps18.xml><?xml version="1.0" encoding="utf-8"?>
<ds:datastoreItem xmlns:ds="http://schemas.openxmlformats.org/officeDocument/2006/customXml" ds:itemID="{89AAC5E5-35BF-4358-8D8E-6E47EA5C31C0}">
  <ds:schemaRefs/>
</ds:datastoreItem>
</file>

<file path=customXml/itemProps19.xml><?xml version="1.0" encoding="utf-8"?>
<ds:datastoreItem xmlns:ds="http://schemas.openxmlformats.org/officeDocument/2006/customXml" ds:itemID="{CB48FF52-89A6-4517-BA27-1CA7D3CDF476}">
  <ds:schemaRefs/>
</ds:datastoreItem>
</file>

<file path=customXml/itemProps20.xml><?xml version="1.0" encoding="utf-8"?>
<ds:datastoreItem xmlns:ds="http://schemas.openxmlformats.org/officeDocument/2006/customXml" ds:itemID="{6DD30B65-FC78-4973-91A8-0F06209FB1F3}">
  <ds:schemaRefs/>
</ds:datastoreItem>
</file>

<file path=customXml/itemProps21.xml><?xml version="1.0" encoding="utf-8"?>
<ds:datastoreItem xmlns:ds="http://schemas.openxmlformats.org/officeDocument/2006/customXml" ds:itemID="{E279F444-4AB9-4FF4-AB67-6A97828A5DC2}">
  <ds:schemaRefs/>
</ds:datastoreItem>
</file>

<file path=customXml/itemProps22.xml><?xml version="1.0" encoding="utf-8"?>
<ds:datastoreItem xmlns:ds="http://schemas.openxmlformats.org/officeDocument/2006/customXml" ds:itemID="{E8ADA2C7-11F3-4D60-98B0-37336E04E386}">
  <ds:schemaRefs/>
</ds:datastoreItem>
</file>

<file path=customXml/itemProps23.xml><?xml version="1.0" encoding="utf-8"?>
<ds:datastoreItem xmlns:ds="http://schemas.openxmlformats.org/officeDocument/2006/customXml" ds:itemID="{3D2251BB-D0A4-4E54-8AE4-416089591B49}">
  <ds:schemaRefs/>
</ds:datastoreItem>
</file>

<file path=customXml/itemProps24.xml><?xml version="1.0" encoding="utf-8"?>
<ds:datastoreItem xmlns:ds="http://schemas.openxmlformats.org/officeDocument/2006/customXml" ds:itemID="{1D66501A-FD4B-4D30-A365-96CE34C3C263}">
  <ds:schemaRefs/>
</ds:datastoreItem>
</file>

<file path=customXml/itemProps25.xml><?xml version="1.0" encoding="utf-8"?>
<ds:datastoreItem xmlns:ds="http://schemas.openxmlformats.org/officeDocument/2006/customXml" ds:itemID="{8FB1C21E-0060-4334-AEAF-DC848E25B4EF}">
  <ds:schemaRefs/>
</ds:datastoreItem>
</file>

<file path=customXml/itemProps26.xml><?xml version="1.0" encoding="utf-8"?>
<ds:datastoreItem xmlns:ds="http://schemas.openxmlformats.org/officeDocument/2006/customXml" ds:itemID="{7F0C9368-F0E4-420C-B4DD-5A0E9A8CCB85}">
  <ds:schemaRefs/>
</ds:datastoreItem>
</file>

<file path=customXml/itemProps27.xml><?xml version="1.0" encoding="utf-8"?>
<ds:datastoreItem xmlns:ds="http://schemas.openxmlformats.org/officeDocument/2006/customXml" ds:itemID="{01B02EC4-966E-4792-B8ED-7A559C93AB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Actives Dashboard</vt:lpstr>
      <vt:lpstr>Sepeartion Dashboard</vt:lpstr>
      <vt:lpstr>Headline </vt:lpstr>
      <vt:lpstr>Actives</vt:lpstr>
      <vt:lpstr>Ethnicity</vt:lpstr>
      <vt:lpstr>Region</vt:lpstr>
      <vt:lpstr>Tenure</vt:lpstr>
      <vt:lpstr>Seperation</vt:lpstr>
      <vt:lpstr>Term Reason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VJ</dc:creator>
  <cp:lastModifiedBy>VJ</cp:lastModifiedBy>
  <dcterms:created xsi:type="dcterms:W3CDTF">2019-04-16T22:07:51Z</dcterms:created>
  <dcterms:modified xsi:type="dcterms:W3CDTF">2019-04-17T03:08:21Z</dcterms:modified>
</cp:coreProperties>
</file>