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RENTS" sheetId="1" r:id="rId1"/>
    <sheet name="thanu" sheetId="2" r:id="rId2"/>
    <sheet name="BROTHER" sheetId="3" r:id="rId3"/>
    <sheet name="Sheet2" sheetId="4" r:id="rId4"/>
    <sheet name="DASHI" sheetId="5" r:id="rId5"/>
    <sheet name="GOPAL" sheetId="6" r:id="rId6"/>
    <sheet name="java" sheetId="7" r:id="rId7"/>
    <sheet name="WINDOWS" sheetId="8" r:id="rId8"/>
    <sheet name="MARC AND APR 23" sheetId="9" r:id="rId9"/>
  </sheets>
  <calcPr calcId="124519"/>
</workbook>
</file>

<file path=xl/calcChain.xml><?xml version="1.0" encoding="utf-8"?>
<calcChain xmlns="http://schemas.openxmlformats.org/spreadsheetml/2006/main">
  <c r="C24" i="9"/>
  <c r="D19"/>
  <c r="C19"/>
  <c r="D11"/>
  <c r="C11"/>
  <c r="D7"/>
  <c r="C7"/>
  <c r="C6" i="8"/>
  <c r="H47" i="1"/>
  <c r="J41"/>
  <c r="D24"/>
  <c r="E19"/>
  <c r="E11"/>
  <c r="E7"/>
  <c r="H20"/>
  <c r="L24"/>
  <c r="H42"/>
  <c r="L36"/>
  <c r="L11" i="6"/>
  <c r="E11"/>
  <c r="E10"/>
  <c r="E9"/>
  <c r="E8"/>
  <c r="E7"/>
  <c r="E6"/>
  <c r="E5"/>
  <c r="E4"/>
  <c r="E12" s="1"/>
  <c r="C12"/>
  <c r="E3"/>
  <c r="J36" i="1"/>
  <c r="H36"/>
  <c r="H11"/>
  <c r="L19"/>
  <c r="U23" i="4"/>
  <c r="M27"/>
  <c r="C33"/>
  <c r="J32"/>
  <c r="O26"/>
  <c r="O25"/>
  <c r="O23"/>
  <c r="B32"/>
  <c r="F32"/>
  <c r="F30"/>
  <c r="D14"/>
  <c r="D30"/>
  <c r="U11"/>
  <c r="U10"/>
  <c r="U8"/>
  <c r="G11"/>
  <c r="K9"/>
  <c r="F1"/>
  <c r="G25"/>
  <c r="C19" i="3"/>
  <c r="C10"/>
  <c r="C6"/>
  <c r="J7" i="2"/>
  <c r="H15"/>
  <c r="F23"/>
  <c r="D7"/>
  <c r="D4"/>
  <c r="N10"/>
  <c r="E12"/>
  <c r="D23"/>
  <c r="H6"/>
  <c r="L11" i="1"/>
  <c r="D19"/>
  <c r="D11"/>
  <c r="D7"/>
</calcChain>
</file>

<file path=xl/sharedStrings.xml><?xml version="1.0" encoding="utf-8"?>
<sst xmlns="http://schemas.openxmlformats.org/spreadsheetml/2006/main" count="176" uniqueCount="102">
  <si>
    <t>GOPI</t>
  </si>
  <si>
    <t>SHRAVAN</t>
  </si>
  <si>
    <t>CHANDU</t>
  </si>
  <si>
    <t>BHAVESH</t>
  </si>
  <si>
    <t>TOTAL</t>
  </si>
  <si>
    <t>TOTAL RENTS</t>
  </si>
  <si>
    <t>VENKATESH  RECEIVED</t>
  </si>
  <si>
    <t>PER MONTH(JAN23)</t>
  </si>
  <si>
    <t>BROTHER</t>
  </si>
  <si>
    <t xml:space="preserve">VENKATESH </t>
  </si>
  <si>
    <t>BHAVESH POWER</t>
  </si>
  <si>
    <t>BROTHER ..SEND AMOUNT</t>
  </si>
  <si>
    <t>VENKATESH PAID WATER BILL POWER (-)</t>
  </si>
  <si>
    <t>JAN</t>
  </si>
  <si>
    <t>ROOM RENT</t>
  </si>
  <si>
    <t>POWER ROOM</t>
  </si>
  <si>
    <t>WATER BORE</t>
  </si>
  <si>
    <t>butties</t>
  </si>
  <si>
    <t>kolallu</t>
  </si>
  <si>
    <t>fruts</t>
  </si>
  <si>
    <t>sathralu</t>
  </si>
  <si>
    <t>dmart</t>
  </si>
  <si>
    <t>makeup  tharma</t>
  </si>
  <si>
    <t>makeup patelnagar</t>
  </si>
  <si>
    <t>jama</t>
  </si>
  <si>
    <t>kiwi</t>
  </si>
  <si>
    <t>pro</t>
  </si>
  <si>
    <t>appl</t>
  </si>
  <si>
    <t>santhral</t>
  </si>
  <si>
    <t>bava</t>
  </si>
  <si>
    <t>pina</t>
  </si>
  <si>
    <t>kinda</t>
  </si>
  <si>
    <t>patal nagar</t>
  </si>
  <si>
    <t>VENKATESH</t>
  </si>
  <si>
    <t>SWEET</t>
  </si>
  <si>
    <t>MALA</t>
  </si>
  <si>
    <t>GOLD 24 K</t>
  </si>
  <si>
    <t>MAKE UP ,OTHERS</t>
  </si>
  <si>
    <t>FRUITS</t>
  </si>
  <si>
    <t xml:space="preserve"> BUTTIES  FRUITS</t>
  </si>
  <si>
    <t>KOLALU AND FRUITS</t>
  </si>
  <si>
    <t xml:space="preserve">BRAND </t>
  </si>
  <si>
    <t>DMART</t>
  </si>
  <si>
    <t>PTRL</t>
  </si>
  <si>
    <t>AIO</t>
  </si>
  <si>
    <t>SHEE NEED</t>
  </si>
  <si>
    <t>S L</t>
  </si>
  <si>
    <t>ANNNUL</t>
  </si>
  <si>
    <t>PHONE</t>
  </si>
  <si>
    <t>EXTA CHARGES</t>
  </si>
  <si>
    <t>PI</t>
  </si>
  <si>
    <t>BORW OF APRIL 23</t>
  </si>
  <si>
    <t>GOPI APRIL 23</t>
  </si>
  <si>
    <t>BHAVESH   PENDING</t>
  </si>
  <si>
    <t>MARCH PENDING</t>
  </si>
  <si>
    <t>APRIL BALANCE</t>
  </si>
  <si>
    <t>FEB</t>
  </si>
  <si>
    <t>APR</t>
  </si>
  <si>
    <t>MAAR</t>
  </si>
  <si>
    <t>JAN 21  STRT  5 MONTH   22000</t>
  </si>
  <si>
    <t xml:space="preserve">OCT </t>
  </si>
  <si>
    <t>RECEIVED</t>
  </si>
  <si>
    <t>18.11.22</t>
  </si>
  <si>
    <t>15.11.22</t>
  </si>
  <si>
    <t>17.OVT.22</t>
  </si>
  <si>
    <t>14  APR022</t>
  </si>
  <si>
    <t>21 MY22</t>
  </si>
  <si>
    <t xml:space="preserve">        </t>
  </si>
  <si>
    <t>java project</t>
  </si>
  <si>
    <t>Total</t>
  </si>
  <si>
    <t>mule</t>
  </si>
  <si>
    <t>java</t>
  </si>
  <si>
    <t>or</t>
  </si>
  <si>
    <t>monts</t>
  </si>
  <si>
    <t>total</t>
  </si>
  <si>
    <t>java1</t>
  </si>
  <si>
    <t>java2</t>
  </si>
  <si>
    <t>mule1</t>
  </si>
  <si>
    <t>mule2</t>
  </si>
  <si>
    <t>M1</t>
  </si>
  <si>
    <t>M2</t>
  </si>
  <si>
    <t>J1</t>
  </si>
  <si>
    <t>J2</t>
  </si>
  <si>
    <t>COMP1</t>
  </si>
  <si>
    <t>4 YEARS</t>
  </si>
  <si>
    <t>COMP2</t>
  </si>
  <si>
    <t>1.7 YEARS</t>
  </si>
  <si>
    <t>SHRAVAN   may 2023</t>
  </si>
  <si>
    <t>april</t>
  </si>
  <si>
    <t>may</t>
  </si>
  <si>
    <t>march</t>
  </si>
  <si>
    <t xml:space="preserve">macrh </t>
  </si>
  <si>
    <t>PER MONTH(mar @aprl)</t>
  </si>
  <si>
    <t>received thara amma</t>
  </si>
  <si>
    <t>balance in2 months</t>
  </si>
  <si>
    <t>SRAVAN</t>
  </si>
  <si>
    <t>WINDOWS</t>
  </si>
  <si>
    <t>GLASSES</t>
  </si>
  <si>
    <t>POWER SURES</t>
  </si>
  <si>
    <t>MAY PENDING RENTS</t>
  </si>
  <si>
    <t>AS ON 10 MAY 2023</t>
  </si>
  <si>
    <t>CLEAR ON 31MAY23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</si>
</sst>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7" fontId="4" fillId="0" borderId="0" xfId="0" quotePrefix="1" applyNumberFormat="1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7" fontId="0" fillId="0" borderId="0" xfId="0" applyNumberFormat="1"/>
    <xf numFmtId="17" fontId="5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9" fillId="0" borderId="0" xfId="0" applyFont="1"/>
    <xf numFmtId="0" fontId="8" fillId="0" borderId="0" xfId="0" applyFont="1"/>
    <xf numFmtId="0" fontId="10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17" fontId="2" fillId="0" borderId="1" xfId="0" applyNumberFormat="1" applyFont="1" applyBorder="1"/>
    <xf numFmtId="17" fontId="0" fillId="0" borderId="0" xfId="0" applyNumberFormat="1" applyAlignment="1">
      <alignment horizontal="right"/>
    </xf>
    <xf numFmtId="1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5" fontId="0" fillId="0" borderId="0" xfId="0" applyNumberFormat="1" applyAlignment="1">
      <alignment horizontal="right"/>
    </xf>
    <xf numFmtId="0" fontId="12" fillId="0" borderId="0" xfId="0" applyFont="1" applyAlignment="1">
      <alignment horizontal="right"/>
    </xf>
    <xf numFmtId="43" fontId="0" fillId="0" borderId="0" xfId="1" applyFont="1"/>
    <xf numFmtId="43" fontId="12" fillId="0" borderId="0" xfId="1" applyFont="1"/>
    <xf numFmtId="43" fontId="4" fillId="0" borderId="1" xfId="1" applyFont="1" applyBorder="1"/>
    <xf numFmtId="15" fontId="0" fillId="0" borderId="0" xfId="0" applyNumberFormat="1"/>
    <xf numFmtId="0" fontId="13" fillId="0" borderId="1" xfId="0" applyFont="1" applyBorder="1"/>
    <xf numFmtId="0" fontId="14" fillId="0" borderId="0" xfId="0" applyFont="1"/>
    <xf numFmtId="0" fontId="7" fillId="0" borderId="0" xfId="0" applyFont="1"/>
    <xf numFmtId="17" fontId="7" fillId="0" borderId="0" xfId="0" applyNumberFormat="1" applyFont="1"/>
    <xf numFmtId="0" fontId="5" fillId="0" borderId="1" xfId="0" applyFont="1" applyBorder="1"/>
    <xf numFmtId="0" fontId="15" fillId="0" borderId="0" xfId="0" applyFont="1"/>
    <xf numFmtId="0" fontId="14" fillId="0" borderId="1" xfId="0" applyFont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3" fillId="0" borderId="1" xfId="0" applyFont="1" applyFill="1" applyBorder="1"/>
    <xf numFmtId="0" fontId="3" fillId="0" borderId="0" xfId="0" applyFont="1"/>
    <xf numFmtId="17" fontId="3" fillId="0" borderId="0" xfId="0" applyNumberFormat="1" applyFont="1"/>
    <xf numFmtId="0" fontId="3" fillId="0" borderId="0" xfId="0" applyFont="1" applyAlignment="1">
      <alignment horizontal="right"/>
    </xf>
    <xf numFmtId="0" fontId="17" fillId="0" borderId="1" xfId="0" applyFont="1" applyFill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7"/>
  <sheetViews>
    <sheetView topLeftCell="A7" zoomScale="70" zoomScaleNormal="70" workbookViewId="0">
      <selection activeCell="D23" sqref="D23"/>
    </sheetView>
  </sheetViews>
  <sheetFormatPr defaultRowHeight="15"/>
  <cols>
    <col min="1" max="1" width="3.140625" customWidth="1"/>
    <col min="2" max="2" width="9.28515625" bestFit="1" customWidth="1"/>
    <col min="3" max="3" width="35.5703125" customWidth="1"/>
    <col min="4" max="4" width="15.140625" style="3" customWidth="1"/>
    <col min="5" max="5" width="19.85546875" customWidth="1"/>
    <col min="6" max="6" width="28.85546875" customWidth="1"/>
    <col min="7" max="7" width="35.28515625" customWidth="1"/>
    <col min="8" max="8" width="17.85546875" customWidth="1"/>
    <col min="9" max="9" width="31" customWidth="1"/>
    <col min="10" max="10" width="27.85546875" customWidth="1"/>
    <col min="11" max="11" width="36.28515625" customWidth="1"/>
    <col min="12" max="12" width="29.140625" customWidth="1"/>
    <col min="13" max="13" width="34.5703125" customWidth="1"/>
  </cols>
  <sheetData>
    <row r="2" spans="2:16" ht="18.75">
      <c r="B2" s="49"/>
      <c r="C2" s="50" t="s">
        <v>90</v>
      </c>
      <c r="D2" s="51"/>
      <c r="E2" s="49" t="s">
        <v>88</v>
      </c>
    </row>
    <row r="3" spans="2:16" ht="18.75">
      <c r="B3" s="7">
        <v>1</v>
      </c>
      <c r="C3" s="7" t="s">
        <v>0</v>
      </c>
      <c r="D3" s="8">
        <v>4000</v>
      </c>
      <c r="E3" s="8">
        <v>4000</v>
      </c>
    </row>
    <row r="4" spans="2:16" ht="18.75">
      <c r="B4" s="7">
        <v>2</v>
      </c>
      <c r="C4" s="7" t="s">
        <v>1</v>
      </c>
      <c r="D4" s="8">
        <v>3700</v>
      </c>
      <c r="E4" s="8">
        <v>3700</v>
      </c>
    </row>
    <row r="5" spans="2:16" ht="18.75">
      <c r="B5" s="7">
        <v>3</v>
      </c>
      <c r="C5" s="7" t="s">
        <v>2</v>
      </c>
      <c r="D5" s="8">
        <v>3800</v>
      </c>
      <c r="E5" s="8">
        <v>3800</v>
      </c>
    </row>
    <row r="6" spans="2:16" ht="26.25">
      <c r="B6" s="7">
        <v>4</v>
      </c>
      <c r="C6" s="7" t="s">
        <v>3</v>
      </c>
      <c r="D6" s="8">
        <v>2400</v>
      </c>
      <c r="E6" s="8">
        <v>2400</v>
      </c>
      <c r="G6" s="11"/>
      <c r="K6" t="s">
        <v>2</v>
      </c>
    </row>
    <row r="7" spans="2:16" ht="26.25">
      <c r="B7" s="7"/>
      <c r="C7" s="7" t="s">
        <v>4</v>
      </c>
      <c r="D7" s="8">
        <f>SUM(D3:D6)</f>
        <v>13900</v>
      </c>
      <c r="E7" s="8">
        <f>SUM(E3:E6)</f>
        <v>13900</v>
      </c>
      <c r="G7" s="11"/>
      <c r="K7" s="14">
        <v>45047</v>
      </c>
    </row>
    <row r="8" spans="2:16" ht="31.5">
      <c r="B8" s="49"/>
      <c r="C8" s="49"/>
      <c r="D8" s="51"/>
      <c r="E8" s="49"/>
      <c r="G8" t="s">
        <v>52</v>
      </c>
      <c r="K8" s="12" t="s">
        <v>14</v>
      </c>
      <c r="L8" s="16">
        <v>3800</v>
      </c>
    </row>
    <row r="9" spans="2:16" ht="31.5">
      <c r="B9" s="48">
        <v>1</v>
      </c>
      <c r="C9" s="48" t="s">
        <v>5</v>
      </c>
      <c r="D9" s="8">
        <v>13900</v>
      </c>
      <c r="E9" s="8">
        <v>13900</v>
      </c>
      <c r="G9" s="12" t="s">
        <v>14</v>
      </c>
      <c r="H9" s="16">
        <v>4000</v>
      </c>
      <c r="K9" s="12" t="s">
        <v>15</v>
      </c>
      <c r="L9" s="16">
        <v>439</v>
      </c>
    </row>
    <row r="10" spans="2:16" ht="31.5">
      <c r="B10" s="48">
        <v>2</v>
      </c>
      <c r="C10" s="48" t="s">
        <v>6</v>
      </c>
      <c r="D10" s="8">
        <v>6500</v>
      </c>
      <c r="E10" s="8">
        <v>6500</v>
      </c>
      <c r="G10" s="12" t="s">
        <v>16</v>
      </c>
      <c r="H10" s="16">
        <v>105</v>
      </c>
      <c r="K10" s="12" t="s">
        <v>16</v>
      </c>
      <c r="L10" s="16">
        <v>98</v>
      </c>
    </row>
    <row r="11" spans="2:16" ht="28.5">
      <c r="B11" s="52">
        <v>3</v>
      </c>
      <c r="C11" s="53" t="s">
        <v>92</v>
      </c>
      <c r="D11" s="54">
        <f>D9-D10</f>
        <v>7400</v>
      </c>
      <c r="E11" s="54">
        <f>E9-E10</f>
        <v>7400</v>
      </c>
      <c r="G11" s="15" t="s">
        <v>4</v>
      </c>
      <c r="H11" s="17">
        <f>SUM(H9:H10)</f>
        <v>4105</v>
      </c>
      <c r="K11" s="15" t="s">
        <v>4</v>
      </c>
      <c r="L11" s="17">
        <f>SUM(L8:L10)</f>
        <v>4337</v>
      </c>
    </row>
    <row r="12" spans="2:16" ht="18.75">
      <c r="B12" s="49"/>
      <c r="C12" s="49"/>
      <c r="D12" s="51"/>
      <c r="E12" s="49"/>
    </row>
    <row r="13" spans="2:16" ht="18.75">
      <c r="B13" s="48">
        <v>1</v>
      </c>
      <c r="C13" s="48" t="s">
        <v>8</v>
      </c>
      <c r="D13" s="8">
        <v>3700</v>
      </c>
      <c r="E13" s="8">
        <v>3700</v>
      </c>
      <c r="P13" t="s">
        <v>51</v>
      </c>
    </row>
    <row r="14" spans="2:16" ht="18.75">
      <c r="B14" s="48">
        <v>2</v>
      </c>
      <c r="C14" s="48" t="s">
        <v>9</v>
      </c>
      <c r="D14" s="8">
        <v>3700</v>
      </c>
      <c r="E14" s="8">
        <v>3700</v>
      </c>
      <c r="P14">
        <v>526</v>
      </c>
    </row>
    <row r="15" spans="2:16" ht="33.75">
      <c r="B15" s="49"/>
      <c r="C15" s="49"/>
      <c r="D15" s="51"/>
      <c r="E15" s="49"/>
      <c r="H15" s="13"/>
      <c r="K15" s="44" t="s">
        <v>87</v>
      </c>
    </row>
    <row r="16" spans="2:16" ht="31.5">
      <c r="B16" s="49"/>
      <c r="C16" s="7" t="s">
        <v>8</v>
      </c>
      <c r="D16" s="8">
        <v>3700</v>
      </c>
      <c r="E16" s="8">
        <v>3700</v>
      </c>
      <c r="G16" s="42">
        <v>45047</v>
      </c>
      <c r="H16" s="41"/>
      <c r="K16" s="12" t="s">
        <v>14</v>
      </c>
      <c r="L16" s="16">
        <v>3700</v>
      </c>
    </row>
    <row r="17" spans="2:12" ht="31.5">
      <c r="B17" s="49"/>
      <c r="C17" s="7" t="s">
        <v>10</v>
      </c>
      <c r="D17" s="8">
        <v>250</v>
      </c>
      <c r="E17" s="8">
        <v>250</v>
      </c>
      <c r="G17" s="12" t="s">
        <v>14</v>
      </c>
      <c r="H17" s="16">
        <v>2400</v>
      </c>
      <c r="K17" s="12" t="s">
        <v>15</v>
      </c>
      <c r="L17" s="16">
        <v>303</v>
      </c>
    </row>
    <row r="18" spans="2:12" ht="40.5">
      <c r="B18" s="49"/>
      <c r="C18" s="9" t="s">
        <v>12</v>
      </c>
      <c r="D18" s="8">
        <v>102</v>
      </c>
      <c r="E18" s="8">
        <v>105</v>
      </c>
      <c r="G18" s="12" t="s">
        <v>15</v>
      </c>
      <c r="H18" s="16">
        <v>250</v>
      </c>
      <c r="K18" s="12" t="s">
        <v>16</v>
      </c>
      <c r="L18" s="16">
        <v>98</v>
      </c>
    </row>
    <row r="19" spans="2:12" ht="31.5">
      <c r="B19" s="49"/>
      <c r="C19" s="7" t="s">
        <v>11</v>
      </c>
      <c r="D19" s="8">
        <f>D16+D17-D18</f>
        <v>3848</v>
      </c>
      <c r="E19" s="8">
        <f>E16+E17-E18</f>
        <v>3845</v>
      </c>
      <c r="G19" s="12" t="s">
        <v>16</v>
      </c>
      <c r="H19" s="16">
        <v>98</v>
      </c>
      <c r="K19" s="15" t="s">
        <v>4</v>
      </c>
      <c r="L19" s="17">
        <f>SUM(L16:L18)</f>
        <v>4101</v>
      </c>
    </row>
    <row r="20" spans="2:12" ht="28.5">
      <c r="G20" s="15" t="s">
        <v>4</v>
      </c>
      <c r="H20" s="17">
        <f>SUM(H17:H19)</f>
        <v>2748</v>
      </c>
    </row>
    <row r="22" spans="2:12" ht="28.5">
      <c r="C22" s="46" t="s">
        <v>91</v>
      </c>
      <c r="D22" s="47">
        <v>3848</v>
      </c>
      <c r="K22" s="45" t="s">
        <v>88</v>
      </c>
      <c r="L22" s="45">
        <v>4043</v>
      </c>
    </row>
    <row r="23" spans="2:12" ht="28.5">
      <c r="C23" s="46" t="s">
        <v>88</v>
      </c>
      <c r="D23" s="47">
        <v>3845</v>
      </c>
      <c r="K23" s="45" t="s">
        <v>89</v>
      </c>
      <c r="L23" s="45">
        <v>4101</v>
      </c>
    </row>
    <row r="24" spans="2:12" ht="28.5">
      <c r="C24" s="46"/>
      <c r="D24" s="47">
        <f>SUM(D22:D23)</f>
        <v>7693</v>
      </c>
      <c r="K24" t="s">
        <v>74</v>
      </c>
      <c r="L24" s="40">
        <f>SUM(L22:L23)</f>
        <v>8144</v>
      </c>
    </row>
    <row r="31" spans="2:12" ht="28.5">
      <c r="G31" s="41" t="s">
        <v>53</v>
      </c>
      <c r="H31" s="41"/>
      <c r="I31" s="41"/>
      <c r="J31" s="41"/>
      <c r="K31" s="41"/>
      <c r="L31" s="41"/>
    </row>
    <row r="32" spans="2:12" ht="28.5">
      <c r="G32" s="41" t="s">
        <v>54</v>
      </c>
      <c r="H32" s="41"/>
      <c r="I32" s="41" t="s">
        <v>55</v>
      </c>
      <c r="J32" s="41"/>
      <c r="K32" s="42">
        <v>45047</v>
      </c>
      <c r="L32" s="41"/>
    </row>
    <row r="33" spans="2:12" ht="31.5">
      <c r="B33" t="s">
        <v>74</v>
      </c>
      <c r="C33">
        <v>493</v>
      </c>
      <c r="G33" s="12" t="s">
        <v>14</v>
      </c>
      <c r="H33" s="16">
        <v>2400</v>
      </c>
      <c r="I33" s="12" t="s">
        <v>14</v>
      </c>
      <c r="J33" s="16">
        <v>2400</v>
      </c>
      <c r="K33" s="12" t="s">
        <v>14</v>
      </c>
      <c r="L33" s="16">
        <v>2400</v>
      </c>
    </row>
    <row r="34" spans="2:12" ht="31.5">
      <c r="G34" s="12" t="s">
        <v>15</v>
      </c>
      <c r="H34" s="16">
        <v>250</v>
      </c>
      <c r="I34" s="12" t="s">
        <v>15</v>
      </c>
      <c r="J34" s="16">
        <v>250</v>
      </c>
      <c r="K34" s="12" t="s">
        <v>15</v>
      </c>
      <c r="L34" s="16">
        <v>250</v>
      </c>
    </row>
    <row r="35" spans="2:12" ht="31.5">
      <c r="G35" s="12" t="s">
        <v>16</v>
      </c>
      <c r="H35" s="16">
        <v>102</v>
      </c>
      <c r="I35" s="12" t="s">
        <v>16</v>
      </c>
      <c r="J35" s="16">
        <v>105</v>
      </c>
      <c r="K35" s="12" t="s">
        <v>16</v>
      </c>
      <c r="L35" s="16">
        <v>98</v>
      </c>
    </row>
    <row r="36" spans="2:12" ht="28.5">
      <c r="G36" s="15" t="s">
        <v>4</v>
      </c>
      <c r="H36" s="17">
        <f>SUM(H33:H35)</f>
        <v>2752</v>
      </c>
      <c r="I36" s="15" t="s">
        <v>4</v>
      </c>
      <c r="J36" s="17">
        <f>SUM(J33:J35)</f>
        <v>2755</v>
      </c>
      <c r="K36" s="15" t="s">
        <v>4</v>
      </c>
      <c r="L36" s="17">
        <f>SUM(L33:L35)</f>
        <v>2748</v>
      </c>
    </row>
    <row r="39" spans="2:12" ht="26.25">
      <c r="G39" s="29">
        <v>44986</v>
      </c>
      <c r="H39" s="43">
        <v>2752</v>
      </c>
      <c r="I39" s="29">
        <v>44986</v>
      </c>
      <c r="J39" s="43">
        <v>2752</v>
      </c>
    </row>
    <row r="40" spans="2:12" ht="26.25">
      <c r="G40" s="29">
        <v>45017</v>
      </c>
      <c r="H40" s="43">
        <v>2755</v>
      </c>
      <c r="I40" s="29">
        <v>45017</v>
      </c>
      <c r="J40" s="43">
        <v>2755</v>
      </c>
    </row>
    <row r="41" spans="2:12" ht="26.25">
      <c r="G41" s="29">
        <v>45047</v>
      </c>
      <c r="H41" s="43">
        <v>2748</v>
      </c>
      <c r="J41">
        <f>SUM(J39:J40)</f>
        <v>5507</v>
      </c>
    </row>
    <row r="42" spans="2:12" ht="26.25">
      <c r="H42" s="25">
        <f>SUM(H39:H41)</f>
        <v>8255</v>
      </c>
      <c r="I42" t="s">
        <v>93</v>
      </c>
      <c r="J42">
        <v>5000</v>
      </c>
    </row>
    <row r="43" spans="2:12">
      <c r="I43" t="s">
        <v>94</v>
      </c>
      <c r="J43">
        <v>507</v>
      </c>
    </row>
    <row r="45" spans="2:12">
      <c r="H45">
        <v>8255</v>
      </c>
    </row>
    <row r="46" spans="2:12">
      <c r="H46">
        <v>5000</v>
      </c>
    </row>
    <row r="47" spans="2:12">
      <c r="H47">
        <f>H45-H46</f>
        <v>3255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3"/>
  <sheetViews>
    <sheetView topLeftCell="B1" workbookViewId="0">
      <selection activeCell="I19" sqref="I19"/>
    </sheetView>
  </sheetViews>
  <sheetFormatPr defaultRowHeight="15"/>
  <cols>
    <col min="1" max="2" width="13.85546875" customWidth="1"/>
    <col min="3" max="3" width="11.85546875" customWidth="1"/>
    <col min="4" max="4" width="7.28515625" customWidth="1"/>
    <col min="7" max="7" width="21.7109375" customWidth="1"/>
    <col min="8" max="8" width="23.5703125" customWidth="1"/>
    <col min="9" max="9" width="30.140625" customWidth="1"/>
    <col min="10" max="10" width="13.5703125" customWidth="1"/>
    <col min="14" max="14" width="11.140625" customWidth="1"/>
  </cols>
  <sheetData>
    <row r="2" spans="1:14" ht="26.25">
      <c r="A2">
        <v>1</v>
      </c>
      <c r="B2" t="s">
        <v>17</v>
      </c>
      <c r="C2">
        <v>900</v>
      </c>
      <c r="D2">
        <v>1500</v>
      </c>
      <c r="G2" s="25" t="s">
        <v>8</v>
      </c>
      <c r="I2" s="26" t="s">
        <v>33</v>
      </c>
    </row>
    <row r="3" spans="1:14" ht="26.25">
      <c r="B3" t="s">
        <v>18</v>
      </c>
      <c r="C3">
        <v>400</v>
      </c>
      <c r="D3">
        <v>400</v>
      </c>
      <c r="G3" s="18" t="s">
        <v>34</v>
      </c>
      <c r="H3" s="18">
        <v>900</v>
      </c>
      <c r="I3" s="1" t="s">
        <v>38</v>
      </c>
      <c r="J3" s="23">
        <v>2200</v>
      </c>
    </row>
    <row r="4" spans="1:14" ht="26.25">
      <c r="D4" s="21">
        <f>SUM(D2:D3)</f>
        <v>1900</v>
      </c>
      <c r="G4" s="18" t="s">
        <v>35</v>
      </c>
      <c r="H4" s="18">
        <v>2400</v>
      </c>
      <c r="I4" s="28" t="s">
        <v>37</v>
      </c>
      <c r="J4" s="23">
        <v>2050</v>
      </c>
    </row>
    <row r="5" spans="1:14" ht="26.25">
      <c r="A5">
        <v>2</v>
      </c>
      <c r="B5" t="s">
        <v>19</v>
      </c>
      <c r="C5">
        <v>1400</v>
      </c>
      <c r="D5">
        <v>2200</v>
      </c>
      <c r="G5" s="18" t="s">
        <v>36</v>
      </c>
      <c r="H5" s="18">
        <v>29200</v>
      </c>
      <c r="I5" s="28" t="s">
        <v>39</v>
      </c>
      <c r="J5" s="23">
        <v>1500</v>
      </c>
      <c r="N5" t="s">
        <v>29</v>
      </c>
    </row>
    <row r="6" spans="1:14" ht="26.25">
      <c r="B6" t="s">
        <v>20</v>
      </c>
      <c r="C6">
        <v>280</v>
      </c>
      <c r="D6">
        <v>280</v>
      </c>
      <c r="G6" s="18" t="s">
        <v>4</v>
      </c>
      <c r="H6" s="18">
        <f>SUM(H3:H5)</f>
        <v>32500</v>
      </c>
      <c r="I6" s="1" t="s">
        <v>40</v>
      </c>
      <c r="J6" s="23">
        <v>680</v>
      </c>
      <c r="N6">
        <v>400</v>
      </c>
    </row>
    <row r="7" spans="1:14" ht="26.25">
      <c r="D7" s="22">
        <f>SUM(D5:D6)</f>
        <v>2480</v>
      </c>
      <c r="I7" s="25" t="s">
        <v>4</v>
      </c>
      <c r="J7" s="25">
        <f>SUM(J3:J6)</f>
        <v>6430</v>
      </c>
      <c r="N7">
        <v>200</v>
      </c>
    </row>
    <row r="8" spans="1:14">
      <c r="D8" s="22"/>
    </row>
    <row r="9" spans="1:14" ht="26.25">
      <c r="A9">
        <v>3</v>
      </c>
      <c r="B9" t="s">
        <v>22</v>
      </c>
      <c r="C9">
        <v>250</v>
      </c>
      <c r="E9" s="19">
        <v>300</v>
      </c>
      <c r="H9" s="24" t="s">
        <v>8</v>
      </c>
      <c r="I9" s="24">
        <v>16250</v>
      </c>
      <c r="N9">
        <v>80</v>
      </c>
    </row>
    <row r="10" spans="1:14" ht="26.25">
      <c r="B10" t="s">
        <v>21</v>
      </c>
      <c r="C10">
        <v>1230</v>
      </c>
      <c r="E10" s="19">
        <v>1080</v>
      </c>
      <c r="G10" s="27"/>
      <c r="H10" s="24" t="s">
        <v>33</v>
      </c>
      <c r="I10" s="24">
        <v>3215</v>
      </c>
      <c r="N10">
        <f>SUM(N6:N9)</f>
        <v>680</v>
      </c>
    </row>
    <row r="11" spans="1:14" ht="26.25">
      <c r="B11" t="s">
        <v>23</v>
      </c>
      <c r="C11">
        <v>420</v>
      </c>
      <c r="E11" s="22">
        <v>670</v>
      </c>
      <c r="H11" s="24" t="s">
        <v>4</v>
      </c>
      <c r="I11" s="24"/>
    </row>
    <row r="12" spans="1:14">
      <c r="E12" s="22">
        <f>SUM(E9:E11)</f>
        <v>2050</v>
      </c>
    </row>
    <row r="14" spans="1:14">
      <c r="B14" t="s">
        <v>24</v>
      </c>
      <c r="C14" s="19">
        <v>800</v>
      </c>
    </row>
    <row r="15" spans="1:14">
      <c r="B15" t="s">
        <v>25</v>
      </c>
      <c r="C15" s="19">
        <v>300</v>
      </c>
      <c r="H15">
        <f>2200+2050+1500+680</f>
        <v>6430</v>
      </c>
    </row>
    <row r="16" spans="1:14">
      <c r="B16" t="s">
        <v>26</v>
      </c>
      <c r="C16" s="19">
        <v>400</v>
      </c>
      <c r="D16">
        <v>14</v>
      </c>
    </row>
    <row r="17" spans="2:6">
      <c r="B17" t="s">
        <v>27</v>
      </c>
      <c r="C17" s="19">
        <v>300</v>
      </c>
      <c r="D17">
        <v>14</v>
      </c>
    </row>
    <row r="18" spans="2:6">
      <c r="B18" t="s">
        <v>28</v>
      </c>
      <c r="C18" s="19">
        <v>400</v>
      </c>
      <c r="D18">
        <v>12</v>
      </c>
    </row>
    <row r="19" spans="2:6">
      <c r="B19" t="s">
        <v>29</v>
      </c>
      <c r="C19" s="20">
        <v>280</v>
      </c>
      <c r="E19">
        <v>280</v>
      </c>
    </row>
    <row r="20" spans="2:6">
      <c r="C20" t="s">
        <v>32</v>
      </c>
    </row>
    <row r="21" spans="2:6">
      <c r="C21" t="s">
        <v>30</v>
      </c>
      <c r="D21">
        <v>420</v>
      </c>
      <c r="F21">
        <v>420</v>
      </c>
    </row>
    <row r="22" spans="2:6">
      <c r="C22" t="s">
        <v>31</v>
      </c>
      <c r="D22">
        <v>370</v>
      </c>
      <c r="E22">
        <v>120</v>
      </c>
      <c r="F22">
        <v>250</v>
      </c>
    </row>
    <row r="23" spans="2:6">
      <c r="D23">
        <f>SUM(D21:D22)</f>
        <v>790</v>
      </c>
      <c r="F23" s="22">
        <f>SUM(F21:F22)</f>
        <v>670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opLeftCell="A7" workbookViewId="0">
      <selection activeCell="C11" sqref="C11"/>
    </sheetView>
  </sheetViews>
  <sheetFormatPr defaultRowHeight="15"/>
  <cols>
    <col min="2" max="2" width="42.7109375" customWidth="1"/>
    <col min="3" max="3" width="32" customWidth="1"/>
  </cols>
  <sheetData>
    <row r="1" spans="1:3" ht="26.25">
      <c r="B1" s="10">
        <v>44927</v>
      </c>
      <c r="C1" s="3"/>
    </row>
    <row r="2" spans="1:3" ht="23.25">
      <c r="A2" s="1">
        <v>1</v>
      </c>
      <c r="B2" s="1" t="s">
        <v>0</v>
      </c>
      <c r="C2" s="2">
        <v>3800</v>
      </c>
    </row>
    <row r="3" spans="1:3" ht="23.25">
      <c r="A3" s="1">
        <v>2</v>
      </c>
      <c r="B3" s="1" t="s">
        <v>1</v>
      </c>
      <c r="C3" s="2">
        <v>3600</v>
      </c>
    </row>
    <row r="4" spans="1:3" ht="23.25">
      <c r="A4" s="1">
        <v>3</v>
      </c>
      <c r="B4" s="1" t="s">
        <v>2</v>
      </c>
      <c r="C4" s="2">
        <v>3800</v>
      </c>
    </row>
    <row r="5" spans="1:3" ht="23.25">
      <c r="A5" s="1">
        <v>4</v>
      </c>
      <c r="B5" s="1" t="s">
        <v>3</v>
      </c>
      <c r="C5" s="2">
        <v>2400</v>
      </c>
    </row>
    <row r="6" spans="1:3" ht="23.25">
      <c r="A6" s="1"/>
      <c r="B6" s="1" t="s">
        <v>4</v>
      </c>
      <c r="C6" s="2">
        <f>SUM(C2:C5)</f>
        <v>13600</v>
      </c>
    </row>
    <row r="7" spans="1:3">
      <c r="C7" s="3"/>
    </row>
    <row r="8" spans="1:3" ht="23.25">
      <c r="A8" s="4">
        <v>1</v>
      </c>
      <c r="B8" s="4" t="s">
        <v>5</v>
      </c>
      <c r="C8" s="2">
        <v>13600</v>
      </c>
    </row>
    <row r="9" spans="1:3" ht="23.25">
      <c r="A9" s="4">
        <v>2</v>
      </c>
      <c r="B9" s="4" t="s">
        <v>6</v>
      </c>
      <c r="C9" s="2">
        <v>6500</v>
      </c>
    </row>
    <row r="10" spans="1:3" ht="23.25">
      <c r="A10" s="4">
        <v>3</v>
      </c>
      <c r="B10" s="1" t="s">
        <v>7</v>
      </c>
      <c r="C10" s="2">
        <f>C8-C9</f>
        <v>7100</v>
      </c>
    </row>
    <row r="11" spans="1:3">
      <c r="C11" s="3"/>
    </row>
    <row r="12" spans="1:3" ht="23.25">
      <c r="A12" s="4">
        <v>1</v>
      </c>
      <c r="B12" s="5" t="s">
        <v>8</v>
      </c>
      <c r="C12" s="6">
        <v>3550</v>
      </c>
    </row>
    <row r="13" spans="1:3" ht="23.25">
      <c r="A13" s="4">
        <v>2</v>
      </c>
      <c r="B13" s="5" t="s">
        <v>9</v>
      </c>
      <c r="C13" s="6">
        <v>3550</v>
      </c>
    </row>
    <row r="14" spans="1:3">
      <c r="C14" s="3"/>
    </row>
    <row r="15" spans="1:3">
      <c r="C15" s="3"/>
    </row>
    <row r="16" spans="1:3" ht="18.75">
      <c r="B16" s="7" t="s">
        <v>8</v>
      </c>
      <c r="C16" s="8">
        <v>3550</v>
      </c>
    </row>
    <row r="17" spans="2:3" ht="18.75">
      <c r="B17" s="7" t="s">
        <v>10</v>
      </c>
      <c r="C17" s="8">
        <v>250</v>
      </c>
    </row>
    <row r="18" spans="2:3" ht="37.5">
      <c r="B18" s="9" t="s">
        <v>12</v>
      </c>
      <c r="C18" s="8">
        <v>113</v>
      </c>
    </row>
    <row r="19" spans="2:3" ht="18.75">
      <c r="B19" s="7" t="s">
        <v>11</v>
      </c>
      <c r="C19" s="8">
        <f>C16+C17-C18</f>
        <v>3687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U33"/>
  <sheetViews>
    <sheetView topLeftCell="A31" workbookViewId="0">
      <selection activeCell="T23" sqref="T23"/>
    </sheetView>
  </sheetViews>
  <sheetFormatPr defaultRowHeight="15"/>
  <sheetData>
    <row r="1" spans="2:21">
      <c r="B1">
        <v>26300</v>
      </c>
      <c r="D1">
        <v>16043</v>
      </c>
      <c r="F1">
        <f>B1+D1</f>
        <v>42343</v>
      </c>
    </row>
    <row r="4" spans="2:21">
      <c r="D4">
        <v>254</v>
      </c>
      <c r="G4" t="s">
        <v>49</v>
      </c>
    </row>
    <row r="5" spans="2:21">
      <c r="B5">
        <v>1076</v>
      </c>
      <c r="D5" s="22">
        <v>950</v>
      </c>
      <c r="G5" s="22">
        <v>950</v>
      </c>
    </row>
    <row r="6" spans="2:21">
      <c r="B6">
        <v>48</v>
      </c>
      <c r="C6" t="s">
        <v>47</v>
      </c>
      <c r="D6">
        <v>499</v>
      </c>
      <c r="G6" s="22">
        <v>36</v>
      </c>
    </row>
    <row r="7" spans="2:21">
      <c r="B7">
        <v>9</v>
      </c>
      <c r="C7" t="s">
        <v>48</v>
      </c>
      <c r="D7" s="22"/>
      <c r="E7">
        <v>1076</v>
      </c>
      <c r="G7" s="22">
        <v>243</v>
      </c>
      <c r="K7">
        <v>26300</v>
      </c>
      <c r="M7" t="s">
        <v>13</v>
      </c>
      <c r="S7" t="s">
        <v>50</v>
      </c>
    </row>
    <row r="8" spans="2:21">
      <c r="B8">
        <v>1350</v>
      </c>
      <c r="D8">
        <v>36</v>
      </c>
      <c r="G8" s="22">
        <v>839</v>
      </c>
      <c r="K8">
        <v>20477</v>
      </c>
      <c r="M8">
        <v>274</v>
      </c>
      <c r="S8">
        <v>25444</v>
      </c>
      <c r="T8">
        <v>3</v>
      </c>
      <c r="U8">
        <f>S8/T8</f>
        <v>8481.3333333333339</v>
      </c>
    </row>
    <row r="9" spans="2:21">
      <c r="B9">
        <v>241</v>
      </c>
      <c r="E9">
        <v>8644</v>
      </c>
      <c r="G9" s="22">
        <v>27</v>
      </c>
      <c r="K9">
        <f>SUM(K7:K8)</f>
        <v>46777</v>
      </c>
      <c r="M9">
        <v>241</v>
      </c>
      <c r="U9">
        <v>243</v>
      </c>
    </row>
    <row r="10" spans="2:21">
      <c r="B10">
        <v>1276</v>
      </c>
      <c r="D10">
        <v>243</v>
      </c>
      <c r="G10" s="22">
        <v>513</v>
      </c>
      <c r="M10">
        <v>200</v>
      </c>
      <c r="U10">
        <f>SUM(U8:U9)</f>
        <v>8724.3333333333339</v>
      </c>
    </row>
    <row r="11" spans="2:21">
      <c r="B11">
        <v>200</v>
      </c>
      <c r="D11">
        <v>839</v>
      </c>
      <c r="G11" s="22">
        <f>SUM(G5:G10)</f>
        <v>2608</v>
      </c>
      <c r="M11">
        <v>264</v>
      </c>
      <c r="U11">
        <f>8644*3</f>
        <v>25932</v>
      </c>
    </row>
    <row r="12" spans="2:21">
      <c r="B12">
        <v>200</v>
      </c>
      <c r="D12">
        <v>27</v>
      </c>
      <c r="M12">
        <v>1268</v>
      </c>
    </row>
    <row r="13" spans="2:21">
      <c r="B13">
        <v>200</v>
      </c>
      <c r="D13">
        <v>513</v>
      </c>
      <c r="M13">
        <v>200</v>
      </c>
    </row>
    <row r="14" spans="2:21">
      <c r="B14">
        <v>1982</v>
      </c>
      <c r="D14">
        <f>SUM(D4:D13)</f>
        <v>3361</v>
      </c>
      <c r="M14">
        <v>200</v>
      </c>
    </row>
    <row r="15" spans="2:21">
      <c r="B15">
        <v>700</v>
      </c>
      <c r="M15">
        <v>200</v>
      </c>
    </row>
    <row r="16" spans="2:21">
      <c r="B16">
        <v>3057</v>
      </c>
      <c r="C16" t="s">
        <v>42</v>
      </c>
      <c r="D16">
        <v>1055</v>
      </c>
      <c r="M16">
        <v>424</v>
      </c>
    </row>
    <row r="17" spans="2:21">
      <c r="B17">
        <v>2825</v>
      </c>
      <c r="C17" t="s">
        <v>43</v>
      </c>
      <c r="D17">
        <v>323</v>
      </c>
      <c r="M17">
        <v>239</v>
      </c>
    </row>
    <row r="18" spans="2:21">
      <c r="B18">
        <v>750</v>
      </c>
      <c r="C18" t="s">
        <v>41</v>
      </c>
      <c r="D18" s="22">
        <v>7210</v>
      </c>
      <c r="M18">
        <v>150</v>
      </c>
    </row>
    <row r="19" spans="2:21">
      <c r="B19">
        <v>1085</v>
      </c>
      <c r="D19">
        <v>199</v>
      </c>
      <c r="M19">
        <v>570</v>
      </c>
    </row>
    <row r="20" spans="2:21">
      <c r="B20">
        <v>341</v>
      </c>
      <c r="C20" t="s">
        <v>44</v>
      </c>
      <c r="D20">
        <v>1139</v>
      </c>
      <c r="M20">
        <v>813</v>
      </c>
    </row>
    <row r="21" spans="2:21">
      <c r="B21">
        <v>150</v>
      </c>
      <c r="C21" t="s">
        <v>45</v>
      </c>
      <c r="D21">
        <v>2705</v>
      </c>
      <c r="M21">
        <v>181</v>
      </c>
      <c r="U21">
        <v>12340</v>
      </c>
    </row>
    <row r="22" spans="2:21">
      <c r="B22">
        <v>940</v>
      </c>
      <c r="C22" t="s">
        <v>46</v>
      </c>
      <c r="D22">
        <v>900</v>
      </c>
      <c r="M22">
        <v>1500</v>
      </c>
      <c r="U22">
        <v>8156</v>
      </c>
    </row>
    <row r="23" spans="2:21">
      <c r="B23">
        <v>206</v>
      </c>
      <c r="D23">
        <v>239</v>
      </c>
      <c r="G23">
        <v>29121</v>
      </c>
      <c r="M23">
        <v>344</v>
      </c>
      <c r="O23">
        <f>12339-8156</f>
        <v>4183</v>
      </c>
      <c r="U23">
        <f>U21-U22</f>
        <v>4184</v>
      </c>
    </row>
    <row r="24" spans="2:21">
      <c r="B24">
        <v>179</v>
      </c>
      <c r="D24">
        <v>179</v>
      </c>
      <c r="G24">
        <v>26300</v>
      </c>
      <c r="M24">
        <v>1076</v>
      </c>
    </row>
    <row r="25" spans="2:21">
      <c r="B25">
        <v>1005</v>
      </c>
      <c r="D25">
        <v>201</v>
      </c>
      <c r="G25">
        <f>SUM(G23:G24)</f>
        <v>55421</v>
      </c>
      <c r="M25">
        <v>60</v>
      </c>
      <c r="O25">
        <f>22059+4183</f>
        <v>26242</v>
      </c>
    </row>
    <row r="26" spans="2:21">
      <c r="B26">
        <v>3654</v>
      </c>
      <c r="D26">
        <v>242</v>
      </c>
      <c r="M26">
        <v>10</v>
      </c>
      <c r="O26">
        <f>26242+58</f>
        <v>26300</v>
      </c>
    </row>
    <row r="27" spans="2:21">
      <c r="B27">
        <v>207</v>
      </c>
      <c r="D27">
        <v>513</v>
      </c>
      <c r="M27">
        <f>SUM(M8:M26)</f>
        <v>8214</v>
      </c>
    </row>
    <row r="28" spans="2:21">
      <c r="B28">
        <v>668</v>
      </c>
      <c r="D28">
        <v>821</v>
      </c>
    </row>
    <row r="29" spans="2:21">
      <c r="B29">
        <v>511</v>
      </c>
      <c r="D29">
        <v>314</v>
      </c>
    </row>
    <row r="30" spans="2:21">
      <c r="B30">
        <v>179</v>
      </c>
      <c r="D30">
        <f>SUM(D16:D29)</f>
        <v>16040</v>
      </c>
      <c r="F30">
        <f>D14+D30</f>
        <v>19401</v>
      </c>
    </row>
    <row r="31" spans="2:21">
      <c r="B31">
        <v>149</v>
      </c>
      <c r="F31">
        <v>8644</v>
      </c>
      <c r="J31">
        <v>3654</v>
      </c>
    </row>
    <row r="32" spans="2:21">
      <c r="B32">
        <f>SUM(B5:B31)</f>
        <v>23188</v>
      </c>
      <c r="C32">
        <v>57</v>
      </c>
      <c r="F32">
        <f>SUM(F30:F31)</f>
        <v>28045</v>
      </c>
      <c r="J32">
        <f>8156-12339</f>
        <v>-4183</v>
      </c>
    </row>
    <row r="33" spans="3:3">
      <c r="C33" t="b">
        <f>W10=B32-C32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0"/>
  <sheetViews>
    <sheetView workbookViewId="0">
      <selection activeCell="F10" sqref="F10"/>
    </sheetView>
  </sheetViews>
  <sheetFormatPr defaultRowHeight="15"/>
  <cols>
    <col min="3" max="3" width="10" bestFit="1" customWidth="1"/>
  </cols>
  <sheetData>
    <row r="3" spans="2:6">
      <c r="B3">
        <v>9000</v>
      </c>
      <c r="C3" s="38">
        <v>44528</v>
      </c>
    </row>
    <row r="4" spans="2:6">
      <c r="B4">
        <v>9000</v>
      </c>
      <c r="C4" s="38">
        <v>44633</v>
      </c>
    </row>
    <row r="5" spans="2:6">
      <c r="B5">
        <v>10000</v>
      </c>
      <c r="C5" s="38">
        <v>44920</v>
      </c>
    </row>
    <row r="10" spans="2:6">
      <c r="F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13"/>
  <sheetViews>
    <sheetView workbookViewId="0">
      <selection activeCell="J13" sqref="J13"/>
    </sheetView>
  </sheetViews>
  <sheetFormatPr defaultRowHeight="15"/>
  <cols>
    <col min="2" max="2" width="18.140625" customWidth="1"/>
    <col min="3" max="3" width="15" customWidth="1"/>
    <col min="4" max="4" width="12.85546875" customWidth="1"/>
    <col min="5" max="5" width="23.28515625" customWidth="1"/>
    <col min="6" max="6" width="16.28515625" customWidth="1"/>
    <col min="12" max="12" width="15.5703125" customWidth="1"/>
    <col min="13" max="13" width="19.28515625" style="3" customWidth="1"/>
  </cols>
  <sheetData>
    <row r="2" spans="2:13">
      <c r="C2">
        <v>3</v>
      </c>
      <c r="L2" t="s">
        <v>61</v>
      </c>
    </row>
    <row r="3" spans="2:13" ht="26.25">
      <c r="B3" s="31">
        <v>44317</v>
      </c>
      <c r="C3" s="24">
        <v>3900</v>
      </c>
      <c r="D3" s="24">
        <v>3</v>
      </c>
      <c r="E3" s="37">
        <f>C3*D3</f>
        <v>11700</v>
      </c>
      <c r="F3" s="24">
        <v>9</v>
      </c>
    </row>
    <row r="4" spans="2:13" ht="26.25">
      <c r="B4" s="32" t="s">
        <v>57</v>
      </c>
      <c r="C4" s="24">
        <v>4000</v>
      </c>
      <c r="D4" s="24">
        <v>3</v>
      </c>
      <c r="E4" s="37">
        <f t="shared" ref="E4:E11" si="0">C4*D4</f>
        <v>12000</v>
      </c>
      <c r="F4" s="24">
        <v>8</v>
      </c>
      <c r="L4" s="35">
        <v>20000</v>
      </c>
      <c r="M4" s="30" t="s">
        <v>62</v>
      </c>
    </row>
    <row r="5" spans="2:13" ht="26.25">
      <c r="B5" s="32" t="s">
        <v>58</v>
      </c>
      <c r="C5" s="24">
        <v>4000</v>
      </c>
      <c r="D5" s="24">
        <v>3</v>
      </c>
      <c r="E5" s="37">
        <f t="shared" si="0"/>
        <v>12000</v>
      </c>
      <c r="F5" s="24">
        <v>7</v>
      </c>
      <c r="L5" s="35">
        <v>10000</v>
      </c>
      <c r="M5" s="3" t="s">
        <v>63</v>
      </c>
    </row>
    <row r="6" spans="2:13" ht="26.25">
      <c r="B6" s="32" t="s">
        <v>56</v>
      </c>
      <c r="C6" s="24">
        <v>4100</v>
      </c>
      <c r="D6" s="24">
        <v>3</v>
      </c>
      <c r="E6" s="37">
        <f t="shared" si="0"/>
        <v>12300</v>
      </c>
      <c r="F6" s="24">
        <v>6</v>
      </c>
      <c r="L6" s="35">
        <v>20000</v>
      </c>
      <c r="M6" s="3" t="s">
        <v>64</v>
      </c>
    </row>
    <row r="7" spans="2:13" ht="26.25">
      <c r="B7" s="32" t="s">
        <v>13</v>
      </c>
      <c r="C7" s="24">
        <v>4100</v>
      </c>
      <c r="D7" s="24">
        <v>3</v>
      </c>
      <c r="E7" s="37">
        <f t="shared" si="0"/>
        <v>12300</v>
      </c>
      <c r="F7" s="24">
        <v>5</v>
      </c>
      <c r="H7" t="s">
        <v>59</v>
      </c>
      <c r="L7" s="35">
        <v>20000</v>
      </c>
      <c r="M7" s="33">
        <v>44791</v>
      </c>
    </row>
    <row r="8" spans="2:13" ht="26.25">
      <c r="B8" s="31">
        <v>44166</v>
      </c>
      <c r="C8" s="24">
        <v>4200</v>
      </c>
      <c r="D8" s="24">
        <v>3</v>
      </c>
      <c r="E8" s="37">
        <f t="shared" si="0"/>
        <v>12600</v>
      </c>
      <c r="F8" s="24">
        <v>4</v>
      </c>
      <c r="L8" s="35">
        <v>10000</v>
      </c>
      <c r="M8" s="33">
        <v>44734</v>
      </c>
    </row>
    <row r="9" spans="2:13" ht="26.25">
      <c r="B9" s="31">
        <v>44136</v>
      </c>
      <c r="C9" s="24">
        <v>4300</v>
      </c>
      <c r="D9" s="24">
        <v>3</v>
      </c>
      <c r="E9" s="37">
        <f t="shared" si="0"/>
        <v>12900</v>
      </c>
      <c r="F9" s="24">
        <v>3</v>
      </c>
      <c r="L9" s="36">
        <v>10000</v>
      </c>
      <c r="M9" s="3" t="s">
        <v>66</v>
      </c>
    </row>
    <row r="10" spans="2:13" ht="26.25">
      <c r="B10" s="32" t="s">
        <v>60</v>
      </c>
      <c r="C10" s="24">
        <v>4400</v>
      </c>
      <c r="D10" s="24">
        <v>3</v>
      </c>
      <c r="E10" s="37">
        <f t="shared" si="0"/>
        <v>13200</v>
      </c>
      <c r="F10" s="24">
        <v>2</v>
      </c>
      <c r="L10" s="36">
        <v>10000</v>
      </c>
      <c r="M10" s="34" t="s">
        <v>65</v>
      </c>
    </row>
    <row r="11" spans="2:13" ht="26.25">
      <c r="B11" s="31">
        <v>44075</v>
      </c>
      <c r="C11" s="24">
        <v>5000</v>
      </c>
      <c r="D11" s="24">
        <v>3</v>
      </c>
      <c r="E11" s="37">
        <f t="shared" si="0"/>
        <v>15000</v>
      </c>
      <c r="F11" s="24">
        <v>1</v>
      </c>
      <c r="L11" s="35">
        <f>SUM(L4:L10)</f>
        <v>100000</v>
      </c>
    </row>
    <row r="12" spans="2:13" ht="26.25">
      <c r="B12" s="32" t="s">
        <v>4</v>
      </c>
      <c r="C12" s="24">
        <f>SUM(C3:C11)</f>
        <v>38000</v>
      </c>
      <c r="D12" s="24"/>
      <c r="E12" s="37">
        <f>SUM(E3:E11)</f>
        <v>114000</v>
      </c>
      <c r="F12" s="24"/>
    </row>
    <row r="13" spans="2:13" ht="26.25">
      <c r="B13" s="24"/>
      <c r="C13" s="24"/>
      <c r="D13" s="24"/>
      <c r="E13" s="24"/>
      <c r="F13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1:R19"/>
  <sheetViews>
    <sheetView workbookViewId="0">
      <selection activeCell="H16" sqref="H16"/>
    </sheetView>
  </sheetViews>
  <sheetFormatPr defaultRowHeight="15"/>
  <sheetData>
    <row r="1" spans="3:18">
      <c r="E1" t="s">
        <v>68</v>
      </c>
    </row>
    <row r="3" spans="3:18">
      <c r="C3" t="s">
        <v>69</v>
      </c>
      <c r="D3">
        <v>5.7</v>
      </c>
    </row>
    <row r="4" spans="3:18">
      <c r="R4">
        <v>1.8</v>
      </c>
    </row>
    <row r="5" spans="3:18">
      <c r="C5" t="s">
        <v>70</v>
      </c>
      <c r="D5">
        <v>3.4</v>
      </c>
      <c r="R5">
        <v>0.8</v>
      </c>
    </row>
    <row r="6" spans="3:18">
      <c r="C6" t="s">
        <v>71</v>
      </c>
      <c r="D6">
        <v>2.4</v>
      </c>
      <c r="E6">
        <v>5.7</v>
      </c>
      <c r="R6">
        <v>2.4</v>
      </c>
    </row>
    <row r="8" spans="3:18">
      <c r="C8" s="19" t="s">
        <v>72</v>
      </c>
      <c r="D8" s="19"/>
      <c r="E8" s="19"/>
      <c r="F8" s="19"/>
      <c r="G8" s="19"/>
      <c r="H8" s="19" t="s">
        <v>73</v>
      </c>
      <c r="I8" s="19"/>
      <c r="J8" s="19"/>
      <c r="K8" s="19"/>
      <c r="L8" s="19"/>
      <c r="M8" s="19"/>
      <c r="N8" s="19"/>
    </row>
    <row r="9" spans="3:18" ht="21">
      <c r="C9" s="19" t="s">
        <v>70</v>
      </c>
      <c r="D9" s="19">
        <v>2.6</v>
      </c>
      <c r="E9" s="19"/>
      <c r="F9" s="19"/>
      <c r="G9" s="19" t="s">
        <v>75</v>
      </c>
      <c r="H9" s="19">
        <v>18</v>
      </c>
      <c r="I9" s="19">
        <v>1.6</v>
      </c>
      <c r="J9" s="19"/>
      <c r="K9" s="39" t="s">
        <v>77</v>
      </c>
      <c r="L9" s="39">
        <v>1.4</v>
      </c>
      <c r="M9" s="39">
        <v>16</v>
      </c>
      <c r="N9" s="39"/>
    </row>
    <row r="10" spans="3:18" ht="21">
      <c r="C10" s="19" t="s">
        <v>71</v>
      </c>
      <c r="D10" s="19">
        <v>3.1</v>
      </c>
      <c r="E10" s="19"/>
      <c r="F10" s="19">
        <v>1.6</v>
      </c>
      <c r="G10" s="19" t="s">
        <v>76</v>
      </c>
      <c r="H10" s="19">
        <v>19</v>
      </c>
      <c r="I10" s="19">
        <v>1.7</v>
      </c>
      <c r="J10" s="19"/>
      <c r="K10" s="39" t="s">
        <v>78</v>
      </c>
      <c r="L10" s="39">
        <v>1.2</v>
      </c>
      <c r="M10" s="39">
        <v>14</v>
      </c>
      <c r="N10" s="39"/>
    </row>
    <row r="11" spans="3:18" ht="21">
      <c r="C11" s="19"/>
      <c r="D11" s="19">
        <v>5.7</v>
      </c>
      <c r="E11" s="19"/>
      <c r="F11" s="19"/>
      <c r="G11" s="19" t="s">
        <v>74</v>
      </c>
      <c r="H11" s="19">
        <v>37</v>
      </c>
      <c r="I11" s="19">
        <v>3.1</v>
      </c>
      <c r="J11" s="19"/>
      <c r="K11" s="39" t="s">
        <v>74</v>
      </c>
      <c r="L11" s="39">
        <v>2.6</v>
      </c>
      <c r="M11" s="39">
        <v>30</v>
      </c>
      <c r="N11" s="39"/>
    </row>
    <row r="12" spans="3:18" ht="21">
      <c r="C12" s="19"/>
      <c r="D12" s="19"/>
      <c r="E12" s="19"/>
      <c r="F12" s="19"/>
      <c r="G12" s="19"/>
      <c r="H12" s="19"/>
      <c r="I12" s="19"/>
      <c r="J12" s="19"/>
      <c r="K12" s="39"/>
      <c r="L12" s="39"/>
      <c r="M12" s="39"/>
      <c r="N12" s="39"/>
    </row>
    <row r="14" spans="3:18">
      <c r="F14" t="s">
        <v>83</v>
      </c>
      <c r="G14" t="s">
        <v>85</v>
      </c>
    </row>
    <row r="15" spans="3:18">
      <c r="D15" t="s">
        <v>79</v>
      </c>
      <c r="E15">
        <v>1.2</v>
      </c>
      <c r="F15">
        <v>1.2</v>
      </c>
      <c r="G15">
        <v>1.7</v>
      </c>
    </row>
    <row r="16" spans="3:18">
      <c r="D16" t="s">
        <v>80</v>
      </c>
      <c r="E16">
        <v>1.4</v>
      </c>
      <c r="F16">
        <v>1.4</v>
      </c>
    </row>
    <row r="17" spans="4:7">
      <c r="D17" t="s">
        <v>81</v>
      </c>
      <c r="E17">
        <v>1.6</v>
      </c>
      <c r="F17">
        <v>1.6</v>
      </c>
    </row>
    <row r="18" spans="4:7">
      <c r="D18" t="s">
        <v>82</v>
      </c>
      <c r="E18">
        <v>1.7</v>
      </c>
      <c r="F18" t="s">
        <v>84</v>
      </c>
      <c r="G18" t="s">
        <v>86</v>
      </c>
    </row>
    <row r="19" spans="4:7">
      <c r="E19">
        <v>5.7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E7" sqref="E7"/>
    </sheetView>
  </sheetViews>
  <sheetFormatPr defaultRowHeight="15"/>
  <cols>
    <col min="2" max="2" width="20" customWidth="1"/>
  </cols>
  <sheetData>
    <row r="2" spans="2:5">
      <c r="C2" t="s">
        <v>95</v>
      </c>
      <c r="D2" t="s">
        <v>0</v>
      </c>
    </row>
    <row r="3" spans="2:5">
      <c r="B3" t="s">
        <v>96</v>
      </c>
      <c r="C3">
        <v>1600</v>
      </c>
    </row>
    <row r="4" spans="2:5">
      <c r="B4" t="s">
        <v>97</v>
      </c>
      <c r="C4">
        <v>400</v>
      </c>
      <c r="D4">
        <v>500</v>
      </c>
    </row>
    <row r="5" spans="2:5">
      <c r="B5" t="s">
        <v>98</v>
      </c>
      <c r="C5">
        <v>100</v>
      </c>
    </row>
    <row r="6" spans="2:5">
      <c r="C6">
        <f>SUM(C3:C5)</f>
        <v>2100</v>
      </c>
      <c r="D6">
        <v>500</v>
      </c>
      <c r="E6">
        <v>2600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D29"/>
  <sheetViews>
    <sheetView tabSelected="1" topLeftCell="A16" workbookViewId="0">
      <selection activeCell="D25" sqref="D25"/>
    </sheetView>
  </sheetViews>
  <sheetFormatPr defaultRowHeight="15"/>
  <cols>
    <col min="2" max="2" width="24.7109375" customWidth="1"/>
    <col min="3" max="3" width="18.5703125" customWidth="1"/>
    <col min="4" max="4" width="18.7109375" customWidth="1"/>
  </cols>
  <sheetData>
    <row r="2" spans="1:4" ht="18.75">
      <c r="A2" s="49"/>
      <c r="B2" s="50" t="s">
        <v>90</v>
      </c>
      <c r="C2" s="51"/>
      <c r="D2" s="49" t="s">
        <v>88</v>
      </c>
    </row>
    <row r="3" spans="1:4" ht="18.75">
      <c r="A3" s="7">
        <v>1</v>
      </c>
      <c r="B3" s="7" t="s">
        <v>0</v>
      </c>
      <c r="C3" s="8">
        <v>4000</v>
      </c>
      <c r="D3" s="8">
        <v>4000</v>
      </c>
    </row>
    <row r="4" spans="1:4" ht="18.75">
      <c r="A4" s="7">
        <v>2</v>
      </c>
      <c r="B4" s="7" t="s">
        <v>1</v>
      </c>
      <c r="C4" s="8">
        <v>3700</v>
      </c>
      <c r="D4" s="8">
        <v>3700</v>
      </c>
    </row>
    <row r="5" spans="1:4" ht="18.75">
      <c r="A5" s="7">
        <v>3</v>
      </c>
      <c r="B5" s="7" t="s">
        <v>2</v>
      </c>
      <c r="C5" s="8">
        <v>3800</v>
      </c>
      <c r="D5" s="8">
        <v>3800</v>
      </c>
    </row>
    <row r="6" spans="1:4" ht="18.75">
      <c r="A6" s="7">
        <v>4</v>
      </c>
      <c r="B6" s="7" t="s">
        <v>3</v>
      </c>
      <c r="C6" s="8">
        <v>2400</v>
      </c>
      <c r="D6" s="8">
        <v>2400</v>
      </c>
    </row>
    <row r="7" spans="1:4" ht="18.75">
      <c r="A7" s="7"/>
      <c r="B7" s="7" t="s">
        <v>4</v>
      </c>
      <c r="C7" s="8">
        <f>SUM(C3:C6)</f>
        <v>13900</v>
      </c>
      <c r="D7" s="8">
        <f>SUM(D3:D6)</f>
        <v>13900</v>
      </c>
    </row>
    <row r="8" spans="1:4" ht="18.75">
      <c r="A8" s="49"/>
      <c r="B8" s="49"/>
      <c r="C8" s="51"/>
      <c r="D8" s="49"/>
    </row>
    <row r="9" spans="1:4" ht="18.75">
      <c r="A9" s="48">
        <v>1</v>
      </c>
      <c r="B9" s="48" t="s">
        <v>5</v>
      </c>
      <c r="C9" s="8">
        <v>13900</v>
      </c>
      <c r="D9" s="8">
        <v>13900</v>
      </c>
    </row>
    <row r="10" spans="1:4" ht="18.75">
      <c r="A10" s="48">
        <v>2</v>
      </c>
      <c r="B10" s="48" t="s">
        <v>6</v>
      </c>
      <c r="C10" s="8">
        <v>6500</v>
      </c>
      <c r="D10" s="8">
        <v>6500</v>
      </c>
    </row>
    <row r="11" spans="1:4" ht="18.75">
      <c r="A11" s="52">
        <v>3</v>
      </c>
      <c r="B11" s="53" t="s">
        <v>92</v>
      </c>
      <c r="C11" s="54">
        <f>C9-C10</f>
        <v>7400</v>
      </c>
      <c r="D11" s="54">
        <f>D9-D10</f>
        <v>7400</v>
      </c>
    </row>
    <row r="12" spans="1:4" ht="18.75">
      <c r="A12" s="49"/>
      <c r="B12" s="49"/>
      <c r="C12" s="51"/>
      <c r="D12" s="49"/>
    </row>
    <row r="13" spans="1:4" ht="18.75">
      <c r="A13" s="48">
        <v>1</v>
      </c>
      <c r="B13" s="48" t="s">
        <v>8</v>
      </c>
      <c r="C13" s="8">
        <v>3700</v>
      </c>
      <c r="D13" s="8">
        <v>3700</v>
      </c>
    </row>
    <row r="14" spans="1:4" ht="18.75">
      <c r="A14" s="48">
        <v>2</v>
      </c>
      <c r="B14" s="48" t="s">
        <v>9</v>
      </c>
      <c r="C14" s="8">
        <v>3700</v>
      </c>
      <c r="D14" s="8">
        <v>3700</v>
      </c>
    </row>
    <row r="15" spans="1:4" ht="18.75">
      <c r="A15" s="49"/>
      <c r="B15" s="49"/>
      <c r="C15" s="51"/>
      <c r="D15" s="49"/>
    </row>
    <row r="16" spans="1:4" ht="18.75">
      <c r="A16" s="49"/>
      <c r="B16" s="7" t="s">
        <v>8</v>
      </c>
      <c r="C16" s="8">
        <v>3700</v>
      </c>
      <c r="D16" s="8">
        <v>3700</v>
      </c>
    </row>
    <row r="17" spans="1:4" ht="18.75">
      <c r="A17" s="49"/>
      <c r="B17" s="7" t="s">
        <v>10</v>
      </c>
      <c r="C17" s="8">
        <v>250</v>
      </c>
      <c r="D17" s="8">
        <v>250</v>
      </c>
    </row>
    <row r="18" spans="1:4" ht="56.25">
      <c r="A18" s="49"/>
      <c r="B18" s="9" t="s">
        <v>12</v>
      </c>
      <c r="C18" s="8">
        <v>102</v>
      </c>
      <c r="D18" s="8">
        <v>105</v>
      </c>
    </row>
    <row r="19" spans="1:4" ht="18.75">
      <c r="A19" s="49"/>
      <c r="B19" s="7" t="s">
        <v>11</v>
      </c>
      <c r="C19" s="8">
        <f>C16+C17-C18</f>
        <v>3848</v>
      </c>
      <c r="D19" s="8">
        <f>D16+D17-D18</f>
        <v>3845</v>
      </c>
    </row>
    <row r="20" spans="1:4">
      <c r="C20" s="3"/>
    </row>
    <row r="21" spans="1:4">
      <c r="C21" s="3"/>
    </row>
    <row r="22" spans="1:4" ht="21">
      <c r="B22" s="46" t="s">
        <v>91</v>
      </c>
      <c r="C22" s="47">
        <v>3848</v>
      </c>
    </row>
    <row r="23" spans="1:4" ht="21">
      <c r="B23" s="46" t="s">
        <v>88</v>
      </c>
      <c r="C23" s="47">
        <v>3845</v>
      </c>
    </row>
    <row r="24" spans="1:4" ht="21">
      <c r="B24" s="46"/>
      <c r="C24" s="47">
        <f>SUM(C22:C23)</f>
        <v>7693</v>
      </c>
      <c r="D24" t="s">
        <v>101</v>
      </c>
    </row>
    <row r="25" spans="1:4">
      <c r="C25" s="3"/>
    </row>
    <row r="26" spans="1:4">
      <c r="C26" s="3"/>
    </row>
    <row r="29" spans="1:4">
      <c r="B29" t="s">
        <v>99</v>
      </c>
      <c r="C2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RENTS</vt:lpstr>
      <vt:lpstr>thanu</vt:lpstr>
      <vt:lpstr>BROTHER</vt:lpstr>
      <vt:lpstr>Sheet2</vt:lpstr>
      <vt:lpstr>DASHI</vt:lpstr>
      <vt:lpstr>GOPAL</vt:lpstr>
      <vt:lpstr>java</vt:lpstr>
      <vt:lpstr>WINDOWS</vt:lpstr>
      <vt:lpstr>MARC AND APR 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2023-05-31T17:57:51Z</dcterms:modified>
</cp:coreProperties>
</file>