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jay Kumar CJ\Downloads\"/>
    </mc:Choice>
  </mc:AlternateContent>
  <xr:revisionPtr revIDLastSave="0" documentId="13_ncr:1_{7402C76D-8B3C-410E-AD4D-78DF3303D8D7}" xr6:coauthVersionLast="36" xr6:coauthVersionMax="47" xr10:uidLastSave="{00000000-0000-0000-0000-000000000000}"/>
  <bookViews>
    <workbookView xWindow="0" yWindow="0" windowWidth="19200" windowHeight="6930" xr2:uid="{4F7D3FA2-F801-234D-8F77-ABA4C2A6DFBB}"/>
  </bookViews>
  <sheets>
    <sheet name="SIMULATE" sheetId="1" r:id="rId1"/>
    <sheet name="PROPAGATION" sheetId="11" r:id="rId2"/>
  </sheets>
  <definedNames>
    <definedName name="solver_adj" localSheetId="0" hidden="1">SIMULATE!$E$28:$G$28,SIMULATE!$E$31:$G$31,SIMULATE!$E$34:$F$34,SIMULATE!$E$37:$G$37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SIMULATE!$L$17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43" i="11" l="1"/>
  <c r="G34" i="11"/>
  <c r="I34" i="11"/>
  <c r="I43" i="11"/>
  <c r="K43" i="11" l="1"/>
  <c r="K34" i="11"/>
  <c r="M43" i="11"/>
  <c r="M34" i="11"/>
  <c r="O34" i="11" l="1"/>
  <c r="O43" i="11"/>
  <c r="G85" i="11" l="1"/>
  <c r="G76" i="11"/>
  <c r="I76" i="11"/>
  <c r="I85" i="11"/>
  <c r="K85" i="11" l="1"/>
  <c r="K76" i="11"/>
  <c r="D44" i="1"/>
  <c r="M76" i="11"/>
  <c r="M85" i="11"/>
  <c r="O85" i="11" l="1"/>
  <c r="P85" i="11" s="1"/>
  <c r="O76" i="11"/>
  <c r="C16" i="1"/>
  <c r="C17" i="1" s="1"/>
  <c r="C18" i="1" s="1"/>
  <c r="C19" i="1" s="1"/>
  <c r="C20" i="1" s="1"/>
  <c r="C21" i="1" s="1"/>
  <c r="C22" i="1" s="1"/>
  <c r="F18" i="1" s="1"/>
  <c r="H18" i="1" l="1"/>
  <c r="G18" i="1"/>
  <c r="P76" i="11"/>
  <c r="S80" i="11"/>
  <c r="R80" i="11"/>
  <c r="C23" i="1"/>
  <c r="C24" i="1" s="1"/>
  <c r="C25" i="1" s="1"/>
  <c r="C26" i="1" s="1"/>
  <c r="I18" i="1" l="1"/>
  <c r="J18" i="1"/>
  <c r="T80" i="11"/>
  <c r="C27" i="1"/>
  <c r="C28" i="1" s="1"/>
  <c r="C29" i="1" s="1"/>
  <c r="C30" i="1" s="1"/>
  <c r="C31" i="1" s="1"/>
  <c r="C32" i="1" s="1"/>
  <c r="C33" i="1" s="1"/>
  <c r="K18" i="1" l="1"/>
  <c r="C34" i="1"/>
  <c r="C35" i="1" s="1"/>
  <c r="C36" i="1" s="1"/>
  <c r="C37" i="1" s="1"/>
  <c r="F24" i="1"/>
  <c r="H24" i="1" l="1"/>
  <c r="C38" i="1"/>
  <c r="C39" i="1" s="1"/>
  <c r="F19" i="1" s="1"/>
  <c r="F17" i="1"/>
  <c r="C40" i="1"/>
  <c r="J24" i="1" l="1"/>
  <c r="I24" i="1"/>
  <c r="H17" i="1"/>
  <c r="G17" i="1"/>
  <c r="H19" i="1"/>
  <c r="G19" i="1"/>
  <c r="K24" i="1" l="1"/>
  <c r="L24" i="1" s="1"/>
  <c r="I17" i="1"/>
  <c r="J17" i="1"/>
  <c r="I19" i="1"/>
  <c r="J19" i="1"/>
  <c r="K19" i="1" l="1"/>
  <c r="K17" i="1"/>
  <c r="L17" i="1" l="1"/>
</calcChain>
</file>

<file path=xl/sharedStrings.xml><?xml version="1.0" encoding="utf-8"?>
<sst xmlns="http://schemas.openxmlformats.org/spreadsheetml/2006/main" count="193" uniqueCount="79">
  <si>
    <t>A</t>
  </si>
  <si>
    <t>Alphabets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</si>
  <si>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</si>
  <si>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</si>
  <si>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</si>
  <si>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</si>
  <si>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</si>
  <si>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</si>
  <si>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</si>
  <si>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</si>
  <si>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</si>
  <si>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</si>
  <si>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</si>
  <si>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</si>
  <si>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</si>
  <si>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</si>
  <si>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</si>
  <si>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</si>
  <si>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</si>
  <si>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</si>
  <si>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</si>
  <si>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</si>
  <si>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</si>
  <si>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</si>
  <si>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</si>
  <si>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</si>
  <si>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</si>
  <si>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Weights</t>
  </si>
  <si>
    <t>Input</t>
  </si>
  <si>
    <t>Value</t>
  </si>
  <si>
    <t>Actual</t>
  </si>
  <si>
    <t>W1</t>
  </si>
  <si>
    <t>W2</t>
  </si>
  <si>
    <t>B1</t>
  </si>
  <si>
    <t>W3</t>
  </si>
  <si>
    <t>W4</t>
  </si>
  <si>
    <t>B2</t>
  </si>
  <si>
    <t>W5</t>
  </si>
  <si>
    <t>W6</t>
  </si>
  <si>
    <t>W7</t>
  </si>
  <si>
    <t>W8</t>
  </si>
  <si>
    <t>n1h1</t>
  </si>
  <si>
    <t>B3</t>
  </si>
  <si>
    <t>n2h2</t>
  </si>
  <si>
    <t>Hidden layer 1</t>
  </si>
  <si>
    <t>Hidden layer 2</t>
  </si>
  <si>
    <t>n1h2</t>
  </si>
  <si>
    <t>Output</t>
  </si>
  <si>
    <t>RMSE</t>
  </si>
  <si>
    <t>Error</t>
  </si>
  <si>
    <t>A1</t>
  </si>
  <si>
    <t>A2</t>
  </si>
  <si>
    <t>A3</t>
  </si>
  <si>
    <t>A4</t>
  </si>
  <si>
    <t>AF</t>
  </si>
  <si>
    <t>Sigmoid</t>
  </si>
  <si>
    <t>sigmoid</t>
  </si>
  <si>
    <t>Activation</t>
  </si>
  <si>
    <t>BIAS</t>
  </si>
  <si>
    <t>TEST</t>
  </si>
  <si>
    <t>DL/DW5</t>
  </si>
  <si>
    <t>n2h1</t>
  </si>
  <si>
    <t>NEURAL NETWORKS SIMULATION</t>
  </si>
  <si>
    <t>TESTING</t>
  </si>
  <si>
    <t>TRAINING</t>
  </si>
  <si>
    <t>WEIGHTS &amp; BIAS</t>
  </si>
  <si>
    <t>WEIGHTS ARE ADJUSTED WHILE BACK PROPAGATION</t>
  </si>
  <si>
    <t>NEURAL NETWORK</t>
  </si>
  <si>
    <t>INPUT DATA</t>
  </si>
  <si>
    <t>Loss</t>
  </si>
  <si>
    <t>DL/DO</t>
  </si>
  <si>
    <t>Chain Rule</t>
  </si>
  <si>
    <t>DO/DW5</t>
  </si>
  <si>
    <t>W5 has to be increased by this number</t>
  </si>
  <si>
    <t>TRAIN</t>
  </si>
  <si>
    <t>Bias = B1</t>
  </si>
  <si>
    <t>Bias = B2</t>
  </si>
  <si>
    <t>Bias = B3</t>
  </si>
  <si>
    <t>Numnber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</si>
</sst>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60"/>
      <color theme="0"/>
      <name val="Calibri (Body)"/>
    </font>
    <font>
      <sz val="60"/>
      <color theme="0"/>
      <name val="Calibri"/>
      <family val="2"/>
      <scheme val="minor"/>
    </font>
    <font>
      <sz val="30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60"/>
      <color theme="1" tint="0.249977111117893"/>
      <name val="Calibri"/>
      <family val="2"/>
      <scheme val="minor"/>
    </font>
    <font>
      <sz val="3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4">
    <xf numFmtId="0" fontId="0" fillId="0" borderId="0" xfId="0"/>
    <xf numFmtId="0" fontId="0" fillId="3" borderId="0" xfId="0" applyFill="1"/>
    <xf numFmtId="0" fontId="2" fillId="3" borderId="1" xfId="1" applyFont="1" applyFill="1" applyAlignment="1">
      <alignment horizontal="center" vertical="center"/>
    </xf>
    <xf numFmtId="0" fontId="0" fillId="3" borderId="1" xfId="1" applyFont="1" applyFill="1" applyAlignment="1">
      <alignment horizontal="center" vertical="center"/>
    </xf>
    <xf numFmtId="164" fontId="0" fillId="3" borderId="1" xfId="1" applyNumberFormat="1" applyFont="1" applyFill="1" applyAlignment="1">
      <alignment horizontal="center" vertical="center"/>
    </xf>
    <xf numFmtId="0" fontId="0" fillId="4" borderId="0" xfId="0" applyFill="1"/>
    <xf numFmtId="0" fontId="7" fillId="0" borderId="0" xfId="0" applyFont="1"/>
    <xf numFmtId="0" fontId="5" fillId="5" borderId="0" xfId="0" applyFont="1" applyFill="1" applyAlignment="1">
      <alignment vertical="center" wrapText="1"/>
    </xf>
    <xf numFmtId="0" fontId="0" fillId="5" borderId="0" xfId="0" applyFill="1"/>
    <xf numFmtId="0" fontId="10" fillId="3" borderId="0" xfId="0" applyFont="1" applyFill="1" applyAlignment="1">
      <alignment horizontal="center" vertical="center" wrapText="1"/>
    </xf>
    <xf numFmtId="166" fontId="0" fillId="3" borderId="1" xfId="1" applyNumberFormat="1" applyFont="1" applyFill="1" applyAlignment="1">
      <alignment horizontal="center"/>
    </xf>
    <xf numFmtId="166" fontId="7" fillId="3" borderId="1" xfId="1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11" fillId="5" borderId="0" xfId="0" applyFont="1" applyFill="1" applyAlignment="1">
      <alignment horizontal="center" vertical="center" wrapText="1"/>
    </xf>
    <xf numFmtId="0" fontId="6" fillId="6" borderId="1" xfId="1" applyFont="1" applyFill="1" applyAlignment="1">
      <alignment horizontal="center" vertical="center"/>
    </xf>
    <xf numFmtId="0" fontId="4" fillId="5" borderId="0" xfId="0" applyFont="1" applyFill="1"/>
    <xf numFmtId="0" fontId="13" fillId="5" borderId="1" xfId="1" applyFont="1" applyFill="1" applyAlignment="1">
      <alignment horizontal="center" vertical="center"/>
    </xf>
    <xf numFmtId="164" fontId="13" fillId="5" borderId="1" xfId="1" applyNumberFormat="1" applyFont="1" applyFill="1" applyAlignment="1">
      <alignment horizontal="center" vertical="center"/>
    </xf>
    <xf numFmtId="0" fontId="14" fillId="5" borderId="1" xfId="1" applyFont="1" applyFill="1" applyAlignment="1">
      <alignment horizontal="center" vertical="center"/>
    </xf>
    <xf numFmtId="166" fontId="14" fillId="5" borderId="1" xfId="1" applyNumberFormat="1" applyFont="1" applyFill="1" applyAlignment="1">
      <alignment horizontal="center" vertical="center"/>
    </xf>
    <xf numFmtId="166" fontId="14" fillId="5" borderId="1" xfId="1" applyNumberFormat="1" applyFont="1" applyFill="1" applyAlignment="1">
      <alignment horizontal="center"/>
    </xf>
    <xf numFmtId="165" fontId="14" fillId="5" borderId="1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5" fillId="7" borderId="0" xfId="0" applyFont="1" applyFill="1" applyAlignment="1">
      <alignment horizontal="center"/>
    </xf>
    <xf numFmtId="2" fontId="14" fillId="0" borderId="1" xfId="1" applyNumberFormat="1" applyFont="1" applyFill="1" applyAlignment="1">
      <alignment horizontal="center" vertical="center"/>
    </xf>
    <xf numFmtId="0" fontId="0" fillId="3" borderId="0" xfId="0" applyFill="1"/>
    <xf numFmtId="0" fontId="0" fillId="3" borderId="0" xfId="0" applyFill="1"/>
    <xf numFmtId="0" fontId="17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6" fillId="6" borderId="2" xfId="0" applyFont="1" applyFill="1" applyBorder="1" applyAlignment="1">
      <alignment horizontal="center"/>
    </xf>
    <xf numFmtId="0" fontId="13" fillId="5" borderId="1" xfId="1" applyFont="1" applyFill="1" applyAlignment="1">
      <alignment horizontal="center" vertical="center"/>
    </xf>
    <xf numFmtId="166" fontId="14" fillId="5" borderId="1" xfId="1" applyNumberFormat="1" applyFont="1" applyFill="1" applyAlignment="1">
      <alignment horizontal="center" vertical="center"/>
    </xf>
    <xf numFmtId="0" fontId="0" fillId="3" borderId="0" xfId="0" applyFill="1"/>
    <xf numFmtId="0" fontId="0" fillId="3" borderId="1" xfId="1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005493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635000</xdr:colOff>
      <xdr:row>21</xdr:row>
      <xdr:rowOff>82550</xdr:rowOff>
    </xdr:from>
    <xdr:to>
      <xdr:col>14</xdr:col>
      <xdr:colOff>101600</xdr:colOff>
      <xdr:row>23</xdr:row>
      <xdr:rowOff>133350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1E50F33F-15C2-BA46-8270-A1B1489A082C}"/>
            </a:ext>
          </a:extLst>
        </xdr:cNvPr>
        <xdr:cNvSpPr/>
      </xdr:nvSpPr>
      <xdr:spPr>
        <a:xfrm>
          <a:off x="11074400" y="4146550"/>
          <a:ext cx="571500" cy="457200"/>
        </a:xfrm>
        <a:prstGeom prst="roundRect">
          <a:avLst/>
        </a:prstGeom>
        <a:solidFill>
          <a:schemeClr val="bg2">
            <a:lumMod val="2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IN</a:t>
          </a:r>
        </a:p>
      </xdr:txBody>
    </xdr:sp>
    <xdr:clientData/>
  </xdr:twoCellAnchor>
  <xdr:twoCellAnchor>
    <xdr:from>
      <xdr:col>15</xdr:col>
      <xdr:colOff>139700</xdr:colOff>
      <xdr:row>16</xdr:row>
      <xdr:rowOff>57150</xdr:rowOff>
    </xdr:from>
    <xdr:to>
      <xdr:col>16</xdr:col>
      <xdr:colOff>76200</xdr:colOff>
      <xdr:row>19</xdr:row>
      <xdr:rowOff>184150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C93D1FC-A774-1C43-8900-789305E39CB9}"/>
            </a:ext>
          </a:extLst>
        </xdr:cNvPr>
        <xdr:cNvSpPr/>
      </xdr:nvSpPr>
      <xdr:spPr>
        <a:xfrm>
          <a:off x="12509500" y="3105150"/>
          <a:ext cx="762000" cy="7366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n1h1</a:t>
          </a:r>
        </a:p>
      </xdr:txBody>
    </xdr:sp>
    <xdr:clientData/>
  </xdr:twoCellAnchor>
  <xdr:twoCellAnchor>
    <xdr:from>
      <xdr:col>16</xdr:col>
      <xdr:colOff>812800</xdr:colOff>
      <xdr:row>16</xdr:row>
      <xdr:rowOff>57150</xdr:rowOff>
    </xdr:from>
    <xdr:to>
      <xdr:col>17</xdr:col>
      <xdr:colOff>749300</xdr:colOff>
      <xdr:row>19</xdr:row>
      <xdr:rowOff>184150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F6DBBD2-7236-2842-B11F-E5EFA13B137A}"/>
            </a:ext>
          </a:extLst>
        </xdr:cNvPr>
        <xdr:cNvSpPr/>
      </xdr:nvSpPr>
      <xdr:spPr>
        <a:xfrm>
          <a:off x="14008100" y="3105150"/>
          <a:ext cx="762000" cy="7366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n1h2</a:t>
          </a:r>
        </a:p>
      </xdr:txBody>
    </xdr:sp>
    <xdr:clientData/>
  </xdr:twoCellAnchor>
  <xdr:twoCellAnchor>
    <xdr:from>
      <xdr:col>15</xdr:col>
      <xdr:colOff>241300</xdr:colOff>
      <xdr:row>24</xdr:row>
      <xdr:rowOff>120650</xdr:rowOff>
    </xdr:from>
    <xdr:to>
      <xdr:col>16</xdr:col>
      <xdr:colOff>177800</xdr:colOff>
      <xdr:row>28</xdr:row>
      <xdr:rowOff>44450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66E6EAC-ED8B-8F49-9D1F-1C6A7A3177A0}"/>
            </a:ext>
          </a:extLst>
        </xdr:cNvPr>
        <xdr:cNvSpPr/>
      </xdr:nvSpPr>
      <xdr:spPr>
        <a:xfrm>
          <a:off x="12611100" y="4794250"/>
          <a:ext cx="762000" cy="7366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n2h1</a:t>
          </a:r>
        </a:p>
      </xdr:txBody>
    </xdr:sp>
    <xdr:clientData/>
  </xdr:twoCellAnchor>
  <xdr:twoCellAnchor>
    <xdr:from>
      <xdr:col>17</xdr:col>
      <xdr:colOff>76200</xdr:colOff>
      <xdr:row>24</xdr:row>
      <xdr:rowOff>120650</xdr:rowOff>
    </xdr:from>
    <xdr:to>
      <xdr:col>18</xdr:col>
      <xdr:colOff>12700</xdr:colOff>
      <xdr:row>28</xdr:row>
      <xdr:rowOff>44450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964FB76-BEC8-C341-858D-AA76FFB982B3}"/>
            </a:ext>
          </a:extLst>
        </xdr:cNvPr>
        <xdr:cNvSpPr/>
      </xdr:nvSpPr>
      <xdr:spPr>
        <a:xfrm>
          <a:off x="14097000" y="4794250"/>
          <a:ext cx="762000" cy="7366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n2h2</a:t>
          </a:r>
        </a:p>
      </xdr:txBody>
    </xdr:sp>
    <xdr:clientData/>
  </xdr:twoCellAnchor>
  <xdr:twoCellAnchor>
    <xdr:from>
      <xdr:col>18</xdr:col>
      <xdr:colOff>800100</xdr:colOff>
      <xdr:row>20</xdr:row>
      <xdr:rowOff>133350</xdr:rowOff>
    </xdr:from>
    <xdr:to>
      <xdr:col>19</xdr:col>
      <xdr:colOff>508000</xdr:colOff>
      <xdr:row>22</xdr:row>
      <xdr:rowOff>184150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4715E93E-4D26-1244-83AE-B8846BAA28D3}"/>
            </a:ext>
          </a:extLst>
        </xdr:cNvPr>
        <xdr:cNvSpPr/>
      </xdr:nvSpPr>
      <xdr:spPr>
        <a:xfrm>
          <a:off x="15646400" y="3994150"/>
          <a:ext cx="533400" cy="457200"/>
        </a:xfrm>
        <a:prstGeom prst="roundRect">
          <a:avLst/>
        </a:prstGeom>
        <a:solidFill>
          <a:schemeClr val="bg2">
            <a:lumMod val="2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300" b="1"/>
            <a:t>OUT</a:t>
          </a:r>
        </a:p>
      </xdr:txBody>
    </xdr:sp>
    <xdr:clientData/>
  </xdr:twoCellAnchor>
  <xdr:twoCellAnchor>
    <xdr:from>
      <xdr:col>14</xdr:col>
      <xdr:colOff>101600</xdr:colOff>
      <xdr:row>18</xdr:row>
      <xdr:rowOff>19050</xdr:rowOff>
    </xdr:from>
    <xdr:to>
      <xdr:col>15</xdr:col>
      <xdr:colOff>139700</xdr:colOff>
      <xdr:row>22</xdr:row>
      <xdr:rowOff>107950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858C22-C078-0443-8C0B-DA5D62A9126C}"/>
            </a:ext>
          </a:extLst>
        </xdr:cNvPr>
        <xdr:cNvCxnSpPr>
          <a:stCxn id="3" idx="3"/>
          <a:endCxn id="4" idx="2"/>
        </xdr:cNvCxnSpPr>
      </xdr:nvCxnSpPr>
      <xdr:spPr>
        <a:xfrm flipV="1">
          <a:off x="11645900" y="3473450"/>
          <a:ext cx="863600" cy="901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101600</xdr:colOff>
      <xdr:row>22</xdr:row>
      <xdr:rowOff>107950</xdr:rowOff>
    </xdr:from>
    <xdr:to>
      <xdr:col>15</xdr:col>
      <xdr:colOff>241300</xdr:colOff>
      <xdr:row>26</xdr:row>
      <xdr:rowOff>82550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0E7C5-A154-9849-AE1A-835889E12DDD}"/>
            </a:ext>
          </a:extLst>
        </xdr:cNvPr>
        <xdr:cNvCxnSpPr>
          <a:stCxn id="3" idx="3"/>
          <a:endCxn id="6" idx="2"/>
        </xdr:cNvCxnSpPr>
      </xdr:nvCxnSpPr>
      <xdr:spPr>
        <a:xfrm>
          <a:off x="11645900" y="4375150"/>
          <a:ext cx="9652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18</xdr:row>
      <xdr:rowOff>19050</xdr:rowOff>
    </xdr:from>
    <xdr:to>
      <xdr:col>16</xdr:col>
      <xdr:colOff>812800</xdr:colOff>
      <xdr:row>18</xdr:row>
      <xdr:rowOff>19050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190816-F759-3C42-9438-2CA1301F6A72}"/>
            </a:ext>
          </a:extLst>
        </xdr:cNvPr>
        <xdr:cNvCxnSpPr>
          <a:stCxn id="4" idx="6"/>
          <a:endCxn id="5" idx="2"/>
        </xdr:cNvCxnSpPr>
      </xdr:nvCxnSpPr>
      <xdr:spPr>
        <a:xfrm>
          <a:off x="13271500" y="3473450"/>
          <a:ext cx="736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177800</xdr:colOff>
      <xdr:row>26</xdr:row>
      <xdr:rowOff>82550</xdr:rowOff>
    </xdr:from>
    <xdr:to>
      <xdr:col>17</xdr:col>
      <xdr:colOff>76200</xdr:colOff>
      <xdr:row>26</xdr:row>
      <xdr:rowOff>82550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2F9198-247A-3649-9936-81710B7DBF44}"/>
            </a:ext>
          </a:extLst>
        </xdr:cNvPr>
        <xdr:cNvCxnSpPr>
          <a:stCxn id="6" idx="6"/>
        </xdr:cNvCxnSpPr>
      </xdr:nvCxnSpPr>
      <xdr:spPr>
        <a:xfrm>
          <a:off x="13373100" y="516255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66208</xdr:colOff>
      <xdr:row>19</xdr:row>
      <xdr:rowOff>76277</xdr:rowOff>
    </xdr:from>
    <xdr:to>
      <xdr:col>17</xdr:col>
      <xdr:colOff>98892</xdr:colOff>
      <xdr:row>25</xdr:row>
      <xdr:rowOff>25323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3821258-31EC-5447-B51D-4812BF596234}"/>
            </a:ext>
          </a:extLst>
        </xdr:cNvPr>
        <xdr:cNvCxnSpPr>
          <a:stCxn id="6" idx="7"/>
          <a:endCxn id="5" idx="3"/>
        </xdr:cNvCxnSpPr>
      </xdr:nvCxnSpPr>
      <xdr:spPr>
        <a:xfrm flipV="1">
          <a:off x="13261508" y="3733877"/>
          <a:ext cx="858184" cy="11682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790108</xdr:colOff>
      <xdr:row>19</xdr:row>
      <xdr:rowOff>76277</xdr:rowOff>
    </xdr:from>
    <xdr:to>
      <xdr:col>17</xdr:col>
      <xdr:colOff>187792</xdr:colOff>
      <xdr:row>25</xdr:row>
      <xdr:rowOff>25323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4F7D972-FCED-8244-8448-F0818AA5415E}"/>
            </a:ext>
          </a:extLst>
        </xdr:cNvPr>
        <xdr:cNvCxnSpPr>
          <a:stCxn id="4" idx="5"/>
        </xdr:cNvCxnSpPr>
      </xdr:nvCxnSpPr>
      <xdr:spPr>
        <a:xfrm>
          <a:off x="13159908" y="3733877"/>
          <a:ext cx="1048684" cy="11682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749300</xdr:colOff>
      <xdr:row>18</xdr:row>
      <xdr:rowOff>146050</xdr:rowOff>
    </xdr:from>
    <xdr:to>
      <xdr:col>18</xdr:col>
      <xdr:colOff>800100</xdr:colOff>
      <xdr:row>21</xdr:row>
      <xdr:rowOff>160867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F7CE8A3-DA44-EF46-BBFA-62BB07FD6D36}"/>
            </a:ext>
          </a:extLst>
        </xdr:cNvPr>
        <xdr:cNvCxnSpPr>
          <a:endCxn id="8" idx="1"/>
        </xdr:cNvCxnSpPr>
      </xdr:nvCxnSpPr>
      <xdr:spPr>
        <a:xfrm>
          <a:off x="14770100" y="3600450"/>
          <a:ext cx="876300" cy="624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</xdr:colOff>
      <xdr:row>21</xdr:row>
      <xdr:rowOff>160867</xdr:rowOff>
    </xdr:from>
    <xdr:to>
      <xdr:col>18</xdr:col>
      <xdr:colOff>800100</xdr:colOff>
      <xdr:row>26</xdr:row>
      <xdr:rowOff>82550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6C30B71-C4F1-9B40-A48A-30E1C7B12846}"/>
            </a:ext>
          </a:extLst>
        </xdr:cNvPr>
        <xdr:cNvCxnSpPr>
          <a:stCxn id="7" idx="6"/>
          <a:endCxn id="8" idx="1"/>
        </xdr:cNvCxnSpPr>
      </xdr:nvCxnSpPr>
      <xdr:spPr>
        <a:xfrm flipV="1">
          <a:off x="14859000" y="4224867"/>
          <a:ext cx="787400" cy="9376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698500</xdr:colOff>
      <xdr:row>18</xdr:row>
      <xdr:rowOff>133350</xdr:rowOff>
    </xdr:from>
    <xdr:to>
      <xdr:col>14</xdr:col>
      <xdr:colOff>584200</xdr:colOff>
      <xdr:row>20</xdr:row>
      <xdr:rowOff>173567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5114FE1-82F9-E240-84C5-271736FF88C8}"/>
            </a:ext>
          </a:extLst>
        </xdr:cNvPr>
        <xdr:cNvSpPr txBox="1"/>
      </xdr:nvSpPr>
      <xdr:spPr>
        <a:xfrm>
          <a:off x="11137900" y="3587750"/>
          <a:ext cx="990600" cy="446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w1</a:t>
          </a:r>
        </a:p>
      </xdr:txBody>
    </xdr:sp>
    <xdr:clientData/>
  </xdr:twoCellAnchor>
  <xdr:twoCellAnchor>
    <xdr:from>
      <xdr:col>18</xdr:col>
      <xdr:colOff>139700</xdr:colOff>
      <xdr:row>17</xdr:row>
      <xdr:rowOff>184150</xdr:rowOff>
    </xdr:from>
    <xdr:to>
      <xdr:col>19</xdr:col>
      <xdr:colOff>25400</xdr:colOff>
      <xdr:row>20</xdr:row>
      <xdr:rowOff>19050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3293690-D994-9744-B674-B3E3CDC4C038}"/>
            </a:ext>
          </a:extLst>
        </xdr:cNvPr>
        <xdr:cNvSpPr txBox="1"/>
      </xdr:nvSpPr>
      <xdr:spPr>
        <a:xfrm>
          <a:off x="14986000" y="343535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w7</a:t>
          </a:r>
        </a:p>
      </xdr:txBody>
    </xdr:sp>
    <xdr:clientData/>
  </xdr:twoCellAnchor>
  <xdr:twoCellAnchor>
    <xdr:from>
      <xdr:col>18</xdr:col>
      <xdr:colOff>266700</xdr:colOff>
      <xdr:row>23</xdr:row>
      <xdr:rowOff>196850</xdr:rowOff>
    </xdr:from>
    <xdr:to>
      <xdr:col>19</xdr:col>
      <xdr:colOff>152400</xdr:colOff>
      <xdr:row>26</xdr:row>
      <xdr:rowOff>31750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6B0F9EB-286E-144F-9982-92D23DF07B0F}"/>
            </a:ext>
          </a:extLst>
        </xdr:cNvPr>
        <xdr:cNvSpPr txBox="1"/>
      </xdr:nvSpPr>
      <xdr:spPr>
        <a:xfrm>
          <a:off x="15113000" y="466725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w8</a:t>
          </a:r>
        </a:p>
      </xdr:txBody>
    </xdr:sp>
    <xdr:clientData/>
  </xdr:twoCellAnchor>
  <xdr:twoCellAnchor>
    <xdr:from>
      <xdr:col>13</xdr:col>
      <xdr:colOff>977900</xdr:colOff>
      <xdr:row>24</xdr:row>
      <xdr:rowOff>165100</xdr:rowOff>
    </xdr:from>
    <xdr:to>
      <xdr:col>14</xdr:col>
      <xdr:colOff>584200</xdr:colOff>
      <xdr:row>27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488061E-9957-464A-9013-01C04204B210}"/>
            </a:ext>
          </a:extLst>
        </xdr:cNvPr>
        <xdr:cNvSpPr txBox="1"/>
      </xdr:nvSpPr>
      <xdr:spPr>
        <a:xfrm>
          <a:off x="12242800" y="516890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w2</a:t>
          </a:r>
        </a:p>
      </xdr:txBody>
    </xdr:sp>
    <xdr:clientData/>
  </xdr:twoCellAnchor>
  <xdr:twoCellAnchor>
    <xdr:from>
      <xdr:col>16</xdr:col>
      <xdr:colOff>609600</xdr:colOff>
      <xdr:row>20</xdr:row>
      <xdr:rowOff>57150</xdr:rowOff>
    </xdr:from>
    <xdr:to>
      <xdr:col>17</xdr:col>
      <xdr:colOff>495300</xdr:colOff>
      <xdr:row>22</xdr:row>
      <xdr:rowOff>95250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DA58CFB-1037-E64E-B645-EBF46CCF78D5}"/>
            </a:ext>
          </a:extLst>
        </xdr:cNvPr>
        <xdr:cNvSpPr txBox="1"/>
      </xdr:nvSpPr>
      <xdr:spPr>
        <a:xfrm>
          <a:off x="13804900" y="391795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w4</a:t>
          </a:r>
        </a:p>
      </xdr:txBody>
    </xdr:sp>
    <xdr:clientData/>
  </xdr:twoCellAnchor>
  <xdr:twoCellAnchor>
    <xdr:from>
      <xdr:col>15</xdr:col>
      <xdr:colOff>546100</xdr:colOff>
      <xdr:row>20</xdr:row>
      <xdr:rowOff>146050</xdr:rowOff>
    </xdr:from>
    <xdr:to>
      <xdr:col>16</xdr:col>
      <xdr:colOff>431800</xdr:colOff>
      <xdr:row>22</xdr:row>
      <xdr:rowOff>184150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41CB538-9E43-9F44-BE4A-5C02AA404FB8}"/>
            </a:ext>
          </a:extLst>
        </xdr:cNvPr>
        <xdr:cNvSpPr txBox="1"/>
      </xdr:nvSpPr>
      <xdr:spPr>
        <a:xfrm>
          <a:off x="12915900" y="400685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w5</a:t>
          </a:r>
        </a:p>
      </xdr:txBody>
    </xdr:sp>
    <xdr:clientData/>
  </xdr:twoCellAnchor>
  <xdr:twoCellAnchor>
    <xdr:from>
      <xdr:col>16</xdr:col>
      <xdr:colOff>50800</xdr:colOff>
      <xdr:row>15</xdr:row>
      <xdr:rowOff>46567</xdr:rowOff>
    </xdr:from>
    <xdr:to>
      <xdr:col>16</xdr:col>
      <xdr:colOff>762000</xdr:colOff>
      <xdr:row>17</xdr:row>
      <xdr:rowOff>82550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478615-08EC-BA4B-B31C-89759523560A}"/>
            </a:ext>
          </a:extLst>
        </xdr:cNvPr>
        <xdr:cNvSpPr txBox="1"/>
      </xdr:nvSpPr>
      <xdr:spPr>
        <a:xfrm>
          <a:off x="13246100" y="2891367"/>
          <a:ext cx="711200" cy="442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w3</a:t>
          </a:r>
        </a:p>
      </xdr:txBody>
    </xdr:sp>
    <xdr:clientData/>
  </xdr:twoCellAnchor>
  <xdr:twoCellAnchor>
    <xdr:from>
      <xdr:col>16</xdr:col>
      <xdr:colOff>152400</xdr:colOff>
      <xdr:row>26</xdr:row>
      <xdr:rowOff>127000</xdr:rowOff>
    </xdr:from>
    <xdr:to>
      <xdr:col>17</xdr:col>
      <xdr:colOff>38100</xdr:colOff>
      <xdr:row>28</xdr:row>
      <xdr:rowOff>165100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47F8382-8B43-444E-A2BD-5D2A1FD90739}"/>
            </a:ext>
          </a:extLst>
        </xdr:cNvPr>
        <xdr:cNvSpPr txBox="1"/>
      </xdr:nvSpPr>
      <xdr:spPr>
        <a:xfrm>
          <a:off x="13347700" y="5207000"/>
          <a:ext cx="7112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000"/>
            <a:t>w6</a:t>
          </a:r>
        </a:p>
      </xdr:txBody>
    </xdr:sp>
    <xdr:clientData/>
  </xdr:twoCellAnchor>
  <xdr:twoCellAnchor>
    <xdr:from>
      <xdr:col>15</xdr:col>
      <xdr:colOff>95250</xdr:colOff>
      <xdr:row>32</xdr:row>
      <xdr:rowOff>52916</xdr:rowOff>
    </xdr:from>
    <xdr:to>
      <xdr:col>16</xdr:col>
      <xdr:colOff>654050</xdr:colOff>
      <xdr:row>34</xdr:row>
      <xdr:rowOff>114299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900CBDE-F39A-F945-9CDA-226DC077345A}"/>
            </a:ext>
          </a:extLst>
        </xdr:cNvPr>
        <xdr:cNvSpPr txBox="1"/>
      </xdr:nvSpPr>
      <xdr:spPr>
        <a:xfrm>
          <a:off x="12465050" y="6364816"/>
          <a:ext cx="1384300" cy="467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500"/>
            <a:t>Sigmoid</a:t>
          </a:r>
        </a:p>
      </xdr:txBody>
    </xdr:sp>
    <xdr:clientData/>
  </xdr:twoCellAnchor>
  <xdr:twoCellAnchor>
    <xdr:from>
      <xdr:col>17</xdr:col>
      <xdr:colOff>2116</xdr:colOff>
      <xdr:row>31</xdr:row>
      <xdr:rowOff>80433</xdr:rowOff>
    </xdr:from>
    <xdr:to>
      <xdr:col>18</xdr:col>
      <xdr:colOff>560916</xdr:colOff>
      <xdr:row>33</xdr:row>
      <xdr:rowOff>131233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5FDD953-67DB-8F4D-B3AA-A09595F91624}"/>
            </a:ext>
          </a:extLst>
        </xdr:cNvPr>
        <xdr:cNvSpPr txBox="1"/>
      </xdr:nvSpPr>
      <xdr:spPr>
        <a:xfrm>
          <a:off x="14022916" y="6176433"/>
          <a:ext cx="13843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500"/>
            <a:t>Sigmoid</a:t>
          </a:r>
        </a:p>
      </xdr:txBody>
    </xdr:sp>
    <xdr:clientData/>
  </xdr:twoCellAnchor>
  <xdr:twoCellAnchor>
    <xdr:from>
      <xdr:col>18</xdr:col>
      <xdr:colOff>599016</xdr:colOff>
      <xdr:row>28</xdr:row>
      <xdr:rowOff>131234</xdr:rowOff>
    </xdr:from>
    <xdr:to>
      <xdr:col>20</xdr:col>
      <xdr:colOff>332316</xdr:colOff>
      <xdr:row>30</xdr:row>
      <xdr:rowOff>84667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151A561-1F80-FF43-AFDA-0DF1127D875D}"/>
            </a:ext>
          </a:extLst>
        </xdr:cNvPr>
        <xdr:cNvSpPr txBox="1"/>
      </xdr:nvSpPr>
      <xdr:spPr>
        <a:xfrm>
          <a:off x="15445316" y="5617634"/>
          <a:ext cx="13843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500"/>
            <a:t>Linear</a:t>
          </a:r>
        </a:p>
      </xdr:txBody>
    </xdr:sp>
    <xdr:clientData/>
  </xdr:twoCellAnchor>
  <xdr:twoCellAnchor editAs="oneCell">
    <xdr:from>
      <xdr:col>16</xdr:col>
      <xdr:colOff>203200</xdr:colOff>
      <xdr:row>3</xdr:row>
      <xdr:rowOff>59190</xdr:rowOff>
    </xdr:from>
    <xdr:to>
      <xdr:col>19</xdr:col>
      <xdr:colOff>355600</xdr:colOff>
      <xdr:row>8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FE3D02-48C8-1245-AA15-BB1F7347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668790"/>
          <a:ext cx="2628900" cy="108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774700</xdr:colOff>
      <xdr:row>53</xdr:row>
      <xdr:rowOff>127000</xdr:rowOff>
    </xdr:from>
    <xdr:to>
      <xdr:col>10</xdr:col>
      <xdr:colOff>571500</xdr:colOff>
      <xdr:row>67</xdr:row>
      <xdr:rowOff>76200</xdr:rowOff>
    </xdr:to>
    <xdr:pic>
      <xdr:nvPicPr>
        <xdr:cNvPr id="2" name="Google Shape;101;p20">
          <a:extLst>
            <a:ext uri="{FF2B5EF4-FFF2-40B4-BE49-F238E27FC236}">
              <a16:creationId xmlns:a16="http://schemas.microsoft.com/office/drawing/2014/main" id="{7C161D7D-7384-E34F-AA76-EF943C77772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251200" y="2565400"/>
          <a:ext cx="5575300" cy="2794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787400</xdr:colOff>
      <xdr:row>54</xdr:row>
      <xdr:rowOff>55332</xdr:rowOff>
    </xdr:from>
    <xdr:to>
      <xdr:col>19</xdr:col>
      <xdr:colOff>386801</xdr:colOff>
      <xdr:row>70</xdr:row>
      <xdr:rowOff>45533</xdr:rowOff>
    </xdr:to>
    <xdr:pic>
      <xdr:nvPicPr>
        <xdr:cNvPr id="3" name="Google Shape;112;p22">
          <a:extLst>
            <a:ext uri="{FF2B5EF4-FFF2-40B4-BE49-F238E27FC236}">
              <a16:creationId xmlns:a16="http://schemas.microsoft.com/office/drawing/2014/main" id="{A79A3EFD-4900-D347-A5C5-0CD2A7822EE7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9042400" y="2696932"/>
          <a:ext cx="7028901" cy="324140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449386</xdr:colOff>
      <xdr:row>56</xdr:row>
      <xdr:rowOff>28467</xdr:rowOff>
    </xdr:from>
    <xdr:to>
      <xdr:col>19</xdr:col>
      <xdr:colOff>199886</xdr:colOff>
      <xdr:row>59</xdr:row>
      <xdr:rowOff>52767</xdr:rowOff>
    </xdr:to>
    <xdr:sp macro="" textlink="">
      <xdr:nvSpPr>
        <xdr:cNvPr id="4" name="Google Shape;113;p22">
          <a:extLst>
            <a:ext uri="{FF2B5EF4-FFF2-40B4-BE49-F238E27FC236}">
              <a16:creationId xmlns:a16="http://schemas.microsoft.com/office/drawing/2014/main" id="{75E5F4AE-3785-D44C-B0E5-7B452A9A8580}"/>
            </a:ext>
          </a:extLst>
        </xdr:cNvPr>
        <xdr:cNvSpPr txBox="1"/>
      </xdr:nvSpPr>
      <xdr:spPr>
        <a:xfrm>
          <a:off x="15308386" y="3076467"/>
          <a:ext cx="576000" cy="633900"/>
        </a:xfrm>
        <a:prstGeom prst="rect">
          <a:avLst/>
        </a:prstGeom>
        <a:blipFill rotWithShape="1">
          <a:blip xmlns:r="http://schemas.openxmlformats.org/officeDocument/2006/relationships" r:embed="rId2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" sz="2300">
              <a:latin typeface="Arial"/>
              <a:ea typeface="Arial"/>
              <a:cs typeface="Arial"/>
              <a:sym typeface="Arial"/>
            </a:rPr>
            <a:t> </a:t>
          </a:r>
          <a:endParaRPr/>
        </a:p>
      </xdr:txBody>
    </xdr:sp>
    <xdr:clientData/>
  </xdr:twoCellAnchor>
  <xdr:twoCellAnchor>
    <xdr:from>
      <xdr:col>17</xdr:col>
      <xdr:colOff>466083</xdr:colOff>
      <xdr:row>58</xdr:row>
      <xdr:rowOff>38981</xdr:rowOff>
    </xdr:from>
    <xdr:to>
      <xdr:col>18</xdr:col>
      <xdr:colOff>360583</xdr:colOff>
      <xdr:row>58</xdr:row>
      <xdr:rowOff>38981</xdr:rowOff>
    </xdr:to>
    <xdr:cxnSp macro="">
      <xdr:nvCxnSpPr>
        <xdr:cNvPr id="5" name="Google Shape;114;p22">
          <a:extLst>
            <a:ext uri="{FF2B5EF4-FFF2-40B4-BE49-F238E27FC236}">
              <a16:creationId xmlns:a16="http://schemas.microsoft.com/office/drawing/2014/main" id="{5753C74F-7005-9442-9A52-7118C19FE987}"/>
            </a:ext>
          </a:extLst>
        </xdr:cNvPr>
        <xdr:cNvCxnSpPr/>
      </xdr:nvCxnSpPr>
      <xdr:spPr>
        <a:xfrm flipH="1">
          <a:off x="14499583" y="3493381"/>
          <a:ext cx="720000" cy="0"/>
        </a:xfrm>
        <a:prstGeom prst="straightConnector1">
          <a:avLst/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triangle" w="med" len="med"/>
        </a:ln>
        <a:effectLst>
          <a:outerShdw blurRad="40000" dist="20000" dir="5400000" rotWithShape="0">
            <a:srgbClr val="000000">
              <a:alpha val="37650"/>
            </a:srgbClr>
          </a:outerShdw>
        </a:effectLst>
      </xdr:spPr>
    </xdr:cxnSp>
    <xdr:clientData/>
  </xdr:twoCellAnchor>
  <xdr:twoCellAnchor>
    <xdr:from>
      <xdr:col>16</xdr:col>
      <xdr:colOff>276589</xdr:colOff>
      <xdr:row>63</xdr:row>
      <xdr:rowOff>49926</xdr:rowOff>
    </xdr:from>
    <xdr:to>
      <xdr:col>17</xdr:col>
      <xdr:colOff>287189</xdr:colOff>
      <xdr:row>66</xdr:row>
      <xdr:rowOff>119226</xdr:rowOff>
    </xdr:to>
    <xdr:sp macro="" textlink="">
      <xdr:nvSpPr>
        <xdr:cNvPr id="6" name="Google Shape;115;p22">
          <a:extLst>
            <a:ext uri="{FF2B5EF4-FFF2-40B4-BE49-F238E27FC236}">
              <a16:creationId xmlns:a16="http://schemas.microsoft.com/office/drawing/2014/main" id="{CF259AB2-B4C6-CB4E-A485-1C45A7C52B47}"/>
            </a:ext>
          </a:extLst>
        </xdr:cNvPr>
        <xdr:cNvSpPr txBox="1"/>
      </xdr:nvSpPr>
      <xdr:spPr>
        <a:xfrm>
          <a:off x="13484589" y="4520326"/>
          <a:ext cx="836100" cy="678900"/>
        </a:xfrm>
        <a:prstGeom prst="rect">
          <a:avLst/>
        </a:prstGeom>
        <a:blipFill rotWithShape="1">
          <a:blip xmlns:r="http://schemas.openxmlformats.org/officeDocument/2006/relationships" r:embed="rId3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" sz="2300">
              <a:latin typeface="Arial"/>
              <a:ea typeface="Arial"/>
              <a:cs typeface="Arial"/>
              <a:sym typeface="Arial"/>
            </a:rPr>
            <a:t> </a:t>
          </a:r>
          <a:endParaRPr/>
        </a:p>
      </xdr:txBody>
    </xdr:sp>
    <xdr:clientData/>
  </xdr:twoCellAnchor>
  <xdr:twoCellAnchor>
    <xdr:from>
      <xdr:col>16</xdr:col>
      <xdr:colOff>478382</xdr:colOff>
      <xdr:row>60</xdr:row>
      <xdr:rowOff>125275</xdr:rowOff>
    </xdr:from>
    <xdr:to>
      <xdr:col>17</xdr:col>
      <xdr:colOff>103456</xdr:colOff>
      <xdr:row>65</xdr:row>
      <xdr:rowOff>195953</xdr:rowOff>
    </xdr:to>
    <xdr:sp macro="" textlink="">
      <xdr:nvSpPr>
        <xdr:cNvPr id="7" name="Google Shape;116;p22">
          <a:extLst>
            <a:ext uri="{FF2B5EF4-FFF2-40B4-BE49-F238E27FC236}">
              <a16:creationId xmlns:a16="http://schemas.microsoft.com/office/drawing/2014/main" id="{602108B4-DA2C-FA41-88F3-A670207FA95B}"/>
            </a:ext>
          </a:extLst>
        </xdr:cNvPr>
        <xdr:cNvSpPr/>
      </xdr:nvSpPr>
      <xdr:spPr>
        <a:xfrm>
          <a:off x="13686382" y="3986075"/>
          <a:ext cx="450574" cy="1086678"/>
        </a:xfrm>
        <a:custGeom>
          <a:avLst/>
          <a:gdLst/>
          <a:ahLst/>
          <a:cxnLst/>
          <a:rect l="l" t="t" r="r" b="b"/>
          <a:pathLst>
            <a:path w="450574" h="1086678" extrusionOk="0">
              <a:moveTo>
                <a:pt x="450574" y="0"/>
              </a:moveTo>
              <a:cubicBezTo>
                <a:pt x="225287" y="48591"/>
                <a:pt x="0" y="97183"/>
                <a:pt x="0" y="278296"/>
              </a:cubicBezTo>
              <a:cubicBezTo>
                <a:pt x="0" y="459409"/>
                <a:pt x="450574" y="1086678"/>
                <a:pt x="450574" y="1086678"/>
              </a:cubicBezTo>
            </a:path>
          </a:pathLst>
        </a:cu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  <a:effectLst>
          <a:outerShdw blurRad="40000" dist="20000" dir="5400000" rotWithShape="0">
            <a:srgbClr val="000000">
              <a:alpha val="3765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spcBef>
              <a:spcPts val="0"/>
            </a:spcBef>
            <a:spcAft>
              <a:spcPts val="0"/>
            </a:spcAft>
            <a:buNone/>
          </a:pPr>
          <a:endParaRPr sz="23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/>
  </xdr:twoCellAnchor>
  <xdr:twoCellAnchor>
    <xdr:from>
      <xdr:col>16</xdr:col>
      <xdr:colOff>232363</xdr:colOff>
      <xdr:row>56</xdr:row>
      <xdr:rowOff>16535</xdr:rowOff>
    </xdr:from>
    <xdr:to>
      <xdr:col>17</xdr:col>
      <xdr:colOff>126863</xdr:colOff>
      <xdr:row>56</xdr:row>
      <xdr:rowOff>16535</xdr:rowOff>
    </xdr:to>
    <xdr:cxnSp macro="">
      <xdr:nvCxnSpPr>
        <xdr:cNvPr id="8" name="Google Shape;117;p22">
          <a:extLst>
            <a:ext uri="{FF2B5EF4-FFF2-40B4-BE49-F238E27FC236}">
              <a16:creationId xmlns:a16="http://schemas.microsoft.com/office/drawing/2014/main" id="{1A7EAABC-0FDF-B64A-889E-6F41FAB00824}"/>
            </a:ext>
          </a:extLst>
        </xdr:cNvPr>
        <xdr:cNvCxnSpPr/>
      </xdr:nvCxnSpPr>
      <xdr:spPr>
        <a:xfrm flipH="1">
          <a:off x="13440363" y="3064535"/>
          <a:ext cx="720000" cy="0"/>
        </a:xfrm>
        <a:prstGeom prst="straightConnector1">
          <a:avLst/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triangle" w="med" len="med"/>
        </a:ln>
        <a:effectLst>
          <a:outerShdw blurRad="40000" dist="20000" dir="5400000" rotWithShape="0">
            <a:srgbClr val="000000">
              <a:alpha val="37650"/>
            </a:srgbClr>
          </a:outerShdw>
        </a:effectLst>
      </xdr:spPr>
    </xdr:cxnSp>
    <xdr:clientData/>
  </xdr:twoCellAnchor>
  <xdr:twoCellAnchor>
    <xdr:from>
      <xdr:col>14</xdr:col>
      <xdr:colOff>710335</xdr:colOff>
      <xdr:row>56</xdr:row>
      <xdr:rowOff>16535</xdr:rowOff>
    </xdr:from>
    <xdr:to>
      <xdr:col>15</xdr:col>
      <xdr:colOff>604835</xdr:colOff>
      <xdr:row>56</xdr:row>
      <xdr:rowOff>16535</xdr:rowOff>
    </xdr:to>
    <xdr:cxnSp macro="">
      <xdr:nvCxnSpPr>
        <xdr:cNvPr id="9" name="Google Shape;118;p22">
          <a:extLst>
            <a:ext uri="{FF2B5EF4-FFF2-40B4-BE49-F238E27FC236}">
              <a16:creationId xmlns:a16="http://schemas.microsoft.com/office/drawing/2014/main" id="{9B74C001-4412-544C-B70E-DA85E8911DD1}"/>
            </a:ext>
          </a:extLst>
        </xdr:cNvPr>
        <xdr:cNvCxnSpPr/>
      </xdr:nvCxnSpPr>
      <xdr:spPr>
        <a:xfrm flipH="1">
          <a:off x="12267335" y="3064535"/>
          <a:ext cx="720000" cy="0"/>
        </a:xfrm>
        <a:prstGeom prst="straightConnector1">
          <a:avLst/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triangle" w="med" len="med"/>
        </a:ln>
        <a:effectLst>
          <a:outerShdw blurRad="40000" dist="20000" dir="5400000" rotWithShape="0">
            <a:srgbClr val="000000">
              <a:alpha val="37650"/>
            </a:srgbClr>
          </a:outerShdw>
        </a:effectLst>
      </xdr:spPr>
    </xdr:cxnSp>
    <xdr:clientData/>
  </xdr:twoCellAnchor>
  <xdr:twoCellAnchor>
    <xdr:from>
      <xdr:col>14</xdr:col>
      <xdr:colOff>84164</xdr:colOff>
      <xdr:row>52</xdr:row>
      <xdr:rowOff>88900</xdr:rowOff>
    </xdr:from>
    <xdr:to>
      <xdr:col>16</xdr:col>
      <xdr:colOff>405364</xdr:colOff>
      <xdr:row>55</xdr:row>
      <xdr:rowOff>20200</xdr:rowOff>
    </xdr:to>
    <xdr:sp macro="" textlink="">
      <xdr:nvSpPr>
        <xdr:cNvPr id="10" name="Google Shape;119;p22">
          <a:extLst>
            <a:ext uri="{FF2B5EF4-FFF2-40B4-BE49-F238E27FC236}">
              <a16:creationId xmlns:a16="http://schemas.microsoft.com/office/drawing/2014/main" id="{319A4692-4BCC-D341-A505-5E27B9816550}"/>
            </a:ext>
          </a:extLst>
        </xdr:cNvPr>
        <xdr:cNvSpPr txBox="1"/>
      </xdr:nvSpPr>
      <xdr:spPr>
        <a:xfrm>
          <a:off x="11641164" y="2324100"/>
          <a:ext cx="1972200" cy="540900"/>
        </a:xfrm>
        <a:prstGeom prst="rect">
          <a:avLst/>
        </a:prstGeom>
        <a:blipFill rotWithShape="1">
          <a:blip xmlns:r="http://schemas.openxmlformats.org/officeDocument/2006/relationships" r:embed="rId4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" sz="2300">
              <a:latin typeface="Arial"/>
              <a:ea typeface="Arial"/>
              <a:cs typeface="Arial"/>
              <a:sym typeface="Arial"/>
            </a:rPr>
            <a:t> </a:t>
          </a:r>
          <a:endParaRPr/>
        </a:p>
      </xdr:txBody>
    </xdr:sp>
    <xdr:clientData/>
  </xdr:twoCellAnchor>
  <xdr:twoCellAnchor>
    <xdr:from>
      <xdr:col>16</xdr:col>
      <xdr:colOff>455311</xdr:colOff>
      <xdr:row>52</xdr:row>
      <xdr:rowOff>154375</xdr:rowOff>
    </xdr:from>
    <xdr:to>
      <xdr:col>17</xdr:col>
      <xdr:colOff>465911</xdr:colOff>
      <xdr:row>56</xdr:row>
      <xdr:rowOff>109275</xdr:rowOff>
    </xdr:to>
    <xdr:sp macro="" textlink="">
      <xdr:nvSpPr>
        <xdr:cNvPr id="11" name="Google Shape;120;p22">
          <a:extLst>
            <a:ext uri="{FF2B5EF4-FFF2-40B4-BE49-F238E27FC236}">
              <a16:creationId xmlns:a16="http://schemas.microsoft.com/office/drawing/2014/main" id="{E27B5B85-E524-7C4B-9170-CEBA688FE110}"/>
            </a:ext>
          </a:extLst>
        </xdr:cNvPr>
        <xdr:cNvSpPr txBox="1"/>
      </xdr:nvSpPr>
      <xdr:spPr>
        <a:xfrm>
          <a:off x="13663311" y="2389575"/>
          <a:ext cx="836100" cy="767700"/>
        </a:xfrm>
        <a:prstGeom prst="rect">
          <a:avLst/>
        </a:prstGeom>
        <a:blipFill rotWithShape="1">
          <a:blip xmlns:r="http://schemas.openxmlformats.org/officeDocument/2006/relationships" r:embed="rId5">
            <a:alphaModFix/>
          </a:blip>
          <a:stretch>
            <a:fillRect l="-729"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" sz="2300">
              <a:latin typeface="Arial"/>
              <a:ea typeface="Arial"/>
              <a:cs typeface="Arial"/>
              <a:sym typeface="Arial"/>
            </a:rPr>
            <a:t> </a:t>
          </a:r>
          <a:endParaRPr/>
        </a:p>
      </xdr:txBody>
    </xdr:sp>
    <xdr:clientData/>
  </xdr:twoCellAnchor>
  <xdr:twoCellAnchor>
    <xdr:from>
      <xdr:col>13</xdr:col>
      <xdr:colOff>738744</xdr:colOff>
      <xdr:row>60</xdr:row>
      <xdr:rowOff>126980</xdr:rowOff>
    </xdr:from>
    <xdr:to>
      <xdr:col>14</xdr:col>
      <xdr:colOff>363818</xdr:colOff>
      <xdr:row>65</xdr:row>
      <xdr:rowOff>197658</xdr:rowOff>
    </xdr:to>
    <xdr:sp macro="" textlink="">
      <xdr:nvSpPr>
        <xdr:cNvPr id="12" name="Google Shape;121;p22">
          <a:extLst>
            <a:ext uri="{FF2B5EF4-FFF2-40B4-BE49-F238E27FC236}">
              <a16:creationId xmlns:a16="http://schemas.microsoft.com/office/drawing/2014/main" id="{B3FE44F1-0DDA-3244-BF81-3914EEC5C58D}"/>
            </a:ext>
          </a:extLst>
        </xdr:cNvPr>
        <xdr:cNvSpPr/>
      </xdr:nvSpPr>
      <xdr:spPr>
        <a:xfrm>
          <a:off x="11470244" y="3987780"/>
          <a:ext cx="450574" cy="1086678"/>
        </a:xfrm>
        <a:custGeom>
          <a:avLst/>
          <a:gdLst/>
          <a:ahLst/>
          <a:cxnLst/>
          <a:rect l="l" t="t" r="r" b="b"/>
          <a:pathLst>
            <a:path w="450574" h="1086678" extrusionOk="0">
              <a:moveTo>
                <a:pt x="450574" y="0"/>
              </a:moveTo>
              <a:cubicBezTo>
                <a:pt x="225287" y="48591"/>
                <a:pt x="0" y="97183"/>
                <a:pt x="0" y="278296"/>
              </a:cubicBezTo>
              <a:cubicBezTo>
                <a:pt x="0" y="459409"/>
                <a:pt x="450574" y="1086678"/>
                <a:pt x="450574" y="1086678"/>
              </a:cubicBezTo>
            </a:path>
          </a:pathLst>
        </a:cu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  <a:effectLst>
          <a:outerShdw blurRad="40000" dist="20000" dir="5400000" rotWithShape="0">
            <a:srgbClr val="000000">
              <a:alpha val="3765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spcBef>
              <a:spcPts val="0"/>
            </a:spcBef>
            <a:spcAft>
              <a:spcPts val="0"/>
            </a:spcAft>
            <a:buNone/>
          </a:pPr>
          <a:endParaRPr sz="23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/>
  </xdr:twoCellAnchor>
  <xdr:twoCellAnchor>
    <xdr:from>
      <xdr:col>13</xdr:col>
      <xdr:colOff>490132</xdr:colOff>
      <xdr:row>63</xdr:row>
      <xdr:rowOff>120639</xdr:rowOff>
    </xdr:from>
    <xdr:to>
      <xdr:col>14</xdr:col>
      <xdr:colOff>500732</xdr:colOff>
      <xdr:row>66</xdr:row>
      <xdr:rowOff>189939</xdr:rowOff>
    </xdr:to>
    <xdr:sp macro="" textlink="">
      <xdr:nvSpPr>
        <xdr:cNvPr id="13" name="Google Shape;122;p22">
          <a:extLst>
            <a:ext uri="{FF2B5EF4-FFF2-40B4-BE49-F238E27FC236}">
              <a16:creationId xmlns:a16="http://schemas.microsoft.com/office/drawing/2014/main" id="{56F38093-8CAC-C146-BDFB-553A50BFF51E}"/>
            </a:ext>
          </a:extLst>
        </xdr:cNvPr>
        <xdr:cNvSpPr txBox="1"/>
      </xdr:nvSpPr>
      <xdr:spPr>
        <a:xfrm>
          <a:off x="11221632" y="4591039"/>
          <a:ext cx="836100" cy="678900"/>
        </a:xfrm>
        <a:prstGeom prst="rect">
          <a:avLst/>
        </a:prstGeom>
        <a:blipFill rotWithShape="1">
          <a:blip xmlns:r="http://schemas.openxmlformats.org/officeDocument/2006/relationships" r:embed="rId6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" sz="2300">
              <a:latin typeface="Arial"/>
              <a:ea typeface="Arial"/>
              <a:cs typeface="Arial"/>
              <a:sym typeface="Arial"/>
            </a:rPr>
            <a:t> </a:t>
          </a:r>
          <a:endParaRPr/>
        </a:p>
      </xdr:txBody>
    </xdr:sp>
    <xdr:clientData/>
  </xdr:twoCellAnchor>
  <xdr:twoCellAnchor>
    <xdr:from>
      <xdr:col>0</xdr:col>
      <xdr:colOff>540611</xdr:colOff>
      <xdr:row>53</xdr:row>
      <xdr:rowOff>127001</xdr:rowOff>
    </xdr:from>
    <xdr:to>
      <xdr:col>3</xdr:col>
      <xdr:colOff>127003</xdr:colOff>
      <xdr:row>80</xdr:row>
      <xdr:rowOff>183290</xdr:rowOff>
    </xdr:to>
    <xdr:sp macro="" textlink="">
      <xdr:nvSpPr>
        <xdr:cNvPr id="14" name="Google Shape;262;p34">
          <a:extLst>
            <a:ext uri="{FF2B5EF4-FFF2-40B4-BE49-F238E27FC236}">
              <a16:creationId xmlns:a16="http://schemas.microsoft.com/office/drawing/2014/main" id="{3746BE73-A6A7-C447-8DBE-029BBEE0E8FC}"/>
            </a:ext>
          </a:extLst>
        </xdr:cNvPr>
        <xdr:cNvSpPr txBox="1">
          <a:spLocks noGrp="1"/>
        </xdr:cNvSpPr>
      </xdr:nvSpPr>
      <xdr:spPr>
        <a:xfrm rot="16200000">
          <a:off x="-1199288" y="4305300"/>
          <a:ext cx="5542689" cy="206289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Helvetica Neue"/>
            <a:buNone/>
            <a:defRPr sz="2800" b="0" i="0" u="none" strike="noStrike" cap="none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" sz="5000" b="1">
              <a:solidFill>
                <a:schemeClr val="bg1"/>
              </a:solidFill>
            </a:rPr>
            <a:t>BACKWARD</a:t>
          </a:r>
          <a:r>
            <a:rPr lang="en" sz="5000" b="1" baseline="0">
              <a:solidFill>
                <a:schemeClr val="bg1"/>
              </a:solidFill>
            </a:rPr>
            <a:t> PROPAGATION</a:t>
          </a:r>
          <a:endParaRPr sz="5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540611</xdr:colOff>
      <xdr:row>12</xdr:row>
      <xdr:rowOff>101601</xdr:rowOff>
    </xdr:from>
    <xdr:to>
      <xdr:col>3</xdr:col>
      <xdr:colOff>127003</xdr:colOff>
      <xdr:row>36</xdr:row>
      <xdr:rowOff>157890</xdr:rowOff>
    </xdr:to>
    <xdr:sp macro="" textlink="">
      <xdr:nvSpPr>
        <xdr:cNvPr id="23" name="Google Shape;262;p34">
          <a:extLst>
            <a:ext uri="{FF2B5EF4-FFF2-40B4-BE49-F238E27FC236}">
              <a16:creationId xmlns:a16="http://schemas.microsoft.com/office/drawing/2014/main" id="{EA982389-A1FD-3640-B592-647483C02B7F}"/>
            </a:ext>
          </a:extLst>
        </xdr:cNvPr>
        <xdr:cNvSpPr txBox="1">
          <a:spLocks noGrp="1"/>
        </xdr:cNvSpPr>
      </xdr:nvSpPr>
      <xdr:spPr>
        <a:xfrm rot="16200000">
          <a:off x="-1199288" y="4305300"/>
          <a:ext cx="5542689" cy="2062892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Helvetica Neue"/>
            <a:buNone/>
            <a:defRPr sz="2800" b="0" i="0" u="none" strike="noStrike" cap="none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800"/>
            <a:buFont typeface="Arial"/>
            <a:buNone/>
            <a:defRPr sz="2800" b="0" i="0" u="none" strike="noStrike" cap="none">
              <a:solidFill>
                <a:schemeClr val="dk1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" sz="5000" b="1">
              <a:solidFill>
                <a:schemeClr val="bg1"/>
              </a:solidFill>
            </a:rPr>
            <a:t>FORWARD</a:t>
          </a:r>
          <a:r>
            <a:rPr lang="en" sz="5000" b="1" baseline="0">
              <a:solidFill>
                <a:schemeClr val="bg1"/>
              </a:solidFill>
            </a:rPr>
            <a:t> PROPAGATION</a:t>
          </a:r>
          <a:endParaRPr sz="5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787400</xdr:colOff>
      <xdr:row>13</xdr:row>
      <xdr:rowOff>177800</xdr:rowOff>
    </xdr:from>
    <xdr:to>
      <xdr:col>12</xdr:col>
      <xdr:colOff>744105</xdr:colOff>
      <xdr:row>27</xdr:row>
      <xdr:rowOff>126422</xdr:rowOff>
    </xdr:to>
    <xdr:pic>
      <xdr:nvPicPr>
        <xdr:cNvPr id="24" name="Google Shape;94;p19">
          <a:extLst>
            <a:ext uri="{FF2B5EF4-FFF2-40B4-BE49-F238E27FC236}">
              <a16:creationId xmlns:a16="http://schemas.microsoft.com/office/drawing/2014/main" id="{CC5D0864-3313-B14B-80D5-04A5BE14C08F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7">
          <a:alphaModFix/>
        </a:blip>
        <a:srcRect/>
        <a:stretch/>
      </xdr:blipFill>
      <xdr:spPr>
        <a:xfrm>
          <a:off x="3263900" y="2870200"/>
          <a:ext cx="7386205" cy="31490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197010</xdr:colOff>
      <xdr:row>14</xdr:row>
      <xdr:rowOff>131618</xdr:rowOff>
    </xdr:from>
    <xdr:to>
      <xdr:col>20</xdr:col>
      <xdr:colOff>273819</xdr:colOff>
      <xdr:row>28</xdr:row>
      <xdr:rowOff>23090</xdr:rowOff>
    </xdr:to>
    <xdr:sp macro="" textlink="">
      <xdr:nvSpPr>
        <xdr:cNvPr id="25" name="Google Shape;95;p19">
          <a:extLst>
            <a:ext uri="{FF2B5EF4-FFF2-40B4-BE49-F238E27FC236}">
              <a16:creationId xmlns:a16="http://schemas.microsoft.com/office/drawing/2014/main" id="{1731F799-E85C-A64D-B49D-70FB5DF219F0}"/>
            </a:ext>
          </a:extLst>
        </xdr:cNvPr>
        <xdr:cNvSpPr txBox="1"/>
      </xdr:nvSpPr>
      <xdr:spPr>
        <a:xfrm>
          <a:off x="10928510" y="3052618"/>
          <a:ext cx="5855309" cy="3091872"/>
        </a:xfrm>
        <a:prstGeom prst="rect">
          <a:avLst/>
        </a:prstGeom>
        <a:blipFill rotWithShape="1">
          <a:blip xmlns:r="http://schemas.openxmlformats.org/officeDocument/2006/relationships" r:embed="rId8">
            <a:alphaModFix/>
          </a:blip>
          <a:stretch>
            <a:fillRect l="-869" t="-14379"/>
          </a:stretch>
        </a:blip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/>
        </a:p>
      </xdr:txBody>
    </xdr:sp>
    <xdr:clientData/>
  </xdr:twoCellAnchor>
  <xdr:twoCellAnchor editAs="oneCell">
    <xdr:from>
      <xdr:col>17</xdr:col>
      <xdr:colOff>25400</xdr:colOff>
      <xdr:row>2</xdr:row>
      <xdr:rowOff>177800</xdr:rowOff>
    </xdr:from>
    <xdr:to>
      <xdr:col>20</xdr:col>
      <xdr:colOff>177800</xdr:colOff>
      <xdr:row>8</xdr:row>
      <xdr:rowOff>42409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B56574B-6AF3-0642-AAF2-C80E02B6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58900" y="584200"/>
          <a:ext cx="2628900" cy="108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8779-D95B-BA49-8789-2507123C79BF}">
  <sheetPr codeName="Sheet1"/>
  <dimension ref="A1:V54"/>
  <sheetViews>
    <sheetView showGridLines="0" showRowColHeaders="0" tabSelected="1" topLeftCell="A13" zoomScale="110" zoomScaleNormal="110" workbookViewId="0">
      <selection activeCell="I24" sqref="I24"/>
    </sheetView>
  </sheetViews>
  <sheetFormatPr defaultColWidth="10.6640625" defaultRowHeight="15.5"/>
  <cols>
    <col min="12" max="12" width="17.83203125" bestFit="1" customWidth="1"/>
    <col min="14" max="14" width="14.5" customWidth="1"/>
  </cols>
  <sheetData>
    <row r="1" spans="1:22" ht="16" customHeight="1">
      <c r="A1" s="34" t="s">
        <v>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28"/>
      <c r="Q1" s="28"/>
      <c r="R1" s="28"/>
      <c r="S1" s="28"/>
      <c r="T1" s="28"/>
      <c r="U1" s="28"/>
      <c r="V1" s="28"/>
    </row>
    <row r="2" spans="1:22" ht="16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28"/>
      <c r="Q2" s="28"/>
      <c r="R2" s="28"/>
      <c r="S2" s="28"/>
      <c r="T2" s="28"/>
      <c r="U2" s="28"/>
      <c r="V2" s="28"/>
    </row>
    <row r="3" spans="1:22" ht="16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28"/>
      <c r="Q3" s="28"/>
      <c r="R3" s="28"/>
      <c r="S3" s="28"/>
      <c r="T3" s="28"/>
      <c r="U3" s="28"/>
      <c r="V3" s="28"/>
    </row>
    <row r="4" spans="1:22" ht="16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28"/>
      <c r="Q4" s="28"/>
      <c r="R4" s="28"/>
      <c r="S4" s="28"/>
      <c r="T4" s="28"/>
      <c r="U4" s="28"/>
      <c r="V4" s="28"/>
    </row>
    <row r="5" spans="1:22" ht="16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28"/>
      <c r="Q5" s="28"/>
      <c r="R5" s="28"/>
      <c r="S5" s="28"/>
      <c r="T5" s="28"/>
      <c r="U5" s="28"/>
      <c r="V5" s="28"/>
    </row>
    <row r="6" spans="1:22" ht="16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28"/>
      <c r="Q6" s="28"/>
      <c r="R6" s="28"/>
      <c r="S6" s="28"/>
      <c r="T6" s="28"/>
      <c r="U6" s="28"/>
      <c r="V6" s="28"/>
    </row>
    <row r="7" spans="1:22" ht="16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28"/>
      <c r="Q7" s="28"/>
      <c r="R7" s="28"/>
      <c r="S7" s="28"/>
      <c r="T7" s="28"/>
      <c r="U7" s="28"/>
      <c r="V7" s="28"/>
    </row>
    <row r="8" spans="1:22" ht="16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28"/>
      <c r="Q8" s="28"/>
      <c r="R8" s="28"/>
      <c r="S8" s="28"/>
      <c r="T8" s="28"/>
      <c r="U8" s="28"/>
      <c r="V8" s="28"/>
    </row>
    <row r="9" spans="1:22" ht="16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28"/>
      <c r="Q9" s="28"/>
      <c r="R9" s="28"/>
      <c r="S9" s="28"/>
      <c r="T9" s="28"/>
      <c r="U9" s="28"/>
      <c r="V9" s="28"/>
    </row>
    <row r="10" spans="1:22" ht="16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28"/>
      <c r="Q10" s="28"/>
      <c r="R10" s="28"/>
      <c r="S10" s="28"/>
      <c r="T10" s="28"/>
      <c r="U10" s="28"/>
      <c r="V10" s="28"/>
    </row>
    <row r="11" spans="1:22" ht="16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28"/>
      <c r="Q11" s="28"/>
      <c r="R11" s="28"/>
      <c r="S11" s="28"/>
      <c r="T11" s="28"/>
      <c r="U11" s="28"/>
      <c r="V11" s="28"/>
    </row>
    <row r="12" spans="1:22" s="1" customFormat="1" ht="26" customHeight="1">
      <c r="A12" s="8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8"/>
      <c r="Q12" s="8"/>
      <c r="R12" s="8"/>
      <c r="S12" s="8"/>
      <c r="T12" s="8"/>
      <c r="U12" s="8"/>
      <c r="V12" s="8"/>
    </row>
    <row r="13" spans="1:22">
      <c r="A13" s="8"/>
      <c r="B13" s="35" t="s">
        <v>68</v>
      </c>
      <c r="C13" s="35"/>
      <c r="D13" s="8"/>
      <c r="E13" s="31" t="s">
        <v>64</v>
      </c>
      <c r="F13" s="31"/>
      <c r="G13" s="31"/>
      <c r="H13" s="31"/>
      <c r="I13" s="31"/>
      <c r="J13" s="31"/>
      <c r="K13" s="31"/>
      <c r="L13" s="31"/>
      <c r="M13" s="8"/>
      <c r="N13" s="33" t="s">
        <v>67</v>
      </c>
      <c r="O13" s="33"/>
      <c r="P13" s="33"/>
      <c r="Q13" s="33"/>
      <c r="R13" s="33"/>
      <c r="S13" s="33"/>
      <c r="T13" s="33"/>
      <c r="U13" s="33"/>
      <c r="V13" s="1"/>
    </row>
    <row r="14" spans="1:22">
      <c r="A14" s="8"/>
      <c r="B14" s="17" t="s">
        <v>1</v>
      </c>
      <c r="C14" s="17" t="s">
        <v>78</v>
      </c>
      <c r="D14" s="8"/>
      <c r="E14" s="31"/>
      <c r="F14" s="31"/>
      <c r="G14" s="31"/>
      <c r="H14" s="31"/>
      <c r="I14" s="31"/>
      <c r="J14" s="31"/>
      <c r="K14" s="31"/>
      <c r="L14" s="31"/>
      <c r="M14" s="8"/>
      <c r="N14" s="33"/>
      <c r="O14" s="33"/>
      <c r="P14" s="33"/>
      <c r="Q14" s="33"/>
      <c r="R14" s="33"/>
      <c r="S14" s="33"/>
      <c r="T14" s="33"/>
      <c r="U14" s="33"/>
      <c r="V14" s="1"/>
    </row>
    <row r="15" spans="1:22">
      <c r="A15" s="8"/>
      <c r="B15" s="19" t="s">
        <v>0</v>
      </c>
      <c r="C15" s="20">
        <v>0</v>
      </c>
      <c r="D15" s="8"/>
      <c r="E15" s="36" t="s">
        <v>28</v>
      </c>
      <c r="F15" s="36"/>
      <c r="G15" s="36" t="s">
        <v>44</v>
      </c>
      <c r="H15" s="36"/>
      <c r="I15" s="36" t="s">
        <v>45</v>
      </c>
      <c r="J15" s="36"/>
      <c r="K15" s="36" t="s">
        <v>47</v>
      </c>
      <c r="L15" s="36" t="s">
        <v>48</v>
      </c>
      <c r="M15" s="8"/>
      <c r="N15" s="33"/>
      <c r="O15" s="33"/>
      <c r="P15" s="33"/>
      <c r="Q15" s="33"/>
      <c r="R15" s="33"/>
      <c r="S15" s="33"/>
      <c r="T15" s="33"/>
      <c r="U15" s="33"/>
      <c r="V15" s="1"/>
    </row>
    <row r="16" spans="1:22">
      <c r="A16" s="8"/>
      <c r="B16" s="19" t="s">
        <v>2</v>
      </c>
      <c r="C16" s="20">
        <f>C15+(1/26)</f>
        <v>3.8461538461538464E-2</v>
      </c>
      <c r="D16" s="8"/>
      <c r="E16" s="19" t="s">
        <v>29</v>
      </c>
      <c r="F16" s="19" t="s">
        <v>30</v>
      </c>
      <c r="G16" s="19" t="s">
        <v>41</v>
      </c>
      <c r="H16" s="19" t="s">
        <v>61</v>
      </c>
      <c r="I16" s="19" t="s">
        <v>46</v>
      </c>
      <c r="J16" s="19" t="s">
        <v>43</v>
      </c>
      <c r="K16" s="36"/>
      <c r="L16" s="36"/>
      <c r="M16" s="8"/>
      <c r="N16" s="8"/>
      <c r="O16" s="8"/>
      <c r="P16" s="8"/>
      <c r="Q16" s="8"/>
      <c r="R16" s="8"/>
      <c r="S16" s="8"/>
      <c r="T16" s="8"/>
      <c r="U16" s="8"/>
      <c r="V16" s="1"/>
    </row>
    <row r="17" spans="1:22">
      <c r="A17" s="8"/>
      <c r="B17" s="19" t="s">
        <v>3</v>
      </c>
      <c r="C17" s="20">
        <f>C16+0.03851</f>
        <v>7.6971538461538466E-2</v>
      </c>
      <c r="D17" s="8"/>
      <c r="E17" s="21" t="s">
        <v>23</v>
      </c>
      <c r="F17" s="22">
        <f>C37</f>
        <v>0.84717153846153881</v>
      </c>
      <c r="G17" s="23">
        <f>1/(1+EXP(-(F17*E$28-G$28)))</f>
        <v>2.5911270246470439E-4</v>
      </c>
      <c r="H17" s="23">
        <f>1/(1+EXP(-(F17*F$28-G$28)))</f>
        <v>0.97315805576076719</v>
      </c>
      <c r="I17" s="23">
        <f>1/(1+EXP(-(SUMPRODUCT(G17:H17,E$31:F$31)-G$31)))</f>
        <v>4.3477783419768675E-4</v>
      </c>
      <c r="J17" s="23">
        <f>1/(1+EXP(-(SUMPRODUCT(G17:H17,E$34:F$34)-G$31)))</f>
        <v>0.30848742518251099</v>
      </c>
      <c r="K17" s="23">
        <f>SUMPRODUCT(I17:J17,E$37:F$37)-G$37</f>
        <v>0.84773216820422836</v>
      </c>
      <c r="L17" s="37">
        <f>SUMXMY2(F17:F19,K17:K19)</f>
        <v>7.1999730658789743E-2</v>
      </c>
      <c r="M17" s="8"/>
      <c r="N17" s="8"/>
      <c r="O17" s="8"/>
      <c r="P17" s="8"/>
      <c r="Q17" s="8"/>
      <c r="R17" s="8"/>
      <c r="S17" s="8"/>
      <c r="T17" s="8"/>
      <c r="U17" s="8"/>
      <c r="V17" s="1"/>
    </row>
    <row r="18" spans="1:22">
      <c r="A18" s="8"/>
      <c r="B18" s="19" t="s">
        <v>4</v>
      </c>
      <c r="C18" s="20">
        <f t="shared" ref="C18:C40" si="0">C17+0.03851</f>
        <v>0.11548153846153847</v>
      </c>
      <c r="D18" s="8"/>
      <c r="E18" s="21" t="s">
        <v>8</v>
      </c>
      <c r="F18" s="22">
        <f>C22</f>
        <v>0.26952153846153842</v>
      </c>
      <c r="G18" s="23">
        <f>1/(1+EXP(-(F18*E$28-G$28)))</f>
        <v>2.3455079916843546E-4</v>
      </c>
      <c r="H18" s="23">
        <f>1/(1+EXP(-(F18*F$28-G$28)))</f>
        <v>1.0070068390839872E-2</v>
      </c>
      <c r="I18" s="23">
        <f>1/(1+EXP(-(SUMPRODUCT(G18:H18,E$31:F$31)-G$31)))</f>
        <v>4.0254943989566762E-4</v>
      </c>
      <c r="J18" s="23">
        <f>1/(1+EXP(-(SUMPRODUCT(G18:H18,E$34:F$34)-G$31)))</f>
        <v>4.3467812637397913E-4</v>
      </c>
      <c r="K18" s="23">
        <f>SUMPRODUCT(I18:J18,E$37:F$37)-G$37</f>
        <v>1.1945077836607251E-3</v>
      </c>
      <c r="L18" s="37"/>
      <c r="M18" s="8"/>
      <c r="N18" s="8"/>
      <c r="O18" s="8"/>
      <c r="P18" s="8"/>
      <c r="Q18" s="8"/>
      <c r="R18" s="8"/>
      <c r="S18" s="8"/>
      <c r="T18" s="8"/>
      <c r="U18" s="8"/>
      <c r="V18" s="1"/>
    </row>
    <row r="19" spans="1:22">
      <c r="A19" s="8"/>
      <c r="B19" s="19" t="s">
        <v>5</v>
      </c>
      <c r="C19" s="20">
        <f t="shared" si="0"/>
        <v>0.15399153846153846</v>
      </c>
      <c r="D19" s="8"/>
      <c r="E19" s="21" t="s">
        <v>25</v>
      </c>
      <c r="F19" s="22">
        <f>C39</f>
        <v>0.9241915384615389</v>
      </c>
      <c r="G19" s="23">
        <f>1/(1+EXP(-(F19*E$28-G$28)))</f>
        <v>2.6257630151207376E-4</v>
      </c>
      <c r="H19" s="23">
        <f>1/(1+EXP(-(F19*F$28-G$28)))</f>
        <v>0.99081600983224938</v>
      </c>
      <c r="I19" s="23">
        <f>1/(1+EXP(-(SUMPRODUCT(G19:H19,E$31:F$31)-G$31)))</f>
        <v>4.3539233431015301E-4</v>
      </c>
      <c r="J19" s="23">
        <f>1/(1+EXP(-(SUMPRODUCT(G19:H19,E$34:F$34)-G$31)))</f>
        <v>0.33625809727284328</v>
      </c>
      <c r="K19" s="23">
        <f>SUMPRODUCT(I19:J19,E$37:F$37)-G$37</f>
        <v>0.92404676044311074</v>
      </c>
      <c r="L19" s="37"/>
      <c r="M19" s="8"/>
      <c r="N19" s="8"/>
      <c r="O19" s="8"/>
      <c r="P19" s="8"/>
      <c r="Q19" s="8"/>
      <c r="R19" s="8"/>
      <c r="S19" s="8"/>
      <c r="T19" s="8"/>
      <c r="U19" s="8"/>
      <c r="V19" s="1"/>
    </row>
    <row r="20" spans="1:22">
      <c r="A20" s="8"/>
      <c r="B20" s="19" t="s">
        <v>6</v>
      </c>
      <c r="C20" s="20">
        <f t="shared" si="0"/>
        <v>0.19250153846153845</v>
      </c>
      <c r="D20" s="8"/>
      <c r="E20" s="31" t="s">
        <v>63</v>
      </c>
      <c r="F20" s="31"/>
      <c r="G20" s="31"/>
      <c r="H20" s="31"/>
      <c r="I20" s="31"/>
      <c r="J20" s="31"/>
      <c r="K20" s="31"/>
      <c r="L20" s="31"/>
      <c r="M20" s="8"/>
      <c r="N20" s="8"/>
      <c r="O20" s="8"/>
      <c r="P20" s="8"/>
      <c r="Q20" s="8"/>
      <c r="R20" s="8"/>
      <c r="S20" s="8"/>
      <c r="T20" s="8"/>
      <c r="U20" s="8"/>
      <c r="V20" s="1"/>
    </row>
    <row r="21" spans="1:22">
      <c r="A21" s="8"/>
      <c r="B21" s="19" t="s">
        <v>7</v>
      </c>
      <c r="C21" s="20">
        <f t="shared" si="0"/>
        <v>0.23101153846153843</v>
      </c>
      <c r="D21" s="8"/>
      <c r="E21" s="31"/>
      <c r="F21" s="31"/>
      <c r="G21" s="31"/>
      <c r="H21" s="31"/>
      <c r="I21" s="31"/>
      <c r="J21" s="31"/>
      <c r="K21" s="31"/>
      <c r="L21" s="31"/>
      <c r="M21" s="8"/>
      <c r="N21" s="8"/>
      <c r="O21" s="8"/>
      <c r="P21" s="8"/>
      <c r="Q21" s="8"/>
      <c r="R21" s="8"/>
      <c r="S21" s="8"/>
      <c r="T21" s="8"/>
      <c r="U21" s="8"/>
      <c r="V21" s="1"/>
    </row>
    <row r="22" spans="1:22">
      <c r="A22" s="8"/>
      <c r="B22" s="19" t="s">
        <v>8</v>
      </c>
      <c r="C22" s="20">
        <f t="shared" si="0"/>
        <v>0.26952153846153842</v>
      </c>
      <c r="D22" s="8"/>
      <c r="E22" s="36" t="s">
        <v>28</v>
      </c>
      <c r="F22" s="36"/>
      <c r="G22" s="36" t="s">
        <v>44</v>
      </c>
      <c r="H22" s="36"/>
      <c r="I22" s="36" t="s">
        <v>45</v>
      </c>
      <c r="J22" s="36"/>
      <c r="K22" s="36" t="s">
        <v>47</v>
      </c>
      <c r="L22" s="36" t="s">
        <v>49</v>
      </c>
      <c r="M22" s="8"/>
      <c r="N22" s="8"/>
      <c r="O22" s="8"/>
      <c r="P22" s="8"/>
      <c r="Q22" s="8"/>
      <c r="R22" s="8"/>
      <c r="S22" s="8"/>
      <c r="T22" s="8"/>
      <c r="U22" s="8"/>
      <c r="V22" s="1"/>
    </row>
    <row r="23" spans="1:22">
      <c r="A23" s="8"/>
      <c r="B23" s="19" t="s">
        <v>9</v>
      </c>
      <c r="C23" s="20">
        <f t="shared" si="0"/>
        <v>0.30803153846153841</v>
      </c>
      <c r="D23" s="8"/>
      <c r="E23" s="19" t="s">
        <v>29</v>
      </c>
      <c r="F23" s="19" t="s">
        <v>30</v>
      </c>
      <c r="G23" s="19" t="s">
        <v>41</v>
      </c>
      <c r="H23" s="19" t="s">
        <v>43</v>
      </c>
      <c r="I23" s="19" t="s">
        <v>46</v>
      </c>
      <c r="J23" s="19" t="s">
        <v>43</v>
      </c>
      <c r="K23" s="36"/>
      <c r="L23" s="36"/>
      <c r="M23" s="8"/>
      <c r="N23" s="8"/>
      <c r="O23" s="8"/>
      <c r="P23" s="8"/>
      <c r="Q23" s="8"/>
      <c r="R23" s="8"/>
      <c r="S23" s="8"/>
      <c r="T23" s="8"/>
      <c r="U23" s="8"/>
      <c r="V23" s="1"/>
    </row>
    <row r="24" spans="1:22">
      <c r="A24" s="8"/>
      <c r="B24" s="19" t="s">
        <v>10</v>
      </c>
      <c r="C24" s="20">
        <f t="shared" si="0"/>
        <v>0.3465415384615384</v>
      </c>
      <c r="D24" s="8"/>
      <c r="E24" s="21" t="s">
        <v>19</v>
      </c>
      <c r="F24" s="22">
        <f>C33</f>
        <v>0.69313153846153863</v>
      </c>
      <c r="G24" s="23">
        <f>1/(1+EXP(-(F24*E$28-G$28)))</f>
        <v>2.5232193049618397E-4</v>
      </c>
      <c r="H24" s="23">
        <f>1/(1+EXP(-(F24*E$28-R$25)))</f>
        <v>0.52984702890702573</v>
      </c>
      <c r="I24" s="23">
        <f>1/(1+EXP(-(SUMPRODUCT(G24:H24,E$31:F$31)-G$31)))</f>
        <v>4.1963478058296551E-4</v>
      </c>
      <c r="J24" s="23">
        <f>1/(1+EXP(-(SUMPRODUCT(G24:H24,E$34:F$34)-G$31)))</f>
        <v>1.8012782014120741E-2</v>
      </c>
      <c r="K24" s="23">
        <f>SUMPRODUCT(I24:J24,E$37:F$37)-G$37</f>
        <v>4.9499634363334183E-2</v>
      </c>
      <c r="L24" s="24">
        <f>ABS(K24-F24)</f>
        <v>0.64363190409820448</v>
      </c>
      <c r="M24" s="8"/>
      <c r="N24" s="8"/>
      <c r="O24" s="8"/>
      <c r="P24" s="8"/>
      <c r="Q24" s="8"/>
      <c r="R24" s="8"/>
      <c r="S24" s="8"/>
      <c r="T24" s="8"/>
      <c r="U24" s="8"/>
      <c r="V24" s="1"/>
    </row>
    <row r="25" spans="1:22" ht="16" customHeight="1">
      <c r="A25" s="8"/>
      <c r="B25" s="19" t="s">
        <v>11</v>
      </c>
      <c r="C25" s="20">
        <f t="shared" si="0"/>
        <v>0.38505153846153839</v>
      </c>
      <c r="D25" s="8"/>
      <c r="E25" s="32" t="s">
        <v>65</v>
      </c>
      <c r="F25" s="32"/>
      <c r="G25" s="32"/>
      <c r="H25" s="32"/>
      <c r="I25" s="32"/>
      <c r="J25" s="32"/>
      <c r="K25" s="32"/>
      <c r="L25" s="32"/>
      <c r="M25" s="8"/>
      <c r="N25" s="8"/>
      <c r="O25" s="8"/>
      <c r="P25" s="8"/>
      <c r="Q25" s="8"/>
      <c r="R25" s="8"/>
      <c r="S25" s="8"/>
      <c r="T25" s="26" t="s">
        <v>77</v>
      </c>
      <c r="U25" s="8"/>
      <c r="V25" s="1"/>
    </row>
    <row r="26" spans="1:22" ht="16" customHeight="1">
      <c r="A26" s="8"/>
      <c r="B26" s="19" t="s">
        <v>12</v>
      </c>
      <c r="C26" s="20">
        <f t="shared" si="0"/>
        <v>0.42356153846153838</v>
      </c>
      <c r="D26" s="8"/>
      <c r="E26" s="32"/>
      <c r="F26" s="32"/>
      <c r="G26" s="32"/>
      <c r="H26" s="32"/>
      <c r="I26" s="32"/>
      <c r="J26" s="32"/>
      <c r="K26" s="32"/>
      <c r="L26" s="32"/>
      <c r="M26" s="8"/>
      <c r="N26" s="8"/>
      <c r="O26" s="8"/>
      <c r="P26" s="8"/>
      <c r="Q26" s="8"/>
      <c r="R26" s="8"/>
      <c r="S26" s="8"/>
      <c r="T26" s="8"/>
      <c r="U26" s="8"/>
      <c r="V26" s="1"/>
    </row>
    <row r="27" spans="1:22" ht="16" customHeight="1">
      <c r="A27" s="8"/>
      <c r="B27" s="19" t="s">
        <v>13</v>
      </c>
      <c r="C27" s="20">
        <f t="shared" si="0"/>
        <v>0.46207153846153837</v>
      </c>
      <c r="D27" s="8"/>
      <c r="E27" s="17" t="s">
        <v>31</v>
      </c>
      <c r="F27" s="17" t="s">
        <v>32</v>
      </c>
      <c r="G27" s="17" t="s">
        <v>33</v>
      </c>
      <c r="H27" s="30" t="s">
        <v>66</v>
      </c>
      <c r="I27" s="30"/>
      <c r="J27" s="30"/>
      <c r="K27" s="30"/>
      <c r="L27" s="30"/>
      <c r="M27" s="8"/>
      <c r="N27" s="8"/>
      <c r="O27" s="8"/>
      <c r="P27" s="8"/>
      <c r="Q27" s="8"/>
      <c r="R27" s="8"/>
      <c r="S27" s="8"/>
      <c r="T27" s="8"/>
      <c r="U27" s="8"/>
      <c r="V27" s="1"/>
    </row>
    <row r="28" spans="1:22">
      <c r="A28" s="8"/>
      <c r="B28" s="19" t="s">
        <v>14</v>
      </c>
      <c r="C28" s="20">
        <f t="shared" si="0"/>
        <v>0.50058153846153841</v>
      </c>
      <c r="D28" s="8"/>
      <c r="E28" s="27">
        <v>0.17244955883401297</v>
      </c>
      <c r="F28" s="27">
        <v>14.158482522803787</v>
      </c>
      <c r="G28" s="27">
        <v>8.404082658047809</v>
      </c>
      <c r="H28" s="30"/>
      <c r="I28" s="30"/>
      <c r="J28" s="30"/>
      <c r="K28" s="30"/>
      <c r="L28" s="30"/>
      <c r="M28" s="8"/>
      <c r="N28" s="8"/>
      <c r="O28" s="8"/>
      <c r="P28" s="8"/>
      <c r="Q28" s="8"/>
      <c r="R28" s="8"/>
      <c r="S28" s="8"/>
      <c r="T28" s="8"/>
      <c r="U28" s="8"/>
      <c r="V28" s="1"/>
    </row>
    <row r="29" spans="1:22">
      <c r="A29" s="8"/>
      <c r="B29" s="19" t="s">
        <v>15</v>
      </c>
      <c r="C29" s="20">
        <f t="shared" si="0"/>
        <v>0.53909153846153846</v>
      </c>
      <c r="D29" s="8"/>
      <c r="E29" s="8"/>
      <c r="F29" s="8"/>
      <c r="G29" s="8"/>
      <c r="H29" s="30"/>
      <c r="I29" s="30"/>
      <c r="J29" s="30"/>
      <c r="K29" s="30"/>
      <c r="L29" s="30"/>
      <c r="M29" s="8"/>
      <c r="N29" s="8"/>
      <c r="O29" s="8"/>
      <c r="P29" s="8"/>
      <c r="Q29" s="8"/>
      <c r="R29" s="8"/>
      <c r="S29" s="8"/>
      <c r="T29" s="8"/>
      <c r="U29" s="8"/>
      <c r="V29" s="1"/>
    </row>
    <row r="30" spans="1:22">
      <c r="A30" s="8"/>
      <c r="B30" s="19" t="s">
        <v>16</v>
      </c>
      <c r="C30" s="20">
        <f t="shared" si="0"/>
        <v>0.5776015384615385</v>
      </c>
      <c r="D30" s="8"/>
      <c r="E30" s="17" t="s">
        <v>34</v>
      </c>
      <c r="F30" s="17" t="s">
        <v>35</v>
      </c>
      <c r="G30" s="17" t="s">
        <v>36</v>
      </c>
      <c r="H30" s="30"/>
      <c r="I30" s="30"/>
      <c r="J30" s="30"/>
      <c r="K30" s="30"/>
      <c r="L30" s="30"/>
      <c r="M30" s="8"/>
      <c r="N30" s="8"/>
      <c r="O30" s="8"/>
      <c r="P30" s="25" t="s">
        <v>75</v>
      </c>
      <c r="Q30" s="8"/>
      <c r="R30" s="25" t="s">
        <v>76</v>
      </c>
      <c r="S30" s="8"/>
      <c r="T30" s="8"/>
      <c r="U30" s="8"/>
      <c r="V30" s="1"/>
    </row>
    <row r="31" spans="1:22">
      <c r="A31" s="8"/>
      <c r="B31" s="19" t="s">
        <v>17</v>
      </c>
      <c r="C31" s="20">
        <f t="shared" si="0"/>
        <v>0.61611153846153854</v>
      </c>
      <c r="D31" s="8"/>
      <c r="E31" s="27">
        <v>0.1</v>
      </c>
      <c r="F31" s="27">
        <v>0.08</v>
      </c>
      <c r="G31" s="27">
        <v>7.8181190666764797</v>
      </c>
      <c r="H31" s="30"/>
      <c r="I31" s="30"/>
      <c r="J31" s="30"/>
      <c r="K31" s="30"/>
      <c r="L31" s="30"/>
      <c r="M31" s="8"/>
      <c r="N31" s="8"/>
      <c r="O31" s="8"/>
      <c r="P31" s="8"/>
      <c r="Q31" s="8"/>
      <c r="R31" s="8"/>
      <c r="S31" s="8"/>
      <c r="T31" s="8"/>
      <c r="U31" s="8"/>
      <c r="V31" s="1"/>
    </row>
    <row r="32" spans="1:22" ht="17" customHeight="1">
      <c r="A32" s="8"/>
      <c r="B32" s="19" t="s">
        <v>18</v>
      </c>
      <c r="C32" s="20">
        <f t="shared" si="0"/>
        <v>0.65462153846153859</v>
      </c>
      <c r="D32" s="8"/>
      <c r="E32" s="8"/>
      <c r="F32" s="8"/>
      <c r="G32" s="8"/>
      <c r="H32" s="30"/>
      <c r="I32" s="30"/>
      <c r="J32" s="30"/>
      <c r="K32" s="30"/>
      <c r="L32" s="30"/>
      <c r="M32" s="8"/>
      <c r="N32" s="8"/>
      <c r="O32" s="18"/>
      <c r="P32" s="8"/>
      <c r="Q32" s="8"/>
      <c r="R32" s="8"/>
      <c r="S32" s="8"/>
      <c r="T32" s="8"/>
      <c r="U32" s="8"/>
      <c r="V32" s="1"/>
    </row>
    <row r="33" spans="1:22">
      <c r="A33" s="8"/>
      <c r="B33" s="19" t="s">
        <v>19</v>
      </c>
      <c r="C33" s="20">
        <f t="shared" si="0"/>
        <v>0.69313153846153863</v>
      </c>
      <c r="D33" s="8"/>
      <c r="E33" s="17" t="s">
        <v>37</v>
      </c>
      <c r="F33" s="17" t="s">
        <v>38</v>
      </c>
      <c r="G33" s="8"/>
      <c r="H33" s="30"/>
      <c r="I33" s="30"/>
      <c r="J33" s="30"/>
      <c r="K33" s="30"/>
      <c r="L33" s="30"/>
      <c r="M33" s="8"/>
      <c r="N33" s="8"/>
      <c r="O33" s="8"/>
      <c r="P33" s="8"/>
      <c r="Q33" s="8"/>
      <c r="R33" s="8"/>
      <c r="S33" s="8"/>
      <c r="T33" s="8"/>
      <c r="U33" s="8"/>
      <c r="V33" s="1"/>
    </row>
    <row r="34" spans="1:22">
      <c r="A34" s="8"/>
      <c r="B34" s="19" t="s">
        <v>20</v>
      </c>
      <c r="C34" s="20">
        <f t="shared" si="0"/>
        <v>0.73164153846153868</v>
      </c>
      <c r="D34" s="8"/>
      <c r="E34" s="27">
        <v>22.000924809760871</v>
      </c>
      <c r="F34" s="27">
        <v>7.198438169112694</v>
      </c>
      <c r="G34" s="8"/>
      <c r="H34" s="30"/>
      <c r="I34" s="30"/>
      <c r="J34" s="30"/>
      <c r="K34" s="30"/>
      <c r="L34" s="30"/>
      <c r="M34" s="8"/>
      <c r="N34" s="8"/>
      <c r="O34" s="8"/>
      <c r="P34" s="8"/>
      <c r="Q34" s="8"/>
      <c r="R34" s="8"/>
      <c r="S34" s="8"/>
      <c r="T34" s="8"/>
      <c r="U34" s="8"/>
      <c r="V34" s="1"/>
    </row>
    <row r="35" spans="1:22">
      <c r="A35" s="8"/>
      <c r="B35" s="19" t="s">
        <v>21</v>
      </c>
      <c r="C35" s="20">
        <f t="shared" si="0"/>
        <v>0.77015153846153872</v>
      </c>
      <c r="D35" s="8"/>
      <c r="E35" s="8"/>
      <c r="F35" s="8"/>
      <c r="G35" s="8"/>
      <c r="H35" s="30"/>
      <c r="I35" s="30"/>
      <c r="J35" s="30"/>
      <c r="K35" s="30"/>
      <c r="L35" s="30"/>
      <c r="M35" s="8"/>
      <c r="N35" s="8"/>
      <c r="O35" s="8"/>
      <c r="P35" s="8"/>
      <c r="Q35" s="8"/>
      <c r="R35" s="8"/>
      <c r="S35" s="8"/>
      <c r="T35" s="8"/>
      <c r="U35" s="8"/>
      <c r="V35" s="1"/>
    </row>
    <row r="36" spans="1:22">
      <c r="A36" s="8"/>
      <c r="B36" s="19" t="s">
        <v>22</v>
      </c>
      <c r="C36" s="20">
        <f t="shared" si="0"/>
        <v>0.80866153846153876</v>
      </c>
      <c r="D36" s="8"/>
      <c r="E36" s="17" t="s">
        <v>39</v>
      </c>
      <c r="F36" s="17" t="s">
        <v>40</v>
      </c>
      <c r="G36" s="17" t="s">
        <v>42</v>
      </c>
      <c r="H36" s="30"/>
      <c r="I36" s="30"/>
      <c r="J36" s="30"/>
      <c r="K36" s="30"/>
      <c r="L36" s="30"/>
      <c r="M36" s="8"/>
      <c r="N36" s="8"/>
      <c r="O36" s="8"/>
      <c r="P36" s="8"/>
      <c r="Q36" s="8"/>
      <c r="R36" s="8"/>
      <c r="S36" s="8"/>
      <c r="T36" s="8"/>
      <c r="U36" s="8"/>
      <c r="V36" s="1"/>
    </row>
    <row r="37" spans="1:22">
      <c r="A37" s="8"/>
      <c r="B37" s="19" t="s">
        <v>23</v>
      </c>
      <c r="C37" s="20">
        <f>C36+0.03851</f>
        <v>0.84717153846153881</v>
      </c>
      <c r="D37" s="8"/>
      <c r="E37" s="27">
        <v>0</v>
      </c>
      <c r="F37" s="27">
        <v>2.7480282792813453</v>
      </c>
      <c r="G37" s="27">
        <v>0</v>
      </c>
      <c r="H37" s="30"/>
      <c r="I37" s="30"/>
      <c r="J37" s="30"/>
      <c r="K37" s="30"/>
      <c r="L37" s="30"/>
      <c r="M37" s="8"/>
      <c r="N37" s="8"/>
      <c r="O37" s="8"/>
      <c r="P37" s="8"/>
      <c r="Q37" s="8"/>
      <c r="R37" s="8"/>
      <c r="S37" s="8"/>
      <c r="T37" s="8"/>
      <c r="U37" s="8"/>
      <c r="V37" s="1"/>
    </row>
    <row r="38" spans="1:22">
      <c r="A38" s="8"/>
      <c r="B38" s="19" t="s">
        <v>24</v>
      </c>
      <c r="C38" s="20">
        <f t="shared" si="0"/>
        <v>0.88568153846153885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1"/>
    </row>
    <row r="39" spans="1:22">
      <c r="A39" s="8"/>
      <c r="B39" s="19" t="s">
        <v>25</v>
      </c>
      <c r="C39" s="20">
        <f t="shared" si="0"/>
        <v>0.9241915384615389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1"/>
    </row>
    <row r="40" spans="1:22">
      <c r="A40" s="8"/>
      <c r="B40" s="19" t="s">
        <v>26</v>
      </c>
      <c r="C40" s="20">
        <f t="shared" si="0"/>
        <v>0.96270153846153894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1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1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1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1"/>
    </row>
    <row r="44" spans="1:22">
      <c r="D44" s="6">
        <f>1/26</f>
        <v>3.8461538461538464E-2</v>
      </c>
    </row>
    <row r="45" spans="1:22" ht="16" customHeight="1">
      <c r="G45" s="7"/>
      <c r="H45" s="7"/>
      <c r="I45" s="7"/>
    </row>
    <row r="46" spans="1:22" ht="16" customHeight="1">
      <c r="G46" s="7"/>
      <c r="H46" s="7"/>
      <c r="I46" s="7"/>
    </row>
    <row r="47" spans="1:22" ht="16" customHeight="1">
      <c r="G47" s="7"/>
      <c r="H47" s="7"/>
      <c r="I47" s="7"/>
    </row>
    <row r="48" spans="1:22" ht="16" customHeight="1">
      <c r="G48" s="7"/>
      <c r="H48" s="7"/>
      <c r="I48" s="7"/>
    </row>
    <row r="49" spans="7:9" ht="16" customHeight="1">
      <c r="G49" s="7"/>
      <c r="H49" s="7"/>
      <c r="I49" s="7"/>
    </row>
    <row r="50" spans="7:9" ht="16" customHeight="1">
      <c r="G50" s="7"/>
      <c r="H50" s="7"/>
      <c r="I50" s="7"/>
    </row>
    <row r="51" spans="7:9" ht="16" customHeight="1">
      <c r="G51" s="7"/>
      <c r="H51" s="7"/>
      <c r="I51" s="7"/>
    </row>
    <row r="52" spans="7:9" ht="16" customHeight="1">
      <c r="G52" s="7"/>
      <c r="H52" s="7"/>
      <c r="I52" s="7"/>
    </row>
    <row r="53" spans="7:9" ht="16" customHeight="1">
      <c r="G53" s="7"/>
      <c r="H53" s="7"/>
      <c r="I53" s="7"/>
    </row>
    <row r="54" spans="7:9" ht="16" customHeight="1">
      <c r="G54" s="7"/>
      <c r="H54" s="7"/>
      <c r="I54" s="7"/>
    </row>
  </sheetData>
  <mergeCells count="18">
    <mergeCell ref="A1:O11"/>
    <mergeCell ref="B13:C13"/>
    <mergeCell ref="E22:F22"/>
    <mergeCell ref="G22:H22"/>
    <mergeCell ref="I22:J22"/>
    <mergeCell ref="K22:K23"/>
    <mergeCell ref="L22:L23"/>
    <mergeCell ref="E15:F15"/>
    <mergeCell ref="G15:H15"/>
    <mergeCell ref="I15:J15"/>
    <mergeCell ref="K15:K16"/>
    <mergeCell ref="L15:L16"/>
    <mergeCell ref="L17:L19"/>
    <mergeCell ref="H27:L37"/>
    <mergeCell ref="E13:L14"/>
    <mergeCell ref="E20:L21"/>
    <mergeCell ref="E25:L26"/>
    <mergeCell ref="N13:U1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525-D7F9-8C4C-905E-63C783C9C8F1}">
  <dimension ref="A1:AB94"/>
  <sheetViews>
    <sheetView showGridLines="0" topLeftCell="A40" workbookViewId="0">
      <selection activeCell="R80" sqref="R80"/>
    </sheetView>
  </sheetViews>
  <sheetFormatPr defaultColWidth="10.6640625" defaultRowHeight="15.5"/>
  <sheetData>
    <row r="1" spans="1:28" s="29" customFormat="1">
      <c r="A1" s="34" t="s">
        <v>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8" s="29" customForma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28" s="29" customForma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28" s="29" customForma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8" s="29" customForma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28" s="29" customForma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28" s="29" customForma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28" s="29" customForma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28" s="29" customForma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28" s="29" customForma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28" s="29" customForma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28" s="8" customFormat="1" ht="18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s="8" customFormat="1" ht="18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s="8" customFormat="1" ht="18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s="8" customFormat="1" ht="18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s="8" customFormat="1" ht="18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s="8" customFormat="1" ht="18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s="8" customFormat="1" ht="18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s="8" customFormat="1" ht="18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8" customFormat="1" ht="18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8" customFormat="1" ht="18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8" customFormat="1" ht="18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8" customFormat="1" ht="18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s="8" customFormat="1" ht="18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s="8" customFormat="1" ht="18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s="8" customFormat="1" ht="18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s="8" customFormat="1" ht="18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s="8" customFormat="1" ht="18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s="8" customFormat="1" ht="18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s="8" customFormat="1" ht="18" customHeight="1">
      <c r="A30" s="9"/>
      <c r="B30" s="9"/>
      <c r="C30" s="9"/>
      <c r="D30" s="9"/>
      <c r="E30" s="42" t="s">
        <v>74</v>
      </c>
      <c r="F30" s="4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s="8" customFormat="1" ht="18" customHeight="1">
      <c r="A31" s="9"/>
      <c r="B31" s="9"/>
      <c r="C31" s="9"/>
      <c r="D31" s="9"/>
      <c r="E31" s="42"/>
      <c r="F31" s="4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s="8" customFormat="1" ht="18" customHeight="1">
      <c r="A32" s="9"/>
      <c r="B32" s="9"/>
      <c r="C32" s="9"/>
      <c r="D32" s="9"/>
      <c r="E32" s="12" t="s">
        <v>28</v>
      </c>
      <c r="F32" s="12" t="s">
        <v>27</v>
      </c>
      <c r="G32" s="5"/>
      <c r="H32" s="12" t="s">
        <v>57</v>
      </c>
      <c r="I32" s="5"/>
      <c r="J32" s="12" t="s">
        <v>27</v>
      </c>
      <c r="K32" s="5"/>
      <c r="L32" s="12" t="s">
        <v>57</v>
      </c>
      <c r="M32" s="5"/>
      <c r="N32" s="12" t="s">
        <v>27</v>
      </c>
      <c r="O32" s="12" t="s">
        <v>47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s="8" customFormat="1" ht="18" customHeight="1">
      <c r="A33" s="9"/>
      <c r="B33" s="9"/>
      <c r="C33" s="9"/>
      <c r="D33" s="9"/>
      <c r="E33" s="2" t="s">
        <v>24</v>
      </c>
      <c r="F33" s="2" t="s">
        <v>31</v>
      </c>
      <c r="G33" s="2" t="s">
        <v>50</v>
      </c>
      <c r="H33" s="2" t="s">
        <v>54</v>
      </c>
      <c r="I33" s="2" t="s">
        <v>51</v>
      </c>
      <c r="J33" s="2" t="s">
        <v>34</v>
      </c>
      <c r="K33" s="2" t="s">
        <v>52</v>
      </c>
      <c r="L33" s="2" t="s">
        <v>54</v>
      </c>
      <c r="M33" s="2" t="s">
        <v>53</v>
      </c>
      <c r="N33" s="2" t="s">
        <v>37</v>
      </c>
      <c r="O33" s="2" t="s">
        <v>15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s="8" customFormat="1" ht="18" customHeight="1">
      <c r="A34" s="9"/>
      <c r="B34" s="9"/>
      <c r="C34" s="9"/>
      <c r="D34" s="9"/>
      <c r="E34" s="3">
        <v>0.84719999999999995</v>
      </c>
      <c r="F34" s="3">
        <v>0.56000000000000005</v>
      </c>
      <c r="G34" s="3">
        <f>E34*F34+F36</f>
        <v>0.81443200000000004</v>
      </c>
      <c r="H34" s="3" t="s">
        <v>55</v>
      </c>
      <c r="I34" s="3">
        <f>sigmoid(G34)</f>
        <v>0.69305313165997395</v>
      </c>
      <c r="J34" s="3">
        <v>0.6</v>
      </c>
      <c r="K34" s="3">
        <f>I34*J34+J36</f>
        <v>0.71583187899598433</v>
      </c>
      <c r="L34" s="3" t="s">
        <v>56</v>
      </c>
      <c r="M34" s="3">
        <f>sigmoid(K34)</f>
        <v>0.67168850891776455</v>
      </c>
      <c r="N34" s="3">
        <v>0.65</v>
      </c>
      <c r="O34" s="3">
        <f>M34*N34+N36</f>
        <v>0.83659753079654697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s="8" customFormat="1" ht="18" customHeight="1">
      <c r="A35" s="9"/>
      <c r="B35" s="9"/>
      <c r="C35" s="9"/>
      <c r="D35" s="9"/>
      <c r="E35" s="1"/>
      <c r="F35" s="2" t="s">
        <v>2</v>
      </c>
      <c r="G35" s="1"/>
      <c r="H35" s="1"/>
      <c r="I35" s="1"/>
      <c r="J35" s="2" t="s">
        <v>2</v>
      </c>
      <c r="K35" s="1"/>
      <c r="L35" s="1"/>
      <c r="M35" s="1"/>
      <c r="N35" s="2" t="s">
        <v>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8" customFormat="1" ht="18" customHeight="1">
      <c r="A36" s="9"/>
      <c r="B36" s="9"/>
      <c r="C36" s="9"/>
      <c r="D36" s="9"/>
      <c r="E36" s="1"/>
      <c r="F36" s="3">
        <v>0.34</v>
      </c>
      <c r="G36" s="1"/>
      <c r="H36" s="1"/>
      <c r="I36" s="1"/>
      <c r="J36" s="3">
        <v>0.3</v>
      </c>
      <c r="K36" s="1"/>
      <c r="L36" s="1"/>
      <c r="M36" s="1"/>
      <c r="N36" s="3">
        <v>0.4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s="8" customFormat="1" ht="18" customHeight="1">
      <c r="A37" s="9"/>
      <c r="B37" s="9"/>
      <c r="C37" s="9"/>
      <c r="D37" s="9"/>
      <c r="E37" s="1"/>
      <c r="F37" s="12" t="s">
        <v>58</v>
      </c>
      <c r="G37" s="5"/>
      <c r="H37" s="5"/>
      <c r="I37" s="5"/>
      <c r="J37" s="12" t="s">
        <v>58</v>
      </c>
      <c r="K37" s="5"/>
      <c r="L37" s="5"/>
      <c r="M37" s="5"/>
      <c r="N37" s="12" t="s">
        <v>58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s="8" customFormat="1" ht="18" customHeight="1">
      <c r="A38" s="9"/>
      <c r="B38" s="9"/>
      <c r="C38" s="9"/>
      <c r="D38" s="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s="8" customFormat="1" ht="18" customHeight="1">
      <c r="A39" s="9"/>
      <c r="B39" s="9"/>
      <c r="C39" s="9"/>
      <c r="D39" s="9"/>
      <c r="E39" s="42" t="s">
        <v>59</v>
      </c>
      <c r="F39" s="4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s="8" customFormat="1" ht="18" customHeight="1">
      <c r="A40" s="9"/>
      <c r="B40" s="9"/>
      <c r="C40" s="9"/>
      <c r="D40" s="9"/>
      <c r="E40" s="42"/>
      <c r="F40" s="4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s="8" customFormat="1" ht="18" customHeight="1">
      <c r="A41" s="9"/>
      <c r="B41" s="9"/>
      <c r="C41" s="9"/>
      <c r="D41" s="9"/>
      <c r="E41" s="12" t="s">
        <v>28</v>
      </c>
      <c r="F41" s="12" t="s">
        <v>27</v>
      </c>
      <c r="G41" s="5"/>
      <c r="H41" s="12" t="s">
        <v>57</v>
      </c>
      <c r="I41" s="5"/>
      <c r="J41" s="12" t="s">
        <v>27</v>
      </c>
      <c r="K41" s="5"/>
      <c r="L41" s="12" t="s">
        <v>57</v>
      </c>
      <c r="M41" s="5"/>
      <c r="N41" s="12" t="s">
        <v>27</v>
      </c>
      <c r="O41" s="12" t="s">
        <v>47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s="8" customFormat="1" ht="18" customHeight="1">
      <c r="A42" s="9"/>
      <c r="B42" s="9"/>
      <c r="C42" s="9"/>
      <c r="D42" s="9"/>
      <c r="E42" s="2" t="s">
        <v>24</v>
      </c>
      <c r="F42" s="2" t="s">
        <v>31</v>
      </c>
      <c r="G42" s="2" t="s">
        <v>50</v>
      </c>
      <c r="H42" s="2" t="s">
        <v>54</v>
      </c>
      <c r="I42" s="2" t="s">
        <v>51</v>
      </c>
      <c r="J42" s="2" t="s">
        <v>34</v>
      </c>
      <c r="K42" s="2" t="s">
        <v>52</v>
      </c>
      <c r="L42" s="2" t="s">
        <v>54</v>
      </c>
      <c r="M42" s="2" t="s">
        <v>53</v>
      </c>
      <c r="N42" s="2" t="s">
        <v>37</v>
      </c>
      <c r="O42" s="2" t="s">
        <v>15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s="8" customFormat="1" ht="18" customHeight="1">
      <c r="A43" s="9"/>
      <c r="B43" s="9"/>
      <c r="C43" s="9"/>
      <c r="D43" s="9"/>
      <c r="E43" s="3">
        <v>0.95</v>
      </c>
      <c r="F43" s="3">
        <v>0.56000000000000005</v>
      </c>
      <c r="G43" s="3">
        <f>E43*F43+F45</f>
        <v>0.93200000000000005</v>
      </c>
      <c r="H43" s="3" t="s">
        <v>55</v>
      </c>
      <c r="I43" s="3">
        <f>sigmoid(G43)</f>
        <v>0.71748086591566329</v>
      </c>
      <c r="J43" s="3">
        <v>0.74</v>
      </c>
      <c r="K43" s="3">
        <f>I43*J43+J45</f>
        <v>1.0209358407775908</v>
      </c>
      <c r="L43" s="3" t="s">
        <v>56</v>
      </c>
      <c r="M43" s="3">
        <f>sigmoid(K43)</f>
        <v>0.73515484981566825</v>
      </c>
      <c r="N43" s="3">
        <v>0.66</v>
      </c>
      <c r="O43" s="3">
        <f>M43*N43+N45</f>
        <v>0.95020220087834106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8" customFormat="1" ht="18" customHeight="1">
      <c r="A44" s="9"/>
      <c r="B44" s="9"/>
      <c r="C44" s="9"/>
      <c r="D44" s="9"/>
      <c r="E44" s="1"/>
      <c r="F44" s="2" t="s">
        <v>2</v>
      </c>
      <c r="G44" s="1"/>
      <c r="H44" s="1"/>
      <c r="I44" s="1"/>
      <c r="J44" s="2" t="s">
        <v>2</v>
      </c>
      <c r="K44" s="1"/>
      <c r="L44" s="1"/>
      <c r="M44" s="1"/>
      <c r="N44" s="2" t="s">
        <v>2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s="8" customFormat="1" ht="18" customHeight="1">
      <c r="A45" s="9"/>
      <c r="B45" s="9"/>
      <c r="C45" s="9"/>
      <c r="D45" s="9"/>
      <c r="E45" s="1"/>
      <c r="F45" s="3">
        <v>0.4</v>
      </c>
      <c r="G45" s="1"/>
      <c r="H45" s="1"/>
      <c r="I45" s="1"/>
      <c r="J45" s="3">
        <v>0.49</v>
      </c>
      <c r="K45" s="1"/>
      <c r="L45" s="1"/>
      <c r="M45" s="1"/>
      <c r="N45" s="3">
        <v>0.46500000000000002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s="8" customFormat="1" ht="18" customHeight="1">
      <c r="A46" s="1"/>
      <c r="B46" s="9"/>
      <c r="C46" s="9"/>
      <c r="D46" s="9"/>
      <c r="E46" s="1"/>
      <c r="F46" s="12" t="s">
        <v>58</v>
      </c>
      <c r="G46" s="5"/>
      <c r="H46" s="5"/>
      <c r="I46" s="5"/>
      <c r="J46" s="12" t="s">
        <v>58</v>
      </c>
      <c r="K46" s="5"/>
      <c r="L46" s="5"/>
      <c r="M46" s="5"/>
      <c r="N46" s="12" t="s">
        <v>58</v>
      </c>
      <c r="O46" s="1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s="8" customFormat="1" ht="18" customHeight="1">
      <c r="A47" s="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s="8" customFormat="1" ht="18" customHeight="1">
      <c r="A48" s="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s="8" customFormat="1" ht="18" customHeight="1">
      <c r="A49" s="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s="8" customFormat="1" ht="18" customHeight="1">
      <c r="A50" s="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s="8" customFormat="1" ht="18" customHeight="1">
      <c r="A51" s="1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s="8" customFormat="1" ht="18" customHeight="1">
      <c r="A52" s="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43" t="s">
        <v>74</v>
      </c>
      <c r="F72" s="4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43"/>
      <c r="F73" s="4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2" t="s">
        <v>28</v>
      </c>
      <c r="F74" s="12" t="s">
        <v>27</v>
      </c>
      <c r="G74" s="15"/>
      <c r="H74" s="12" t="s">
        <v>57</v>
      </c>
      <c r="I74" s="15"/>
      <c r="J74" s="12" t="s">
        <v>27</v>
      </c>
      <c r="K74" s="15"/>
      <c r="L74" s="12" t="s">
        <v>57</v>
      </c>
      <c r="M74" s="15"/>
      <c r="N74" s="12" t="s">
        <v>27</v>
      </c>
      <c r="O74" s="12" t="s">
        <v>47</v>
      </c>
      <c r="P74" s="12" t="s">
        <v>69</v>
      </c>
      <c r="Q74" s="1"/>
      <c r="R74" s="1"/>
      <c r="S74" s="38"/>
      <c r="T74" s="38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2" t="s">
        <v>24</v>
      </c>
      <c r="F75" s="2" t="s">
        <v>31</v>
      </c>
      <c r="G75" s="2" t="s">
        <v>50</v>
      </c>
      <c r="H75" s="2" t="s">
        <v>54</v>
      </c>
      <c r="I75" s="2" t="s">
        <v>51</v>
      </c>
      <c r="J75" s="2" t="s">
        <v>34</v>
      </c>
      <c r="K75" s="2" t="s">
        <v>52</v>
      </c>
      <c r="L75" s="2" t="s">
        <v>54</v>
      </c>
      <c r="M75" s="2" t="s">
        <v>53</v>
      </c>
      <c r="N75" s="2" t="s">
        <v>37</v>
      </c>
      <c r="O75" s="2" t="s">
        <v>15</v>
      </c>
      <c r="P75" s="13" t="s">
        <v>12</v>
      </c>
      <c r="Q75" s="1"/>
      <c r="R75" s="1"/>
      <c r="S75" s="38"/>
      <c r="T75" s="38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4">
        <v>0.84719999999999995</v>
      </c>
      <c r="F76" s="4">
        <v>0.56000000000000005</v>
      </c>
      <c r="G76" s="4">
        <f>E76*F76+F78</f>
        <v>0.81443200000000004</v>
      </c>
      <c r="H76" s="4" t="s">
        <v>55</v>
      </c>
      <c r="I76" s="4">
        <f>sigmoid(G76)</f>
        <v>0.69305313165997395</v>
      </c>
      <c r="J76" s="4">
        <v>0.6</v>
      </c>
      <c r="K76" s="4">
        <f>I76*J76+J78</f>
        <v>0.71583187899598433</v>
      </c>
      <c r="L76" s="4" t="s">
        <v>56</v>
      </c>
      <c r="M76" s="4">
        <f>sigmoid(K76)</f>
        <v>0.67168850891776455</v>
      </c>
      <c r="N76" s="4">
        <v>0.65</v>
      </c>
      <c r="O76" s="4">
        <f>M76*N76+N78</f>
        <v>0.83659753079654697</v>
      </c>
      <c r="P76" s="14">
        <f>ABS(O76-E76)</f>
        <v>1.060246920345298E-2</v>
      </c>
      <c r="Q76" s="1"/>
      <c r="R76" s="1"/>
      <c r="S76" s="38"/>
      <c r="T76" s="38"/>
      <c r="U76" s="1"/>
      <c r="V76" s="1"/>
      <c r="W76" s="1"/>
      <c r="X76" s="1"/>
      <c r="Y76" s="1"/>
      <c r="Z76" s="1"/>
      <c r="AA76" s="1"/>
      <c r="AB76" s="1"/>
    </row>
    <row r="77" spans="1:28" ht="16" customHeight="1">
      <c r="A77" s="1"/>
      <c r="B77" s="1"/>
      <c r="C77" s="1"/>
      <c r="D77" s="1"/>
      <c r="E77" s="1"/>
      <c r="F77" s="2" t="s">
        <v>2</v>
      </c>
      <c r="G77" s="1"/>
      <c r="H77" s="1"/>
      <c r="I77" s="1"/>
      <c r="J77" s="2" t="s">
        <v>2</v>
      </c>
      <c r="K77" s="1"/>
      <c r="L77" s="1"/>
      <c r="M77" s="1"/>
      <c r="N77" s="2" t="s">
        <v>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3">
        <v>0.34</v>
      </c>
      <c r="G78" s="1"/>
      <c r="H78" s="1"/>
      <c r="I78" s="1"/>
      <c r="J78" s="3">
        <v>0.3</v>
      </c>
      <c r="K78" s="1"/>
      <c r="L78" s="1"/>
      <c r="M78" s="1"/>
      <c r="N78" s="3">
        <v>0.4</v>
      </c>
      <c r="O78" s="1"/>
      <c r="P78" s="1"/>
      <c r="Q78" s="1"/>
      <c r="R78" s="39" t="s">
        <v>71</v>
      </c>
      <c r="S78" s="39"/>
      <c r="T78" s="39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2" t="s">
        <v>58</v>
      </c>
      <c r="G79" s="5"/>
      <c r="H79" s="5"/>
      <c r="I79" s="5"/>
      <c r="J79" s="12" t="s">
        <v>58</v>
      </c>
      <c r="K79" s="5"/>
      <c r="L79" s="5"/>
      <c r="M79" s="5"/>
      <c r="N79" s="12" t="s">
        <v>58</v>
      </c>
      <c r="O79" s="1"/>
      <c r="P79" s="1"/>
      <c r="Q79" s="1"/>
      <c r="R79" s="3" t="s">
        <v>70</v>
      </c>
      <c r="S79" s="3" t="s">
        <v>72</v>
      </c>
      <c r="T79" s="3" t="s">
        <v>60</v>
      </c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0">
        <f>ABS(O76-E76)/O76</f>
        <v>1.2673321176740845E-2</v>
      </c>
      <c r="S80" s="10">
        <f>O76/N76</f>
        <v>1.2870731243023799</v>
      </c>
      <c r="T80" s="11">
        <f>R80*S80</f>
        <v>1.6311491082235355E-2</v>
      </c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42" t="s">
        <v>59</v>
      </c>
      <c r="F81" s="4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0" t="s">
        <v>73</v>
      </c>
      <c r="S81" s="41"/>
      <c r="T81" s="41"/>
      <c r="U81" s="1"/>
      <c r="V81" s="1"/>
      <c r="W81" s="1"/>
      <c r="X81" s="1"/>
      <c r="Y81" s="1"/>
      <c r="Z81" s="1"/>
      <c r="AA81" s="1"/>
      <c r="AB81" s="1"/>
    </row>
    <row r="82" spans="1:28" ht="16" customHeight="1">
      <c r="A82" s="1"/>
      <c r="B82" s="1"/>
      <c r="C82" s="1"/>
      <c r="D82" s="1"/>
      <c r="E82" s="42"/>
      <c r="F82" s="4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0"/>
      <c r="S82" s="41"/>
      <c r="T82" s="4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2" t="s">
        <v>28</v>
      </c>
      <c r="F83" s="12" t="s">
        <v>27</v>
      </c>
      <c r="G83" s="5"/>
      <c r="H83" s="12" t="s">
        <v>57</v>
      </c>
      <c r="I83" s="5"/>
      <c r="J83" s="12" t="s">
        <v>27</v>
      </c>
      <c r="K83" s="5"/>
      <c r="L83" s="12" t="s">
        <v>57</v>
      </c>
      <c r="M83" s="5"/>
      <c r="N83" s="12" t="s">
        <v>27</v>
      </c>
      <c r="O83" s="12" t="s">
        <v>47</v>
      </c>
      <c r="P83" s="12" t="s">
        <v>69</v>
      </c>
      <c r="Q83" s="1"/>
      <c r="R83" s="40"/>
      <c r="S83" s="41"/>
      <c r="T83" s="4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2" t="s">
        <v>24</v>
      </c>
      <c r="F84" s="2" t="s">
        <v>31</v>
      </c>
      <c r="G84" s="2" t="s">
        <v>50</v>
      </c>
      <c r="H84" s="2" t="s">
        <v>54</v>
      </c>
      <c r="I84" s="2" t="s">
        <v>51</v>
      </c>
      <c r="J84" s="2" t="s">
        <v>34</v>
      </c>
      <c r="K84" s="2" t="s">
        <v>52</v>
      </c>
      <c r="L84" s="2" t="s">
        <v>54</v>
      </c>
      <c r="M84" s="2" t="s">
        <v>53</v>
      </c>
      <c r="N84" s="2" t="s">
        <v>37</v>
      </c>
      <c r="O84" s="2" t="s">
        <v>15</v>
      </c>
      <c r="P84" s="13" t="s">
        <v>12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4">
        <v>0.95</v>
      </c>
      <c r="F85" s="4">
        <v>0.56000000000000005</v>
      </c>
      <c r="G85" s="4">
        <f>E85*F85+F87</f>
        <v>0.87200000000000011</v>
      </c>
      <c r="H85" s="4" t="s">
        <v>55</v>
      </c>
      <c r="I85" s="4">
        <f>sigmoid(G85)</f>
        <v>0.70516168591425843</v>
      </c>
      <c r="J85" s="4">
        <v>0.6</v>
      </c>
      <c r="K85" s="4">
        <f>I85*J85+J87</f>
        <v>0.7230970115485551</v>
      </c>
      <c r="L85" s="4" t="s">
        <v>56</v>
      </c>
      <c r="M85" s="4">
        <f>sigmoid(K85)</f>
        <v>0.67328863521047722</v>
      </c>
      <c r="N85" s="4">
        <v>0.65</v>
      </c>
      <c r="O85" s="4">
        <f>M85*N85+N87</f>
        <v>0.86363761288681018</v>
      </c>
      <c r="P85" s="14">
        <f>ABS(O85-E85)</f>
        <v>8.6362387113189776E-2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2" t="s">
        <v>2</v>
      </c>
      <c r="G86" s="1"/>
      <c r="H86" s="1"/>
      <c r="I86" s="1"/>
      <c r="J86" s="2" t="s">
        <v>2</v>
      </c>
      <c r="K86" s="1"/>
      <c r="L86" s="1"/>
      <c r="M86" s="1"/>
      <c r="N86" s="2" t="s">
        <v>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3">
        <v>0.34</v>
      </c>
      <c r="G87" s="1"/>
      <c r="H87" s="1"/>
      <c r="I87" s="1"/>
      <c r="J87" s="3">
        <v>0.3</v>
      </c>
      <c r="K87" s="1"/>
      <c r="L87" s="1"/>
      <c r="M87" s="1"/>
      <c r="N87" s="3">
        <v>0.42599999999999999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2" t="s">
        <v>58</v>
      </c>
      <c r="G88" s="5"/>
      <c r="H88" s="5"/>
      <c r="I88" s="5"/>
      <c r="J88" s="12" t="s">
        <v>58</v>
      </c>
      <c r="K88" s="5"/>
      <c r="L88" s="5"/>
      <c r="M88" s="5"/>
      <c r="N88" s="12" t="s">
        <v>58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</sheetData>
  <mergeCells count="8">
    <mergeCell ref="A1:O11"/>
    <mergeCell ref="S74:T76"/>
    <mergeCell ref="R78:T78"/>
    <mergeCell ref="R81:T83"/>
    <mergeCell ref="E39:F40"/>
    <mergeCell ref="E30:F31"/>
    <mergeCell ref="E72:F73"/>
    <mergeCell ref="E81:F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</vt:lpstr>
      <vt:lpstr>PROPAGATION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Sanjay Kumar CJ</cp:lastModifiedBy>
  <dcterms:created xsi:type="dcterms:W3CDTF">2019-09-21T01:18:32Z</dcterms:created>
  <dcterms:modified xsi:type="dcterms:W3CDTF">2023-04-18T12:47:11Z</dcterms:modified>
</cp:coreProperties>
</file>