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a_000\Google Drive\IITM-Admin\Education\fraudmodule\"/>
    </mc:Choice>
  </mc:AlternateContent>
  <xr:revisionPtr revIDLastSave="0" documentId="13_ncr:1_{34AEC8F2-592A-415C-8BFE-8D7AB19615E4}" xr6:coauthVersionLast="47" xr6:coauthVersionMax="47" xr10:uidLastSave="{00000000-0000-0000-0000-000000000000}"/>
  <bookViews>
    <workbookView xWindow="-120" yWindow="-120" windowWidth="51840" windowHeight="21240" xr2:uid="{487FF55D-08C4-4619-B061-F5CA734B4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2" i="1" l="1"/>
  <c r="F32" i="1" s="1"/>
  <c r="A33" i="1"/>
  <c r="F33" i="1" s="1"/>
  <c r="A34" i="1"/>
  <c r="F34" i="1" s="1"/>
  <c r="A35" i="1"/>
  <c r="F35" i="1" s="1"/>
  <c r="A36" i="1"/>
  <c r="F36" i="1" s="1"/>
  <c r="A37" i="1"/>
  <c r="F37" i="1" s="1"/>
  <c r="A38" i="1"/>
  <c r="F38" i="1" s="1"/>
  <c r="A39" i="1"/>
  <c r="F39" i="1" s="1"/>
  <c r="A40" i="1"/>
  <c r="F40" i="1" s="1"/>
  <c r="A41" i="1"/>
  <c r="F41" i="1" s="1"/>
  <c r="A42" i="1"/>
  <c r="F42" i="1" s="1"/>
  <c r="A43" i="1"/>
  <c r="I43" i="1" s="1"/>
  <c r="A44" i="1"/>
  <c r="F44" i="1" s="1"/>
  <c r="A45" i="1"/>
  <c r="F45" i="1" s="1"/>
  <c r="A46" i="1"/>
  <c r="F46" i="1" s="1"/>
  <c r="A47" i="1"/>
  <c r="F47" i="1" s="1"/>
  <c r="A48" i="1"/>
  <c r="F48" i="1" s="1"/>
  <c r="A49" i="1"/>
  <c r="F49" i="1" s="1"/>
  <c r="A50" i="1"/>
  <c r="F50" i="1" s="1"/>
  <c r="A31" i="1"/>
  <c r="F31" i="1" s="1"/>
  <c r="A8" i="1"/>
  <c r="B8" i="1"/>
  <c r="C8" i="1"/>
  <c r="A9" i="1"/>
  <c r="B9" i="1"/>
  <c r="C9" i="1"/>
  <c r="A10" i="1"/>
  <c r="B10" i="1"/>
  <c r="C10" i="1"/>
  <c r="A11" i="1"/>
  <c r="B11" i="1"/>
  <c r="C11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C7" i="1"/>
  <c r="B7" i="1"/>
  <c r="A7" i="1"/>
  <c r="I49" i="1" l="1"/>
  <c r="I47" i="1"/>
  <c r="I45" i="1"/>
  <c r="I41" i="1"/>
  <c r="I39" i="1"/>
  <c r="I37" i="1"/>
  <c r="I33" i="1"/>
  <c r="H49" i="1"/>
  <c r="H47" i="1"/>
  <c r="H45" i="1"/>
  <c r="H43" i="1"/>
  <c r="H41" i="1"/>
  <c r="H39" i="1"/>
  <c r="H37" i="1"/>
  <c r="H35" i="1"/>
  <c r="H33" i="1"/>
  <c r="G49" i="1"/>
  <c r="G47" i="1"/>
  <c r="G45" i="1"/>
  <c r="G43" i="1"/>
  <c r="G41" i="1"/>
  <c r="G39" i="1"/>
  <c r="G37" i="1"/>
  <c r="G35" i="1"/>
  <c r="G33" i="1"/>
  <c r="I35" i="1"/>
  <c r="F43" i="1"/>
  <c r="I50" i="1"/>
  <c r="I48" i="1"/>
  <c r="I46" i="1"/>
  <c r="I44" i="1"/>
  <c r="I42" i="1"/>
  <c r="I40" i="1"/>
  <c r="I38" i="1"/>
  <c r="I36" i="1"/>
  <c r="I34" i="1"/>
  <c r="I32" i="1"/>
  <c r="H50" i="1"/>
  <c r="H48" i="1"/>
  <c r="H46" i="1"/>
  <c r="H44" i="1"/>
  <c r="H42" i="1"/>
  <c r="H40" i="1"/>
  <c r="H38" i="1"/>
  <c r="H36" i="1"/>
  <c r="H34" i="1"/>
  <c r="H32" i="1"/>
  <c r="G50" i="1"/>
  <c r="G48" i="1"/>
  <c r="G46" i="1"/>
  <c r="G44" i="1"/>
  <c r="G42" i="1"/>
  <c r="G40" i="1"/>
  <c r="G38" i="1"/>
  <c r="G36" i="1"/>
  <c r="G34" i="1"/>
  <c r="G32" i="1"/>
  <c r="I31" i="1"/>
  <c r="H31" i="1"/>
  <c r="G31" i="1"/>
  <c r="H21" i="1"/>
  <c r="N21" i="1" s="1"/>
  <c r="H13" i="1"/>
  <c r="N13" i="1" s="1"/>
  <c r="G7" i="1"/>
  <c r="M7" i="1" s="1"/>
  <c r="I11" i="1"/>
  <c r="O11" i="1" s="1"/>
  <c r="I19" i="1"/>
  <c r="O19" i="1" s="1"/>
  <c r="H67" i="1" s="1"/>
  <c r="F9" i="1"/>
  <c r="L9" i="1" s="1"/>
  <c r="E57" i="1" s="1"/>
  <c r="F17" i="1"/>
  <c r="L17" i="1" s="1"/>
  <c r="E65" i="1" s="1"/>
  <c r="G13" i="1"/>
  <c r="M13" i="1" s="1"/>
  <c r="F15" i="1"/>
  <c r="L15" i="1" s="1"/>
  <c r="E63" i="1" s="1"/>
  <c r="F23" i="1"/>
  <c r="L23" i="1" s="1"/>
  <c r="E71" i="1" s="1"/>
  <c r="I25" i="1"/>
  <c r="O25" i="1" s="1"/>
  <c r="G21" i="1"/>
  <c r="M21" i="1" s="1"/>
  <c r="I21" i="1"/>
  <c r="O21" i="1" s="1"/>
  <c r="I15" i="1"/>
  <c r="O15" i="1" s="1"/>
  <c r="H19" i="1"/>
  <c r="N19" i="1" s="1"/>
  <c r="H15" i="1"/>
  <c r="N15" i="1" s="1"/>
  <c r="F19" i="1"/>
  <c r="L19" i="1" s="1"/>
  <c r="F24" i="1"/>
  <c r="L24" i="1" s="1"/>
  <c r="E72" i="1" s="1"/>
  <c r="F16" i="1"/>
  <c r="L16" i="1" s="1"/>
  <c r="E64" i="1" s="1"/>
  <c r="F8" i="1"/>
  <c r="L8" i="1" s="1"/>
  <c r="E56" i="1" s="1"/>
  <c r="I23" i="1"/>
  <c r="O23" i="1" s="1"/>
  <c r="G15" i="1"/>
  <c r="M15" i="1" s="1"/>
  <c r="F22" i="1"/>
  <c r="L22" i="1" s="1"/>
  <c r="E70" i="1" s="1"/>
  <c r="G11" i="1"/>
  <c r="M11" i="1" s="1"/>
  <c r="F18" i="1"/>
  <c r="L18" i="1" s="1"/>
  <c r="E66" i="1" s="1"/>
  <c r="F10" i="1"/>
  <c r="L10" i="1" s="1"/>
  <c r="E58" i="1" s="1"/>
  <c r="H23" i="1"/>
  <c r="N23" i="1" s="1"/>
  <c r="F14" i="1"/>
  <c r="L14" i="1" s="1"/>
  <c r="E62" i="1" s="1"/>
  <c r="F21" i="1"/>
  <c r="L21" i="1" s="1"/>
  <c r="E69" i="1" s="1"/>
  <c r="F26" i="1"/>
  <c r="L26" i="1" s="1"/>
  <c r="E74" i="1" s="1"/>
  <c r="G23" i="1"/>
  <c r="M23" i="1" s="1"/>
  <c r="I13" i="1"/>
  <c r="O13" i="1" s="1"/>
  <c r="H11" i="1"/>
  <c r="N11" i="1" s="1"/>
  <c r="F13" i="1"/>
  <c r="L13" i="1" s="1"/>
  <c r="E61" i="1" s="1"/>
  <c r="F20" i="1"/>
  <c r="L20" i="1" s="1"/>
  <c r="F12" i="1"/>
  <c r="L12" i="1" s="1"/>
  <c r="E60" i="1" s="1"/>
  <c r="I17" i="1"/>
  <c r="O17" i="1" s="1"/>
  <c r="H7" i="1"/>
  <c r="N7" i="1" s="1"/>
  <c r="H25" i="1"/>
  <c r="N25" i="1" s="1"/>
  <c r="I26" i="1"/>
  <c r="O26" i="1" s="1"/>
  <c r="I24" i="1"/>
  <c r="O24" i="1" s="1"/>
  <c r="I22" i="1"/>
  <c r="O22" i="1" s="1"/>
  <c r="I20" i="1"/>
  <c r="O20" i="1" s="1"/>
  <c r="I18" i="1"/>
  <c r="O18" i="1" s="1"/>
  <c r="I16" i="1"/>
  <c r="O16" i="1" s="1"/>
  <c r="I14" i="1"/>
  <c r="O14" i="1" s="1"/>
  <c r="I12" i="1"/>
  <c r="O12" i="1" s="1"/>
  <c r="I10" i="1"/>
  <c r="O10" i="1" s="1"/>
  <c r="I8" i="1"/>
  <c r="O8" i="1" s="1"/>
  <c r="I9" i="1"/>
  <c r="O9" i="1" s="1"/>
  <c r="H17" i="1"/>
  <c r="N17" i="1" s="1"/>
  <c r="G19" i="1"/>
  <c r="M19" i="1" s="1"/>
  <c r="G9" i="1"/>
  <c r="M9" i="1" s="1"/>
  <c r="H26" i="1"/>
  <c r="N26" i="1" s="1"/>
  <c r="H24" i="1"/>
  <c r="N24" i="1" s="1"/>
  <c r="H22" i="1"/>
  <c r="N22" i="1" s="1"/>
  <c r="H20" i="1"/>
  <c r="N20" i="1" s="1"/>
  <c r="H18" i="1"/>
  <c r="N18" i="1" s="1"/>
  <c r="H16" i="1"/>
  <c r="N16" i="1" s="1"/>
  <c r="H14" i="1"/>
  <c r="N14" i="1" s="1"/>
  <c r="H12" i="1"/>
  <c r="N12" i="1" s="1"/>
  <c r="H10" i="1"/>
  <c r="N10" i="1" s="1"/>
  <c r="H8" i="1"/>
  <c r="N8" i="1" s="1"/>
  <c r="H9" i="1"/>
  <c r="N9" i="1" s="1"/>
  <c r="G25" i="1"/>
  <c r="M25" i="1" s="1"/>
  <c r="F25" i="1"/>
  <c r="L25" i="1" s="1"/>
  <c r="E73" i="1" s="1"/>
  <c r="F11" i="1"/>
  <c r="L11" i="1" s="1"/>
  <c r="E59" i="1" s="1"/>
  <c r="G26" i="1"/>
  <c r="M26" i="1" s="1"/>
  <c r="G24" i="1"/>
  <c r="M24" i="1" s="1"/>
  <c r="G22" i="1"/>
  <c r="M22" i="1" s="1"/>
  <c r="G20" i="1"/>
  <c r="M20" i="1" s="1"/>
  <c r="G18" i="1"/>
  <c r="M18" i="1" s="1"/>
  <c r="G16" i="1"/>
  <c r="M16" i="1" s="1"/>
  <c r="G14" i="1"/>
  <c r="M14" i="1" s="1"/>
  <c r="G12" i="1"/>
  <c r="M12" i="1" s="1"/>
  <c r="G10" i="1"/>
  <c r="M10" i="1" s="1"/>
  <c r="G8" i="1"/>
  <c r="M8" i="1" s="1"/>
  <c r="G17" i="1"/>
  <c r="M17" i="1" s="1"/>
  <c r="I7" i="1"/>
  <c r="O7" i="1" s="1"/>
  <c r="F7" i="1"/>
  <c r="L7" i="1" s="1"/>
  <c r="AB8" i="1" l="1"/>
  <c r="AC8" i="1"/>
  <c r="E68" i="1"/>
  <c r="E55" i="1"/>
  <c r="G60" i="1"/>
  <c r="F65" i="1"/>
  <c r="G63" i="1"/>
  <c r="H63" i="1"/>
  <c r="G62" i="1"/>
  <c r="F67" i="1"/>
  <c r="G65" i="1"/>
  <c r="H65" i="1"/>
  <c r="F64" i="1"/>
  <c r="H72" i="1"/>
  <c r="H74" i="1"/>
  <c r="F68" i="1"/>
  <c r="G64" i="1"/>
  <c r="H60" i="1"/>
  <c r="E67" i="1"/>
  <c r="F69" i="1"/>
  <c r="G67" i="1"/>
  <c r="H69" i="1"/>
  <c r="F70" i="1"/>
  <c r="G66" i="1"/>
  <c r="H62" i="1"/>
  <c r="H59" i="1"/>
  <c r="F71" i="1"/>
  <c r="G69" i="1"/>
  <c r="H71" i="1"/>
  <c r="H56" i="1"/>
  <c r="F66" i="1"/>
  <c r="F56" i="1"/>
  <c r="F72" i="1"/>
  <c r="G68" i="1"/>
  <c r="H64" i="1"/>
  <c r="F57" i="1"/>
  <c r="F73" i="1"/>
  <c r="G71" i="1"/>
  <c r="H73" i="1"/>
  <c r="F58" i="1"/>
  <c r="F74" i="1"/>
  <c r="G70" i="1"/>
  <c r="H66" i="1"/>
  <c r="F59" i="1"/>
  <c r="G57" i="1"/>
  <c r="G73" i="1"/>
  <c r="H58" i="1"/>
  <c r="F60" i="1"/>
  <c r="G56" i="1"/>
  <c r="G72" i="1"/>
  <c r="H68" i="1"/>
  <c r="F61" i="1"/>
  <c r="G59" i="1"/>
  <c r="H57" i="1"/>
  <c r="F62" i="1"/>
  <c r="G58" i="1"/>
  <c r="G74" i="1"/>
  <c r="H70" i="1"/>
  <c r="F63" i="1"/>
  <c r="G61" i="1"/>
  <c r="H61" i="1"/>
  <c r="F55" i="1"/>
  <c r="G55" i="1"/>
  <c r="H55" i="1"/>
  <c r="AG7" i="1"/>
  <c r="T14" i="1"/>
  <c r="U14" i="1"/>
  <c r="V14" i="1"/>
  <c r="T11" i="1"/>
  <c r="U11" i="1"/>
  <c r="V11" i="1"/>
  <c r="T20" i="1"/>
  <c r="U20" i="1"/>
  <c r="V20" i="1"/>
  <c r="T16" i="1"/>
  <c r="U16" i="1"/>
  <c r="V16" i="1"/>
  <c r="T25" i="1"/>
  <c r="U25" i="1"/>
  <c r="V25" i="1"/>
  <c r="T13" i="1"/>
  <c r="U13" i="1"/>
  <c r="V13" i="1"/>
  <c r="T10" i="1"/>
  <c r="U10" i="1"/>
  <c r="V10" i="1"/>
  <c r="T24" i="1"/>
  <c r="U24" i="1"/>
  <c r="V24" i="1"/>
  <c r="T23" i="1"/>
  <c r="U23" i="1"/>
  <c r="V23" i="1"/>
  <c r="T8" i="1"/>
  <c r="U8" i="1"/>
  <c r="V8" i="1"/>
  <c r="T18" i="1"/>
  <c r="U18" i="1"/>
  <c r="V18" i="1"/>
  <c r="T19" i="1"/>
  <c r="U19" i="1"/>
  <c r="V19" i="1"/>
  <c r="T15" i="1"/>
  <c r="V15" i="1"/>
  <c r="U15" i="1"/>
  <c r="T22" i="1"/>
  <c r="U22" i="1"/>
  <c r="V22" i="1"/>
  <c r="T17" i="1"/>
  <c r="U17" i="1"/>
  <c r="V17" i="1"/>
  <c r="T12" i="1"/>
  <c r="U12" i="1"/>
  <c r="V12" i="1"/>
  <c r="T26" i="1"/>
  <c r="U26" i="1"/>
  <c r="V26" i="1"/>
  <c r="T9" i="1"/>
  <c r="U9" i="1"/>
  <c r="V9" i="1"/>
  <c r="T21" i="1"/>
  <c r="V21" i="1"/>
  <c r="U21" i="1"/>
  <c r="U7" i="1"/>
  <c r="V7" i="1"/>
  <c r="S14" i="1"/>
  <c r="S11" i="1"/>
  <c r="S20" i="1"/>
  <c r="S12" i="1"/>
  <c r="S25" i="1"/>
  <c r="S23" i="1"/>
  <c r="S19" i="1"/>
  <c r="S15" i="1"/>
  <c r="S22" i="1"/>
  <c r="S17" i="1"/>
  <c r="S9" i="1"/>
  <c r="S16" i="1"/>
  <c r="S13" i="1"/>
  <c r="S10" i="1"/>
  <c r="S24" i="1"/>
  <c r="S18" i="1"/>
  <c r="S8" i="1"/>
  <c r="S26" i="1"/>
  <c r="S21" i="1"/>
  <c r="S7" i="1"/>
  <c r="T7" i="1"/>
  <c r="P22" i="1"/>
  <c r="I70" i="1" s="1"/>
  <c r="P21" i="1"/>
  <c r="I69" i="1" s="1"/>
  <c r="P12" i="1"/>
  <c r="I60" i="1" s="1"/>
  <c r="P14" i="1"/>
  <c r="I62" i="1" s="1"/>
  <c r="P8" i="1"/>
  <c r="I56" i="1" s="1"/>
  <c r="P11" i="1"/>
  <c r="I59" i="1" s="1"/>
  <c r="P20" i="1"/>
  <c r="P16" i="1"/>
  <c r="I64" i="1" s="1"/>
  <c r="P25" i="1"/>
  <c r="I73" i="1" s="1"/>
  <c r="P13" i="1"/>
  <c r="I61" i="1" s="1"/>
  <c r="P10" i="1"/>
  <c r="I58" i="1" s="1"/>
  <c r="P24" i="1"/>
  <c r="I72" i="1" s="1"/>
  <c r="P23" i="1"/>
  <c r="I71" i="1" s="1"/>
  <c r="P26" i="1"/>
  <c r="I74" i="1" s="1"/>
  <c r="P18" i="1"/>
  <c r="I66" i="1" s="1"/>
  <c r="P19" i="1"/>
  <c r="I67" i="1" s="1"/>
  <c r="P15" i="1"/>
  <c r="I63" i="1" s="1"/>
  <c r="P7" i="1"/>
  <c r="P17" i="1"/>
  <c r="I65" i="1" s="1"/>
  <c r="P9" i="1"/>
  <c r="I57" i="1" s="1"/>
  <c r="AC20" i="1" l="1"/>
  <c r="AB20" i="1"/>
  <c r="AD8" i="1"/>
  <c r="I55" i="1"/>
  <c r="AH7" i="1"/>
  <c r="AG20" i="1"/>
  <c r="I68" i="1"/>
  <c r="W12" i="1"/>
  <c r="K36" i="1" s="1" a="1"/>
  <c r="K36" i="1" s="1"/>
  <c r="W21" i="1"/>
  <c r="K45" i="1" s="1" a="1"/>
  <c r="K45" i="1" s="1"/>
  <c r="W23" i="1"/>
  <c r="K47" i="1" s="1" a="1"/>
  <c r="K47" i="1" s="1"/>
  <c r="W10" i="1"/>
  <c r="K34" i="1" s="1" a="1"/>
  <c r="K34" i="1" s="1"/>
  <c r="W14" i="1"/>
  <c r="K38" i="1" s="1" a="1"/>
  <c r="K38" i="1" s="1"/>
  <c r="W24" i="1"/>
  <c r="K48" i="1" s="1" a="1"/>
  <c r="K48" i="1" s="1"/>
  <c r="W26" i="1"/>
  <c r="K50" i="1" s="1" a="1"/>
  <c r="K50" i="1" s="1"/>
  <c r="W22" i="1"/>
  <c r="K46" i="1" s="1" a="1"/>
  <c r="K46" i="1" s="1"/>
  <c r="W11" i="1"/>
  <c r="K35" i="1" s="1" a="1"/>
  <c r="K35" i="1" s="1"/>
  <c r="W13" i="1"/>
  <c r="K37" i="1" s="1" a="1"/>
  <c r="K37" i="1" s="1"/>
  <c r="W8" i="1"/>
  <c r="K32" i="1" s="1" a="1"/>
  <c r="K32" i="1" s="1"/>
  <c r="W16" i="1"/>
  <c r="K40" i="1" s="1" a="1"/>
  <c r="K40" i="1" s="1"/>
  <c r="W9" i="1"/>
  <c r="K33" i="1" s="1" a="1"/>
  <c r="K33" i="1" s="1"/>
  <c r="W19" i="1"/>
  <c r="K43" i="1" s="1" a="1"/>
  <c r="K43" i="1" s="1"/>
  <c r="W18" i="1"/>
  <c r="K42" i="1" s="1" a="1"/>
  <c r="K42" i="1" s="1"/>
  <c r="W20" i="1"/>
  <c r="K44" i="1" s="1" a="1"/>
  <c r="K44" i="1" s="1"/>
  <c r="W25" i="1"/>
  <c r="K49" i="1" s="1" a="1"/>
  <c r="K49" i="1" s="1"/>
  <c r="W17" i="1"/>
  <c r="K41" i="1" s="1" a="1"/>
  <c r="K41" i="1" s="1"/>
  <c r="W15" i="1"/>
  <c r="K39" i="1" s="1" a="1"/>
  <c r="K39" i="1" s="1"/>
  <c r="W7" i="1"/>
  <c r="K31" i="1" s="1" a="1"/>
  <c r="K31" i="1" s="1"/>
  <c r="AD20" i="1" l="1"/>
  <c r="AH20" i="1"/>
  <c r="L48" i="1"/>
  <c r="N34" i="1"/>
  <c r="M34" i="1"/>
  <c r="P39" i="1"/>
  <c r="N39" i="1"/>
  <c r="L35" i="1"/>
  <c r="N35" i="1"/>
  <c r="L37" i="1"/>
  <c r="O37" i="1"/>
  <c r="N37" i="1"/>
  <c r="P37" i="1"/>
  <c r="M37" i="1"/>
  <c r="L44" i="1"/>
  <c r="N44" i="1"/>
  <c r="M44" i="1"/>
  <c r="O44" i="1"/>
  <c r="P44" i="1"/>
  <c r="L46" i="1"/>
  <c r="O46" i="1"/>
  <c r="N46" i="1"/>
  <c r="M46" i="1"/>
  <c r="P46" i="1"/>
  <c r="P50" i="1"/>
  <c r="M50" i="1"/>
  <c r="O50" i="1"/>
  <c r="N50" i="1"/>
  <c r="L50" i="1"/>
  <c r="P33" i="1"/>
  <c r="O33" i="1"/>
  <c r="M33" i="1"/>
  <c r="L33" i="1"/>
  <c r="N33" i="1"/>
  <c r="O41" i="1"/>
  <c r="M41" i="1"/>
  <c r="N41" i="1"/>
  <c r="L41" i="1"/>
  <c r="P41" i="1"/>
  <c r="P47" i="1"/>
  <c r="O47" i="1"/>
  <c r="N47" i="1"/>
  <c r="L47" i="1"/>
  <c r="M47" i="1"/>
  <c r="M45" i="1"/>
  <c r="N45" i="1"/>
  <c r="P45" i="1"/>
  <c r="L45" i="1"/>
  <c r="O45" i="1"/>
  <c r="O35" i="1"/>
  <c r="M35" i="1"/>
  <c r="M48" i="1"/>
  <c r="P34" i="1"/>
  <c r="N48" i="1"/>
  <c r="O34" i="1"/>
  <c r="L39" i="1"/>
  <c r="O39" i="1"/>
  <c r="L34" i="1"/>
  <c r="O48" i="1"/>
  <c r="P48" i="1"/>
  <c r="P35" i="1"/>
  <c r="M39" i="1"/>
  <c r="L40" i="1"/>
  <c r="P40" i="1"/>
  <c r="O40" i="1"/>
  <c r="N40" i="1"/>
  <c r="M40" i="1"/>
  <c r="L32" i="1"/>
  <c r="O32" i="1"/>
  <c r="N32" i="1"/>
  <c r="M32" i="1"/>
  <c r="P32" i="1"/>
  <c r="M43" i="1"/>
  <c r="P43" i="1"/>
  <c r="N43" i="1"/>
  <c r="O43" i="1"/>
  <c r="L43" i="1"/>
  <c r="O49" i="1"/>
  <c r="L49" i="1"/>
  <c r="N49" i="1"/>
  <c r="M49" i="1"/>
  <c r="P49" i="1"/>
  <c r="P36" i="1"/>
  <c r="N36" i="1"/>
  <c r="O36" i="1"/>
  <c r="M36" i="1"/>
  <c r="L36" i="1"/>
  <c r="L42" i="1"/>
  <c r="P42" i="1"/>
  <c r="M42" i="1"/>
  <c r="N42" i="1"/>
  <c r="O42" i="1"/>
  <c r="N38" i="1"/>
  <c r="O38" i="1"/>
  <c r="L38" i="1"/>
  <c r="M38" i="1"/>
  <c r="P38" i="1"/>
  <c r="L31" i="1"/>
  <c r="P31" i="1"/>
  <c r="O31" i="1"/>
  <c r="N31" i="1"/>
  <c r="M31" i="1"/>
  <c r="AG8" i="1" l="1"/>
  <c r="W43" i="1"/>
  <c r="W38" i="1"/>
  <c r="W42" i="1"/>
  <c r="W50" i="1"/>
  <c r="W32" i="1"/>
  <c r="W40" i="1"/>
  <c r="W47" i="1"/>
  <c r="W46" i="1"/>
  <c r="W48" i="1"/>
  <c r="W49" i="1"/>
  <c r="W41" i="1"/>
  <c r="L60" i="1"/>
  <c r="W33" i="1"/>
  <c r="W39" i="1"/>
  <c r="W45" i="1"/>
  <c r="W35" i="1"/>
  <c r="W34" i="1"/>
  <c r="W37" i="1"/>
  <c r="W36" i="1"/>
  <c r="W44" i="1"/>
  <c r="L55" i="1"/>
  <c r="T42" i="1"/>
  <c r="M66" i="1"/>
  <c r="U33" i="1"/>
  <c r="N57" i="1"/>
  <c r="T43" i="1"/>
  <c r="M67" i="1"/>
  <c r="V40" i="1"/>
  <c r="O64" i="1"/>
  <c r="V39" i="1"/>
  <c r="O63" i="1"/>
  <c r="V45" i="1"/>
  <c r="O69" i="1"/>
  <c r="V47" i="1"/>
  <c r="O71" i="1"/>
  <c r="S33" i="1"/>
  <c r="L57" i="1"/>
  <c r="T44" i="1"/>
  <c r="M68" i="1"/>
  <c r="U35" i="1"/>
  <c r="N59" i="1"/>
  <c r="V35" i="1"/>
  <c r="O59" i="1"/>
  <c r="S45" i="1"/>
  <c r="L69" i="1"/>
  <c r="T33" i="1"/>
  <c r="M57" i="1"/>
  <c r="U44" i="1"/>
  <c r="N68" i="1"/>
  <c r="S35" i="1"/>
  <c r="L59" i="1"/>
  <c r="T50" i="1"/>
  <c r="M74" i="1"/>
  <c r="T38" i="1"/>
  <c r="M62" i="1"/>
  <c r="S39" i="1"/>
  <c r="L63" i="1"/>
  <c r="S38" i="1"/>
  <c r="L62" i="1"/>
  <c r="S36" i="1"/>
  <c r="S49" i="1"/>
  <c r="L73" i="1"/>
  <c r="T32" i="1"/>
  <c r="M56" i="1"/>
  <c r="S40" i="1"/>
  <c r="L64" i="1"/>
  <c r="V34" i="1"/>
  <c r="O58" i="1"/>
  <c r="V33" i="1"/>
  <c r="O57" i="1"/>
  <c r="T46" i="1"/>
  <c r="M70" i="1"/>
  <c r="S44" i="1"/>
  <c r="L68" i="1"/>
  <c r="U39" i="1"/>
  <c r="N63" i="1"/>
  <c r="S37" i="1"/>
  <c r="L61" i="1"/>
  <c r="V38" i="1"/>
  <c r="O62" i="1"/>
  <c r="T36" i="1"/>
  <c r="M60" i="1"/>
  <c r="V49" i="1"/>
  <c r="O73" i="1"/>
  <c r="U32" i="1"/>
  <c r="N56" i="1"/>
  <c r="T39" i="1"/>
  <c r="M63" i="1"/>
  <c r="U48" i="1"/>
  <c r="N72" i="1"/>
  <c r="U45" i="1"/>
  <c r="N69" i="1"/>
  <c r="S41" i="1"/>
  <c r="L65" i="1"/>
  <c r="U46" i="1"/>
  <c r="N70" i="1"/>
  <c r="T37" i="1"/>
  <c r="M61" i="1"/>
  <c r="U40" i="1"/>
  <c r="N64" i="1"/>
  <c r="V44" i="1"/>
  <c r="O68" i="1"/>
  <c r="S42" i="1"/>
  <c r="L66" i="1"/>
  <c r="V36" i="1"/>
  <c r="O60" i="1"/>
  <c r="V32" i="1"/>
  <c r="O56" i="1"/>
  <c r="T45" i="1"/>
  <c r="M69" i="1"/>
  <c r="U41" i="1"/>
  <c r="N65" i="1"/>
  <c r="S50" i="1"/>
  <c r="L74" i="1"/>
  <c r="V46" i="1"/>
  <c r="O70" i="1"/>
  <c r="T34" i="1"/>
  <c r="M58" i="1"/>
  <c r="U47" i="1"/>
  <c r="N71" i="1"/>
  <c r="U49" i="1"/>
  <c r="N73" i="1"/>
  <c r="U38" i="1"/>
  <c r="N62" i="1"/>
  <c r="S43" i="1"/>
  <c r="L67" i="1"/>
  <c r="U36" i="1"/>
  <c r="N60" i="1"/>
  <c r="S32" i="1"/>
  <c r="L56" i="1"/>
  <c r="T48" i="1"/>
  <c r="M72" i="1"/>
  <c r="T47" i="1"/>
  <c r="M71" i="1"/>
  <c r="T41" i="1"/>
  <c r="M65" i="1"/>
  <c r="U50" i="1"/>
  <c r="N74" i="1"/>
  <c r="S46" i="1"/>
  <c r="L70" i="1"/>
  <c r="U37" i="1"/>
  <c r="N61" i="1"/>
  <c r="U34" i="1"/>
  <c r="N58" i="1"/>
  <c r="S34" i="1"/>
  <c r="L58" i="1"/>
  <c r="T49" i="1"/>
  <c r="M73" i="1"/>
  <c r="V42" i="1"/>
  <c r="O66" i="1"/>
  <c r="V43" i="1"/>
  <c r="O67" i="1"/>
  <c r="U42" i="1"/>
  <c r="N66" i="1"/>
  <c r="U43" i="1"/>
  <c r="N67" i="1"/>
  <c r="T40" i="1"/>
  <c r="M64" i="1"/>
  <c r="V48" i="1"/>
  <c r="O72" i="1"/>
  <c r="T35" i="1"/>
  <c r="M59" i="1"/>
  <c r="S47" i="1"/>
  <c r="L71" i="1"/>
  <c r="V41" i="1"/>
  <c r="O65" i="1"/>
  <c r="V50" i="1"/>
  <c r="O74" i="1"/>
  <c r="V37" i="1"/>
  <c r="O61" i="1"/>
  <c r="S48" i="1"/>
  <c r="L72" i="1"/>
  <c r="T31" i="1"/>
  <c r="M55" i="1"/>
  <c r="U31" i="1"/>
  <c r="N55" i="1"/>
  <c r="V31" i="1"/>
  <c r="O55" i="1"/>
  <c r="W31" i="1"/>
  <c r="AH8" i="1"/>
  <c r="S31" i="1"/>
  <c r="Q70" i="1" l="1"/>
  <c r="Q72" i="1"/>
  <c r="Q71" i="1"/>
  <c r="Q60" i="1"/>
  <c r="Q67" i="1"/>
  <c r="Q69" i="1"/>
  <c r="Q57" i="1"/>
  <c r="Q74" i="1"/>
  <c r="Q62" i="1"/>
  <c r="Q56" i="1"/>
  <c r="Q64" i="1"/>
  <c r="Q66" i="1"/>
  <c r="Q63" i="1"/>
  <c r="Q58" i="1"/>
  <c r="Q68" i="1"/>
  <c r="Q59" i="1"/>
  <c r="Q65" i="1"/>
  <c r="Q61" i="1"/>
  <c r="Q73" i="1"/>
  <c r="AB9" i="1"/>
  <c r="Q55" i="1"/>
  <c r="AC9" i="1"/>
  <c r="AD9" i="1"/>
  <c r="N91" i="1" l="1"/>
  <c r="U91" i="1" s="1"/>
  <c r="P91" i="1"/>
  <c r="W91" i="1" s="1"/>
  <c r="M91" i="1"/>
  <c r="T91" i="1" s="1"/>
  <c r="L91" i="1"/>
  <c r="S91" i="1" s="1"/>
  <c r="O91" i="1"/>
  <c r="V91" i="1" s="1"/>
  <c r="P80" i="1"/>
  <c r="W80" i="1" s="1"/>
  <c r="L80" i="1"/>
  <c r="S80" i="1" s="1"/>
  <c r="N80" i="1"/>
  <c r="U80" i="1" s="1"/>
  <c r="M80" i="1"/>
  <c r="T80" i="1" s="1"/>
  <c r="O80" i="1"/>
  <c r="V80" i="1" s="1"/>
  <c r="N97" i="1"/>
  <c r="U97" i="1" s="1"/>
  <c r="L97" i="1"/>
  <c r="S97" i="1" s="1"/>
  <c r="P97" i="1"/>
  <c r="W97" i="1" s="1"/>
  <c r="M97" i="1"/>
  <c r="T97" i="1" s="1"/>
  <c r="O97" i="1"/>
  <c r="V97" i="1" s="1"/>
  <c r="O92" i="1"/>
  <c r="V92" i="1" s="1"/>
  <c r="L92" i="1"/>
  <c r="S92" i="1" s="1"/>
  <c r="P92" i="1"/>
  <c r="W92" i="1" s="1"/>
  <c r="N92" i="1"/>
  <c r="U92" i="1" s="1"/>
  <c r="M92" i="1"/>
  <c r="T92" i="1" s="1"/>
  <c r="O89" i="1"/>
  <c r="V89" i="1" s="1"/>
  <c r="M89" i="1"/>
  <c r="T89" i="1" s="1"/>
  <c r="L89" i="1"/>
  <c r="S89" i="1" s="1"/>
  <c r="P89" i="1"/>
  <c r="W89" i="1" s="1"/>
  <c r="N89" i="1"/>
  <c r="U89" i="1" s="1"/>
  <c r="O83" i="1"/>
  <c r="V83" i="1" s="1"/>
  <c r="M83" i="1"/>
  <c r="T83" i="1" s="1"/>
  <c r="N83" i="1"/>
  <c r="U83" i="1" s="1"/>
  <c r="L83" i="1"/>
  <c r="S83" i="1" s="1"/>
  <c r="P83" i="1"/>
  <c r="W83" i="1" s="1"/>
  <c r="O81" i="1"/>
  <c r="V81" i="1" s="1"/>
  <c r="L81" i="1"/>
  <c r="S81" i="1" s="1"/>
  <c r="N81" i="1"/>
  <c r="U81" i="1" s="1"/>
  <c r="M81" i="1"/>
  <c r="T81" i="1" s="1"/>
  <c r="P81" i="1"/>
  <c r="W81" i="1" s="1"/>
  <c r="O86" i="1"/>
  <c r="V86" i="1" s="1"/>
  <c r="L86" i="1"/>
  <c r="S86" i="1" s="1"/>
  <c r="N86" i="1"/>
  <c r="U86" i="1" s="1"/>
  <c r="M86" i="1"/>
  <c r="T86" i="1" s="1"/>
  <c r="P86" i="1"/>
  <c r="W86" i="1" s="1"/>
  <c r="O90" i="1"/>
  <c r="V90" i="1" s="1"/>
  <c r="N90" i="1"/>
  <c r="U90" i="1" s="1"/>
  <c r="L90" i="1"/>
  <c r="S90" i="1" s="1"/>
  <c r="P90" i="1"/>
  <c r="W90" i="1" s="1"/>
  <c r="M90" i="1"/>
  <c r="T90" i="1" s="1"/>
  <c r="O96" i="1"/>
  <c r="V96" i="1" s="1"/>
  <c r="N96" i="1"/>
  <c r="U96" i="1" s="1"/>
  <c r="M96" i="1"/>
  <c r="T96" i="1" s="1"/>
  <c r="P96" i="1"/>
  <c r="W96" i="1" s="1"/>
  <c r="L96" i="1"/>
  <c r="S96" i="1" s="1"/>
  <c r="P87" i="1"/>
  <c r="W87" i="1" s="1"/>
  <c r="M87" i="1"/>
  <c r="T87" i="1" s="1"/>
  <c r="L87" i="1"/>
  <c r="S87" i="1" s="1"/>
  <c r="O87" i="1"/>
  <c r="V87" i="1" s="1"/>
  <c r="N87" i="1"/>
  <c r="U87" i="1" s="1"/>
  <c r="O94" i="1"/>
  <c r="V94" i="1" s="1"/>
  <c r="L94" i="1"/>
  <c r="S94" i="1" s="1"/>
  <c r="N94" i="1"/>
  <c r="U94" i="1" s="1"/>
  <c r="P94" i="1"/>
  <c r="W94" i="1" s="1"/>
  <c r="M94" i="1"/>
  <c r="T94" i="1" s="1"/>
  <c r="P88" i="1"/>
  <c r="W88" i="1" s="1"/>
  <c r="N88" i="1"/>
  <c r="U88" i="1" s="1"/>
  <c r="O88" i="1"/>
  <c r="V88" i="1" s="1"/>
  <c r="L88" i="1"/>
  <c r="S88" i="1" s="1"/>
  <c r="M88" i="1"/>
  <c r="T88" i="1" s="1"/>
  <c r="O85" i="1"/>
  <c r="V85" i="1" s="1"/>
  <c r="L85" i="1"/>
  <c r="S85" i="1" s="1"/>
  <c r="P85" i="1"/>
  <c r="W85" i="1" s="1"/>
  <c r="M85" i="1"/>
  <c r="T85" i="1" s="1"/>
  <c r="N85" i="1"/>
  <c r="U85" i="1" s="1"/>
  <c r="L93" i="1"/>
  <c r="S93" i="1" s="1"/>
  <c r="N93" i="1"/>
  <c r="U93" i="1" s="1"/>
  <c r="O93" i="1"/>
  <c r="V93" i="1" s="1"/>
  <c r="P93" i="1"/>
  <c r="W93" i="1" s="1"/>
  <c r="M93" i="1"/>
  <c r="T93" i="1" s="1"/>
  <c r="L82" i="1"/>
  <c r="S82" i="1" s="1"/>
  <c r="O82" i="1"/>
  <c r="V82" i="1" s="1"/>
  <c r="M82" i="1"/>
  <c r="T82" i="1" s="1"/>
  <c r="P82" i="1"/>
  <c r="W82" i="1" s="1"/>
  <c r="N82" i="1"/>
  <c r="U82" i="1" s="1"/>
  <c r="L84" i="1"/>
  <c r="S84" i="1" s="1"/>
  <c r="O84" i="1"/>
  <c r="V84" i="1" s="1"/>
  <c r="N84" i="1"/>
  <c r="U84" i="1" s="1"/>
  <c r="M84" i="1"/>
  <c r="T84" i="1" s="1"/>
  <c r="P84" i="1"/>
  <c r="W84" i="1" s="1"/>
  <c r="M79" i="1"/>
  <c r="T79" i="1" s="1"/>
  <c r="O79" i="1"/>
  <c r="V79" i="1" s="1"/>
  <c r="N79" i="1"/>
  <c r="U79" i="1" s="1"/>
  <c r="P79" i="1"/>
  <c r="W79" i="1" s="1"/>
  <c r="L79" i="1"/>
  <c r="S79" i="1" s="1"/>
  <c r="O95" i="1"/>
  <c r="V95" i="1" s="1"/>
  <c r="L95" i="1"/>
  <c r="S95" i="1" s="1"/>
  <c r="P95" i="1"/>
  <c r="W95" i="1" s="1"/>
  <c r="N95" i="1"/>
  <c r="U95" i="1" s="1"/>
  <c r="M95" i="1"/>
  <c r="T95" i="1" s="1"/>
  <c r="L78" i="1"/>
  <c r="M78" i="1"/>
  <c r="T78" i="1" s="1"/>
  <c r="N78" i="1"/>
  <c r="U78" i="1" s="1"/>
  <c r="O78" i="1"/>
  <c r="V78" i="1" s="1"/>
  <c r="P78" i="1"/>
  <c r="AC13" i="1"/>
  <c r="W78" i="1" l="1"/>
  <c r="AH21" i="1"/>
  <c r="AG21" i="1"/>
  <c r="S78" i="1"/>
  <c r="AG13" i="1"/>
  <c r="AC21" i="1"/>
  <c r="AB21" i="1" l="1"/>
  <c r="AG25" i="1"/>
  <c r="AD21" i="1"/>
  <c r="AC2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<sst xmlns="http://schemas.openxmlformats.org/spreadsheetml/2006/main" count="129" uniqueCount="57">
  <si>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</si>
  <si>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</si>
  <si>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</si>
  <si>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</si>
  <si>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</si>
  <si>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</si>
  <si>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</si>
  <si>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</si>
  <si>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</si>
  <si>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</si>
  <si>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</si>
  <si>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</si>
  <si>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</si>
  <si>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</si>
  <si>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</si>
  <si>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</si>
  <si>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</si>
  <si>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</si>
  <si>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</si>
  <si>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</si>
  <si>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A</t>
  </si>
  <si>
    <t>B</t>
  </si>
  <si>
    <t>C</t>
  </si>
  <si>
    <t>D</t>
  </si>
  <si>
    <t>correct answer</t>
  </si>
  <si>
    <t>random numbers</t>
  </si>
  <si>
    <t>A^2</t>
  </si>
  <si>
    <t>B^2</t>
  </si>
  <si>
    <t>C^2</t>
  </si>
  <si>
    <t>D^2</t>
  </si>
  <si>
    <t>Mismatch</t>
  </si>
  <si>
    <t>likely</t>
  </si>
  <si>
    <t>rnd  #s</t>
  </si>
  <si>
    <t>rnd #s</t>
  </si>
  <si>
    <t>Expected</t>
  </si>
  <si>
    <t>Actual</t>
  </si>
  <si>
    <t>Probabilities of each answer taken from corpus</t>
  </si>
  <si>
    <t>CDF</t>
  </si>
  <si>
    <t>Actual results for the pair of students (simulated to be random but we will take the actual data)</t>
  </si>
  <si>
    <t>P-value</t>
  </si>
  <si>
    <t>staging for calculations</t>
  </si>
  <si>
    <t>Here is simulate it using random numbers</t>
  </si>
  <si>
    <t xml:space="preserve">Matching </t>
  </si>
  <si>
    <t>Not matching</t>
  </si>
  <si>
    <t>p-value</t>
  </si>
  <si>
    <t>Method 1b - ignore correct answers</t>
  </si>
  <si>
    <t>PMF</t>
  </si>
  <si>
    <t>staging 1</t>
  </si>
  <si>
    <t>staging 2</t>
  </si>
  <si>
    <t>staging 3</t>
  </si>
  <si>
    <t>Method 2b - ignore correct answers</t>
  </si>
  <si>
    <t>Method 1 - agnostic to correct answers</t>
  </si>
  <si>
    <t>Method 2 - agnostic to correct answers</t>
  </si>
  <si>
    <t>1) If paper is easy/to catch students who are copying from really good students with lots of correct answers, then use agnostic to correct answers</t>
  </si>
  <si>
    <t>2) If paper is hard/cannot legally penalize a pair of correct, then use 'ignore correct answers'</t>
  </si>
  <si>
    <t>v.unlikely matches</t>
  </si>
  <si>
    <t>less likely 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</si>
</sst>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CC52-4DEA-454D-A1E1-AB78E9311142}">
  <dimension ref="A4:AH97"/>
  <sheetViews>
    <sheetView tabSelected="1" zoomScaleNormal="100" workbookViewId="0">
      <selection activeCell="AO14" sqref="AO14"/>
    </sheetView>
  </sheetViews>
  <sheetFormatPr defaultRowHeight="15" x14ac:dyDescent="0.25"/>
  <cols>
    <col min="11" max="11" width="11.85546875" customWidth="1"/>
    <col min="16" max="16" width="11.140625" customWidth="1"/>
  </cols>
  <sheetData>
    <row r="4" spans="1:34" x14ac:dyDescent="0.25">
      <c r="F4" t="s">
        <v>36</v>
      </c>
      <c r="M4" t="s">
        <v>46</v>
      </c>
      <c r="T4" t="s">
        <v>37</v>
      </c>
    </row>
    <row r="5" spans="1:34" x14ac:dyDescent="0.25">
      <c r="F5" t="s">
        <v>41</v>
      </c>
      <c r="AA5" t="s">
        <v>51</v>
      </c>
      <c r="AG5" t="s">
        <v>52</v>
      </c>
    </row>
    <row r="6" spans="1:34" x14ac:dyDescent="0.25">
      <c r="A6" t="s">
        <v>25</v>
      </c>
      <c r="F6" t="s">
        <v>20</v>
      </c>
      <c r="G6" t="s">
        <v>21</v>
      </c>
      <c r="H6" t="s">
        <v>22</v>
      </c>
      <c r="I6" t="s">
        <v>23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AB6">
        <v>0.2</v>
      </c>
      <c r="AC6">
        <v>0.4</v>
      </c>
      <c r="AG6" t="s">
        <v>42</v>
      </c>
      <c r="AH6" t="s">
        <v>43</v>
      </c>
    </row>
    <row r="7" spans="1:34" x14ac:dyDescent="0.25">
      <c r="A7">
        <f ca="1">RAND()</f>
        <v>0.97921384538171818</v>
      </c>
      <c r="B7">
        <f ca="1">RAND()</f>
        <v>0.62417298531726539</v>
      </c>
      <c r="C7">
        <f ca="1">RAND()</f>
        <v>0.14851900817389951</v>
      </c>
      <c r="E7" t="s">
        <v>0</v>
      </c>
      <c r="F7">
        <f ca="1">MIN(A7:C7)</f>
        <v>0.14851900817389951</v>
      </c>
      <c r="G7">
        <f ca="1">1-MAX(A7:C7)</f>
        <v>2.0786154618281816E-2</v>
      </c>
      <c r="H7">
        <f ca="1">2*MAX(A7:C7)-(SUM(A7:C7))+MIN(A7:C7)</f>
        <v>0.3550408600644529</v>
      </c>
      <c r="I7">
        <f ca="1">(SUM(A7:C7))-2*MIN(A7:C7) - MAX(A7:C7)</f>
        <v>0.47565397714336577</v>
      </c>
      <c r="L7">
        <f ca="1">F7^2</f>
        <v>2.205789578895883E-2</v>
      </c>
      <c r="M7">
        <f t="shared" ref="M7:N7" ca="1" si="0">G7^2</f>
        <v>4.3206422381511847E-4</v>
      </c>
      <c r="N7">
        <f t="shared" ca="1" si="0"/>
        <v>0.12605401231530644</v>
      </c>
      <c r="O7">
        <f ca="1">I7^2</f>
        <v>0.22624670597230154</v>
      </c>
      <c r="P7">
        <f ca="1">1-(SUM(L7:O7))</f>
        <v>0.62520932169961807</v>
      </c>
      <c r="S7">
        <f ca="1">L7</f>
        <v>2.205789578895883E-2</v>
      </c>
      <c r="T7">
        <f ca="1">SUM($L7:M7)</f>
        <v>2.2489960012773948E-2</v>
      </c>
      <c r="U7">
        <f ca="1">SUM($L7:N7)</f>
        <v>0.14854397232808039</v>
      </c>
      <c r="V7">
        <f ca="1">SUM($L7:O7)</f>
        <v>0.37479067830038193</v>
      </c>
      <c r="W7">
        <f ca="1">SUM($L7:P7)</f>
        <v>1</v>
      </c>
      <c r="AB7" t="s">
        <v>55</v>
      </c>
      <c r="AC7" t="s">
        <v>56</v>
      </c>
      <c r="AD7" t="s">
        <v>31</v>
      </c>
      <c r="AF7" t="s">
        <v>34</v>
      </c>
      <c r="AG7">
        <f ca="1">SUM(L7:O26)</f>
        <v>7.6649260349589623</v>
      </c>
      <c r="AH7">
        <f ca="1">SUM(P7:P26)</f>
        <v>12.335073965041037</v>
      </c>
    </row>
    <row r="8" spans="1:34" x14ac:dyDescent="0.25">
      <c r="A8">
        <f t="shared" ref="A8:C26" ca="1" si="1">RAND()</f>
        <v>0.58359992537795391</v>
      </c>
      <c r="B8">
        <f t="shared" ca="1" si="1"/>
        <v>0.22737004329532551</v>
      </c>
      <c r="C8">
        <f t="shared" ca="1" si="1"/>
        <v>0.70119737897325107</v>
      </c>
      <c r="E8" t="s">
        <v>1</v>
      </c>
      <c r="F8">
        <f t="shared" ref="F8:F26" ca="1" si="2">MIN(A8:C8)</f>
        <v>0.22737004329532551</v>
      </c>
      <c r="G8">
        <f t="shared" ref="G8:G26" ca="1" si="3">1-MAX(A8:C8)</f>
        <v>0.29880262102674893</v>
      </c>
      <c r="H8">
        <f t="shared" ref="H8:H26" ca="1" si="4">2*MAX(A8:C8)-(SUM(A8:C8))+MIN(A8:C8)</f>
        <v>0.11759745359529716</v>
      </c>
      <c r="I8">
        <f t="shared" ref="I8:I26" ca="1" si="5">(SUM(A8:C8))-2*MIN(A8:C8) - MAX(A8:C8)</f>
        <v>0.3562298820826284</v>
      </c>
      <c r="L8">
        <f t="shared" ref="L8:L26" ca="1" si="6">F8^2</f>
        <v>5.1697136588118198E-2</v>
      </c>
      <c r="M8">
        <f t="shared" ref="M8:M26" ca="1" si="7">G8^2</f>
        <v>8.9283006332454937E-2</v>
      </c>
      <c r="N8">
        <f t="shared" ref="N8:N26" ca="1" si="8">H8^2</f>
        <v>1.382916109209807E-2</v>
      </c>
      <c r="O8">
        <f t="shared" ref="O8:O26" ca="1" si="9">I8^2</f>
        <v>0.12689972888860335</v>
      </c>
      <c r="P8">
        <f t="shared" ref="P8:P26" ca="1" si="10">1-(SUM(L8:O8))</f>
        <v>0.71829096709872542</v>
      </c>
      <c r="S8">
        <f t="shared" ref="S8:S26" ca="1" si="11">L8</f>
        <v>5.1697136588118198E-2</v>
      </c>
      <c r="T8">
        <f ca="1">SUM($L8:M8)</f>
        <v>0.14098014292057315</v>
      </c>
      <c r="U8">
        <f ca="1">SUM($L8:N8)</f>
        <v>0.15480930401267121</v>
      </c>
      <c r="V8">
        <f ca="1">SUM($L8:O8)</f>
        <v>0.28170903290127458</v>
      </c>
      <c r="W8">
        <f ca="1">SUM($L8:P8)</f>
        <v>1</v>
      </c>
      <c r="AA8" t="s">
        <v>34</v>
      </c>
      <c r="AB8">
        <f ca="1">SUMIF($L$7:$O$26,"&lt;"&amp;AB$6,$L$7:$O$26)</f>
        <v>3.4991319200151452</v>
      </c>
      <c r="AC8">
        <f ca="1">SUMIFS($L$7:$O$26,$L$7:$O$26,"&gt;"&amp;AB$6,$L$7:$O$26,"&lt;"&amp;AC$6)</f>
        <v>2.572589333467707</v>
      </c>
      <c r="AD8">
        <f ca="1">SUMIF($L$7:$O$26,"&gt;"&amp;AC$6,$L$7:$O$26)+SUM(P7:P26)</f>
        <v>13.928278746517146</v>
      </c>
      <c r="AF8" t="s">
        <v>35</v>
      </c>
      <c r="AG8">
        <f ca="1">SUM(L31:O50)</f>
        <v>6</v>
      </c>
      <c r="AH8">
        <f ca="1">SUM(P31:P50)</f>
        <v>14</v>
      </c>
    </row>
    <row r="9" spans="1:34" x14ac:dyDescent="0.25">
      <c r="A9">
        <f t="shared" ca="1" si="1"/>
        <v>0.55223075700686186</v>
      </c>
      <c r="B9">
        <f t="shared" ca="1" si="1"/>
        <v>0.36282145464285653</v>
      </c>
      <c r="C9">
        <f t="shared" ca="1" si="1"/>
        <v>0.2472510441992577</v>
      </c>
      <c r="E9" t="s">
        <v>2</v>
      </c>
      <c r="F9">
        <f t="shared" ca="1" si="2"/>
        <v>0.2472510441992577</v>
      </c>
      <c r="G9">
        <f t="shared" ca="1" si="3"/>
        <v>0.44776924299313814</v>
      </c>
      <c r="H9">
        <f t="shared" ca="1" si="4"/>
        <v>0.18940930236400533</v>
      </c>
      <c r="I9">
        <f t="shared" ca="1" si="5"/>
        <v>0.11557041044359884</v>
      </c>
      <c r="L9">
        <f t="shared" ca="1" si="6"/>
        <v>6.1133078857623285E-2</v>
      </c>
      <c r="M9">
        <f t="shared" ca="1" si="7"/>
        <v>0.200497294970648</v>
      </c>
      <c r="N9">
        <f t="shared" ca="1" si="8"/>
        <v>3.5875883822019193E-2</v>
      </c>
      <c r="O9">
        <f t="shared" ca="1" si="9"/>
        <v>1.33565197701019E-2</v>
      </c>
      <c r="P9">
        <f t="shared" ca="1" si="10"/>
        <v>0.68913722257960774</v>
      </c>
      <c r="S9">
        <f t="shared" ca="1" si="11"/>
        <v>6.1133078857623285E-2</v>
      </c>
      <c r="T9">
        <f ca="1">SUM($L9:M9)</f>
        <v>0.26163037382827126</v>
      </c>
      <c r="U9">
        <f ca="1">SUM($L9:N9)</f>
        <v>0.29750625765029043</v>
      </c>
      <c r="V9">
        <f ca="1">SUM($L9:O9)</f>
        <v>0.31086277742039231</v>
      </c>
      <c r="W9">
        <f ca="1">SUM($L9:P9)</f>
        <v>1</v>
      </c>
      <c r="AA9" t="s">
        <v>35</v>
      </c>
      <c r="AB9">
        <f ca="1">SUMIF($S$31:$W$50,"&lt;"&amp;AB$6,$L$31:$P$50)</f>
        <v>2</v>
      </c>
      <c r="AC9">
        <f ca="1">SUMIFS($L$31:$P$50,$S$31:$W$50,"&gt;"&amp;AB$6,$S$31:$W$50,"&lt;"&amp;AC$6)</f>
        <v>2</v>
      </c>
      <c r="AD9">
        <f ca="1">SUMIF($S$31:$W$50,"&gt;"&amp;AC$6,$L$31:$P$50)</f>
        <v>16</v>
      </c>
    </row>
    <row r="10" spans="1:34" x14ac:dyDescent="0.25">
      <c r="A10">
        <f t="shared" ca="1" si="1"/>
        <v>6.9688276417791628E-2</v>
      </c>
      <c r="B10">
        <f t="shared" ca="1" si="1"/>
        <v>0.64991039253140215</v>
      </c>
      <c r="C10">
        <f t="shared" ca="1" si="1"/>
        <v>0.43780690556815816</v>
      </c>
      <c r="E10" t="s">
        <v>3</v>
      </c>
      <c r="F10">
        <f t="shared" ca="1" si="2"/>
        <v>6.9688276417791628E-2</v>
      </c>
      <c r="G10">
        <f t="shared" ca="1" si="3"/>
        <v>0.35008960746859785</v>
      </c>
      <c r="H10">
        <f t="shared" ca="1" si="4"/>
        <v>0.21210348696324399</v>
      </c>
      <c r="I10">
        <f t="shared" ca="1" si="5"/>
        <v>0.36811862915036653</v>
      </c>
      <c r="L10">
        <f t="shared" ca="1" si="6"/>
        <v>4.8564558700825329E-3</v>
      </c>
      <c r="M10">
        <f t="shared" ca="1" si="7"/>
        <v>0.12256273325751693</v>
      </c>
      <c r="N10">
        <f t="shared" ca="1" si="8"/>
        <v>4.4987889181967014E-2</v>
      </c>
      <c r="O10">
        <f t="shared" ca="1" si="9"/>
        <v>0.13551132512754507</v>
      </c>
      <c r="P10">
        <f t="shared" ca="1" si="10"/>
        <v>0.69208159656288848</v>
      </c>
      <c r="S10">
        <f t="shared" ca="1" si="11"/>
        <v>4.8564558700825329E-3</v>
      </c>
      <c r="T10">
        <f ca="1">SUM($L10:M10)</f>
        <v>0.12741918912759947</v>
      </c>
      <c r="U10">
        <f ca="1">SUM($L10:N10)</f>
        <v>0.17240707830956647</v>
      </c>
      <c r="V10">
        <f ca="1">SUM($L10:O10)</f>
        <v>0.30791840343711152</v>
      </c>
      <c r="W10">
        <f ca="1">SUM($L10:P10)</f>
        <v>1</v>
      </c>
    </row>
    <row r="11" spans="1:34" x14ac:dyDescent="0.25">
      <c r="A11">
        <f t="shared" ca="1" si="1"/>
        <v>0.47632395718047282</v>
      </c>
      <c r="B11">
        <f t="shared" ca="1" si="1"/>
        <v>0.40023571567565919</v>
      </c>
      <c r="C11">
        <f t="shared" ca="1" si="1"/>
        <v>0.23780209988121159</v>
      </c>
      <c r="E11" t="s">
        <v>4</v>
      </c>
      <c r="F11">
        <f t="shared" ca="1" si="2"/>
        <v>0.23780209988121159</v>
      </c>
      <c r="G11">
        <f t="shared" ca="1" si="3"/>
        <v>0.52367604281952718</v>
      </c>
      <c r="H11">
        <f t="shared" ca="1" si="4"/>
        <v>7.6088241504813636E-2</v>
      </c>
      <c r="I11">
        <f t="shared" ca="1" si="5"/>
        <v>0.16243361579444759</v>
      </c>
      <c r="L11">
        <f t="shared" ca="1" si="6"/>
        <v>5.6549838707913733E-2</v>
      </c>
      <c r="M11">
        <f t="shared" ca="1" si="7"/>
        <v>0.27423659782311927</v>
      </c>
      <c r="N11">
        <f t="shared" ca="1" si="8"/>
        <v>5.7894204952948442E-3</v>
      </c>
      <c r="O11">
        <f t="shared" ca="1" si="9"/>
        <v>2.6384679540058215E-2</v>
      </c>
      <c r="P11">
        <f t="shared" ca="1" si="10"/>
        <v>0.63703946343361395</v>
      </c>
      <c r="S11">
        <f t="shared" ca="1" si="11"/>
        <v>5.6549838707913733E-2</v>
      </c>
      <c r="T11">
        <f ca="1">SUM($L11:M11)</f>
        <v>0.33078643653103301</v>
      </c>
      <c r="U11">
        <f ca="1">SUM($L11:N11)</f>
        <v>0.33657585702632786</v>
      </c>
      <c r="V11">
        <f ca="1">SUM($L11:O11)</f>
        <v>0.36296053656638605</v>
      </c>
      <c r="W11">
        <f ca="1">SUM($L11:P11)</f>
        <v>1</v>
      </c>
    </row>
    <row r="12" spans="1:34" x14ac:dyDescent="0.25">
      <c r="A12">
        <f t="shared" ca="1" si="1"/>
        <v>0.92940723481328769</v>
      </c>
      <c r="B12">
        <f t="shared" ca="1" si="1"/>
        <v>0.78615458700370788</v>
      </c>
      <c r="C12">
        <f t="shared" ca="1" si="1"/>
        <v>0.11340125996787553</v>
      </c>
      <c r="E12" t="s">
        <v>5</v>
      </c>
      <c r="F12">
        <f t="shared" ca="1" si="2"/>
        <v>0.11340125996787553</v>
      </c>
      <c r="G12">
        <f t="shared" ca="1" si="3"/>
        <v>7.0592765186712314E-2</v>
      </c>
      <c r="H12">
        <f t="shared" ca="1" si="4"/>
        <v>0.14325264780957991</v>
      </c>
      <c r="I12">
        <f t="shared" ca="1" si="5"/>
        <v>0.67275332703583224</v>
      </c>
      <c r="L12">
        <f t="shared" ca="1" si="6"/>
        <v>1.285984576230169E-2</v>
      </c>
      <c r="M12">
        <f t="shared" ca="1" si="7"/>
        <v>4.9833384967063023E-3</v>
      </c>
      <c r="N12">
        <f t="shared" ca="1" si="8"/>
        <v>2.052132110445554E-2</v>
      </c>
      <c r="O12">
        <f t="shared" ca="1" si="9"/>
        <v>0.45259703903778142</v>
      </c>
      <c r="P12">
        <f t="shared" ca="1" si="10"/>
        <v>0.50903845559875505</v>
      </c>
      <c r="S12">
        <f t="shared" ca="1" si="11"/>
        <v>1.285984576230169E-2</v>
      </c>
      <c r="T12">
        <f ca="1">SUM($L12:M12)</f>
        <v>1.7843184259007994E-2</v>
      </c>
      <c r="U12">
        <f ca="1">SUM($L12:N12)</f>
        <v>3.836450536346353E-2</v>
      </c>
      <c r="V12">
        <f ca="1">SUM($L12:O12)</f>
        <v>0.49096154440124495</v>
      </c>
      <c r="W12">
        <f ca="1">SUM($L12:P12)</f>
        <v>1</v>
      </c>
    </row>
    <row r="13" spans="1:34" x14ac:dyDescent="0.25">
      <c r="A13">
        <f t="shared" ca="1" si="1"/>
        <v>0.97899269688451374</v>
      </c>
      <c r="B13">
        <f t="shared" ca="1" si="1"/>
        <v>0.84138871209808319</v>
      </c>
      <c r="C13">
        <f t="shared" ca="1" si="1"/>
        <v>9.6606613119328832E-3</v>
      </c>
      <c r="E13" t="s">
        <v>6</v>
      </c>
      <c r="F13">
        <f t="shared" ca="1" si="2"/>
        <v>9.6606613119328832E-3</v>
      </c>
      <c r="G13">
        <f t="shared" ca="1" si="3"/>
        <v>2.1007303115486264E-2</v>
      </c>
      <c r="H13">
        <f t="shared" ca="1" si="4"/>
        <v>0.13760398478643043</v>
      </c>
      <c r="I13">
        <f t="shared" ca="1" si="5"/>
        <v>0.83172805078615042</v>
      </c>
      <c r="L13">
        <f t="shared" ca="1" si="6"/>
        <v>9.3328376983876771E-5</v>
      </c>
      <c r="M13">
        <f t="shared" ca="1" si="7"/>
        <v>4.4130678418591892E-4</v>
      </c>
      <c r="N13">
        <f t="shared" ca="1" si="8"/>
        <v>1.8934856629104178E-2</v>
      </c>
      <c r="O13">
        <f t="shared" ca="1" si="9"/>
        <v>0.69177155046452921</v>
      </c>
      <c r="P13">
        <f t="shared" ca="1" si="10"/>
        <v>0.28875895774519678</v>
      </c>
      <c r="S13">
        <f t="shared" ca="1" si="11"/>
        <v>9.3328376983876771E-5</v>
      </c>
      <c r="T13">
        <f ca="1">SUM($L13:M13)</f>
        <v>5.3463516116979571E-4</v>
      </c>
      <c r="U13">
        <f ca="1">SUM($L13:N13)</f>
        <v>1.9469491790273973E-2</v>
      </c>
      <c r="V13">
        <f ca="1">SUM($L13:O13)</f>
        <v>0.71124104225480322</v>
      </c>
      <c r="W13">
        <f ca="1">SUM($L13:P13)</f>
        <v>1</v>
      </c>
      <c r="AA13" t="s">
        <v>39</v>
      </c>
      <c r="AC13">
        <f ca="1">_xlfn.CHISQ.TEST(AB9:AD9,AB8:AD8)</f>
        <v>0.5833698667570153</v>
      </c>
      <c r="AF13" t="s">
        <v>44</v>
      </c>
      <c r="AG13">
        <f ca="1">_xlfn.CHISQ.TEST(AG8:AH8,AG7:AH7)</f>
        <v>0.44382709137138671</v>
      </c>
    </row>
    <row r="14" spans="1:34" x14ac:dyDescent="0.25">
      <c r="A14">
        <f t="shared" ca="1" si="1"/>
        <v>0.38918915645215102</v>
      </c>
      <c r="B14">
        <f t="shared" ca="1" si="1"/>
        <v>0.97920144071166626</v>
      </c>
      <c r="C14">
        <f t="shared" ca="1" si="1"/>
        <v>0.15472108424691045</v>
      </c>
      <c r="E14" t="s">
        <v>7</v>
      </c>
      <c r="F14">
        <f t="shared" ca="1" si="2"/>
        <v>0.15472108424691045</v>
      </c>
      <c r="G14">
        <f t="shared" ca="1" si="3"/>
        <v>2.079855928833374E-2</v>
      </c>
      <c r="H14">
        <f t="shared" ca="1" si="4"/>
        <v>0.59001228425951524</v>
      </c>
      <c r="I14">
        <f t="shared" ca="1" si="5"/>
        <v>0.23446807220524057</v>
      </c>
      <c r="L14">
        <f t="shared" ca="1" si="6"/>
        <v>2.3938613910539558E-2</v>
      </c>
      <c r="M14">
        <f t="shared" ca="1" si="7"/>
        <v>4.3258006847033369E-4</v>
      </c>
      <c r="N14">
        <f t="shared" ca="1" si="8"/>
        <v>0.34811449557713103</v>
      </c>
      <c r="O14">
        <f t="shared" ca="1" si="9"/>
        <v>5.4975276883641906E-2</v>
      </c>
      <c r="P14">
        <f t="shared" ca="1" si="10"/>
        <v>0.57253903356021718</v>
      </c>
      <c r="S14">
        <f t="shared" ca="1" si="11"/>
        <v>2.3938613910539558E-2</v>
      </c>
      <c r="T14">
        <f ca="1">SUM($L14:M14)</f>
        <v>2.4371193979009893E-2</v>
      </c>
      <c r="U14">
        <f ca="1">SUM($L14:N14)</f>
        <v>0.37248568955614092</v>
      </c>
      <c r="V14">
        <f ca="1">SUM($L14:O14)</f>
        <v>0.42746096643978282</v>
      </c>
      <c r="W14">
        <f ca="1">SUM($L14:P14)</f>
        <v>1</v>
      </c>
    </row>
    <row r="15" spans="1:34" x14ac:dyDescent="0.25">
      <c r="A15">
        <f t="shared" ca="1" si="1"/>
        <v>0.94473785191864013</v>
      </c>
      <c r="B15">
        <f t="shared" ca="1" si="1"/>
        <v>0.15511568332168635</v>
      </c>
      <c r="C15">
        <f t="shared" ca="1" si="1"/>
        <v>0.82506806369942487</v>
      </c>
      <c r="E15" t="s">
        <v>8</v>
      </c>
      <c r="F15">
        <f t="shared" ca="1" si="2"/>
        <v>0.15511568332168635</v>
      </c>
      <c r="G15">
        <f t="shared" ca="1" si="3"/>
        <v>5.5262148081359874E-2</v>
      </c>
      <c r="H15">
        <f t="shared" ca="1" si="4"/>
        <v>0.11966978821921515</v>
      </c>
      <c r="I15">
        <f t="shared" ca="1" si="5"/>
        <v>0.66995238037773863</v>
      </c>
      <c r="L15">
        <f t="shared" ca="1" si="6"/>
        <v>2.4060875212353686E-2</v>
      </c>
      <c r="M15">
        <f t="shared" ca="1" si="7"/>
        <v>3.0539050105661469E-3</v>
      </c>
      <c r="N15">
        <f t="shared" ca="1" si="8"/>
        <v>1.4320858212431804E-2</v>
      </c>
      <c r="O15">
        <f t="shared" ca="1" si="9"/>
        <v>0.4488361919737982</v>
      </c>
      <c r="P15">
        <f t="shared" ca="1" si="10"/>
        <v>0.50972816959085021</v>
      </c>
      <c r="S15">
        <f t="shared" ca="1" si="11"/>
        <v>2.4060875212353686E-2</v>
      </c>
      <c r="T15">
        <f ca="1">SUM($L15:M15)</f>
        <v>2.7114780222919833E-2</v>
      </c>
      <c r="U15">
        <f ca="1">SUM($L15:N15)</f>
        <v>4.143563843535164E-2</v>
      </c>
      <c r="V15">
        <f ca="1">SUM($L15:O15)</f>
        <v>0.49027183040914984</v>
      </c>
      <c r="W15">
        <f ca="1">SUM($L15:P15)</f>
        <v>1</v>
      </c>
    </row>
    <row r="16" spans="1:34" x14ac:dyDescent="0.25">
      <c r="A16">
        <f t="shared" ca="1" si="1"/>
        <v>0.62463997806387217</v>
      </c>
      <c r="B16">
        <f t="shared" ca="1" si="1"/>
        <v>0.4790570797569329</v>
      </c>
      <c r="C16">
        <f t="shared" ca="1" si="1"/>
        <v>4.4280491911381725E-2</v>
      </c>
      <c r="E16" t="s">
        <v>9</v>
      </c>
      <c r="F16">
        <f t="shared" ca="1" si="2"/>
        <v>4.4280491911381725E-2</v>
      </c>
      <c r="G16">
        <f t="shared" ca="1" si="3"/>
        <v>0.37536002193612783</v>
      </c>
      <c r="H16">
        <f t="shared" ca="1" si="4"/>
        <v>0.14558289830693938</v>
      </c>
      <c r="I16">
        <f t="shared" ca="1" si="5"/>
        <v>0.43477658784555107</v>
      </c>
      <c r="L16">
        <f t="shared" ca="1" si="6"/>
        <v>1.9607619639139423E-3</v>
      </c>
      <c r="M16">
        <f t="shared" ca="1" si="7"/>
        <v>0.14089514606789036</v>
      </c>
      <c r="N16">
        <f t="shared" ca="1" si="8"/>
        <v>2.1194380279448654E-2</v>
      </c>
      <c r="O16">
        <f t="shared" ca="1" si="9"/>
        <v>0.18903068133862019</v>
      </c>
      <c r="P16">
        <f t="shared" ca="1" si="10"/>
        <v>0.64691903035012688</v>
      </c>
      <c r="S16">
        <f t="shared" ca="1" si="11"/>
        <v>1.9607619639139423E-3</v>
      </c>
      <c r="T16">
        <f ca="1">SUM($L16:M16)</f>
        <v>0.14285590803180431</v>
      </c>
      <c r="U16">
        <f ca="1">SUM($L16:N16)</f>
        <v>0.16405028831125296</v>
      </c>
      <c r="V16">
        <f ca="1">SUM($L16:O16)</f>
        <v>0.35308096964987312</v>
      </c>
      <c r="W16">
        <f ca="1">SUM($L16:P16)</f>
        <v>1</v>
      </c>
    </row>
    <row r="17" spans="1:34" x14ac:dyDescent="0.25">
      <c r="A17">
        <f t="shared" ca="1" si="1"/>
        <v>0.31095428737777808</v>
      </c>
      <c r="B17">
        <f t="shared" ca="1" si="1"/>
        <v>0.53576446134102251</v>
      </c>
      <c r="C17">
        <f t="shared" ca="1" si="1"/>
        <v>0.45674454952251187</v>
      </c>
      <c r="E17" t="s">
        <v>10</v>
      </c>
      <c r="F17">
        <f t="shared" ca="1" si="2"/>
        <v>0.31095428737777808</v>
      </c>
      <c r="G17">
        <f t="shared" ca="1" si="3"/>
        <v>0.46423553865897749</v>
      </c>
      <c r="H17">
        <f t="shared" ca="1" si="4"/>
        <v>7.9019911818510757E-2</v>
      </c>
      <c r="I17">
        <f t="shared" ca="1" si="5"/>
        <v>0.14579026214473367</v>
      </c>
      <c r="L17">
        <f t="shared" ca="1" si="6"/>
        <v>9.6692568838621804E-2</v>
      </c>
      <c r="M17">
        <f t="shared" ca="1" si="7"/>
        <v>0.21551463535399099</v>
      </c>
      <c r="N17">
        <f t="shared" ca="1" si="8"/>
        <v>6.2441464638052164E-3</v>
      </c>
      <c r="O17">
        <f t="shared" ca="1" si="9"/>
        <v>2.1254800536230165E-2</v>
      </c>
      <c r="P17">
        <f t="shared" ca="1" si="10"/>
        <v>0.66029384880735176</v>
      </c>
      <c r="S17">
        <f t="shared" ca="1" si="11"/>
        <v>9.6692568838621804E-2</v>
      </c>
      <c r="T17">
        <f ca="1">SUM($L17:M17)</f>
        <v>0.31220720419261278</v>
      </c>
      <c r="U17">
        <f ca="1">SUM($L17:N17)</f>
        <v>0.318451350656418</v>
      </c>
      <c r="V17">
        <f ca="1">SUM($L17:O17)</f>
        <v>0.33970615119264819</v>
      </c>
      <c r="W17">
        <f ca="1">SUM($L17:P17)</f>
        <v>1</v>
      </c>
    </row>
    <row r="18" spans="1:34" x14ac:dyDescent="0.25">
      <c r="A18">
        <f t="shared" ca="1" si="1"/>
        <v>3.3783660219608991E-2</v>
      </c>
      <c r="B18">
        <f t="shared" ca="1" si="1"/>
        <v>0.37855411584389165</v>
      </c>
      <c r="C18">
        <f t="shared" ca="1" si="1"/>
        <v>0.13436303218685952</v>
      </c>
      <c r="E18" t="s">
        <v>11</v>
      </c>
      <c r="F18">
        <f t="shared" ca="1" si="2"/>
        <v>3.3783660219608991E-2</v>
      </c>
      <c r="G18">
        <f t="shared" ca="1" si="3"/>
        <v>0.62144588415610835</v>
      </c>
      <c r="H18">
        <f t="shared" ca="1" si="4"/>
        <v>0.24419108365703213</v>
      </c>
      <c r="I18">
        <f t="shared" ca="1" si="5"/>
        <v>0.10057937196725053</v>
      </c>
      <c r="L18">
        <f t="shared" ca="1" si="6"/>
        <v>1.1413356978339909E-3</v>
      </c>
      <c r="M18">
        <f t="shared" ca="1" si="7"/>
        <v>0.38619498693456722</v>
      </c>
      <c r="N18">
        <f t="shared" ca="1" si="8"/>
        <v>5.9629285337595664E-2</v>
      </c>
      <c r="O18">
        <f t="shared" ca="1" si="9"/>
        <v>1.0116210065326542E-2</v>
      </c>
      <c r="P18">
        <f t="shared" ca="1" si="10"/>
        <v>0.54291818196467667</v>
      </c>
      <c r="S18">
        <f t="shared" ca="1" si="11"/>
        <v>1.1413356978339909E-3</v>
      </c>
      <c r="T18">
        <f ca="1">SUM($L18:M18)</f>
        <v>0.3873363226324012</v>
      </c>
      <c r="U18">
        <f ca="1">SUM($L18:N18)</f>
        <v>0.44696560796999685</v>
      </c>
      <c r="V18">
        <f ca="1">SUM($L18:O18)</f>
        <v>0.45708181803532338</v>
      </c>
      <c r="W18">
        <f ca="1">SUM($L18:P18)</f>
        <v>1</v>
      </c>
      <c r="AB18" t="s">
        <v>45</v>
      </c>
      <c r="AG18" t="s">
        <v>50</v>
      </c>
    </row>
    <row r="19" spans="1:34" x14ac:dyDescent="0.25">
      <c r="A19">
        <f t="shared" ca="1" si="1"/>
        <v>9.2016783732083773E-2</v>
      </c>
      <c r="B19">
        <f t="shared" ca="1" si="1"/>
        <v>0.67777512355509706</v>
      </c>
      <c r="C19">
        <f t="shared" ca="1" si="1"/>
        <v>0.58045236035319336</v>
      </c>
      <c r="E19" t="s">
        <v>12</v>
      </c>
      <c r="F19">
        <f t="shared" ca="1" si="2"/>
        <v>9.2016783732083773E-2</v>
      </c>
      <c r="G19">
        <f t="shared" ca="1" si="3"/>
        <v>0.32222487644490294</v>
      </c>
      <c r="H19">
        <f t="shared" ca="1" si="4"/>
        <v>9.7322763201903584E-2</v>
      </c>
      <c r="I19">
        <f t="shared" ca="1" si="5"/>
        <v>0.4884355766211097</v>
      </c>
      <c r="L19">
        <f t="shared" ca="1" si="6"/>
        <v>8.4670884883970773E-3</v>
      </c>
      <c r="M19">
        <f t="shared" ca="1" si="7"/>
        <v>0.10382887099993296</v>
      </c>
      <c r="N19">
        <f t="shared" ca="1" si="8"/>
        <v>9.4717202372537977E-3</v>
      </c>
      <c r="O19">
        <f t="shared" ca="1" si="9"/>
        <v>0.23856931250919591</v>
      </c>
      <c r="P19">
        <f t="shared" ca="1" si="10"/>
        <v>0.63966300776522023</v>
      </c>
      <c r="S19">
        <f t="shared" ca="1" si="11"/>
        <v>8.4670884883970773E-3</v>
      </c>
      <c r="T19">
        <f ca="1">SUM($L19:M19)</f>
        <v>0.11229595948833004</v>
      </c>
      <c r="U19">
        <f ca="1">SUM($L19:N19)</f>
        <v>0.12176767972558385</v>
      </c>
      <c r="V19">
        <f ca="1">SUM($L19:O19)</f>
        <v>0.36033699223477977</v>
      </c>
      <c r="W19">
        <f ca="1">SUM($L19:P19)</f>
        <v>1</v>
      </c>
      <c r="AB19" t="s">
        <v>55</v>
      </c>
      <c r="AC19" t="s">
        <v>56</v>
      </c>
      <c r="AD19" t="s">
        <v>31</v>
      </c>
      <c r="AG19" t="s">
        <v>42</v>
      </c>
      <c r="AH19" t="s">
        <v>43</v>
      </c>
    </row>
    <row r="20" spans="1:34" x14ac:dyDescent="0.25">
      <c r="A20">
        <f t="shared" ca="1" si="1"/>
        <v>0.6368441645476266</v>
      </c>
      <c r="B20">
        <f t="shared" ca="1" si="1"/>
        <v>0.62050370106043418</v>
      </c>
      <c r="C20">
        <f t="shared" ca="1" si="1"/>
        <v>0.31054584384476036</v>
      </c>
      <c r="E20" t="s">
        <v>13</v>
      </c>
      <c r="F20">
        <f t="shared" ca="1" si="2"/>
        <v>0.31054584384476036</v>
      </c>
      <c r="G20">
        <f t="shared" ca="1" si="3"/>
        <v>0.3631558354523734</v>
      </c>
      <c r="H20">
        <f t="shared" ca="1" si="4"/>
        <v>1.6340463487192425E-2</v>
      </c>
      <c r="I20">
        <f t="shared" ca="1" si="5"/>
        <v>0.30995785721567382</v>
      </c>
      <c r="L20">
        <f t="shared" ca="1" si="6"/>
        <v>9.6438721129254293E-2</v>
      </c>
      <c r="M20">
        <f t="shared" ca="1" si="7"/>
        <v>0.1318821608231113</v>
      </c>
      <c r="N20">
        <f t="shared" ca="1" si="8"/>
        <v>2.670107469762688E-4</v>
      </c>
      <c r="O20">
        <f t="shared" ca="1" si="9"/>
        <v>9.6073873249732031E-2</v>
      </c>
      <c r="P20">
        <f t="shared" ca="1" si="10"/>
        <v>0.67533823405092608</v>
      </c>
      <c r="S20">
        <f t="shared" ca="1" si="11"/>
        <v>9.6438721129254293E-2</v>
      </c>
      <c r="T20">
        <f ca="1">SUM($L20:M20)</f>
        <v>0.22832088195236561</v>
      </c>
      <c r="U20">
        <f ca="1">SUM($L20:N20)</f>
        <v>0.22858789269934188</v>
      </c>
      <c r="V20">
        <f ca="1">SUM($L20:O20)</f>
        <v>0.32466176594907392</v>
      </c>
      <c r="W20">
        <f ca="1">SUM($L20:P20)</f>
        <v>1</v>
      </c>
      <c r="AA20" t="s">
        <v>34</v>
      </c>
      <c r="AB20">
        <f ca="1">SUMIF($E$55:$H$74,"&lt;"&amp;AB$6,$E$55:$H$74)</f>
        <v>2.6885218379502849</v>
      </c>
      <c r="AC20">
        <f ca="1">SUMIFS($E$55:$H$74,$E$55:$H$74,"&gt;"&amp;AB$6,$E$55:$H$74,"&lt;"&amp;AC$6)</f>
        <v>1.5284790127950216</v>
      </c>
      <c r="AD20">
        <f ca="1">SUMIF($E$55:$H$74,"&gt;"&amp;AC$6,$E$55:$H$74)+SUM(I55:I74)</f>
        <v>13.236507196052617</v>
      </c>
      <c r="AF20" t="s">
        <v>34</v>
      </c>
      <c r="AG20">
        <f ca="1">SUM(E55:H74)</f>
        <v>5.118434081756889</v>
      </c>
      <c r="AH20">
        <f ca="1">SUM(I55:I74)</f>
        <v>12.335073965041037</v>
      </c>
    </row>
    <row r="21" spans="1:34" x14ac:dyDescent="0.25">
      <c r="A21">
        <f t="shared" ca="1" si="1"/>
        <v>0.6227339605754153</v>
      </c>
      <c r="B21">
        <f t="shared" ca="1" si="1"/>
        <v>0.38514568340742583</v>
      </c>
      <c r="C21">
        <f t="shared" ca="1" si="1"/>
        <v>0.64634479234475317</v>
      </c>
      <c r="E21" t="s">
        <v>14</v>
      </c>
      <c r="F21">
        <f t="shared" ca="1" si="2"/>
        <v>0.38514568340742583</v>
      </c>
      <c r="G21">
        <f t="shared" ca="1" si="3"/>
        <v>0.35365520765524683</v>
      </c>
      <c r="H21">
        <f t="shared" ca="1" si="4"/>
        <v>2.3610831769337759E-2</v>
      </c>
      <c r="I21">
        <f t="shared" ca="1" si="5"/>
        <v>0.23758827716798958</v>
      </c>
      <c r="L21">
        <f t="shared" ca="1" si="6"/>
        <v>0.14833719744737309</v>
      </c>
      <c r="M21">
        <f t="shared" ca="1" si="7"/>
        <v>0.12507200590167575</v>
      </c>
      <c r="N21">
        <f t="shared" ca="1" si="8"/>
        <v>5.574713768399692E-4</v>
      </c>
      <c r="O21">
        <f t="shared" ca="1" si="9"/>
        <v>5.6448189447653438E-2</v>
      </c>
      <c r="P21">
        <f t="shared" ca="1" si="10"/>
        <v>0.66958513582645773</v>
      </c>
      <c r="S21">
        <f t="shared" ca="1" si="11"/>
        <v>0.14833719744737309</v>
      </c>
      <c r="T21">
        <f ca="1">SUM($L21:M21)</f>
        <v>0.27340920334904883</v>
      </c>
      <c r="U21">
        <f ca="1">SUM($L21:N21)</f>
        <v>0.27396667472588881</v>
      </c>
      <c r="V21">
        <f ca="1">SUM($L21:O21)</f>
        <v>0.33041486417354227</v>
      </c>
      <c r="W21">
        <f ca="1">SUM($L21:P21)</f>
        <v>1</v>
      </c>
      <c r="AA21" t="s">
        <v>35</v>
      </c>
      <c r="AB21">
        <f ca="1">SUMIF($S$78:$W$97,"&lt;"&amp;AB$6,$L$78:$P$97)</f>
        <v>1</v>
      </c>
      <c r="AC21">
        <f ca="1">SUMIFS($L$78:$P$97,$S$78:$W$97,"&gt;"&amp;AB$6,$S$31:$W$50,"&lt;"&amp;AC$6)</f>
        <v>2</v>
      </c>
      <c r="AD21">
        <f ca="1">SUMIF($S$78:$W$97,"&gt;"&amp;AC$6,$L$78:$P$97)</f>
        <v>15</v>
      </c>
      <c r="AF21" t="s">
        <v>35</v>
      </c>
      <c r="AG21">
        <f ca="1">SUM(L78:O97)</f>
        <v>4</v>
      </c>
      <c r="AH21">
        <f ca="1">SUM(P78:P97)</f>
        <v>14</v>
      </c>
    </row>
    <row r="22" spans="1:34" x14ac:dyDescent="0.25">
      <c r="A22">
        <f t="shared" ca="1" si="1"/>
        <v>0.22076063700125037</v>
      </c>
      <c r="B22">
        <f t="shared" ca="1" si="1"/>
        <v>4.0663569582827241E-2</v>
      </c>
      <c r="C22">
        <f t="shared" ca="1" si="1"/>
        <v>0.59225180450280923</v>
      </c>
      <c r="E22" t="s">
        <v>15</v>
      </c>
      <c r="F22">
        <f t="shared" ca="1" si="2"/>
        <v>4.0663569582827241E-2</v>
      </c>
      <c r="G22">
        <f t="shared" ca="1" si="3"/>
        <v>0.40774819549719077</v>
      </c>
      <c r="H22">
        <f t="shared" ca="1" si="4"/>
        <v>0.37149116750155886</v>
      </c>
      <c r="I22">
        <f t="shared" ca="1" si="5"/>
        <v>0.18009706741842313</v>
      </c>
      <c r="L22">
        <f t="shared" ca="1" si="6"/>
        <v>1.6535258912174328E-3</v>
      </c>
      <c r="M22">
        <f t="shared" ca="1" si="7"/>
        <v>0.16625859093121531</v>
      </c>
      <c r="N22">
        <f t="shared" ca="1" si="8"/>
        <v>0.13800568753167125</v>
      </c>
      <c r="O22">
        <f t="shared" ca="1" si="9"/>
        <v>3.2434953692716047E-2</v>
      </c>
      <c r="P22">
        <f t="shared" ca="1" si="10"/>
        <v>0.66164724195318003</v>
      </c>
      <c r="S22">
        <f t="shared" ca="1" si="11"/>
        <v>1.6535258912174328E-3</v>
      </c>
      <c r="T22">
        <f ca="1">SUM($L22:M22)</f>
        <v>0.16791211682243273</v>
      </c>
      <c r="U22">
        <f ca="1">SUM($L22:N22)</f>
        <v>0.30591780435410398</v>
      </c>
      <c r="V22">
        <f ca="1">SUM($L22:O22)</f>
        <v>0.33835275804682002</v>
      </c>
      <c r="W22">
        <f ca="1">SUM($L22:P22)</f>
        <v>1</v>
      </c>
    </row>
    <row r="23" spans="1:34" x14ac:dyDescent="0.25">
      <c r="A23">
        <f t="shared" ca="1" si="1"/>
        <v>0.45768416722661243</v>
      </c>
      <c r="B23">
        <f t="shared" ca="1" si="1"/>
        <v>0.84619863158676978</v>
      </c>
      <c r="C23">
        <f t="shared" ca="1" si="1"/>
        <v>0.81936789732052351</v>
      </c>
      <c r="E23" t="s">
        <v>16</v>
      </c>
      <c r="F23">
        <f t="shared" ca="1" si="2"/>
        <v>0.45768416722661243</v>
      </c>
      <c r="G23">
        <f t="shared" ca="1" si="3"/>
        <v>0.15380136841323022</v>
      </c>
      <c r="H23">
        <f t="shared" ca="1" si="4"/>
        <v>2.683073426624627E-2</v>
      </c>
      <c r="I23">
        <f t="shared" ca="1" si="5"/>
        <v>0.36168373009391108</v>
      </c>
      <c r="L23">
        <f t="shared" ca="1" si="6"/>
        <v>0.20947479692991772</v>
      </c>
      <c r="M23">
        <f t="shared" ca="1" si="7"/>
        <v>2.3654860925782169E-2</v>
      </c>
      <c r="N23">
        <f t="shared" ca="1" si="8"/>
        <v>7.1988830126592173E-4</v>
      </c>
      <c r="O23">
        <f t="shared" ca="1" si="9"/>
        <v>0.13081512061464512</v>
      </c>
      <c r="P23">
        <f t="shared" ca="1" si="10"/>
        <v>0.63533533322838909</v>
      </c>
      <c r="S23">
        <f t="shared" ca="1" si="11"/>
        <v>0.20947479692991772</v>
      </c>
      <c r="T23">
        <f ca="1">SUM($L23:M23)</f>
        <v>0.23312965785569989</v>
      </c>
      <c r="U23">
        <f ca="1">SUM($L23:N23)</f>
        <v>0.23384954615696582</v>
      </c>
      <c r="V23">
        <f ca="1">SUM($L23:O23)</f>
        <v>0.36466466677161091</v>
      </c>
      <c r="W23">
        <f ca="1">SUM($L23:P23)</f>
        <v>1</v>
      </c>
    </row>
    <row r="24" spans="1:34" x14ac:dyDescent="0.25">
      <c r="A24">
        <f t="shared" ca="1" si="1"/>
        <v>0.47941725651761591</v>
      </c>
      <c r="B24">
        <f t="shared" ca="1" si="1"/>
        <v>0.27463559795541725</v>
      </c>
      <c r="C24">
        <f t="shared" ca="1" si="1"/>
        <v>0.1188361276076233</v>
      </c>
      <c r="E24" t="s">
        <v>17</v>
      </c>
      <c r="F24">
        <f t="shared" ca="1" si="2"/>
        <v>0.1188361276076233</v>
      </c>
      <c r="G24">
        <f t="shared" ca="1" si="3"/>
        <v>0.52058274348238409</v>
      </c>
      <c r="H24">
        <f t="shared" ca="1" si="4"/>
        <v>0.20478165856219865</v>
      </c>
      <c r="I24">
        <f t="shared" ca="1" si="5"/>
        <v>0.15579947034779396</v>
      </c>
      <c r="L24">
        <f t="shared" ca="1" si="6"/>
        <v>1.4122025224775328E-2</v>
      </c>
      <c r="M24">
        <f t="shared" ca="1" si="7"/>
        <v>0.27100639281164574</v>
      </c>
      <c r="N24">
        <f t="shared" ca="1" si="8"/>
        <v>4.1935527683484908E-2</v>
      </c>
      <c r="O24">
        <f t="shared" ca="1" si="9"/>
        <v>2.427347496065313E-2</v>
      </c>
      <c r="P24">
        <f t="shared" ca="1" si="10"/>
        <v>0.64866257931944094</v>
      </c>
      <c r="S24">
        <f t="shared" ca="1" si="11"/>
        <v>1.4122025224775328E-2</v>
      </c>
      <c r="T24">
        <f ca="1">SUM($L24:M24)</f>
        <v>0.28512841803642108</v>
      </c>
      <c r="U24">
        <f ca="1">SUM($L24:N24)</f>
        <v>0.32706394571990599</v>
      </c>
      <c r="V24">
        <f ca="1">SUM($L24:O24)</f>
        <v>0.35133742068055912</v>
      </c>
      <c r="W24">
        <f ca="1">SUM($L24:P24)</f>
        <v>1</v>
      </c>
    </row>
    <row r="25" spans="1:34" x14ac:dyDescent="0.25">
      <c r="A25">
        <f t="shared" ca="1" si="1"/>
        <v>0.70246919744248992</v>
      </c>
      <c r="B25">
        <f t="shared" ca="1" si="1"/>
        <v>0.47796636298534667</v>
      </c>
      <c r="C25">
        <f t="shared" ca="1" si="1"/>
        <v>0.42947563975178771</v>
      </c>
      <c r="E25" t="s">
        <v>18</v>
      </c>
      <c r="F25">
        <f t="shared" ca="1" si="2"/>
        <v>0.42947563975178771</v>
      </c>
      <c r="G25">
        <f t="shared" ca="1" si="3"/>
        <v>0.29753080255751008</v>
      </c>
      <c r="H25">
        <f t="shared" ca="1" si="4"/>
        <v>0.22450283445714325</v>
      </c>
      <c r="I25">
        <f t="shared" ca="1" si="5"/>
        <v>4.8490723233558963E-2</v>
      </c>
      <c r="L25">
        <f t="shared" ca="1" si="6"/>
        <v>0.18444932514020734</v>
      </c>
      <c r="M25">
        <f t="shared" ca="1" si="7"/>
        <v>8.8524578470516049E-2</v>
      </c>
      <c r="N25">
        <f t="shared" ca="1" si="8"/>
        <v>5.0401522679291468E-2</v>
      </c>
      <c r="O25">
        <f t="shared" ca="1" si="9"/>
        <v>2.3513502397136152E-3</v>
      </c>
      <c r="P25">
        <f t="shared" ca="1" si="10"/>
        <v>0.67427322347027152</v>
      </c>
      <c r="S25">
        <f t="shared" ca="1" si="11"/>
        <v>0.18444932514020734</v>
      </c>
      <c r="T25">
        <f ca="1">SUM($L25:M25)</f>
        <v>0.27297390361072338</v>
      </c>
      <c r="U25">
        <f ca="1">SUM($L25:N25)</f>
        <v>0.32337542629001487</v>
      </c>
      <c r="V25">
        <f ca="1">SUM($L25:O25)</f>
        <v>0.32572677652972848</v>
      </c>
      <c r="W25">
        <f ca="1">SUM($L25:P25)</f>
        <v>1</v>
      </c>
      <c r="AA25" t="s">
        <v>39</v>
      </c>
      <c r="AC25">
        <f ca="1">_xlfn.CHISQ.TEST(AB21:AD21,AB20:AD20)</f>
        <v>0.48653757066701619</v>
      </c>
      <c r="AF25" t="s">
        <v>44</v>
      </c>
      <c r="AG25">
        <f ca="1">_xlfn.CHISQ.TEST(AG21:AH21,AG20:AH20)</f>
        <v>0.49339530641398599</v>
      </c>
    </row>
    <row r="26" spans="1:34" x14ac:dyDescent="0.25">
      <c r="A26">
        <f t="shared" ca="1" si="1"/>
        <v>0.47619314214498665</v>
      </c>
      <c r="B26">
        <f t="shared" ca="1" si="1"/>
        <v>0.92645319432060413</v>
      </c>
      <c r="C26">
        <f t="shared" ca="1" si="1"/>
        <v>0.37927347789631338</v>
      </c>
      <c r="E26" t="s">
        <v>19</v>
      </c>
      <c r="F26">
        <f t="shared" ca="1" si="2"/>
        <v>0.37927347789631338</v>
      </c>
      <c r="G26">
        <f t="shared" ca="1" si="3"/>
        <v>7.3546805679395866E-2</v>
      </c>
      <c r="H26">
        <f t="shared" ca="1" si="4"/>
        <v>0.45026005217561749</v>
      </c>
      <c r="I26">
        <f t="shared" ca="1" si="5"/>
        <v>9.6919664248673265E-2</v>
      </c>
      <c r="L26">
        <f t="shared" ca="1" si="6"/>
        <v>0.1438483710355653</v>
      </c>
      <c r="M26">
        <f t="shared" ca="1" si="7"/>
        <v>5.4091326256428159E-3</v>
      </c>
      <c r="N26">
        <f t="shared" ca="1" si="8"/>
        <v>0.20273411458518978</v>
      </c>
      <c r="O26">
        <f t="shared" ca="1" si="9"/>
        <v>9.3934213180755545E-3</v>
      </c>
      <c r="P26">
        <f t="shared" ca="1" si="10"/>
        <v>0.63861496043552646</v>
      </c>
      <c r="S26">
        <f t="shared" ca="1" si="11"/>
        <v>0.1438483710355653</v>
      </c>
      <c r="T26">
        <f ca="1">SUM($L26:M26)</f>
        <v>0.14925750366120813</v>
      </c>
      <c r="U26">
        <f ca="1">SUM($L26:N26)</f>
        <v>0.35199161824639791</v>
      </c>
      <c r="V26">
        <f ca="1">SUM($L26:O26)</f>
        <v>0.36138503956447349</v>
      </c>
      <c r="W26">
        <f ca="1">SUM($L26:P26)</f>
        <v>1</v>
      </c>
    </row>
    <row r="29" spans="1:34" x14ac:dyDescent="0.25">
      <c r="A29" t="s">
        <v>33</v>
      </c>
      <c r="F29" t="s">
        <v>24</v>
      </c>
      <c r="K29" t="s">
        <v>32</v>
      </c>
      <c r="L29" s="2" t="s">
        <v>38</v>
      </c>
      <c r="M29" s="2"/>
      <c r="N29" s="2"/>
      <c r="O29" s="2"/>
      <c r="P29" s="2"/>
      <c r="S29" t="s">
        <v>40</v>
      </c>
      <c r="AA29" t="s">
        <v>53</v>
      </c>
    </row>
    <row r="30" spans="1:34" x14ac:dyDescent="0.25">
      <c r="F30" s="1" t="s">
        <v>20</v>
      </c>
      <c r="G30" s="1" t="s">
        <v>21</v>
      </c>
      <c r="H30" s="1" t="s">
        <v>22</v>
      </c>
      <c r="I30" s="1" t="s">
        <v>23</v>
      </c>
      <c r="J30" s="1"/>
      <c r="K30" s="1"/>
      <c r="L30" s="1" t="s">
        <v>26</v>
      </c>
      <c r="M30" s="1" t="s">
        <v>27</v>
      </c>
      <c r="N30" s="1" t="s">
        <v>28</v>
      </c>
      <c r="O30" s="1" t="s">
        <v>29</v>
      </c>
      <c r="P30" s="1" t="s">
        <v>30</v>
      </c>
      <c r="S30" s="1" t="s">
        <v>26</v>
      </c>
      <c r="T30" s="1" t="s">
        <v>27</v>
      </c>
      <c r="U30" s="1" t="s">
        <v>28</v>
      </c>
      <c r="V30" s="1" t="s">
        <v>29</v>
      </c>
      <c r="W30" s="1" t="s">
        <v>30</v>
      </c>
      <c r="AA30" t="s">
        <v>54</v>
      </c>
    </row>
    <row r="31" spans="1:34" x14ac:dyDescent="0.25">
      <c r="A31">
        <f ca="1">RANDBETWEEN(1,4)</f>
        <v>3</v>
      </c>
      <c r="E31" t="s">
        <v>0</v>
      </c>
      <c r="F31">
        <f ca="1">IF($A31=1,1,0)</f>
        <v>0</v>
      </c>
      <c r="G31">
        <f ca="1">IF($A31=2,1,0)</f>
        <v>0</v>
      </c>
      <c r="H31">
        <f ca="1">IF($A31=3,1,0)</f>
        <v>1</v>
      </c>
      <c r="I31">
        <f ca="1">IF($A31=4,1,0)</f>
        <v>0</v>
      </c>
      <c r="K31" cm="1">
        <f t="array" aca="1" ref="K31" ca="1">ABS(SUM(--(RAND()&lt;S7:W7))-6)</f>
        <v>4</v>
      </c>
      <c r="L31">
        <f ca="1">IF($K31=1,1,0)</f>
        <v>0</v>
      </c>
      <c r="M31">
        <f ca="1">IF($K31=2,1,0)</f>
        <v>0</v>
      </c>
      <c r="N31">
        <f ca="1">IF($K31=3,1,0)</f>
        <v>0</v>
      </c>
      <c r="O31">
        <f ca="1">IF($K31=4,1,0)</f>
        <v>1</v>
      </c>
      <c r="P31">
        <f ca="1">IF($K31=5,1,0)</f>
        <v>0</v>
      </c>
      <c r="S31">
        <f t="shared" ref="S31:S50" ca="1" si="12">L31*L7</f>
        <v>0</v>
      </c>
      <c r="T31">
        <f t="shared" ref="T31:T50" ca="1" si="13">M31*M7</f>
        <v>0</v>
      </c>
      <c r="U31">
        <f t="shared" ref="U31:U50" ca="1" si="14">N31*N7</f>
        <v>0</v>
      </c>
      <c r="V31">
        <f t="shared" ref="V31:V50" ca="1" si="15">O31*O7</f>
        <v>0.22624670597230154</v>
      </c>
      <c r="W31">
        <f t="shared" ref="W31:W50" ca="1" si="16">P31*P7</f>
        <v>0</v>
      </c>
    </row>
    <row r="32" spans="1:34" x14ac:dyDescent="0.25">
      <c r="A32">
        <f t="shared" ref="A32:A50" ca="1" si="17">RANDBETWEEN(1,4)</f>
        <v>3</v>
      </c>
      <c r="E32" t="s">
        <v>1</v>
      </c>
      <c r="F32">
        <f t="shared" ref="F32:F50" ca="1" si="18">IF($A32=1,1,0)</f>
        <v>0</v>
      </c>
      <c r="G32">
        <f t="shared" ref="G32:G50" ca="1" si="19">IF($A32=2,1,0)</f>
        <v>0</v>
      </c>
      <c r="H32">
        <f t="shared" ref="H32:H50" ca="1" si="20">IF($A32=3,1,0)</f>
        <v>1</v>
      </c>
      <c r="I32">
        <f t="shared" ref="I32:I50" ca="1" si="21">IF($A32=4,1,0)</f>
        <v>0</v>
      </c>
      <c r="K32" cm="1">
        <f t="array" aca="1" ref="K32" ca="1">ABS(SUM(--(RAND()&lt;S8:W8))-6)</f>
        <v>5</v>
      </c>
      <c r="L32">
        <f t="shared" ref="L32:L50" ca="1" si="22">IF($K32=1,1,0)</f>
        <v>0</v>
      </c>
      <c r="M32">
        <f t="shared" ref="M32:M50" ca="1" si="23">IF($K32=2,1,0)</f>
        <v>0</v>
      </c>
      <c r="N32">
        <f t="shared" ref="N32:N50" ca="1" si="24">IF($K32=3,1,0)</f>
        <v>0</v>
      </c>
      <c r="O32">
        <f t="shared" ref="O32:O50" ca="1" si="25">IF($K32=4,1,0)</f>
        <v>0</v>
      </c>
      <c r="P32">
        <f t="shared" ref="P32:P50" ca="1" si="26">IF($K32=5,1,0)</f>
        <v>1</v>
      </c>
      <c r="S32">
        <f t="shared" ca="1" si="12"/>
        <v>0</v>
      </c>
      <c r="T32">
        <f t="shared" ca="1" si="13"/>
        <v>0</v>
      </c>
      <c r="U32">
        <f t="shared" ca="1" si="14"/>
        <v>0</v>
      </c>
      <c r="V32">
        <f t="shared" ca="1" si="15"/>
        <v>0</v>
      </c>
      <c r="W32">
        <f t="shared" ca="1" si="16"/>
        <v>0.71829096709872542</v>
      </c>
    </row>
    <row r="33" spans="1:23" x14ac:dyDescent="0.25">
      <c r="A33">
        <f t="shared" ca="1" si="17"/>
        <v>4</v>
      </c>
      <c r="E33" t="s">
        <v>2</v>
      </c>
      <c r="F33">
        <f t="shared" ca="1" si="18"/>
        <v>0</v>
      </c>
      <c r="G33">
        <f t="shared" ca="1" si="19"/>
        <v>0</v>
      </c>
      <c r="H33">
        <f t="shared" ca="1" si="20"/>
        <v>0</v>
      </c>
      <c r="I33">
        <f t="shared" ca="1" si="21"/>
        <v>1</v>
      </c>
      <c r="K33" cm="1">
        <f t="array" aca="1" ref="K33" ca="1">ABS(SUM(--(RAND()&lt;S9:W9))-6)</f>
        <v>5</v>
      </c>
      <c r="L33">
        <f t="shared" ca="1" si="22"/>
        <v>0</v>
      </c>
      <c r="M33">
        <f t="shared" ca="1" si="23"/>
        <v>0</v>
      </c>
      <c r="N33">
        <f t="shared" ca="1" si="24"/>
        <v>0</v>
      </c>
      <c r="O33">
        <f t="shared" ca="1" si="25"/>
        <v>0</v>
      </c>
      <c r="P33">
        <f t="shared" ca="1" si="26"/>
        <v>1</v>
      </c>
      <c r="S33">
        <f t="shared" ca="1" si="12"/>
        <v>0</v>
      </c>
      <c r="T33">
        <f t="shared" ca="1" si="13"/>
        <v>0</v>
      </c>
      <c r="U33">
        <f t="shared" ca="1" si="14"/>
        <v>0</v>
      </c>
      <c r="V33">
        <f t="shared" ca="1" si="15"/>
        <v>0</v>
      </c>
      <c r="W33">
        <f t="shared" ca="1" si="16"/>
        <v>0.68913722257960774</v>
      </c>
    </row>
    <row r="34" spans="1:23" x14ac:dyDescent="0.25">
      <c r="A34">
        <f t="shared" ca="1" si="17"/>
        <v>3</v>
      </c>
      <c r="E34" t="s">
        <v>3</v>
      </c>
      <c r="F34">
        <f t="shared" ca="1" si="18"/>
        <v>0</v>
      </c>
      <c r="G34">
        <f t="shared" ca="1" si="19"/>
        <v>0</v>
      </c>
      <c r="H34">
        <f t="shared" ca="1" si="20"/>
        <v>1</v>
      </c>
      <c r="I34">
        <f t="shared" ca="1" si="21"/>
        <v>0</v>
      </c>
      <c r="K34" cm="1">
        <f t="array" aca="1" ref="K34" ca="1">ABS(SUM(--(RAND()&lt;S10:W10))-6)</f>
        <v>5</v>
      </c>
      <c r="L34">
        <f t="shared" ca="1" si="22"/>
        <v>0</v>
      </c>
      <c r="M34">
        <f t="shared" ca="1" si="23"/>
        <v>0</v>
      </c>
      <c r="N34">
        <f t="shared" ca="1" si="24"/>
        <v>0</v>
      </c>
      <c r="O34">
        <f t="shared" ca="1" si="25"/>
        <v>0</v>
      </c>
      <c r="P34">
        <f t="shared" ca="1" si="26"/>
        <v>1</v>
      </c>
      <c r="S34">
        <f t="shared" ca="1" si="12"/>
        <v>0</v>
      </c>
      <c r="T34">
        <f t="shared" ca="1" si="13"/>
        <v>0</v>
      </c>
      <c r="U34">
        <f t="shared" ca="1" si="14"/>
        <v>0</v>
      </c>
      <c r="V34">
        <f t="shared" ca="1" si="15"/>
        <v>0</v>
      </c>
      <c r="W34">
        <f t="shared" ca="1" si="16"/>
        <v>0.69208159656288848</v>
      </c>
    </row>
    <row r="35" spans="1:23" x14ac:dyDescent="0.25">
      <c r="A35">
        <f t="shared" ca="1" si="17"/>
        <v>1</v>
      </c>
      <c r="E35" t="s">
        <v>4</v>
      </c>
      <c r="F35">
        <f t="shared" ca="1" si="18"/>
        <v>1</v>
      </c>
      <c r="G35">
        <f t="shared" ca="1" si="19"/>
        <v>0</v>
      </c>
      <c r="H35">
        <f t="shared" ca="1" si="20"/>
        <v>0</v>
      </c>
      <c r="I35">
        <f t="shared" ca="1" si="21"/>
        <v>0</v>
      </c>
      <c r="K35" cm="1">
        <f t="array" aca="1" ref="K35" ca="1">ABS(SUM(--(RAND()&lt;S11:W11))-6)</f>
        <v>5</v>
      </c>
      <c r="L35">
        <f t="shared" ca="1" si="22"/>
        <v>0</v>
      </c>
      <c r="M35">
        <f t="shared" ca="1" si="23"/>
        <v>0</v>
      </c>
      <c r="N35">
        <f t="shared" ca="1" si="24"/>
        <v>0</v>
      </c>
      <c r="O35">
        <f t="shared" ca="1" si="25"/>
        <v>0</v>
      </c>
      <c r="P35">
        <f t="shared" ca="1" si="26"/>
        <v>1</v>
      </c>
      <c r="S35">
        <f t="shared" ca="1" si="12"/>
        <v>0</v>
      </c>
      <c r="T35">
        <f t="shared" ca="1" si="13"/>
        <v>0</v>
      </c>
      <c r="U35">
        <f t="shared" ca="1" si="14"/>
        <v>0</v>
      </c>
      <c r="V35">
        <f t="shared" ca="1" si="15"/>
        <v>0</v>
      </c>
      <c r="W35">
        <f t="shared" ca="1" si="16"/>
        <v>0.63703946343361395</v>
      </c>
    </row>
    <row r="36" spans="1:23" x14ac:dyDescent="0.25">
      <c r="A36">
        <f t="shared" ca="1" si="17"/>
        <v>1</v>
      </c>
      <c r="E36" t="s">
        <v>5</v>
      </c>
      <c r="F36">
        <f t="shared" ca="1" si="18"/>
        <v>1</v>
      </c>
      <c r="G36">
        <f t="shared" ca="1" si="19"/>
        <v>0</v>
      </c>
      <c r="H36">
        <f t="shared" ca="1" si="20"/>
        <v>0</v>
      </c>
      <c r="I36">
        <f t="shared" ca="1" si="21"/>
        <v>0</v>
      </c>
      <c r="K36" cm="1">
        <f t="array" aca="1" ref="K36" ca="1">ABS(SUM(--(RAND()&lt;S12:W12))-6)</f>
        <v>4</v>
      </c>
      <c r="L36">
        <f t="shared" ca="1" si="22"/>
        <v>0</v>
      </c>
      <c r="M36">
        <f t="shared" ca="1" si="23"/>
        <v>0</v>
      </c>
      <c r="N36">
        <f t="shared" ca="1" si="24"/>
        <v>0</v>
      </c>
      <c r="O36">
        <f t="shared" ca="1" si="25"/>
        <v>1</v>
      </c>
      <c r="P36">
        <f t="shared" ca="1" si="26"/>
        <v>0</v>
      </c>
      <c r="S36">
        <f t="shared" ca="1" si="12"/>
        <v>0</v>
      </c>
      <c r="T36">
        <f t="shared" ca="1" si="13"/>
        <v>0</v>
      </c>
      <c r="U36">
        <f t="shared" ca="1" si="14"/>
        <v>0</v>
      </c>
      <c r="V36">
        <f t="shared" ca="1" si="15"/>
        <v>0.45259703903778142</v>
      </c>
      <c r="W36">
        <f t="shared" ca="1" si="16"/>
        <v>0</v>
      </c>
    </row>
    <row r="37" spans="1:23" x14ac:dyDescent="0.25">
      <c r="A37">
        <f t="shared" ca="1" si="17"/>
        <v>4</v>
      </c>
      <c r="E37" t="s">
        <v>6</v>
      </c>
      <c r="F37">
        <f t="shared" ca="1" si="18"/>
        <v>0</v>
      </c>
      <c r="G37">
        <f t="shared" ca="1" si="19"/>
        <v>0</v>
      </c>
      <c r="H37">
        <f t="shared" ca="1" si="20"/>
        <v>0</v>
      </c>
      <c r="I37">
        <f t="shared" ca="1" si="21"/>
        <v>1</v>
      </c>
      <c r="K37" cm="1">
        <f t="array" aca="1" ref="K37" ca="1">ABS(SUM(--(RAND()&lt;S13:W13))-6)</f>
        <v>4</v>
      </c>
      <c r="L37">
        <f t="shared" ca="1" si="22"/>
        <v>0</v>
      </c>
      <c r="M37">
        <f t="shared" ca="1" si="23"/>
        <v>0</v>
      </c>
      <c r="N37">
        <f t="shared" ca="1" si="24"/>
        <v>0</v>
      </c>
      <c r="O37">
        <f t="shared" ca="1" si="25"/>
        <v>1</v>
      </c>
      <c r="P37">
        <f t="shared" ca="1" si="26"/>
        <v>0</v>
      </c>
      <c r="S37">
        <f t="shared" ca="1" si="12"/>
        <v>0</v>
      </c>
      <c r="T37">
        <f t="shared" ca="1" si="13"/>
        <v>0</v>
      </c>
      <c r="U37">
        <f t="shared" ca="1" si="14"/>
        <v>0</v>
      </c>
      <c r="V37">
        <f t="shared" ca="1" si="15"/>
        <v>0.69177155046452921</v>
      </c>
      <c r="W37">
        <f t="shared" ca="1" si="16"/>
        <v>0</v>
      </c>
    </row>
    <row r="38" spans="1:23" x14ac:dyDescent="0.25">
      <c r="A38">
        <f t="shared" ca="1" si="17"/>
        <v>3</v>
      </c>
      <c r="E38" t="s">
        <v>7</v>
      </c>
      <c r="F38">
        <f t="shared" ca="1" si="18"/>
        <v>0</v>
      </c>
      <c r="G38">
        <f t="shared" ca="1" si="19"/>
        <v>0</v>
      </c>
      <c r="H38">
        <f t="shared" ca="1" si="20"/>
        <v>1</v>
      </c>
      <c r="I38">
        <f t="shared" ca="1" si="21"/>
        <v>0</v>
      </c>
      <c r="K38" cm="1">
        <f t="array" aca="1" ref="K38" ca="1">ABS(SUM(--(RAND()&lt;S14:W14))-6)</f>
        <v>5</v>
      </c>
      <c r="L38">
        <f t="shared" ca="1" si="22"/>
        <v>0</v>
      </c>
      <c r="M38">
        <f t="shared" ca="1" si="23"/>
        <v>0</v>
      </c>
      <c r="N38">
        <f t="shared" ca="1" si="24"/>
        <v>0</v>
      </c>
      <c r="O38">
        <f t="shared" ca="1" si="25"/>
        <v>0</v>
      </c>
      <c r="P38">
        <f t="shared" ca="1" si="26"/>
        <v>1</v>
      </c>
      <c r="S38">
        <f t="shared" ca="1" si="12"/>
        <v>0</v>
      </c>
      <c r="T38">
        <f t="shared" ca="1" si="13"/>
        <v>0</v>
      </c>
      <c r="U38">
        <f t="shared" ca="1" si="14"/>
        <v>0</v>
      </c>
      <c r="V38">
        <f t="shared" ca="1" si="15"/>
        <v>0</v>
      </c>
      <c r="W38">
        <f t="shared" ca="1" si="16"/>
        <v>0.57253903356021718</v>
      </c>
    </row>
    <row r="39" spans="1:23" x14ac:dyDescent="0.25">
      <c r="A39">
        <f t="shared" ca="1" si="17"/>
        <v>3</v>
      </c>
      <c r="E39" t="s">
        <v>8</v>
      </c>
      <c r="F39">
        <f t="shared" ca="1" si="18"/>
        <v>0</v>
      </c>
      <c r="G39">
        <f t="shared" ca="1" si="19"/>
        <v>0</v>
      </c>
      <c r="H39">
        <f t="shared" ca="1" si="20"/>
        <v>1</v>
      </c>
      <c r="I39">
        <f t="shared" ca="1" si="21"/>
        <v>0</v>
      </c>
      <c r="K39" cm="1">
        <f t="array" aca="1" ref="K39" ca="1">ABS(SUM(--(RAND()&lt;S15:W15))-6)</f>
        <v>5</v>
      </c>
      <c r="L39">
        <f t="shared" ca="1" si="22"/>
        <v>0</v>
      </c>
      <c r="M39">
        <f t="shared" ca="1" si="23"/>
        <v>0</v>
      </c>
      <c r="N39">
        <f t="shared" ca="1" si="24"/>
        <v>0</v>
      </c>
      <c r="O39">
        <f t="shared" ca="1" si="25"/>
        <v>0</v>
      </c>
      <c r="P39">
        <f t="shared" ca="1" si="26"/>
        <v>1</v>
      </c>
      <c r="S39">
        <f t="shared" ca="1" si="12"/>
        <v>0</v>
      </c>
      <c r="T39">
        <f t="shared" ca="1" si="13"/>
        <v>0</v>
      </c>
      <c r="U39">
        <f t="shared" ca="1" si="14"/>
        <v>0</v>
      </c>
      <c r="V39">
        <f t="shared" ca="1" si="15"/>
        <v>0</v>
      </c>
      <c r="W39">
        <f t="shared" ca="1" si="16"/>
        <v>0.50972816959085021</v>
      </c>
    </row>
    <row r="40" spans="1:23" x14ac:dyDescent="0.25">
      <c r="A40">
        <f t="shared" ca="1" si="17"/>
        <v>2</v>
      </c>
      <c r="E40" t="s">
        <v>9</v>
      </c>
      <c r="F40">
        <f t="shared" ca="1" si="18"/>
        <v>0</v>
      </c>
      <c r="G40">
        <f t="shared" ca="1" si="19"/>
        <v>1</v>
      </c>
      <c r="H40">
        <f t="shared" ca="1" si="20"/>
        <v>0</v>
      </c>
      <c r="I40">
        <f t="shared" ca="1" si="21"/>
        <v>0</v>
      </c>
      <c r="K40" cm="1">
        <f t="array" aca="1" ref="K40" ca="1">ABS(SUM(--(RAND()&lt;S16:W16))-6)</f>
        <v>2</v>
      </c>
      <c r="L40">
        <f t="shared" ca="1" si="22"/>
        <v>0</v>
      </c>
      <c r="M40">
        <f t="shared" ca="1" si="23"/>
        <v>1</v>
      </c>
      <c r="N40">
        <f t="shared" ca="1" si="24"/>
        <v>0</v>
      </c>
      <c r="O40">
        <f t="shared" ca="1" si="25"/>
        <v>0</v>
      </c>
      <c r="P40">
        <f t="shared" ca="1" si="26"/>
        <v>0</v>
      </c>
      <c r="S40">
        <f t="shared" ca="1" si="12"/>
        <v>0</v>
      </c>
      <c r="T40">
        <f t="shared" ca="1" si="13"/>
        <v>0.14089514606789036</v>
      </c>
      <c r="U40">
        <f t="shared" ca="1" si="14"/>
        <v>0</v>
      </c>
      <c r="V40">
        <f t="shared" ca="1" si="15"/>
        <v>0</v>
      </c>
      <c r="W40">
        <f t="shared" ca="1" si="16"/>
        <v>0</v>
      </c>
    </row>
    <row r="41" spans="1:23" x14ac:dyDescent="0.25">
      <c r="A41">
        <f t="shared" ca="1" si="17"/>
        <v>2</v>
      </c>
      <c r="E41" t="s">
        <v>10</v>
      </c>
      <c r="F41">
        <f t="shared" ca="1" si="18"/>
        <v>0</v>
      </c>
      <c r="G41">
        <f t="shared" ca="1" si="19"/>
        <v>1</v>
      </c>
      <c r="H41">
        <f t="shared" ca="1" si="20"/>
        <v>0</v>
      </c>
      <c r="I41">
        <f t="shared" ca="1" si="21"/>
        <v>0</v>
      </c>
      <c r="K41" cm="1">
        <f t="array" aca="1" ref="K41" ca="1">ABS(SUM(--(RAND()&lt;S17:W17))-6)</f>
        <v>5</v>
      </c>
      <c r="L41">
        <f t="shared" ca="1" si="22"/>
        <v>0</v>
      </c>
      <c r="M41">
        <f t="shared" ca="1" si="23"/>
        <v>0</v>
      </c>
      <c r="N41">
        <f t="shared" ca="1" si="24"/>
        <v>0</v>
      </c>
      <c r="O41">
        <f t="shared" ca="1" si="25"/>
        <v>0</v>
      </c>
      <c r="P41">
        <f t="shared" ca="1" si="26"/>
        <v>1</v>
      </c>
      <c r="S41">
        <f t="shared" ca="1" si="12"/>
        <v>0</v>
      </c>
      <c r="T41">
        <f t="shared" ca="1" si="13"/>
        <v>0</v>
      </c>
      <c r="U41">
        <f t="shared" ca="1" si="14"/>
        <v>0</v>
      </c>
      <c r="V41">
        <f t="shared" ca="1" si="15"/>
        <v>0</v>
      </c>
      <c r="W41">
        <f t="shared" ca="1" si="16"/>
        <v>0.66029384880735176</v>
      </c>
    </row>
    <row r="42" spans="1:23" x14ac:dyDescent="0.25">
      <c r="A42">
        <f t="shared" ca="1" si="17"/>
        <v>4</v>
      </c>
      <c r="E42" t="s">
        <v>11</v>
      </c>
      <c r="F42">
        <f t="shared" ca="1" si="18"/>
        <v>0</v>
      </c>
      <c r="G42">
        <f t="shared" ca="1" si="19"/>
        <v>0</v>
      </c>
      <c r="H42">
        <f t="shared" ca="1" si="20"/>
        <v>0</v>
      </c>
      <c r="I42">
        <f t="shared" ca="1" si="21"/>
        <v>1</v>
      </c>
      <c r="K42" cm="1">
        <f t="array" aca="1" ref="K42" ca="1">ABS(SUM(--(RAND()&lt;S18:W18))-6)</f>
        <v>2</v>
      </c>
      <c r="L42">
        <f t="shared" ca="1" si="22"/>
        <v>0</v>
      </c>
      <c r="M42">
        <f t="shared" ca="1" si="23"/>
        <v>1</v>
      </c>
      <c r="N42">
        <f t="shared" ca="1" si="24"/>
        <v>0</v>
      </c>
      <c r="O42">
        <f t="shared" ca="1" si="25"/>
        <v>0</v>
      </c>
      <c r="P42">
        <f t="shared" ca="1" si="26"/>
        <v>0</v>
      </c>
      <c r="S42">
        <f t="shared" ca="1" si="12"/>
        <v>0</v>
      </c>
      <c r="T42">
        <f t="shared" ca="1" si="13"/>
        <v>0.38619498693456722</v>
      </c>
      <c r="U42">
        <f t="shared" ca="1" si="14"/>
        <v>0</v>
      </c>
      <c r="V42">
        <f t="shared" ca="1" si="15"/>
        <v>0</v>
      </c>
      <c r="W42">
        <f t="shared" ca="1" si="16"/>
        <v>0</v>
      </c>
    </row>
    <row r="43" spans="1:23" x14ac:dyDescent="0.25">
      <c r="A43">
        <f t="shared" ca="1" si="17"/>
        <v>1</v>
      </c>
      <c r="E43" t="s">
        <v>12</v>
      </c>
      <c r="F43">
        <f t="shared" ca="1" si="18"/>
        <v>1</v>
      </c>
      <c r="G43">
        <f t="shared" ca="1" si="19"/>
        <v>0</v>
      </c>
      <c r="H43">
        <f t="shared" ca="1" si="20"/>
        <v>0</v>
      </c>
      <c r="I43">
        <f t="shared" ca="1" si="21"/>
        <v>0</v>
      </c>
      <c r="K43" cm="1">
        <f t="array" aca="1" ref="K43" ca="1">ABS(SUM(--(RAND()&lt;S19:W19))-6)</f>
        <v>5</v>
      </c>
      <c r="L43">
        <f t="shared" ca="1" si="22"/>
        <v>0</v>
      </c>
      <c r="M43">
        <f t="shared" ca="1" si="23"/>
        <v>0</v>
      </c>
      <c r="N43">
        <f t="shared" ca="1" si="24"/>
        <v>0</v>
      </c>
      <c r="O43">
        <f t="shared" ca="1" si="25"/>
        <v>0</v>
      </c>
      <c r="P43">
        <f t="shared" ca="1" si="26"/>
        <v>1</v>
      </c>
      <c r="S43">
        <f t="shared" ca="1" si="12"/>
        <v>0</v>
      </c>
      <c r="T43">
        <f t="shared" ca="1" si="13"/>
        <v>0</v>
      </c>
      <c r="U43">
        <f t="shared" ca="1" si="14"/>
        <v>0</v>
      </c>
      <c r="V43">
        <f t="shared" ca="1" si="15"/>
        <v>0</v>
      </c>
      <c r="W43">
        <f t="shared" ca="1" si="16"/>
        <v>0.63966300776522023</v>
      </c>
    </row>
    <row r="44" spans="1:23" x14ac:dyDescent="0.25">
      <c r="A44">
        <f t="shared" ca="1" si="17"/>
        <v>3</v>
      </c>
      <c r="E44" t="s">
        <v>13</v>
      </c>
      <c r="F44">
        <f t="shared" ca="1" si="18"/>
        <v>0</v>
      </c>
      <c r="G44">
        <f t="shared" ca="1" si="19"/>
        <v>0</v>
      </c>
      <c r="H44">
        <f t="shared" ca="1" si="20"/>
        <v>1</v>
      </c>
      <c r="I44">
        <f t="shared" ca="1" si="21"/>
        <v>0</v>
      </c>
      <c r="K44" cm="1">
        <f t="array" aca="1" ref="K44" ca="1">ABS(SUM(--(RAND()&lt;S20:W20))-6)</f>
        <v>5</v>
      </c>
      <c r="L44">
        <f t="shared" ca="1" si="22"/>
        <v>0</v>
      </c>
      <c r="M44">
        <f t="shared" ca="1" si="23"/>
        <v>0</v>
      </c>
      <c r="N44">
        <f t="shared" ca="1" si="24"/>
        <v>0</v>
      </c>
      <c r="O44">
        <f t="shared" ca="1" si="25"/>
        <v>0</v>
      </c>
      <c r="P44">
        <f t="shared" ca="1" si="26"/>
        <v>1</v>
      </c>
      <c r="S44">
        <f t="shared" ca="1" si="12"/>
        <v>0</v>
      </c>
      <c r="T44">
        <f t="shared" ca="1" si="13"/>
        <v>0</v>
      </c>
      <c r="U44">
        <f t="shared" ca="1" si="14"/>
        <v>0</v>
      </c>
      <c r="V44">
        <f t="shared" ca="1" si="15"/>
        <v>0</v>
      </c>
      <c r="W44">
        <f t="shared" ca="1" si="16"/>
        <v>0.67533823405092608</v>
      </c>
    </row>
    <row r="45" spans="1:23" x14ac:dyDescent="0.25">
      <c r="A45">
        <f t="shared" ca="1" si="17"/>
        <v>4</v>
      </c>
      <c r="E45" t="s">
        <v>14</v>
      </c>
      <c r="F45">
        <f t="shared" ca="1" si="18"/>
        <v>0</v>
      </c>
      <c r="G45">
        <f t="shared" ca="1" si="19"/>
        <v>0</v>
      </c>
      <c r="H45">
        <f t="shared" ca="1" si="20"/>
        <v>0</v>
      </c>
      <c r="I45">
        <f t="shared" ca="1" si="21"/>
        <v>1</v>
      </c>
      <c r="K45" cm="1">
        <f t="array" aca="1" ref="K45" ca="1">ABS(SUM(--(RAND()&lt;S21:W21))-6)</f>
        <v>5</v>
      </c>
      <c r="L45">
        <f t="shared" ca="1" si="22"/>
        <v>0</v>
      </c>
      <c r="M45">
        <f t="shared" ca="1" si="23"/>
        <v>0</v>
      </c>
      <c r="N45">
        <f t="shared" ca="1" si="24"/>
        <v>0</v>
      </c>
      <c r="O45">
        <f t="shared" ca="1" si="25"/>
        <v>0</v>
      </c>
      <c r="P45">
        <f t="shared" ca="1" si="26"/>
        <v>1</v>
      </c>
      <c r="S45">
        <f t="shared" ca="1" si="12"/>
        <v>0</v>
      </c>
      <c r="T45">
        <f t="shared" ca="1" si="13"/>
        <v>0</v>
      </c>
      <c r="U45">
        <f t="shared" ca="1" si="14"/>
        <v>0</v>
      </c>
      <c r="V45">
        <f t="shared" ca="1" si="15"/>
        <v>0</v>
      </c>
      <c r="W45">
        <f t="shared" ca="1" si="16"/>
        <v>0.66958513582645773</v>
      </c>
    </row>
    <row r="46" spans="1:23" x14ac:dyDescent="0.25">
      <c r="A46">
        <f t="shared" ca="1" si="17"/>
        <v>2</v>
      </c>
      <c r="E46" t="s">
        <v>15</v>
      </c>
      <c r="F46">
        <f t="shared" ca="1" si="18"/>
        <v>0</v>
      </c>
      <c r="G46">
        <f t="shared" ca="1" si="19"/>
        <v>1</v>
      </c>
      <c r="H46">
        <f t="shared" ca="1" si="20"/>
        <v>0</v>
      </c>
      <c r="I46">
        <f t="shared" ca="1" si="21"/>
        <v>0</v>
      </c>
      <c r="K46" cm="1">
        <f t="array" aca="1" ref="K46" ca="1">ABS(SUM(--(RAND()&lt;S22:W22))-6)</f>
        <v>3</v>
      </c>
      <c r="L46">
        <f t="shared" ca="1" si="22"/>
        <v>0</v>
      </c>
      <c r="M46">
        <f t="shared" ca="1" si="23"/>
        <v>0</v>
      </c>
      <c r="N46">
        <f t="shared" ca="1" si="24"/>
        <v>1</v>
      </c>
      <c r="O46">
        <f t="shared" ca="1" si="25"/>
        <v>0</v>
      </c>
      <c r="P46">
        <f t="shared" ca="1" si="26"/>
        <v>0</v>
      </c>
      <c r="S46">
        <f t="shared" ca="1" si="12"/>
        <v>0</v>
      </c>
      <c r="T46">
        <f t="shared" ca="1" si="13"/>
        <v>0</v>
      </c>
      <c r="U46">
        <f t="shared" ca="1" si="14"/>
        <v>0.13800568753167125</v>
      </c>
      <c r="V46">
        <f t="shared" ca="1" si="15"/>
        <v>0</v>
      </c>
      <c r="W46">
        <f t="shared" ca="1" si="16"/>
        <v>0</v>
      </c>
    </row>
    <row r="47" spans="1:23" x14ac:dyDescent="0.25">
      <c r="A47">
        <f t="shared" ca="1" si="17"/>
        <v>1</v>
      </c>
      <c r="E47" t="s">
        <v>16</v>
      </c>
      <c r="F47">
        <f t="shared" ca="1" si="18"/>
        <v>1</v>
      </c>
      <c r="G47">
        <f t="shared" ca="1" si="19"/>
        <v>0</v>
      </c>
      <c r="H47">
        <f t="shared" ca="1" si="20"/>
        <v>0</v>
      </c>
      <c r="I47">
        <f t="shared" ca="1" si="21"/>
        <v>0</v>
      </c>
      <c r="K47" cm="1">
        <f t="array" aca="1" ref="K47" ca="1">ABS(SUM(--(RAND()&lt;S23:W23))-6)</f>
        <v>5</v>
      </c>
      <c r="L47">
        <f t="shared" ca="1" si="22"/>
        <v>0</v>
      </c>
      <c r="M47">
        <f t="shared" ca="1" si="23"/>
        <v>0</v>
      </c>
      <c r="N47">
        <f t="shared" ca="1" si="24"/>
        <v>0</v>
      </c>
      <c r="O47">
        <f t="shared" ca="1" si="25"/>
        <v>0</v>
      </c>
      <c r="P47">
        <f t="shared" ca="1" si="26"/>
        <v>1</v>
      </c>
      <c r="S47">
        <f t="shared" ca="1" si="12"/>
        <v>0</v>
      </c>
      <c r="T47">
        <f t="shared" ca="1" si="13"/>
        <v>0</v>
      </c>
      <c r="U47">
        <f t="shared" ca="1" si="14"/>
        <v>0</v>
      </c>
      <c r="V47">
        <f t="shared" ca="1" si="15"/>
        <v>0</v>
      </c>
      <c r="W47">
        <f t="shared" ca="1" si="16"/>
        <v>0.63533533322838909</v>
      </c>
    </row>
    <row r="48" spans="1:23" x14ac:dyDescent="0.25">
      <c r="A48">
        <f t="shared" ca="1" si="17"/>
        <v>2</v>
      </c>
      <c r="E48" t="s">
        <v>17</v>
      </c>
      <c r="F48">
        <f t="shared" ca="1" si="18"/>
        <v>0</v>
      </c>
      <c r="G48">
        <f t="shared" ca="1" si="19"/>
        <v>1</v>
      </c>
      <c r="H48">
        <f t="shared" ca="1" si="20"/>
        <v>0</v>
      </c>
      <c r="I48">
        <f t="shared" ca="1" si="21"/>
        <v>0</v>
      </c>
      <c r="K48" cm="1">
        <f t="array" aca="1" ref="K48" ca="1">ABS(SUM(--(RAND()&lt;S24:W24))-6)</f>
        <v>5</v>
      </c>
      <c r="L48">
        <f t="shared" ca="1" si="22"/>
        <v>0</v>
      </c>
      <c r="M48">
        <f t="shared" ca="1" si="23"/>
        <v>0</v>
      </c>
      <c r="N48">
        <f t="shared" ca="1" si="24"/>
        <v>0</v>
      </c>
      <c r="O48">
        <f t="shared" ca="1" si="25"/>
        <v>0</v>
      </c>
      <c r="P48">
        <f t="shared" ca="1" si="26"/>
        <v>1</v>
      </c>
      <c r="S48">
        <f t="shared" ca="1" si="12"/>
        <v>0</v>
      </c>
      <c r="T48">
        <f t="shared" ca="1" si="13"/>
        <v>0</v>
      </c>
      <c r="U48">
        <f t="shared" ca="1" si="14"/>
        <v>0</v>
      </c>
      <c r="V48">
        <f t="shared" ca="1" si="15"/>
        <v>0</v>
      </c>
      <c r="W48">
        <f t="shared" ca="1" si="16"/>
        <v>0.64866257931944094</v>
      </c>
    </row>
    <row r="49" spans="1:23" x14ac:dyDescent="0.25">
      <c r="A49">
        <f t="shared" ca="1" si="17"/>
        <v>4</v>
      </c>
      <c r="E49" t="s">
        <v>18</v>
      </c>
      <c r="F49">
        <f t="shared" ca="1" si="18"/>
        <v>0</v>
      </c>
      <c r="G49">
        <f t="shared" ca="1" si="19"/>
        <v>0</v>
      </c>
      <c r="H49">
        <f t="shared" ca="1" si="20"/>
        <v>0</v>
      </c>
      <c r="I49">
        <f t="shared" ca="1" si="21"/>
        <v>1</v>
      </c>
      <c r="K49" cm="1">
        <f t="array" aca="1" ref="K49" ca="1">ABS(SUM(--(RAND()&lt;S25:W25))-6)</f>
        <v>5</v>
      </c>
      <c r="L49">
        <f t="shared" ca="1" si="22"/>
        <v>0</v>
      </c>
      <c r="M49">
        <f t="shared" ca="1" si="23"/>
        <v>0</v>
      </c>
      <c r="N49">
        <f t="shared" ca="1" si="24"/>
        <v>0</v>
      </c>
      <c r="O49">
        <f t="shared" ca="1" si="25"/>
        <v>0</v>
      </c>
      <c r="P49">
        <f t="shared" ca="1" si="26"/>
        <v>1</v>
      </c>
      <c r="S49">
        <f t="shared" ca="1" si="12"/>
        <v>0</v>
      </c>
      <c r="T49">
        <f t="shared" ca="1" si="13"/>
        <v>0</v>
      </c>
      <c r="U49">
        <f t="shared" ca="1" si="14"/>
        <v>0</v>
      </c>
      <c r="V49">
        <f t="shared" ca="1" si="15"/>
        <v>0</v>
      </c>
      <c r="W49">
        <f t="shared" ca="1" si="16"/>
        <v>0.67427322347027152</v>
      </c>
    </row>
    <row r="50" spans="1:23" x14ac:dyDescent="0.25">
      <c r="A50">
        <f t="shared" ca="1" si="17"/>
        <v>1</v>
      </c>
      <c r="E50" t="s">
        <v>19</v>
      </c>
      <c r="F50">
        <f t="shared" ca="1" si="18"/>
        <v>1</v>
      </c>
      <c r="G50">
        <f t="shared" ca="1" si="19"/>
        <v>0</v>
      </c>
      <c r="H50">
        <f t="shared" ca="1" si="20"/>
        <v>0</v>
      </c>
      <c r="I50">
        <f t="shared" ca="1" si="21"/>
        <v>0</v>
      </c>
      <c r="K50" cm="1">
        <f t="array" aca="1" ref="K50" ca="1">ABS(SUM(--(RAND()&lt;S26:W26))-6)</f>
        <v>5</v>
      </c>
      <c r="L50">
        <f t="shared" ca="1" si="22"/>
        <v>0</v>
      </c>
      <c r="M50">
        <f t="shared" ca="1" si="23"/>
        <v>0</v>
      </c>
      <c r="N50">
        <f t="shared" ca="1" si="24"/>
        <v>0</v>
      </c>
      <c r="O50">
        <f t="shared" ca="1" si="25"/>
        <v>0</v>
      </c>
      <c r="P50">
        <f t="shared" ca="1" si="26"/>
        <v>1</v>
      </c>
      <c r="S50">
        <f t="shared" ca="1" si="12"/>
        <v>0</v>
      </c>
      <c r="T50">
        <f t="shared" ca="1" si="13"/>
        <v>0</v>
      </c>
      <c r="U50">
        <f t="shared" ca="1" si="14"/>
        <v>0</v>
      </c>
      <c r="V50">
        <f t="shared" ca="1" si="15"/>
        <v>0</v>
      </c>
      <c r="W50">
        <f t="shared" ca="1" si="16"/>
        <v>0.63861496043552646</v>
      </c>
    </row>
    <row r="54" spans="1:23" x14ac:dyDescent="0.25">
      <c r="E54" t="s">
        <v>47</v>
      </c>
      <c r="K54" t="s">
        <v>48</v>
      </c>
    </row>
    <row r="55" spans="1:23" x14ac:dyDescent="0.25">
      <c r="E55">
        <f t="shared" ref="E55:E74" ca="1" si="27">(1-F31)*L7</f>
        <v>2.205789578895883E-2</v>
      </c>
      <c r="F55">
        <f t="shared" ref="F55:F74" ca="1" si="28">(1-G31)*M7</f>
        <v>4.3206422381511847E-4</v>
      </c>
      <c r="G55">
        <f t="shared" ref="G55:G74" ca="1" si="29">(1-H31)*N7</f>
        <v>0</v>
      </c>
      <c r="H55">
        <f t="shared" ref="H55:H74" ca="1" si="30">(1-I31)*O7</f>
        <v>0.22624670597230154</v>
      </c>
      <c r="I55">
        <f t="shared" ref="I55:I74" ca="1" si="31">P7</f>
        <v>0.62520932169961807</v>
      </c>
      <c r="K55" t="s">
        <v>0</v>
      </c>
      <c r="L55">
        <f ca="1">L31*F31</f>
        <v>0</v>
      </c>
      <c r="M55">
        <f t="shared" ref="M55:O55" ca="1" si="32">M31*G31</f>
        <v>0</v>
      </c>
      <c r="N55">
        <f t="shared" ca="1" si="32"/>
        <v>0</v>
      </c>
      <c r="O55">
        <f t="shared" ca="1" si="32"/>
        <v>0</v>
      </c>
      <c r="Q55">
        <f ca="1">ABS(1-SUM(L55:O55))</f>
        <v>1</v>
      </c>
    </row>
    <row r="56" spans="1:23" x14ac:dyDescent="0.25">
      <c r="E56">
        <f t="shared" ca="1" si="27"/>
        <v>5.1697136588118198E-2</v>
      </c>
      <c r="F56">
        <f t="shared" ca="1" si="28"/>
        <v>8.9283006332454937E-2</v>
      </c>
      <c r="G56">
        <f t="shared" ca="1" si="29"/>
        <v>0</v>
      </c>
      <c r="H56">
        <f t="shared" ca="1" si="30"/>
        <v>0.12689972888860335</v>
      </c>
      <c r="I56">
        <f t="shared" ca="1" si="31"/>
        <v>0.71829096709872542</v>
      </c>
      <c r="K56" t="s">
        <v>1</v>
      </c>
      <c r="L56">
        <f t="shared" ref="L56:L74" ca="1" si="33">L32*F32</f>
        <v>0</v>
      </c>
      <c r="M56">
        <f t="shared" ref="M56:M74" ca="1" si="34">M32*G32</f>
        <v>0</v>
      </c>
      <c r="N56">
        <f t="shared" ref="N56:N74" ca="1" si="35">N32*H32</f>
        <v>0</v>
      </c>
      <c r="O56">
        <f t="shared" ref="O56:O74" ca="1" si="36">O32*I32</f>
        <v>0</v>
      </c>
      <c r="Q56">
        <f t="shared" ref="Q56:Q74" ca="1" si="37">ABS(1-SUM(L56:O56))</f>
        <v>1</v>
      </c>
    </row>
    <row r="57" spans="1:23" x14ac:dyDescent="0.25">
      <c r="E57">
        <f t="shared" ca="1" si="27"/>
        <v>6.1133078857623285E-2</v>
      </c>
      <c r="F57">
        <f t="shared" ca="1" si="28"/>
        <v>0.200497294970648</v>
      </c>
      <c r="G57">
        <f t="shared" ca="1" si="29"/>
        <v>3.5875883822019193E-2</v>
      </c>
      <c r="H57">
        <f t="shared" ca="1" si="30"/>
        <v>0</v>
      </c>
      <c r="I57">
        <f t="shared" ca="1" si="31"/>
        <v>0.68913722257960774</v>
      </c>
      <c r="K57" t="s">
        <v>2</v>
      </c>
      <c r="L57">
        <f t="shared" ca="1" si="33"/>
        <v>0</v>
      </c>
      <c r="M57">
        <f t="shared" ca="1" si="34"/>
        <v>0</v>
      </c>
      <c r="N57">
        <f t="shared" ca="1" si="35"/>
        <v>0</v>
      </c>
      <c r="O57">
        <f t="shared" ca="1" si="36"/>
        <v>0</v>
      </c>
      <c r="Q57">
        <f t="shared" ca="1" si="37"/>
        <v>1</v>
      </c>
    </row>
    <row r="58" spans="1:23" x14ac:dyDescent="0.25">
      <c r="E58">
        <f t="shared" ca="1" si="27"/>
        <v>4.8564558700825329E-3</v>
      </c>
      <c r="F58">
        <f t="shared" ca="1" si="28"/>
        <v>0.12256273325751693</v>
      </c>
      <c r="G58">
        <f t="shared" ca="1" si="29"/>
        <v>0</v>
      </c>
      <c r="H58">
        <f t="shared" ca="1" si="30"/>
        <v>0.13551132512754507</v>
      </c>
      <c r="I58">
        <f t="shared" ca="1" si="31"/>
        <v>0.69208159656288848</v>
      </c>
      <c r="K58" t="s">
        <v>3</v>
      </c>
      <c r="L58">
        <f t="shared" ca="1" si="33"/>
        <v>0</v>
      </c>
      <c r="M58">
        <f t="shared" ca="1" si="34"/>
        <v>0</v>
      </c>
      <c r="N58">
        <f t="shared" ca="1" si="35"/>
        <v>0</v>
      </c>
      <c r="O58">
        <f t="shared" ca="1" si="36"/>
        <v>0</v>
      </c>
      <c r="Q58">
        <f t="shared" ca="1" si="37"/>
        <v>1</v>
      </c>
    </row>
    <row r="59" spans="1:23" x14ac:dyDescent="0.25">
      <c r="E59">
        <f t="shared" ca="1" si="27"/>
        <v>0</v>
      </c>
      <c r="F59">
        <f t="shared" ca="1" si="28"/>
        <v>0.27423659782311927</v>
      </c>
      <c r="G59">
        <f t="shared" ca="1" si="29"/>
        <v>5.7894204952948442E-3</v>
      </c>
      <c r="H59">
        <f t="shared" ca="1" si="30"/>
        <v>2.6384679540058215E-2</v>
      </c>
      <c r="I59">
        <f t="shared" ca="1" si="31"/>
        <v>0.63703946343361395</v>
      </c>
      <c r="K59" t="s">
        <v>4</v>
      </c>
      <c r="L59">
        <f t="shared" ca="1" si="33"/>
        <v>0</v>
      </c>
      <c r="M59">
        <f t="shared" ca="1" si="34"/>
        <v>0</v>
      </c>
      <c r="N59">
        <f t="shared" ca="1" si="35"/>
        <v>0</v>
      </c>
      <c r="O59">
        <f t="shared" ca="1" si="36"/>
        <v>0</v>
      </c>
      <c r="Q59">
        <f t="shared" ca="1" si="37"/>
        <v>1</v>
      </c>
    </row>
    <row r="60" spans="1:23" x14ac:dyDescent="0.25">
      <c r="E60">
        <f t="shared" ca="1" si="27"/>
        <v>0</v>
      </c>
      <c r="F60">
        <f t="shared" ca="1" si="28"/>
        <v>4.9833384967063023E-3</v>
      </c>
      <c r="G60">
        <f t="shared" ca="1" si="29"/>
        <v>2.052132110445554E-2</v>
      </c>
      <c r="H60">
        <f t="shared" ca="1" si="30"/>
        <v>0.45259703903778142</v>
      </c>
      <c r="I60">
        <f t="shared" ca="1" si="31"/>
        <v>0.50903845559875505</v>
      </c>
      <c r="K60" t="s">
        <v>5</v>
      </c>
      <c r="L60">
        <f ca="1">L36*F36</f>
        <v>0</v>
      </c>
      <c r="M60">
        <f t="shared" ca="1" si="34"/>
        <v>0</v>
      </c>
      <c r="N60">
        <f t="shared" ca="1" si="35"/>
        <v>0</v>
      </c>
      <c r="O60">
        <f t="shared" ca="1" si="36"/>
        <v>0</v>
      </c>
      <c r="Q60">
        <f t="shared" ca="1" si="37"/>
        <v>1</v>
      </c>
    </row>
    <row r="61" spans="1:23" x14ac:dyDescent="0.25">
      <c r="E61">
        <f t="shared" ca="1" si="27"/>
        <v>9.3328376983876771E-5</v>
      </c>
      <c r="F61">
        <f t="shared" ca="1" si="28"/>
        <v>4.4130678418591892E-4</v>
      </c>
      <c r="G61">
        <f t="shared" ca="1" si="29"/>
        <v>1.8934856629104178E-2</v>
      </c>
      <c r="H61">
        <f t="shared" ca="1" si="30"/>
        <v>0</v>
      </c>
      <c r="I61">
        <f t="shared" ca="1" si="31"/>
        <v>0.28875895774519678</v>
      </c>
      <c r="K61" t="s">
        <v>6</v>
      </c>
      <c r="L61">
        <f t="shared" ca="1" si="33"/>
        <v>0</v>
      </c>
      <c r="M61">
        <f t="shared" ca="1" si="34"/>
        <v>0</v>
      </c>
      <c r="N61">
        <f t="shared" ca="1" si="35"/>
        <v>0</v>
      </c>
      <c r="O61">
        <f t="shared" ca="1" si="36"/>
        <v>1</v>
      </c>
      <c r="Q61">
        <f t="shared" ca="1" si="37"/>
        <v>0</v>
      </c>
    </row>
    <row r="62" spans="1:23" x14ac:dyDescent="0.25">
      <c r="E62">
        <f t="shared" ca="1" si="27"/>
        <v>2.3938613910539558E-2</v>
      </c>
      <c r="F62">
        <f t="shared" ca="1" si="28"/>
        <v>4.3258006847033369E-4</v>
      </c>
      <c r="G62">
        <f t="shared" ca="1" si="29"/>
        <v>0</v>
      </c>
      <c r="H62">
        <f t="shared" ca="1" si="30"/>
        <v>5.4975276883641906E-2</v>
      </c>
      <c r="I62">
        <f t="shared" ca="1" si="31"/>
        <v>0.57253903356021718</v>
      </c>
      <c r="K62" t="s">
        <v>7</v>
      </c>
      <c r="L62">
        <f t="shared" ca="1" si="33"/>
        <v>0</v>
      </c>
      <c r="M62">
        <f t="shared" ca="1" si="34"/>
        <v>0</v>
      </c>
      <c r="N62">
        <f t="shared" ca="1" si="35"/>
        <v>0</v>
      </c>
      <c r="O62">
        <f t="shared" ca="1" si="36"/>
        <v>0</v>
      </c>
      <c r="Q62">
        <f t="shared" ca="1" si="37"/>
        <v>1</v>
      </c>
    </row>
    <row r="63" spans="1:23" x14ac:dyDescent="0.25">
      <c r="E63">
        <f t="shared" ca="1" si="27"/>
        <v>2.4060875212353686E-2</v>
      </c>
      <c r="F63">
        <f t="shared" ca="1" si="28"/>
        <v>3.0539050105661469E-3</v>
      </c>
      <c r="G63">
        <f t="shared" ca="1" si="29"/>
        <v>0</v>
      </c>
      <c r="H63">
        <f t="shared" ca="1" si="30"/>
        <v>0.4488361919737982</v>
      </c>
      <c r="I63">
        <f t="shared" ca="1" si="31"/>
        <v>0.50972816959085021</v>
      </c>
      <c r="K63" t="s">
        <v>8</v>
      </c>
      <c r="L63">
        <f t="shared" ca="1" si="33"/>
        <v>0</v>
      </c>
      <c r="M63">
        <f t="shared" ca="1" si="34"/>
        <v>0</v>
      </c>
      <c r="N63">
        <f t="shared" ca="1" si="35"/>
        <v>0</v>
      </c>
      <c r="O63">
        <f t="shared" ca="1" si="36"/>
        <v>0</v>
      </c>
      <c r="Q63">
        <f t="shared" ca="1" si="37"/>
        <v>1</v>
      </c>
    </row>
    <row r="64" spans="1:23" x14ac:dyDescent="0.25">
      <c r="E64">
        <f t="shared" ca="1" si="27"/>
        <v>1.9607619639139423E-3</v>
      </c>
      <c r="F64">
        <f t="shared" ca="1" si="28"/>
        <v>0</v>
      </c>
      <c r="G64">
        <f t="shared" ca="1" si="29"/>
        <v>2.1194380279448654E-2</v>
      </c>
      <c r="H64">
        <f t="shared" ca="1" si="30"/>
        <v>0.18903068133862019</v>
      </c>
      <c r="I64">
        <f t="shared" ca="1" si="31"/>
        <v>0.64691903035012688</v>
      </c>
      <c r="K64" t="s">
        <v>9</v>
      </c>
      <c r="L64">
        <f t="shared" ca="1" si="33"/>
        <v>0</v>
      </c>
      <c r="M64">
        <f t="shared" ca="1" si="34"/>
        <v>1</v>
      </c>
      <c r="N64">
        <f t="shared" ca="1" si="35"/>
        <v>0</v>
      </c>
      <c r="O64">
        <f t="shared" ca="1" si="36"/>
        <v>0</v>
      </c>
      <c r="Q64">
        <f t="shared" ca="1" si="37"/>
        <v>0</v>
      </c>
    </row>
    <row r="65" spans="5:23" x14ac:dyDescent="0.25">
      <c r="E65">
        <f t="shared" ca="1" si="27"/>
        <v>9.6692568838621804E-2</v>
      </c>
      <c r="F65">
        <f t="shared" ca="1" si="28"/>
        <v>0</v>
      </c>
      <c r="G65">
        <f t="shared" ca="1" si="29"/>
        <v>6.2441464638052164E-3</v>
      </c>
      <c r="H65">
        <f t="shared" ca="1" si="30"/>
        <v>2.1254800536230165E-2</v>
      </c>
      <c r="I65">
        <f t="shared" ca="1" si="31"/>
        <v>0.66029384880735176</v>
      </c>
      <c r="K65" t="s">
        <v>10</v>
      </c>
      <c r="L65">
        <f t="shared" ca="1" si="33"/>
        <v>0</v>
      </c>
      <c r="M65">
        <f t="shared" ca="1" si="34"/>
        <v>0</v>
      </c>
      <c r="N65">
        <f t="shared" ca="1" si="35"/>
        <v>0</v>
      </c>
      <c r="O65">
        <f t="shared" ca="1" si="36"/>
        <v>0</v>
      </c>
      <c r="Q65">
        <f t="shared" ca="1" si="37"/>
        <v>1</v>
      </c>
    </row>
    <row r="66" spans="5:23" x14ac:dyDescent="0.25">
      <c r="E66">
        <f t="shared" ca="1" si="27"/>
        <v>1.1413356978339909E-3</v>
      </c>
      <c r="F66">
        <f t="shared" ca="1" si="28"/>
        <v>0.38619498693456722</v>
      </c>
      <c r="G66">
        <f t="shared" ca="1" si="29"/>
        <v>5.9629285337595664E-2</v>
      </c>
      <c r="H66">
        <f t="shared" ca="1" si="30"/>
        <v>0</v>
      </c>
      <c r="I66">
        <f t="shared" ca="1" si="31"/>
        <v>0.54291818196467667</v>
      </c>
      <c r="K66" t="s">
        <v>11</v>
      </c>
      <c r="L66">
        <f t="shared" ca="1" si="33"/>
        <v>0</v>
      </c>
      <c r="M66">
        <f t="shared" ca="1" si="34"/>
        <v>0</v>
      </c>
      <c r="N66">
        <f t="shared" ca="1" si="35"/>
        <v>0</v>
      </c>
      <c r="O66">
        <f t="shared" ca="1" si="36"/>
        <v>0</v>
      </c>
      <c r="Q66">
        <f t="shared" ca="1" si="37"/>
        <v>1</v>
      </c>
    </row>
    <row r="67" spans="5:23" x14ac:dyDescent="0.25">
      <c r="E67">
        <f t="shared" ca="1" si="27"/>
        <v>0</v>
      </c>
      <c r="F67">
        <f t="shared" ca="1" si="28"/>
        <v>0.10382887099993296</v>
      </c>
      <c r="G67">
        <f t="shared" ca="1" si="29"/>
        <v>9.4717202372537977E-3</v>
      </c>
      <c r="H67">
        <f t="shared" ca="1" si="30"/>
        <v>0.23856931250919591</v>
      </c>
      <c r="I67">
        <f t="shared" ca="1" si="31"/>
        <v>0.63966300776522023</v>
      </c>
      <c r="K67" t="s">
        <v>12</v>
      </c>
      <c r="L67">
        <f t="shared" ca="1" si="33"/>
        <v>0</v>
      </c>
      <c r="M67">
        <f t="shared" ca="1" si="34"/>
        <v>0</v>
      </c>
      <c r="N67">
        <f t="shared" ca="1" si="35"/>
        <v>0</v>
      </c>
      <c r="O67">
        <f t="shared" ca="1" si="36"/>
        <v>0</v>
      </c>
      <c r="Q67">
        <f t="shared" ca="1" si="37"/>
        <v>1</v>
      </c>
    </row>
    <row r="68" spans="5:23" x14ac:dyDescent="0.25">
      <c r="E68">
        <f t="shared" ca="1" si="27"/>
        <v>9.6438721129254293E-2</v>
      </c>
      <c r="F68">
        <f t="shared" ca="1" si="28"/>
        <v>0.1318821608231113</v>
      </c>
      <c r="G68">
        <f t="shared" ca="1" si="29"/>
        <v>0</v>
      </c>
      <c r="H68">
        <f t="shared" ca="1" si="30"/>
        <v>9.6073873249732031E-2</v>
      </c>
      <c r="I68">
        <f t="shared" ca="1" si="31"/>
        <v>0.67533823405092608</v>
      </c>
      <c r="K68" t="s">
        <v>13</v>
      </c>
      <c r="L68">
        <f t="shared" ca="1" si="33"/>
        <v>0</v>
      </c>
      <c r="M68">
        <f t="shared" ca="1" si="34"/>
        <v>0</v>
      </c>
      <c r="N68">
        <f t="shared" ca="1" si="35"/>
        <v>0</v>
      </c>
      <c r="O68">
        <f t="shared" ca="1" si="36"/>
        <v>0</v>
      </c>
      <c r="Q68">
        <f t="shared" ca="1" si="37"/>
        <v>1</v>
      </c>
    </row>
    <row r="69" spans="5:23" x14ac:dyDescent="0.25">
      <c r="E69">
        <f t="shared" ca="1" si="27"/>
        <v>0.14833719744737309</v>
      </c>
      <c r="F69">
        <f t="shared" ca="1" si="28"/>
        <v>0.12507200590167575</v>
      </c>
      <c r="G69">
        <f t="shared" ca="1" si="29"/>
        <v>5.574713768399692E-4</v>
      </c>
      <c r="H69">
        <f t="shared" ca="1" si="30"/>
        <v>0</v>
      </c>
      <c r="I69">
        <f t="shared" ca="1" si="31"/>
        <v>0.66958513582645773</v>
      </c>
      <c r="K69" t="s">
        <v>14</v>
      </c>
      <c r="L69">
        <f t="shared" ca="1" si="33"/>
        <v>0</v>
      </c>
      <c r="M69">
        <f t="shared" ca="1" si="34"/>
        <v>0</v>
      </c>
      <c r="N69">
        <f t="shared" ca="1" si="35"/>
        <v>0</v>
      </c>
      <c r="O69">
        <f t="shared" ca="1" si="36"/>
        <v>0</v>
      </c>
      <c r="Q69">
        <f t="shared" ca="1" si="37"/>
        <v>1</v>
      </c>
    </row>
    <row r="70" spans="5:23" x14ac:dyDescent="0.25">
      <c r="E70">
        <f t="shared" ca="1" si="27"/>
        <v>1.6535258912174328E-3</v>
      </c>
      <c r="F70">
        <f t="shared" ca="1" si="28"/>
        <v>0</v>
      </c>
      <c r="G70">
        <f t="shared" ca="1" si="29"/>
        <v>0.13800568753167125</v>
      </c>
      <c r="H70">
        <f t="shared" ca="1" si="30"/>
        <v>3.2434953692716047E-2</v>
      </c>
      <c r="I70">
        <f t="shared" ca="1" si="31"/>
        <v>0.66164724195318003</v>
      </c>
      <c r="K70" t="s">
        <v>15</v>
      </c>
      <c r="L70">
        <f t="shared" ca="1" si="33"/>
        <v>0</v>
      </c>
      <c r="M70">
        <f t="shared" ca="1" si="34"/>
        <v>0</v>
      </c>
      <c r="N70">
        <f t="shared" ca="1" si="35"/>
        <v>0</v>
      </c>
      <c r="O70">
        <f t="shared" ca="1" si="36"/>
        <v>0</v>
      </c>
      <c r="Q70">
        <f t="shared" ca="1" si="37"/>
        <v>1</v>
      </c>
    </row>
    <row r="71" spans="5:23" x14ac:dyDescent="0.25">
      <c r="E71">
        <f t="shared" ca="1" si="27"/>
        <v>0</v>
      </c>
      <c r="F71">
        <f t="shared" ca="1" si="28"/>
        <v>2.3654860925782169E-2</v>
      </c>
      <c r="G71">
        <f t="shared" ca="1" si="29"/>
        <v>7.1988830126592173E-4</v>
      </c>
      <c r="H71">
        <f t="shared" ca="1" si="30"/>
        <v>0.13081512061464512</v>
      </c>
      <c r="I71">
        <f t="shared" ca="1" si="31"/>
        <v>0.63533533322838909</v>
      </c>
      <c r="K71" t="s">
        <v>16</v>
      </c>
      <c r="L71">
        <f t="shared" ca="1" si="33"/>
        <v>0</v>
      </c>
      <c r="M71">
        <f t="shared" ca="1" si="34"/>
        <v>0</v>
      </c>
      <c r="N71">
        <f t="shared" ca="1" si="35"/>
        <v>0</v>
      </c>
      <c r="O71">
        <f t="shared" ca="1" si="36"/>
        <v>0</v>
      </c>
      <c r="Q71">
        <f t="shared" ca="1" si="37"/>
        <v>1</v>
      </c>
    </row>
    <row r="72" spans="5:23" x14ac:dyDescent="0.25">
      <c r="E72">
        <f t="shared" ca="1" si="27"/>
        <v>1.4122025224775328E-2</v>
      </c>
      <c r="F72">
        <f t="shared" ca="1" si="28"/>
        <v>0</v>
      </c>
      <c r="G72">
        <f t="shared" ca="1" si="29"/>
        <v>4.1935527683484908E-2</v>
      </c>
      <c r="H72">
        <f t="shared" ca="1" si="30"/>
        <v>2.427347496065313E-2</v>
      </c>
      <c r="I72">
        <f t="shared" ca="1" si="31"/>
        <v>0.64866257931944094</v>
      </c>
      <c r="K72" t="s">
        <v>17</v>
      </c>
      <c r="L72">
        <f t="shared" ca="1" si="33"/>
        <v>0</v>
      </c>
      <c r="M72">
        <f t="shared" ca="1" si="34"/>
        <v>0</v>
      </c>
      <c r="N72">
        <f t="shared" ca="1" si="35"/>
        <v>0</v>
      </c>
      <c r="O72">
        <f t="shared" ca="1" si="36"/>
        <v>0</v>
      </c>
      <c r="Q72">
        <f t="shared" ca="1" si="37"/>
        <v>1</v>
      </c>
    </row>
    <row r="73" spans="5:23" x14ac:dyDescent="0.25">
      <c r="E73">
        <f t="shared" ca="1" si="27"/>
        <v>0.18444932514020734</v>
      </c>
      <c r="F73">
        <f t="shared" ca="1" si="28"/>
        <v>8.8524578470516049E-2</v>
      </c>
      <c r="G73">
        <f t="shared" ca="1" si="29"/>
        <v>5.0401522679291468E-2</v>
      </c>
      <c r="H73">
        <f t="shared" ca="1" si="30"/>
        <v>0</v>
      </c>
      <c r="I73">
        <f t="shared" ca="1" si="31"/>
        <v>0.67427322347027152</v>
      </c>
      <c r="K73" t="s">
        <v>18</v>
      </c>
      <c r="L73">
        <f t="shared" ca="1" si="33"/>
        <v>0</v>
      </c>
      <c r="M73">
        <f t="shared" ca="1" si="34"/>
        <v>0</v>
      </c>
      <c r="N73">
        <f t="shared" ca="1" si="35"/>
        <v>0</v>
      </c>
      <c r="O73">
        <f t="shared" ca="1" si="36"/>
        <v>0</v>
      </c>
      <c r="Q73">
        <f t="shared" ca="1" si="37"/>
        <v>1</v>
      </c>
    </row>
    <row r="74" spans="5:23" x14ac:dyDescent="0.25">
      <c r="E74">
        <f t="shared" ca="1" si="27"/>
        <v>0</v>
      </c>
      <c r="F74">
        <f t="shared" ca="1" si="28"/>
        <v>5.4091326256428159E-3</v>
      </c>
      <c r="G74">
        <f t="shared" ca="1" si="29"/>
        <v>0.20273411458518978</v>
      </c>
      <c r="H74">
        <f t="shared" ca="1" si="30"/>
        <v>9.3934213180755545E-3</v>
      </c>
      <c r="I74">
        <f t="shared" ca="1" si="31"/>
        <v>0.63861496043552646</v>
      </c>
      <c r="K74" t="s">
        <v>19</v>
      </c>
      <c r="L74">
        <f t="shared" ca="1" si="33"/>
        <v>0</v>
      </c>
      <c r="M74">
        <f t="shared" ca="1" si="34"/>
        <v>0</v>
      </c>
      <c r="N74">
        <f t="shared" ca="1" si="35"/>
        <v>0</v>
      </c>
      <c r="O74">
        <f t="shared" ca="1" si="36"/>
        <v>0</v>
      </c>
      <c r="Q74">
        <f t="shared" ca="1" si="37"/>
        <v>1</v>
      </c>
    </row>
    <row r="77" spans="5:23" x14ac:dyDescent="0.25">
      <c r="K77" t="s">
        <v>49</v>
      </c>
    </row>
    <row r="78" spans="5:23" x14ac:dyDescent="0.25">
      <c r="L78">
        <f ca="1">L31*$Q55</f>
        <v>0</v>
      </c>
      <c r="M78">
        <f t="shared" ref="M78:P78" ca="1" si="38">M31*$Q55</f>
        <v>0</v>
      </c>
      <c r="N78">
        <f t="shared" ca="1" si="38"/>
        <v>0</v>
      </c>
      <c r="O78">
        <f t="shared" ca="1" si="38"/>
        <v>1</v>
      </c>
      <c r="P78">
        <f t="shared" ca="1" si="38"/>
        <v>0</v>
      </c>
      <c r="S78">
        <f ca="1">L78*L7</f>
        <v>0</v>
      </c>
      <c r="T78">
        <f t="shared" ref="T78:W78" ca="1" si="39">M78*M7</f>
        <v>0</v>
      </c>
      <c r="U78">
        <f t="shared" ca="1" si="39"/>
        <v>0</v>
      </c>
      <c r="V78">
        <f t="shared" ca="1" si="39"/>
        <v>0.22624670597230154</v>
      </c>
      <c r="W78">
        <f t="shared" ca="1" si="39"/>
        <v>0</v>
      </c>
    </row>
    <row r="79" spans="5:23" x14ac:dyDescent="0.25">
      <c r="L79">
        <f t="shared" ref="L79:P79" ca="1" si="40">L32*$Q56</f>
        <v>0</v>
      </c>
      <c r="M79">
        <f t="shared" ca="1" si="40"/>
        <v>0</v>
      </c>
      <c r="N79">
        <f t="shared" ca="1" si="40"/>
        <v>0</v>
      </c>
      <c r="O79">
        <f t="shared" ca="1" si="40"/>
        <v>0</v>
      </c>
      <c r="P79">
        <f t="shared" ca="1" si="40"/>
        <v>1</v>
      </c>
      <c r="S79">
        <f t="shared" ref="S79:S97" ca="1" si="41">L79*L8</f>
        <v>0</v>
      </c>
      <c r="T79">
        <f t="shared" ref="T79:T97" ca="1" si="42">M79*M8</f>
        <v>0</v>
      </c>
      <c r="U79">
        <f t="shared" ref="U79:U97" ca="1" si="43">N79*N8</f>
        <v>0</v>
      </c>
      <c r="V79">
        <f t="shared" ref="V79:V97" ca="1" si="44">O79*O8</f>
        <v>0</v>
      </c>
      <c r="W79">
        <f t="shared" ref="W79:W97" ca="1" si="45">P79*P8</f>
        <v>0.71829096709872542</v>
      </c>
    </row>
    <row r="80" spans="5:23" x14ac:dyDescent="0.25">
      <c r="L80">
        <f t="shared" ref="L80:P80" ca="1" si="46">L33*$Q57</f>
        <v>0</v>
      </c>
      <c r="M80">
        <f t="shared" ca="1" si="46"/>
        <v>0</v>
      </c>
      <c r="N80">
        <f t="shared" ca="1" si="46"/>
        <v>0</v>
      </c>
      <c r="O80">
        <f t="shared" ca="1" si="46"/>
        <v>0</v>
      </c>
      <c r="P80">
        <f t="shared" ca="1" si="46"/>
        <v>1</v>
      </c>
      <c r="S80">
        <f t="shared" ca="1" si="41"/>
        <v>0</v>
      </c>
      <c r="T80">
        <f t="shared" ca="1" si="42"/>
        <v>0</v>
      </c>
      <c r="U80">
        <f t="shared" ca="1" si="43"/>
        <v>0</v>
      </c>
      <c r="V80">
        <f t="shared" ca="1" si="44"/>
        <v>0</v>
      </c>
      <c r="W80">
        <f t="shared" ca="1" si="45"/>
        <v>0.68913722257960774</v>
      </c>
    </row>
    <row r="81" spans="12:23" x14ac:dyDescent="0.25">
      <c r="L81">
        <f t="shared" ref="L81:P81" ca="1" si="47">L34*$Q58</f>
        <v>0</v>
      </c>
      <c r="M81">
        <f t="shared" ca="1" si="47"/>
        <v>0</v>
      </c>
      <c r="N81">
        <f t="shared" ca="1" si="47"/>
        <v>0</v>
      </c>
      <c r="O81">
        <f t="shared" ca="1" si="47"/>
        <v>0</v>
      </c>
      <c r="P81">
        <f t="shared" ca="1" si="47"/>
        <v>1</v>
      </c>
      <c r="S81">
        <f t="shared" ca="1" si="41"/>
        <v>0</v>
      </c>
      <c r="T81">
        <f t="shared" ca="1" si="42"/>
        <v>0</v>
      </c>
      <c r="U81">
        <f t="shared" ca="1" si="43"/>
        <v>0</v>
      </c>
      <c r="V81">
        <f t="shared" ca="1" si="44"/>
        <v>0</v>
      </c>
      <c r="W81">
        <f t="shared" ca="1" si="45"/>
        <v>0.69208159656288848</v>
      </c>
    </row>
    <row r="82" spans="12:23" x14ac:dyDescent="0.25">
      <c r="L82">
        <f t="shared" ref="L82:P82" ca="1" si="48">L35*$Q59</f>
        <v>0</v>
      </c>
      <c r="M82">
        <f t="shared" ca="1" si="48"/>
        <v>0</v>
      </c>
      <c r="N82">
        <f t="shared" ca="1" si="48"/>
        <v>0</v>
      </c>
      <c r="O82">
        <f t="shared" ca="1" si="48"/>
        <v>0</v>
      </c>
      <c r="P82">
        <f t="shared" ca="1" si="48"/>
        <v>1</v>
      </c>
      <c r="S82">
        <f t="shared" ca="1" si="41"/>
        <v>0</v>
      </c>
      <c r="T82">
        <f t="shared" ca="1" si="42"/>
        <v>0</v>
      </c>
      <c r="U82">
        <f t="shared" ca="1" si="43"/>
        <v>0</v>
      </c>
      <c r="V82">
        <f t="shared" ca="1" si="44"/>
        <v>0</v>
      </c>
      <c r="W82">
        <f t="shared" ca="1" si="45"/>
        <v>0.63703946343361395</v>
      </c>
    </row>
    <row r="83" spans="12:23" x14ac:dyDescent="0.25">
      <c r="L83">
        <f t="shared" ref="L83:P83" ca="1" si="49">L36*$Q60</f>
        <v>0</v>
      </c>
      <c r="M83">
        <f t="shared" ca="1" si="49"/>
        <v>0</v>
      </c>
      <c r="N83">
        <f t="shared" ca="1" si="49"/>
        <v>0</v>
      </c>
      <c r="O83">
        <f t="shared" ca="1" si="49"/>
        <v>1</v>
      </c>
      <c r="P83">
        <f t="shared" ca="1" si="49"/>
        <v>0</v>
      </c>
      <c r="S83">
        <f t="shared" ca="1" si="41"/>
        <v>0</v>
      </c>
      <c r="T83">
        <f t="shared" ca="1" si="42"/>
        <v>0</v>
      </c>
      <c r="U83">
        <f t="shared" ca="1" si="43"/>
        <v>0</v>
      </c>
      <c r="V83">
        <f t="shared" ca="1" si="44"/>
        <v>0.45259703903778142</v>
      </c>
      <c r="W83">
        <f t="shared" ca="1" si="45"/>
        <v>0</v>
      </c>
    </row>
    <row r="84" spans="12:23" x14ac:dyDescent="0.25">
      <c r="L84">
        <f t="shared" ref="L84:P84" ca="1" si="50">L37*$Q61</f>
        <v>0</v>
      </c>
      <c r="M84">
        <f t="shared" ca="1" si="50"/>
        <v>0</v>
      </c>
      <c r="N84">
        <f t="shared" ca="1" si="50"/>
        <v>0</v>
      </c>
      <c r="O84">
        <f t="shared" ca="1" si="50"/>
        <v>0</v>
      </c>
      <c r="P84">
        <f t="shared" ca="1" si="50"/>
        <v>0</v>
      </c>
      <c r="S84">
        <f t="shared" ca="1" si="41"/>
        <v>0</v>
      </c>
      <c r="T84">
        <f t="shared" ca="1" si="42"/>
        <v>0</v>
      </c>
      <c r="U84">
        <f t="shared" ca="1" si="43"/>
        <v>0</v>
      </c>
      <c r="V84">
        <f t="shared" ca="1" si="44"/>
        <v>0</v>
      </c>
      <c r="W84">
        <f t="shared" ca="1" si="45"/>
        <v>0</v>
      </c>
    </row>
    <row r="85" spans="12:23" x14ac:dyDescent="0.25">
      <c r="L85">
        <f t="shared" ref="L85:P85" ca="1" si="51">L38*$Q62</f>
        <v>0</v>
      </c>
      <c r="M85">
        <f t="shared" ca="1" si="51"/>
        <v>0</v>
      </c>
      <c r="N85">
        <f t="shared" ca="1" si="51"/>
        <v>0</v>
      </c>
      <c r="O85">
        <f t="shared" ca="1" si="51"/>
        <v>0</v>
      </c>
      <c r="P85">
        <f t="shared" ca="1" si="51"/>
        <v>1</v>
      </c>
      <c r="S85">
        <f t="shared" ca="1" si="41"/>
        <v>0</v>
      </c>
      <c r="T85">
        <f t="shared" ca="1" si="42"/>
        <v>0</v>
      </c>
      <c r="U85">
        <f t="shared" ca="1" si="43"/>
        <v>0</v>
      </c>
      <c r="V85">
        <f t="shared" ca="1" si="44"/>
        <v>0</v>
      </c>
      <c r="W85">
        <f t="shared" ca="1" si="45"/>
        <v>0.57253903356021718</v>
      </c>
    </row>
    <row r="86" spans="12:23" x14ac:dyDescent="0.25">
      <c r="L86">
        <f t="shared" ref="L86:P86" ca="1" si="52">L39*$Q63</f>
        <v>0</v>
      </c>
      <c r="M86">
        <f t="shared" ca="1" si="52"/>
        <v>0</v>
      </c>
      <c r="N86">
        <f t="shared" ca="1" si="52"/>
        <v>0</v>
      </c>
      <c r="O86">
        <f t="shared" ca="1" si="52"/>
        <v>0</v>
      </c>
      <c r="P86">
        <f t="shared" ca="1" si="52"/>
        <v>1</v>
      </c>
      <c r="S86">
        <f t="shared" ca="1" si="41"/>
        <v>0</v>
      </c>
      <c r="T86">
        <f t="shared" ca="1" si="42"/>
        <v>0</v>
      </c>
      <c r="U86">
        <f t="shared" ca="1" si="43"/>
        <v>0</v>
      </c>
      <c r="V86">
        <f t="shared" ca="1" si="44"/>
        <v>0</v>
      </c>
      <c r="W86">
        <f t="shared" ca="1" si="45"/>
        <v>0.50972816959085021</v>
      </c>
    </row>
    <row r="87" spans="12:23" x14ac:dyDescent="0.25">
      <c r="L87">
        <f t="shared" ref="L87:P87" ca="1" si="53">L40*$Q64</f>
        <v>0</v>
      </c>
      <c r="M87">
        <f t="shared" ca="1" si="53"/>
        <v>0</v>
      </c>
      <c r="N87">
        <f t="shared" ca="1" si="53"/>
        <v>0</v>
      </c>
      <c r="O87">
        <f t="shared" ca="1" si="53"/>
        <v>0</v>
      </c>
      <c r="P87">
        <f t="shared" ca="1" si="53"/>
        <v>0</v>
      </c>
      <c r="S87">
        <f t="shared" ca="1" si="41"/>
        <v>0</v>
      </c>
      <c r="T87">
        <f t="shared" ca="1" si="42"/>
        <v>0</v>
      </c>
      <c r="U87">
        <f t="shared" ca="1" si="43"/>
        <v>0</v>
      </c>
      <c r="V87">
        <f t="shared" ca="1" si="44"/>
        <v>0</v>
      </c>
      <c r="W87">
        <f t="shared" ca="1" si="45"/>
        <v>0</v>
      </c>
    </row>
    <row r="88" spans="12:23" x14ac:dyDescent="0.25">
      <c r="L88">
        <f t="shared" ref="L88:P88" ca="1" si="54">L41*$Q65</f>
        <v>0</v>
      </c>
      <c r="M88">
        <f t="shared" ca="1" si="54"/>
        <v>0</v>
      </c>
      <c r="N88">
        <f t="shared" ca="1" si="54"/>
        <v>0</v>
      </c>
      <c r="O88">
        <f t="shared" ca="1" si="54"/>
        <v>0</v>
      </c>
      <c r="P88">
        <f t="shared" ca="1" si="54"/>
        <v>1</v>
      </c>
      <c r="S88">
        <f t="shared" ca="1" si="41"/>
        <v>0</v>
      </c>
      <c r="T88">
        <f t="shared" ca="1" si="42"/>
        <v>0</v>
      </c>
      <c r="U88">
        <f t="shared" ca="1" si="43"/>
        <v>0</v>
      </c>
      <c r="V88">
        <f t="shared" ca="1" si="44"/>
        <v>0</v>
      </c>
      <c r="W88">
        <f t="shared" ca="1" si="45"/>
        <v>0.66029384880735176</v>
      </c>
    </row>
    <row r="89" spans="12:23" x14ac:dyDescent="0.25">
      <c r="L89">
        <f t="shared" ref="L89:P89" ca="1" si="55">L42*$Q66</f>
        <v>0</v>
      </c>
      <c r="M89">
        <f t="shared" ca="1" si="55"/>
        <v>1</v>
      </c>
      <c r="N89">
        <f t="shared" ca="1" si="55"/>
        <v>0</v>
      </c>
      <c r="O89">
        <f t="shared" ca="1" si="55"/>
        <v>0</v>
      </c>
      <c r="P89">
        <f t="shared" ca="1" si="55"/>
        <v>0</v>
      </c>
      <c r="S89">
        <f t="shared" ca="1" si="41"/>
        <v>0</v>
      </c>
      <c r="T89">
        <f t="shared" ca="1" si="42"/>
        <v>0.38619498693456722</v>
      </c>
      <c r="U89">
        <f t="shared" ca="1" si="43"/>
        <v>0</v>
      </c>
      <c r="V89">
        <f t="shared" ca="1" si="44"/>
        <v>0</v>
      </c>
      <c r="W89">
        <f t="shared" ca="1" si="45"/>
        <v>0</v>
      </c>
    </row>
    <row r="90" spans="12:23" x14ac:dyDescent="0.25">
      <c r="L90">
        <f t="shared" ref="L90:P90" ca="1" si="56">L43*$Q67</f>
        <v>0</v>
      </c>
      <c r="M90">
        <f t="shared" ca="1" si="56"/>
        <v>0</v>
      </c>
      <c r="N90">
        <f t="shared" ca="1" si="56"/>
        <v>0</v>
      </c>
      <c r="O90">
        <f t="shared" ca="1" si="56"/>
        <v>0</v>
      </c>
      <c r="P90">
        <f t="shared" ca="1" si="56"/>
        <v>1</v>
      </c>
      <c r="S90">
        <f t="shared" ca="1" si="41"/>
        <v>0</v>
      </c>
      <c r="T90">
        <f t="shared" ca="1" si="42"/>
        <v>0</v>
      </c>
      <c r="U90">
        <f t="shared" ca="1" si="43"/>
        <v>0</v>
      </c>
      <c r="V90">
        <f t="shared" ca="1" si="44"/>
        <v>0</v>
      </c>
      <c r="W90">
        <f t="shared" ca="1" si="45"/>
        <v>0.63966300776522023</v>
      </c>
    </row>
    <row r="91" spans="12:23" x14ac:dyDescent="0.25">
      <c r="L91">
        <f t="shared" ref="L91:P91" ca="1" si="57">L44*$Q68</f>
        <v>0</v>
      </c>
      <c r="M91">
        <f t="shared" ca="1" si="57"/>
        <v>0</v>
      </c>
      <c r="N91">
        <f t="shared" ca="1" si="57"/>
        <v>0</v>
      </c>
      <c r="O91">
        <f t="shared" ca="1" si="57"/>
        <v>0</v>
      </c>
      <c r="P91">
        <f t="shared" ca="1" si="57"/>
        <v>1</v>
      </c>
      <c r="S91">
        <f t="shared" ca="1" si="41"/>
        <v>0</v>
      </c>
      <c r="T91">
        <f t="shared" ca="1" si="42"/>
        <v>0</v>
      </c>
      <c r="U91">
        <f t="shared" ca="1" si="43"/>
        <v>0</v>
      </c>
      <c r="V91">
        <f t="shared" ca="1" si="44"/>
        <v>0</v>
      </c>
      <c r="W91">
        <f t="shared" ca="1" si="45"/>
        <v>0.67533823405092608</v>
      </c>
    </row>
    <row r="92" spans="12:23" x14ac:dyDescent="0.25">
      <c r="L92">
        <f t="shared" ref="L92:P92" ca="1" si="58">L45*$Q69</f>
        <v>0</v>
      </c>
      <c r="M92">
        <f t="shared" ca="1" si="58"/>
        <v>0</v>
      </c>
      <c r="N92">
        <f t="shared" ca="1" si="58"/>
        <v>0</v>
      </c>
      <c r="O92">
        <f t="shared" ca="1" si="58"/>
        <v>0</v>
      </c>
      <c r="P92">
        <f t="shared" ca="1" si="58"/>
        <v>1</v>
      </c>
      <c r="S92">
        <f t="shared" ca="1" si="41"/>
        <v>0</v>
      </c>
      <c r="T92">
        <f t="shared" ca="1" si="42"/>
        <v>0</v>
      </c>
      <c r="U92">
        <f t="shared" ca="1" si="43"/>
        <v>0</v>
      </c>
      <c r="V92">
        <f t="shared" ca="1" si="44"/>
        <v>0</v>
      </c>
      <c r="W92">
        <f t="shared" ca="1" si="45"/>
        <v>0.66958513582645773</v>
      </c>
    </row>
    <row r="93" spans="12:23" x14ac:dyDescent="0.25">
      <c r="L93">
        <f t="shared" ref="L93:P93" ca="1" si="59">L46*$Q70</f>
        <v>0</v>
      </c>
      <c r="M93">
        <f t="shared" ca="1" si="59"/>
        <v>0</v>
      </c>
      <c r="N93">
        <f t="shared" ca="1" si="59"/>
        <v>1</v>
      </c>
      <c r="O93">
        <f t="shared" ca="1" si="59"/>
        <v>0</v>
      </c>
      <c r="P93">
        <f t="shared" ca="1" si="59"/>
        <v>0</v>
      </c>
      <c r="S93">
        <f t="shared" ca="1" si="41"/>
        <v>0</v>
      </c>
      <c r="T93">
        <f t="shared" ca="1" si="42"/>
        <v>0</v>
      </c>
      <c r="U93">
        <f t="shared" ca="1" si="43"/>
        <v>0.13800568753167125</v>
      </c>
      <c r="V93">
        <f t="shared" ca="1" si="44"/>
        <v>0</v>
      </c>
      <c r="W93">
        <f t="shared" ca="1" si="45"/>
        <v>0</v>
      </c>
    </row>
    <row r="94" spans="12:23" x14ac:dyDescent="0.25">
      <c r="L94">
        <f t="shared" ref="L94:P94" ca="1" si="60">L47*$Q71</f>
        <v>0</v>
      </c>
      <c r="M94">
        <f t="shared" ca="1" si="60"/>
        <v>0</v>
      </c>
      <c r="N94">
        <f t="shared" ca="1" si="60"/>
        <v>0</v>
      </c>
      <c r="O94">
        <f t="shared" ca="1" si="60"/>
        <v>0</v>
      </c>
      <c r="P94">
        <f t="shared" ca="1" si="60"/>
        <v>1</v>
      </c>
      <c r="S94">
        <f t="shared" ca="1" si="41"/>
        <v>0</v>
      </c>
      <c r="T94">
        <f t="shared" ca="1" si="42"/>
        <v>0</v>
      </c>
      <c r="U94">
        <f t="shared" ca="1" si="43"/>
        <v>0</v>
      </c>
      <c r="V94">
        <f t="shared" ca="1" si="44"/>
        <v>0</v>
      </c>
      <c r="W94">
        <f t="shared" ca="1" si="45"/>
        <v>0.63533533322838909</v>
      </c>
    </row>
    <row r="95" spans="12:23" x14ac:dyDescent="0.25">
      <c r="L95">
        <f t="shared" ref="L95:P95" ca="1" si="61">L48*$Q72</f>
        <v>0</v>
      </c>
      <c r="M95">
        <f t="shared" ca="1" si="61"/>
        <v>0</v>
      </c>
      <c r="N95">
        <f t="shared" ca="1" si="61"/>
        <v>0</v>
      </c>
      <c r="O95">
        <f t="shared" ca="1" si="61"/>
        <v>0</v>
      </c>
      <c r="P95">
        <f t="shared" ca="1" si="61"/>
        <v>1</v>
      </c>
      <c r="S95">
        <f t="shared" ca="1" si="41"/>
        <v>0</v>
      </c>
      <c r="T95">
        <f t="shared" ca="1" si="42"/>
        <v>0</v>
      </c>
      <c r="U95">
        <f t="shared" ca="1" si="43"/>
        <v>0</v>
      </c>
      <c r="V95">
        <f t="shared" ca="1" si="44"/>
        <v>0</v>
      </c>
      <c r="W95">
        <f t="shared" ca="1" si="45"/>
        <v>0.64866257931944094</v>
      </c>
    </row>
    <row r="96" spans="12:23" x14ac:dyDescent="0.25">
      <c r="L96">
        <f t="shared" ref="L96:P96" ca="1" si="62">L49*$Q73</f>
        <v>0</v>
      </c>
      <c r="M96">
        <f t="shared" ca="1" si="62"/>
        <v>0</v>
      </c>
      <c r="N96">
        <f t="shared" ca="1" si="62"/>
        <v>0</v>
      </c>
      <c r="O96">
        <f t="shared" ca="1" si="62"/>
        <v>0</v>
      </c>
      <c r="P96">
        <f t="shared" ca="1" si="62"/>
        <v>1</v>
      </c>
      <c r="S96">
        <f t="shared" ca="1" si="41"/>
        <v>0</v>
      </c>
      <c r="T96">
        <f t="shared" ca="1" si="42"/>
        <v>0</v>
      </c>
      <c r="U96">
        <f t="shared" ca="1" si="43"/>
        <v>0</v>
      </c>
      <c r="V96">
        <f t="shared" ca="1" si="44"/>
        <v>0</v>
      </c>
      <c r="W96">
        <f t="shared" ca="1" si="45"/>
        <v>0.67427322347027152</v>
      </c>
    </row>
    <row r="97" spans="12:23" x14ac:dyDescent="0.25">
      <c r="L97">
        <f t="shared" ref="L97:P97" ca="1" si="63">L50*$Q74</f>
        <v>0</v>
      </c>
      <c r="M97">
        <f t="shared" ca="1" si="63"/>
        <v>0</v>
      </c>
      <c r="N97">
        <f t="shared" ca="1" si="63"/>
        <v>0</v>
      </c>
      <c r="O97">
        <f t="shared" ca="1" si="63"/>
        <v>0</v>
      </c>
      <c r="P97">
        <f t="shared" ca="1" si="63"/>
        <v>1</v>
      </c>
      <c r="S97">
        <f t="shared" ca="1" si="41"/>
        <v>0</v>
      </c>
      <c r="T97">
        <f t="shared" ca="1" si="42"/>
        <v>0</v>
      </c>
      <c r="U97">
        <f t="shared" ca="1" si="43"/>
        <v>0</v>
      </c>
      <c r="V97">
        <f t="shared" ca="1" si="44"/>
        <v>0</v>
      </c>
      <c r="W97">
        <f t="shared" ca="1" si="45"/>
        <v>0.63861496043552646</v>
      </c>
    </row>
  </sheetData>
  <mergeCells count="1">
    <mergeCell ref="L29:P29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Nandan Sudarsanam</dc:creator>
  <cp:lastModifiedBy>Nandan Sudarsanam</cp:lastModifiedBy>
  <dcterms:created xsi:type="dcterms:W3CDTF">2022-01-11T03:00:23Z</dcterms:created>
  <dcterms:modified xsi:type="dcterms:W3CDTF">2022-01-21T03:25:32Z</dcterms:modified>
</cp:coreProperties>
</file>