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enkateshwarar\Desktop\firstsource\cooper\"/>
    </mc:Choice>
  </mc:AlternateContent>
  <bookViews>
    <workbookView xWindow="-120" yWindow="-120" windowWidth="20730" windowHeight="11160"/>
  </bookViews>
  <sheets>
    <sheet name="RF" sheetId="5" r:id="rId1"/>
    <sheet name="Sheet2" sheetId="3" state="hidden" r:id="rId2"/>
    <sheet name="Sheet1" sheetId="6" r:id="rId3"/>
  </sheets>
  <definedNames>
    <definedName name="_xlnm._FilterDatabase" localSheetId="0" hidden="1">RF!$A$1:$T$179</definedName>
    <definedName name="_xlnm._FilterDatabase" localSheetId="2" hidden="1">Sheet1!$B$1:$G$1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" i="5" l="1"/>
  <c r="C199" i="5"/>
  <c r="C198" i="5"/>
  <c r="C181" i="5" l="1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80" i="5"/>
  <c r="G8" i="6" l="1"/>
  <c r="G40" i="6"/>
  <c r="G13" i="6"/>
  <c r="G2" i="6"/>
  <c r="G30" i="6"/>
  <c r="G6" i="6"/>
  <c r="G31" i="6"/>
  <c r="G18" i="6"/>
  <c r="G24" i="6"/>
  <c r="G3" i="6"/>
  <c r="G14" i="6"/>
  <c r="G41" i="6"/>
  <c r="G23" i="6"/>
  <c r="G21" i="6"/>
  <c r="G38" i="6"/>
  <c r="D47" i="6"/>
  <c r="C47" i="6"/>
  <c r="D49" i="6" s="1"/>
  <c r="F25" i="6"/>
  <c r="E15" i="6"/>
  <c r="F15" i="6" s="1"/>
  <c r="E36" i="6"/>
  <c r="F36" i="6" s="1"/>
  <c r="E10" i="6"/>
  <c r="F10" i="6" s="1"/>
  <c r="E20" i="6"/>
  <c r="F20" i="6" s="1"/>
  <c r="E5" i="6"/>
  <c r="F5" i="6" s="1"/>
  <c r="E33" i="6"/>
  <c r="F33" i="6" s="1"/>
  <c r="E46" i="6"/>
  <c r="F46" i="6" s="1"/>
  <c r="E27" i="6"/>
  <c r="F27" i="6" s="1"/>
  <c r="E37" i="6"/>
  <c r="F37" i="6" s="1"/>
  <c r="E8" i="6"/>
  <c r="F8" i="6" s="1"/>
  <c r="E40" i="6"/>
  <c r="F40" i="6" s="1"/>
  <c r="E13" i="6"/>
  <c r="F13" i="6" s="1"/>
  <c r="E32" i="6"/>
  <c r="F32" i="6" s="1"/>
  <c r="E4" i="6"/>
  <c r="F4" i="6" s="1"/>
  <c r="E28" i="6"/>
  <c r="F28" i="6" s="1"/>
  <c r="E29" i="6"/>
  <c r="F29" i="6" s="1"/>
  <c r="E22" i="6"/>
  <c r="F22" i="6" s="1"/>
  <c r="E2" i="6"/>
  <c r="F2" i="6" s="1"/>
  <c r="E30" i="6"/>
  <c r="F30" i="6" s="1"/>
  <c r="E6" i="6"/>
  <c r="F6" i="6" s="1"/>
  <c r="E19" i="6"/>
  <c r="F19" i="6" s="1"/>
  <c r="E17" i="6"/>
  <c r="F17" i="6" s="1"/>
  <c r="E44" i="6"/>
  <c r="F44" i="6" s="1"/>
  <c r="E45" i="6"/>
  <c r="F45" i="6" s="1"/>
  <c r="E43" i="6"/>
  <c r="F43" i="6" s="1"/>
  <c r="E31" i="6"/>
  <c r="F31" i="6" s="1"/>
  <c r="E18" i="6"/>
  <c r="F18" i="6" s="1"/>
  <c r="E24" i="6"/>
  <c r="F24" i="6" s="1"/>
  <c r="E16" i="6"/>
  <c r="F16" i="6" s="1"/>
  <c r="E9" i="6"/>
  <c r="F9" i="6" s="1"/>
  <c r="E34" i="6"/>
  <c r="F34" i="6" s="1"/>
  <c r="E39" i="6"/>
  <c r="F39" i="6" s="1"/>
  <c r="E11" i="6"/>
  <c r="F11" i="6" s="1"/>
  <c r="E3" i="6"/>
  <c r="F3" i="6" s="1"/>
  <c r="E14" i="6"/>
  <c r="F14" i="6" s="1"/>
  <c r="E41" i="6"/>
  <c r="F41" i="6" s="1"/>
  <c r="E35" i="6"/>
  <c r="F35" i="6" s="1"/>
  <c r="E25" i="6"/>
  <c r="G25" i="6" s="1"/>
  <c r="E42" i="6"/>
  <c r="F42" i="6" s="1"/>
  <c r="E12" i="6"/>
  <c r="F12" i="6" s="1"/>
  <c r="E26" i="6"/>
  <c r="F26" i="6" s="1"/>
  <c r="E23" i="6"/>
  <c r="F23" i="6" s="1"/>
  <c r="E21" i="6"/>
  <c r="F21" i="6" s="1"/>
  <c r="E38" i="6"/>
  <c r="F38" i="6" s="1"/>
  <c r="E7" i="6"/>
  <c r="F7" i="6" s="1"/>
  <c r="G43" i="6" l="1"/>
  <c r="G12" i="6"/>
  <c r="G39" i="6"/>
  <c r="G45" i="6"/>
  <c r="G29" i="6"/>
  <c r="G27" i="6"/>
  <c r="G42" i="6"/>
  <c r="G34" i="6"/>
  <c r="G44" i="6"/>
  <c r="G28" i="6"/>
  <c r="G46" i="6"/>
  <c r="G11" i="6"/>
  <c r="G9" i="6"/>
  <c r="G17" i="6"/>
  <c r="G4" i="6"/>
  <c r="G33" i="6"/>
  <c r="G26" i="6"/>
  <c r="G7" i="6"/>
  <c r="G35" i="6"/>
  <c r="G16" i="6"/>
  <c r="G19" i="6"/>
  <c r="G32" i="6"/>
  <c r="G5" i="6"/>
  <c r="G20" i="6"/>
  <c r="G10" i="6"/>
  <c r="G36" i="6"/>
  <c r="G22" i="6"/>
  <c r="G37" i="6"/>
  <c r="G15" i="6"/>
  <c r="E47" i="6"/>
  <c r="F47" i="6" s="1"/>
  <c r="I3" i="6"/>
  <c r="G47" i="6" l="1"/>
  <c r="O4" i="3" l="1"/>
  <c r="P4" i="3" s="1"/>
  <c r="Q4" i="3" s="1"/>
  <c r="O5" i="3"/>
  <c r="P5" i="3" s="1"/>
  <c r="Q5" i="3" s="1"/>
  <c r="O6" i="3"/>
  <c r="P6" i="3" s="1"/>
  <c r="Q6" i="3" s="1"/>
  <c r="O7" i="3"/>
  <c r="P7" i="3" s="1"/>
  <c r="Q7" i="3" s="1"/>
  <c r="O8" i="3"/>
  <c r="P8" i="3" s="1"/>
  <c r="Q8" i="3" s="1"/>
  <c r="O9" i="3"/>
  <c r="P9" i="3" s="1"/>
  <c r="Q9" i="3" s="1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O23" i="3"/>
  <c r="P23" i="3" s="1"/>
  <c r="Q23" i="3" s="1"/>
  <c r="O24" i="3"/>
  <c r="P24" i="3" s="1"/>
  <c r="Q24" i="3" s="1"/>
  <c r="O25" i="3"/>
  <c r="P25" i="3" s="1"/>
  <c r="Q25" i="3" s="1"/>
  <c r="O26" i="3"/>
  <c r="P26" i="3" s="1"/>
  <c r="Q26" i="3" s="1"/>
  <c r="O27" i="3"/>
  <c r="P27" i="3" s="1"/>
  <c r="Q27" i="3" s="1"/>
  <c r="O28" i="3"/>
  <c r="P28" i="3" s="1"/>
  <c r="Q28" i="3" s="1"/>
  <c r="O29" i="3"/>
  <c r="P29" i="3" s="1"/>
  <c r="Q29" i="3" s="1"/>
  <c r="O30" i="3"/>
  <c r="P30" i="3" s="1"/>
  <c r="Q30" i="3" s="1"/>
  <c r="O31" i="3"/>
  <c r="P31" i="3" s="1"/>
  <c r="Q31" i="3" s="1"/>
  <c r="O32" i="3"/>
  <c r="P32" i="3" s="1"/>
  <c r="Q32" i="3" s="1"/>
  <c r="O33" i="3"/>
  <c r="P33" i="3" s="1"/>
  <c r="Q33" i="3" s="1"/>
  <c r="O34" i="3"/>
  <c r="P34" i="3" s="1"/>
  <c r="Q34" i="3" s="1"/>
  <c r="O35" i="3"/>
  <c r="P35" i="3" s="1"/>
  <c r="Q35" i="3" s="1"/>
  <c r="O36" i="3"/>
  <c r="P36" i="3" s="1"/>
  <c r="Q36" i="3" s="1"/>
  <c r="O37" i="3"/>
  <c r="P37" i="3" s="1"/>
  <c r="Q37" i="3" s="1"/>
  <c r="O38" i="3"/>
  <c r="P38" i="3" s="1"/>
  <c r="Q38" i="3" s="1"/>
  <c r="O39" i="3"/>
  <c r="P39" i="3" s="1"/>
  <c r="Q39" i="3" s="1"/>
  <c r="O40" i="3"/>
  <c r="P40" i="3" s="1"/>
  <c r="Q40" i="3" s="1"/>
  <c r="O41" i="3"/>
  <c r="P41" i="3" s="1"/>
  <c r="Q41" i="3" s="1"/>
  <c r="O42" i="3"/>
  <c r="P42" i="3" s="1"/>
  <c r="Q42" i="3" s="1"/>
  <c r="O43" i="3"/>
  <c r="P43" i="3" s="1"/>
  <c r="Q43" i="3" s="1"/>
  <c r="O44" i="3"/>
  <c r="P44" i="3" s="1"/>
  <c r="Q44" i="3" s="1"/>
  <c r="O45" i="3"/>
  <c r="P45" i="3" s="1"/>
  <c r="Q45" i="3" s="1"/>
  <c r="O46" i="3"/>
  <c r="P46" i="3" s="1"/>
  <c r="Q46" i="3" s="1"/>
  <c r="O47" i="3"/>
  <c r="P47" i="3" s="1"/>
  <c r="Q47" i="3" s="1"/>
  <c r="O3" i="3"/>
  <c r="P3" i="3" s="1"/>
  <c r="Q3" i="3" s="1"/>
  <c r="G4" i="3"/>
  <c r="H4" i="3" s="1"/>
  <c r="I4" i="3" s="1"/>
  <c r="G5" i="3"/>
  <c r="H5" i="3" s="1"/>
  <c r="I5" i="3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I27" i="3" s="1"/>
  <c r="G28" i="3"/>
  <c r="H28" i="3" s="1"/>
  <c r="I28" i="3" s="1"/>
  <c r="G29" i="3"/>
  <c r="H29" i="3" s="1"/>
  <c r="I29" i="3" s="1"/>
  <c r="G30" i="3"/>
  <c r="H30" i="3" s="1"/>
  <c r="I30" i="3" s="1"/>
  <c r="G31" i="3"/>
  <c r="H31" i="3" s="1"/>
  <c r="I31" i="3" s="1"/>
  <c r="G32" i="3"/>
  <c r="H32" i="3" s="1"/>
  <c r="I32" i="3" s="1"/>
  <c r="G33" i="3"/>
  <c r="H33" i="3" s="1"/>
  <c r="I33" i="3" s="1"/>
  <c r="G34" i="3"/>
  <c r="H34" i="3" s="1"/>
  <c r="I34" i="3" s="1"/>
  <c r="G35" i="3"/>
  <c r="H35" i="3" s="1"/>
  <c r="I35" i="3" s="1"/>
  <c r="G36" i="3"/>
  <c r="H36" i="3" s="1"/>
  <c r="I36" i="3" s="1"/>
  <c r="G37" i="3"/>
  <c r="H37" i="3" s="1"/>
  <c r="I37" i="3" s="1"/>
  <c r="G38" i="3"/>
  <c r="H38" i="3" s="1"/>
  <c r="I38" i="3" s="1"/>
  <c r="G39" i="3"/>
  <c r="H39" i="3" s="1"/>
  <c r="I39" i="3" s="1"/>
  <c r="G40" i="3"/>
  <c r="H40" i="3" s="1"/>
  <c r="I40" i="3" s="1"/>
  <c r="G41" i="3"/>
  <c r="H41" i="3" s="1"/>
  <c r="I41" i="3" s="1"/>
  <c r="G42" i="3"/>
  <c r="H42" i="3" s="1"/>
  <c r="I42" i="3" s="1"/>
  <c r="G43" i="3"/>
  <c r="H43" i="3" s="1"/>
  <c r="I43" i="3" s="1"/>
  <c r="G44" i="3"/>
  <c r="H44" i="3" s="1"/>
  <c r="I44" i="3" s="1"/>
  <c r="G45" i="3"/>
  <c r="H45" i="3" s="1"/>
  <c r="I45" i="3" s="1"/>
  <c r="G46" i="3"/>
  <c r="H46" i="3" s="1"/>
  <c r="I46" i="3" s="1"/>
  <c r="G47" i="3"/>
  <c r="H47" i="3" s="1"/>
  <c r="I47" i="3" s="1"/>
  <c r="G3" i="3"/>
  <c r="H3" i="3" s="1"/>
  <c r="I3" i="3" s="1"/>
</calcChain>
</file>

<file path=xl/sharedStrings.xml><?xml version="1.0" encoding="utf-8"?>
<sst xmlns="http://schemas.openxmlformats.org/spreadsheetml/2006/main" count="31" uniqueCount="25">
  <si>
    <t>Initial Unemployment Claim</t>
  </si>
  <si>
    <t>Consumer Confidence Index</t>
  </si>
  <si>
    <t>Business Confidence Index</t>
  </si>
  <si>
    <t>GDP</t>
  </si>
  <si>
    <t>Unemployment Rate</t>
  </si>
  <si>
    <t>Treasury Yield</t>
  </si>
  <si>
    <t>Housing Price Index</t>
  </si>
  <si>
    <t>Inflation</t>
  </si>
  <si>
    <t>Mortgage Rate</t>
  </si>
  <si>
    <t>MAPE</t>
  </si>
  <si>
    <t>Volumes</t>
  </si>
  <si>
    <t>Disposable Income</t>
  </si>
  <si>
    <t>Year</t>
  </si>
  <si>
    <t>Week No</t>
  </si>
  <si>
    <t>Month No</t>
  </si>
  <si>
    <t>Date</t>
  </si>
  <si>
    <t>Predicted Values</t>
  </si>
  <si>
    <t>y_pred</t>
  </si>
  <si>
    <t>Error</t>
  </si>
  <si>
    <t>Actual</t>
  </si>
  <si>
    <t>Predicted</t>
  </si>
  <si>
    <t>Dates</t>
  </si>
  <si>
    <t>MAE</t>
  </si>
  <si>
    <t>MSE</t>
  </si>
  <si>
    <t>Refinance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</si>
</sst>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B2B2B"/>
      <name val="Arial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64" fontId="4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6" fillId="4" borderId="1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left" vertical="center"/>
    </xf>
    <xf numFmtId="0" fontId="8" fillId="5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numFmt numFmtId="165" formatCode="mm/dd/yy;@"/>
    </dxf>
    <dxf>
      <numFmt numFmtId="165" formatCode="mm/dd/yy;@"/>
    </dxf>
    <dxf>
      <numFmt numFmtId="165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showGridLines="0" tabSelected="1" workbookViewId="0">
      <pane ySplit="1" topLeftCell="A185" activePane="bottomLeft" state="frozen"/>
      <selection pane="bottomLeft" activeCell="F188" sqref="F188"/>
    </sheetView>
  </sheetViews>
  <sheetFormatPr defaultRowHeight="14.5" x14ac:dyDescent="0.35"/>
  <cols>
    <col min="1" max="1" width="16" customWidth="1"/>
    <col min="2" max="4" width="16" style="7" customWidth="1"/>
    <col min="5" max="5" width="12.54296875" customWidth="1"/>
    <col min="6" max="6" width="14.1796875" customWidth="1"/>
    <col min="7" max="7" width="7.54296875" customWidth="1"/>
    <col min="8" max="8" width="18.7265625" customWidth="1"/>
    <col min="9" max="9" width="13.7265625" customWidth="1"/>
    <col min="10" max="10" width="19.7265625" customWidth="1"/>
    <col min="11" max="11" width="9.453125" customWidth="1"/>
    <col min="12" max="12" width="25.1796875" customWidth="1"/>
    <col min="13" max="13" width="26.54296875" customWidth="1"/>
    <col min="14" max="14" width="26.54296875" bestFit="1" customWidth="1"/>
    <col min="15" max="15" width="23.1796875" bestFit="1" customWidth="1"/>
  </cols>
  <sheetData>
    <row r="1" spans="1:15" x14ac:dyDescent="0.35">
      <c r="A1" s="3" t="s">
        <v>15</v>
      </c>
      <c r="B1" s="3" t="s">
        <v>13</v>
      </c>
      <c r="C1" s="3" t="s">
        <v>14</v>
      </c>
      <c r="D1" s="3" t="s">
        <v>12</v>
      </c>
      <c r="E1" s="3" t="s">
        <v>24</v>
      </c>
      <c r="F1" s="19" t="s">
        <v>8</v>
      </c>
      <c r="G1" s="20" t="s">
        <v>7</v>
      </c>
      <c r="H1" s="19" t="s">
        <v>6</v>
      </c>
      <c r="I1" s="19" t="s">
        <v>5</v>
      </c>
      <c r="J1" s="19" t="s">
        <v>4</v>
      </c>
      <c r="K1" s="19" t="s">
        <v>3</v>
      </c>
      <c r="L1" s="19" t="s">
        <v>2</v>
      </c>
      <c r="M1" s="19" t="s">
        <v>1</v>
      </c>
      <c r="N1" s="19" t="s">
        <v>0</v>
      </c>
      <c r="O1" s="19" t="s">
        <v>11</v>
      </c>
    </row>
    <row r="2" spans="1:15" x14ac:dyDescent="0.35">
      <c r="A2" s="10">
        <v>43465</v>
      </c>
      <c r="B2" s="2">
        <v>1</v>
      </c>
      <c r="C2" s="2">
        <v>1</v>
      </c>
      <c r="D2" s="2">
        <v>2019</v>
      </c>
      <c r="E2" s="1">
        <v>885</v>
      </c>
      <c r="F2" s="21">
        <v>4.51</v>
      </c>
      <c r="G2" s="9">
        <v>1.6</v>
      </c>
      <c r="H2" s="21">
        <v>187.90142369</v>
      </c>
      <c r="I2" s="21">
        <v>1.7000000000000002</v>
      </c>
      <c r="J2" s="21">
        <v>4</v>
      </c>
      <c r="K2" s="21">
        <v>2.4</v>
      </c>
      <c r="L2" s="21">
        <v>101.008461708597</v>
      </c>
      <c r="M2" s="21">
        <v>101.0012</v>
      </c>
      <c r="N2" s="21">
        <v>329495.25</v>
      </c>
      <c r="O2" s="21">
        <v>16027.8</v>
      </c>
    </row>
    <row r="3" spans="1:15" x14ac:dyDescent="0.35">
      <c r="A3" s="10">
        <v>43472</v>
      </c>
      <c r="B3" s="2">
        <v>2</v>
      </c>
      <c r="C3" s="2">
        <v>1</v>
      </c>
      <c r="D3" s="2">
        <v>2019</v>
      </c>
      <c r="E3" s="1">
        <v>1094</v>
      </c>
      <c r="F3" s="21">
        <v>4.51</v>
      </c>
      <c r="G3" s="9">
        <v>1.6</v>
      </c>
      <c r="H3" s="21">
        <v>187.90142369</v>
      </c>
      <c r="I3" s="21">
        <v>2.16</v>
      </c>
      <c r="J3" s="21">
        <v>4</v>
      </c>
      <c r="K3" s="21">
        <v>2.4</v>
      </c>
      <c r="L3" s="21">
        <v>101.008461708597</v>
      </c>
      <c r="M3" s="21">
        <v>101.0012</v>
      </c>
      <c r="N3" s="21">
        <v>348680.14285714284</v>
      </c>
      <c r="O3" s="21">
        <v>16027.8</v>
      </c>
    </row>
    <row r="4" spans="1:15" x14ac:dyDescent="0.35">
      <c r="A4" s="10">
        <v>43479</v>
      </c>
      <c r="B4" s="2">
        <v>3</v>
      </c>
      <c r="C4" s="2">
        <v>1</v>
      </c>
      <c r="D4" s="2">
        <v>2019</v>
      </c>
      <c r="E4" s="1">
        <v>1078</v>
      </c>
      <c r="F4" s="21">
        <v>4.51</v>
      </c>
      <c r="G4" s="9">
        <v>1.6</v>
      </c>
      <c r="H4" s="21">
        <v>187.90142369</v>
      </c>
      <c r="I4" s="21">
        <v>2.1957142857142857</v>
      </c>
      <c r="J4" s="21">
        <v>4</v>
      </c>
      <c r="K4" s="21">
        <v>2.4</v>
      </c>
      <c r="L4" s="21">
        <v>101.008461708597</v>
      </c>
      <c r="M4" s="21">
        <v>101.0012</v>
      </c>
      <c r="N4" s="21">
        <v>322446.85714285716</v>
      </c>
      <c r="O4" s="21">
        <v>16027.8</v>
      </c>
    </row>
    <row r="5" spans="1:15" x14ac:dyDescent="0.35">
      <c r="A5" s="10">
        <v>43486</v>
      </c>
      <c r="B5" s="2">
        <v>4</v>
      </c>
      <c r="C5" s="2">
        <v>1</v>
      </c>
      <c r="D5" s="2">
        <v>2019</v>
      </c>
      <c r="E5" s="1">
        <v>1032</v>
      </c>
      <c r="F5" s="21">
        <v>4.51</v>
      </c>
      <c r="G5" s="9">
        <v>1.6</v>
      </c>
      <c r="H5" s="21">
        <v>187.90142369</v>
      </c>
      <c r="I5" s="21">
        <v>1.7471428571428571</v>
      </c>
      <c r="J5" s="21">
        <v>4</v>
      </c>
      <c r="K5" s="21">
        <v>2.4</v>
      </c>
      <c r="L5" s="21">
        <v>101.008461708597</v>
      </c>
      <c r="M5" s="21">
        <v>101.0012</v>
      </c>
      <c r="N5" s="21">
        <v>264000.71428571426</v>
      </c>
      <c r="O5" s="21">
        <v>16027.8</v>
      </c>
    </row>
    <row r="6" spans="1:15" x14ac:dyDescent="0.35">
      <c r="A6" s="10">
        <v>43493</v>
      </c>
      <c r="B6" s="2">
        <v>5</v>
      </c>
      <c r="C6" s="2">
        <v>2</v>
      </c>
      <c r="D6" s="2">
        <v>2019</v>
      </c>
      <c r="E6" s="1">
        <v>989</v>
      </c>
      <c r="F6" s="21">
        <v>4.51</v>
      </c>
      <c r="G6" s="9">
        <v>1.5</v>
      </c>
      <c r="H6" s="21">
        <v>188.84156977999999</v>
      </c>
      <c r="I6" s="21">
        <v>2.1685714285714286</v>
      </c>
      <c r="J6" s="21">
        <v>3.8</v>
      </c>
      <c r="K6" s="21">
        <v>2.4</v>
      </c>
      <c r="L6" s="21">
        <v>101.065220496123</v>
      </c>
      <c r="M6" s="21">
        <v>101.0591</v>
      </c>
      <c r="N6" s="21">
        <v>251632.28571428571</v>
      </c>
      <c r="O6" s="21">
        <v>16073.8</v>
      </c>
    </row>
    <row r="7" spans="1:15" x14ac:dyDescent="0.35">
      <c r="A7" s="10">
        <v>43500</v>
      </c>
      <c r="B7" s="2">
        <v>6</v>
      </c>
      <c r="C7" s="2">
        <v>2</v>
      </c>
      <c r="D7" s="2">
        <v>2019</v>
      </c>
      <c r="E7" s="1">
        <v>1188</v>
      </c>
      <c r="F7" s="21">
        <v>4.46</v>
      </c>
      <c r="G7" s="9">
        <v>1.5</v>
      </c>
      <c r="H7" s="21">
        <v>188.84156977999999</v>
      </c>
      <c r="I7" s="21">
        <v>2.1557142857142857</v>
      </c>
      <c r="J7" s="21">
        <v>3.8</v>
      </c>
      <c r="K7" s="21">
        <v>2.4</v>
      </c>
      <c r="L7" s="21">
        <v>101.065220496123</v>
      </c>
      <c r="M7" s="21">
        <v>101.0591</v>
      </c>
      <c r="N7" s="21">
        <v>250977</v>
      </c>
      <c r="O7" s="21">
        <v>16073.8</v>
      </c>
    </row>
    <row r="8" spans="1:15" x14ac:dyDescent="0.35">
      <c r="A8" s="10">
        <v>43507</v>
      </c>
      <c r="B8" s="2">
        <v>7</v>
      </c>
      <c r="C8" s="2">
        <v>2</v>
      </c>
      <c r="D8" s="2">
        <v>2019</v>
      </c>
      <c r="E8" s="1">
        <v>1421</v>
      </c>
      <c r="F8" s="21">
        <v>4.41</v>
      </c>
      <c r="G8" s="9">
        <v>1.5</v>
      </c>
      <c r="H8" s="21">
        <v>188.84156977999999</v>
      </c>
      <c r="I8" s="21">
        <v>2.1528571428571426</v>
      </c>
      <c r="J8" s="21">
        <v>3.8</v>
      </c>
      <c r="K8" s="21">
        <v>2.4</v>
      </c>
      <c r="L8" s="21">
        <v>101.065220496123</v>
      </c>
      <c r="M8" s="21">
        <v>101.0591</v>
      </c>
      <c r="N8" s="21">
        <v>233595.42857142858</v>
      </c>
      <c r="O8" s="21">
        <v>16073.8</v>
      </c>
    </row>
    <row r="9" spans="1:15" x14ac:dyDescent="0.35">
      <c r="A9" s="10">
        <v>43514</v>
      </c>
      <c r="B9" s="2">
        <v>8</v>
      </c>
      <c r="C9" s="2">
        <v>2</v>
      </c>
      <c r="D9" s="2">
        <v>2019</v>
      </c>
      <c r="E9" s="1">
        <v>1384</v>
      </c>
      <c r="F9" s="21">
        <v>4.37</v>
      </c>
      <c r="G9" s="9">
        <v>1.5</v>
      </c>
      <c r="H9" s="21">
        <v>188.84156977999999</v>
      </c>
      <c r="I9" s="21">
        <v>1.7228571428571426</v>
      </c>
      <c r="J9" s="21">
        <v>3.8</v>
      </c>
      <c r="K9" s="21">
        <v>2.4</v>
      </c>
      <c r="L9" s="21">
        <v>101.065220496123</v>
      </c>
      <c r="M9" s="21">
        <v>101.0591</v>
      </c>
      <c r="N9" s="21">
        <v>208499</v>
      </c>
      <c r="O9" s="21">
        <v>16073.8</v>
      </c>
    </row>
    <row r="10" spans="1:15" x14ac:dyDescent="0.35">
      <c r="A10" s="10">
        <v>43521</v>
      </c>
      <c r="B10" s="2">
        <v>9</v>
      </c>
      <c r="C10" s="2">
        <v>3</v>
      </c>
      <c r="D10" s="2">
        <v>2019</v>
      </c>
      <c r="E10" s="1">
        <v>1097</v>
      </c>
      <c r="F10" s="21">
        <v>4.3499999999999996</v>
      </c>
      <c r="G10" s="9">
        <v>1.9</v>
      </c>
      <c r="H10" s="21">
        <v>190.27603070000001</v>
      </c>
      <c r="I10" s="21">
        <v>2.19</v>
      </c>
      <c r="J10" s="21">
        <v>3.8</v>
      </c>
      <c r="K10" s="21">
        <v>2.4</v>
      </c>
      <c r="L10" s="21">
        <v>101.2936514715</v>
      </c>
      <c r="M10" s="21">
        <v>101.2919</v>
      </c>
      <c r="N10" s="21">
        <v>208046.42857142858</v>
      </c>
      <c r="O10" s="21">
        <v>16107.1</v>
      </c>
    </row>
    <row r="11" spans="1:15" x14ac:dyDescent="0.35">
      <c r="A11" s="10">
        <v>43528</v>
      </c>
      <c r="B11" s="2">
        <v>10</v>
      </c>
      <c r="C11" s="2">
        <v>3</v>
      </c>
      <c r="D11" s="2">
        <v>2019</v>
      </c>
      <c r="E11" s="1">
        <v>1112</v>
      </c>
      <c r="F11" s="21">
        <v>4.3499999999999996</v>
      </c>
      <c r="G11" s="9">
        <v>1.9</v>
      </c>
      <c r="H11" s="21">
        <v>190.27603070000001</v>
      </c>
      <c r="I11" s="21">
        <v>2.1800000000000002</v>
      </c>
      <c r="J11" s="21">
        <v>3.8</v>
      </c>
      <c r="K11" s="21">
        <v>2.4</v>
      </c>
      <c r="L11" s="21">
        <v>101.2936514715</v>
      </c>
      <c r="M11" s="21">
        <v>101.2919</v>
      </c>
      <c r="N11" s="21">
        <v>217329.14285714287</v>
      </c>
      <c r="O11" s="21">
        <v>16107.1</v>
      </c>
    </row>
    <row r="12" spans="1:15" x14ac:dyDescent="0.35">
      <c r="A12" s="10">
        <v>43535</v>
      </c>
      <c r="B12" s="2">
        <v>11</v>
      </c>
      <c r="C12" s="2">
        <v>3</v>
      </c>
      <c r="D12" s="2">
        <v>2019</v>
      </c>
      <c r="E12" s="1">
        <v>1248</v>
      </c>
      <c r="F12" s="21">
        <v>4.41</v>
      </c>
      <c r="G12" s="9">
        <v>1.9</v>
      </c>
      <c r="H12" s="21">
        <v>190.27603070000001</v>
      </c>
      <c r="I12" s="21">
        <v>2.1585714285714284</v>
      </c>
      <c r="J12" s="21">
        <v>3.8</v>
      </c>
      <c r="K12" s="21">
        <v>2.4</v>
      </c>
      <c r="L12" s="21">
        <v>101.2936514715</v>
      </c>
      <c r="M12" s="21">
        <v>101.2919</v>
      </c>
      <c r="N12" s="21">
        <v>205025.71428571429</v>
      </c>
      <c r="O12" s="21">
        <v>16107.1</v>
      </c>
    </row>
    <row r="13" spans="1:15" x14ac:dyDescent="0.35">
      <c r="A13" s="10">
        <v>43542</v>
      </c>
      <c r="B13" s="2">
        <v>12</v>
      </c>
      <c r="C13" s="2">
        <v>3</v>
      </c>
      <c r="D13" s="2">
        <v>2019</v>
      </c>
      <c r="E13" s="1">
        <v>1459</v>
      </c>
      <c r="F13" s="21">
        <v>4.3099999999999996</v>
      </c>
      <c r="G13" s="9">
        <v>1.9</v>
      </c>
      <c r="H13" s="21">
        <v>190.27603070000001</v>
      </c>
      <c r="I13" s="21">
        <v>2.121428571428571</v>
      </c>
      <c r="J13" s="21">
        <v>3.8</v>
      </c>
      <c r="K13" s="21">
        <v>2.4</v>
      </c>
      <c r="L13" s="21">
        <v>101.2936514715</v>
      </c>
      <c r="M13" s="21">
        <v>101.2919</v>
      </c>
      <c r="N13" s="21">
        <v>193103</v>
      </c>
      <c r="O13" s="21">
        <v>16107.1</v>
      </c>
    </row>
    <row r="14" spans="1:15" x14ac:dyDescent="0.35">
      <c r="A14" s="10">
        <v>43549</v>
      </c>
      <c r="B14" s="2">
        <v>13</v>
      </c>
      <c r="C14" s="2">
        <v>3</v>
      </c>
      <c r="D14" s="2">
        <v>2019</v>
      </c>
      <c r="E14" s="1">
        <v>1473</v>
      </c>
      <c r="F14" s="21">
        <v>4.28</v>
      </c>
      <c r="G14" s="9">
        <v>1.9</v>
      </c>
      <c r="H14" s="21">
        <v>190.27603070000001</v>
      </c>
      <c r="I14" s="21">
        <v>2.0257142857142858</v>
      </c>
      <c r="J14" s="21">
        <v>3.8</v>
      </c>
      <c r="K14" s="21">
        <v>2.4</v>
      </c>
      <c r="L14" s="21">
        <v>101.2936514715</v>
      </c>
      <c r="M14" s="21">
        <v>101.2919</v>
      </c>
      <c r="N14" s="21">
        <v>188237.85714285713</v>
      </c>
      <c r="O14" s="21">
        <v>16107.1</v>
      </c>
    </row>
    <row r="15" spans="1:15" x14ac:dyDescent="0.35">
      <c r="A15" s="10">
        <v>43556</v>
      </c>
      <c r="B15" s="2">
        <v>14</v>
      </c>
      <c r="C15" s="2">
        <v>4</v>
      </c>
      <c r="D15" s="2">
        <v>2019</v>
      </c>
      <c r="E15" s="1">
        <v>1725</v>
      </c>
      <c r="F15" s="21">
        <v>4.0599999999999996</v>
      </c>
      <c r="G15" s="21">
        <v>2</v>
      </c>
      <c r="H15" s="21">
        <v>191.97559319000001</v>
      </c>
      <c r="I15" s="21">
        <v>2.0757142857142856</v>
      </c>
      <c r="J15" s="21">
        <v>3.6</v>
      </c>
      <c r="K15" s="21">
        <v>3.1999999999999997</v>
      </c>
      <c r="L15" s="21">
        <v>101.46109678642701</v>
      </c>
      <c r="M15" s="21">
        <v>101.4627</v>
      </c>
      <c r="N15" s="21">
        <v>187288.14285714287</v>
      </c>
      <c r="O15" s="21">
        <v>16110.1</v>
      </c>
    </row>
    <row r="16" spans="1:15" x14ac:dyDescent="0.35">
      <c r="A16" s="10">
        <v>43563</v>
      </c>
      <c r="B16" s="2">
        <v>15</v>
      </c>
      <c r="C16" s="2">
        <v>4</v>
      </c>
      <c r="D16" s="2">
        <v>2019</v>
      </c>
      <c r="E16" s="1">
        <v>1722</v>
      </c>
      <c r="F16" s="21">
        <v>4.08</v>
      </c>
      <c r="G16" s="21">
        <v>2</v>
      </c>
      <c r="H16" s="21">
        <v>191.97559319000001</v>
      </c>
      <c r="I16" s="21">
        <v>2.0942857142857143</v>
      </c>
      <c r="J16" s="21">
        <v>3.6</v>
      </c>
      <c r="K16" s="21">
        <v>3.1999999999999997</v>
      </c>
      <c r="L16" s="21">
        <v>101.46109678642701</v>
      </c>
      <c r="M16" s="21">
        <v>101.4627</v>
      </c>
      <c r="N16" s="21">
        <v>196196.57142857142</v>
      </c>
      <c r="O16" s="21">
        <v>16110.1</v>
      </c>
    </row>
    <row r="17" spans="1:15" x14ac:dyDescent="0.35">
      <c r="A17" s="10">
        <v>43570</v>
      </c>
      <c r="B17" s="2">
        <v>16</v>
      </c>
      <c r="C17" s="2">
        <v>4</v>
      </c>
      <c r="D17" s="2">
        <v>2019</v>
      </c>
      <c r="E17" s="1">
        <v>1789</v>
      </c>
      <c r="F17" s="21">
        <v>4.12</v>
      </c>
      <c r="G17" s="21">
        <v>2</v>
      </c>
      <c r="H17" s="21">
        <v>191.97559319000001</v>
      </c>
      <c r="I17" s="21">
        <v>1.7000000000000004</v>
      </c>
      <c r="J17" s="21">
        <v>3.6</v>
      </c>
      <c r="K17" s="21">
        <v>3.1999999999999997</v>
      </c>
      <c r="L17" s="21">
        <v>101.46109678642701</v>
      </c>
      <c r="M17" s="21">
        <v>101.4627</v>
      </c>
      <c r="N17" s="21">
        <v>200763.42857142858</v>
      </c>
      <c r="O17" s="21">
        <v>16110.1</v>
      </c>
    </row>
    <row r="18" spans="1:15" x14ac:dyDescent="0.35">
      <c r="A18" s="10">
        <v>43577</v>
      </c>
      <c r="B18" s="2">
        <v>17</v>
      </c>
      <c r="C18" s="2">
        <v>4</v>
      </c>
      <c r="D18" s="2">
        <v>2019</v>
      </c>
      <c r="E18" s="1">
        <v>1967</v>
      </c>
      <c r="F18" s="21">
        <v>4.17</v>
      </c>
      <c r="G18" s="21">
        <v>2</v>
      </c>
      <c r="H18" s="21">
        <v>191.97559319000001</v>
      </c>
      <c r="I18" s="21">
        <v>2.11</v>
      </c>
      <c r="J18" s="21">
        <v>3.6</v>
      </c>
      <c r="K18" s="21">
        <v>3.1999999999999997</v>
      </c>
      <c r="L18" s="21">
        <v>101.46109678642701</v>
      </c>
      <c r="M18" s="21">
        <v>101.4627</v>
      </c>
      <c r="N18" s="21">
        <v>209760</v>
      </c>
      <c r="O18" s="21">
        <v>16110.1</v>
      </c>
    </row>
    <row r="19" spans="1:15" x14ac:dyDescent="0.35">
      <c r="A19" s="10">
        <v>43584</v>
      </c>
      <c r="B19" s="2">
        <v>18</v>
      </c>
      <c r="C19" s="2">
        <v>5</v>
      </c>
      <c r="D19" s="2">
        <v>2019</v>
      </c>
      <c r="E19" s="1">
        <v>1717</v>
      </c>
      <c r="F19" s="21">
        <v>4.2</v>
      </c>
      <c r="G19" s="21">
        <v>1.8</v>
      </c>
      <c r="H19" s="21">
        <v>193.51908703999999</v>
      </c>
      <c r="I19" s="21">
        <v>2.097142857142857</v>
      </c>
      <c r="J19" s="21">
        <v>3.6</v>
      </c>
      <c r="K19" s="21">
        <v>3.1999999999999997</v>
      </c>
      <c r="L19" s="21">
        <v>101.553171470761</v>
      </c>
      <c r="M19" s="21">
        <v>101.5565</v>
      </c>
      <c r="N19" s="21">
        <v>204548.71428571429</v>
      </c>
      <c r="O19" s="21">
        <v>16115.1</v>
      </c>
    </row>
    <row r="20" spans="1:15" x14ac:dyDescent="0.35">
      <c r="A20" s="10">
        <v>43591</v>
      </c>
      <c r="B20" s="2">
        <v>19</v>
      </c>
      <c r="C20" s="2">
        <v>5</v>
      </c>
      <c r="D20" s="2">
        <v>2019</v>
      </c>
      <c r="E20" s="1">
        <v>1691</v>
      </c>
      <c r="F20" s="21">
        <v>4.1399999999999997</v>
      </c>
      <c r="G20" s="21">
        <v>1.8</v>
      </c>
      <c r="H20" s="21">
        <v>193.51908703999999</v>
      </c>
      <c r="I20" s="21">
        <v>2.06</v>
      </c>
      <c r="J20" s="21">
        <v>3.6</v>
      </c>
      <c r="K20" s="21">
        <v>3.1999999999999997</v>
      </c>
      <c r="L20" s="21">
        <v>101.553171470761</v>
      </c>
      <c r="M20" s="21">
        <v>101.5565</v>
      </c>
      <c r="N20" s="21">
        <v>199527.57142857142</v>
      </c>
      <c r="O20" s="21">
        <v>16115.1</v>
      </c>
    </row>
    <row r="21" spans="1:15" x14ac:dyDescent="0.35">
      <c r="A21" s="10">
        <v>43598</v>
      </c>
      <c r="B21" s="2">
        <v>20</v>
      </c>
      <c r="C21" s="2">
        <v>5</v>
      </c>
      <c r="D21" s="2">
        <v>2019</v>
      </c>
      <c r="E21" s="1">
        <v>1978</v>
      </c>
      <c r="F21" s="21">
        <v>4.0999999999999996</v>
      </c>
      <c r="G21" s="21">
        <v>1.8</v>
      </c>
      <c r="H21" s="21">
        <v>193.51908703999999</v>
      </c>
      <c r="I21" s="21">
        <v>2.0242857142857145</v>
      </c>
      <c r="J21" s="21">
        <v>3.6</v>
      </c>
      <c r="K21" s="21">
        <v>3.1999999999999997</v>
      </c>
      <c r="L21" s="21">
        <v>101.553171470761</v>
      </c>
      <c r="M21" s="21">
        <v>101.5565</v>
      </c>
      <c r="N21" s="21">
        <v>189311.71428571429</v>
      </c>
      <c r="O21" s="21">
        <v>16115.1</v>
      </c>
    </row>
    <row r="22" spans="1:15" x14ac:dyDescent="0.35">
      <c r="A22" s="10">
        <v>43605</v>
      </c>
      <c r="B22" s="2">
        <v>21</v>
      </c>
      <c r="C22" s="2">
        <v>5</v>
      </c>
      <c r="D22" s="2">
        <v>2019</v>
      </c>
      <c r="E22" s="1">
        <v>1747</v>
      </c>
      <c r="F22" s="21">
        <v>4.07</v>
      </c>
      <c r="G22" s="21">
        <v>1.8</v>
      </c>
      <c r="H22" s="21">
        <v>193.51908703999999</v>
      </c>
      <c r="I22" s="21">
        <v>1.9985714285714287</v>
      </c>
      <c r="J22" s="21">
        <v>3.6</v>
      </c>
      <c r="K22" s="21">
        <v>3.1999999999999997</v>
      </c>
      <c r="L22" s="21">
        <v>101.553171470761</v>
      </c>
      <c r="M22" s="21">
        <v>101.5565</v>
      </c>
      <c r="N22" s="21">
        <v>193720.42857142858</v>
      </c>
      <c r="O22" s="21">
        <v>16115.1</v>
      </c>
    </row>
    <row r="23" spans="1:15" x14ac:dyDescent="0.35">
      <c r="A23" s="10">
        <v>43612</v>
      </c>
      <c r="B23" s="2">
        <v>22</v>
      </c>
      <c r="C23" s="2">
        <v>6</v>
      </c>
      <c r="D23" s="2">
        <v>2019</v>
      </c>
      <c r="E23" s="1">
        <v>1704</v>
      </c>
      <c r="F23" s="21">
        <v>4.0599999999999996</v>
      </c>
      <c r="G23" s="21">
        <v>1.6</v>
      </c>
      <c r="H23" s="21">
        <v>194.58225303</v>
      </c>
      <c r="I23" s="21">
        <v>1.5171428571428573</v>
      </c>
      <c r="J23" s="21">
        <v>3.6</v>
      </c>
      <c r="K23" s="21">
        <v>3.1999999999999997</v>
      </c>
      <c r="L23" s="21">
        <v>101.454923823568</v>
      </c>
      <c r="M23" s="21">
        <v>101.4564</v>
      </c>
      <c r="N23" s="21">
        <v>195732</v>
      </c>
      <c r="O23" s="21">
        <v>16142.7</v>
      </c>
    </row>
    <row r="24" spans="1:15" x14ac:dyDescent="0.35">
      <c r="A24" s="10">
        <v>43619</v>
      </c>
      <c r="B24" s="2">
        <v>23</v>
      </c>
      <c r="C24" s="2">
        <v>6</v>
      </c>
      <c r="D24" s="2">
        <v>2019</v>
      </c>
      <c r="E24" s="1">
        <v>2181</v>
      </c>
      <c r="F24" s="21">
        <v>3.99</v>
      </c>
      <c r="G24" s="21">
        <v>1.6</v>
      </c>
      <c r="H24" s="21">
        <v>194.58225303</v>
      </c>
      <c r="I24" s="21">
        <v>1.8499999999999999</v>
      </c>
      <c r="J24" s="21">
        <v>3.6</v>
      </c>
      <c r="K24" s="21">
        <v>3.1999999999999997</v>
      </c>
      <c r="L24" s="21">
        <v>101.454923823568</v>
      </c>
      <c r="M24" s="21">
        <v>101.4564</v>
      </c>
      <c r="N24" s="21">
        <v>198322.42857142858</v>
      </c>
      <c r="O24" s="21">
        <v>16142.7</v>
      </c>
    </row>
    <row r="25" spans="1:15" x14ac:dyDescent="0.35">
      <c r="A25" s="10">
        <v>43626</v>
      </c>
      <c r="B25" s="2">
        <v>24</v>
      </c>
      <c r="C25" s="2">
        <v>6</v>
      </c>
      <c r="D25" s="2">
        <v>2019</v>
      </c>
      <c r="E25" s="1">
        <v>1932</v>
      </c>
      <c r="F25" s="21">
        <v>3.82</v>
      </c>
      <c r="G25" s="21">
        <v>1.6</v>
      </c>
      <c r="H25" s="21">
        <v>194.58225303</v>
      </c>
      <c r="I25" s="21">
        <v>1.8657142857142859</v>
      </c>
      <c r="J25" s="21">
        <v>3.6</v>
      </c>
      <c r="K25" s="21">
        <v>3.1999999999999997</v>
      </c>
      <c r="L25" s="21">
        <v>101.454923823568</v>
      </c>
      <c r="M25" s="21">
        <v>101.4564</v>
      </c>
      <c r="N25" s="21">
        <v>216110.28571428571</v>
      </c>
      <c r="O25" s="21">
        <v>16142.7</v>
      </c>
    </row>
    <row r="26" spans="1:15" x14ac:dyDescent="0.35">
      <c r="A26" s="10">
        <v>43633</v>
      </c>
      <c r="B26" s="2">
        <v>25</v>
      </c>
      <c r="C26" s="2">
        <v>6</v>
      </c>
      <c r="D26" s="2">
        <v>2019</v>
      </c>
      <c r="E26" s="1">
        <v>2019</v>
      </c>
      <c r="F26" s="21">
        <v>3.82</v>
      </c>
      <c r="G26" s="21">
        <v>1.6</v>
      </c>
      <c r="H26" s="21">
        <v>194.58225303</v>
      </c>
      <c r="I26" s="21">
        <v>1.827142857142857</v>
      </c>
      <c r="J26" s="21">
        <v>3.6</v>
      </c>
      <c r="K26" s="21">
        <v>3.1999999999999997</v>
      </c>
      <c r="L26" s="21">
        <v>101.454923823568</v>
      </c>
      <c r="M26" s="21">
        <v>101.4564</v>
      </c>
      <c r="N26" s="21">
        <v>211606.14285714287</v>
      </c>
      <c r="O26" s="21">
        <v>16142.7</v>
      </c>
    </row>
    <row r="27" spans="1:15" x14ac:dyDescent="0.35">
      <c r="A27" s="10">
        <v>43640</v>
      </c>
      <c r="B27" s="2">
        <v>26</v>
      </c>
      <c r="C27" s="2">
        <v>6</v>
      </c>
      <c r="D27" s="2">
        <v>2019</v>
      </c>
      <c r="E27" s="1">
        <v>2090</v>
      </c>
      <c r="F27" s="21">
        <v>3.84</v>
      </c>
      <c r="G27" s="21">
        <v>1.6</v>
      </c>
      <c r="H27" s="21">
        <v>194.58225303</v>
      </c>
      <c r="I27" s="21">
        <v>1.8128571428571427</v>
      </c>
      <c r="J27" s="21">
        <v>3.6</v>
      </c>
      <c r="K27" s="21">
        <v>3.1999999999999997</v>
      </c>
      <c r="L27" s="21">
        <v>101.454923823568</v>
      </c>
      <c r="M27" s="21">
        <v>101.4564</v>
      </c>
      <c r="N27" s="21">
        <v>225460.71428571429</v>
      </c>
      <c r="O27" s="21">
        <v>16142.7</v>
      </c>
    </row>
    <row r="28" spans="1:15" x14ac:dyDescent="0.35">
      <c r="A28" s="10">
        <v>43647</v>
      </c>
      <c r="B28" s="2">
        <v>27</v>
      </c>
      <c r="C28" s="2">
        <v>7</v>
      </c>
      <c r="D28" s="2">
        <v>2019</v>
      </c>
      <c r="E28" s="1">
        <v>1731</v>
      </c>
      <c r="F28" s="21">
        <v>3.73</v>
      </c>
      <c r="G28" s="21">
        <v>1.8</v>
      </c>
      <c r="H28" s="21">
        <v>195.13733191</v>
      </c>
      <c r="I28" s="21">
        <v>1.4385714285714286</v>
      </c>
      <c r="J28" s="21">
        <v>3.7</v>
      </c>
      <c r="K28" s="21">
        <v>2.8000000000000003</v>
      </c>
      <c r="L28" s="21">
        <v>101.212014081517</v>
      </c>
      <c r="M28" s="21">
        <v>101.20869999999999</v>
      </c>
      <c r="N28" s="21">
        <v>226687.85714285713</v>
      </c>
      <c r="O28" s="21">
        <v>16184.4</v>
      </c>
    </row>
    <row r="29" spans="1:15" x14ac:dyDescent="0.35">
      <c r="A29" s="10">
        <v>43654</v>
      </c>
      <c r="B29" s="2">
        <v>28</v>
      </c>
      <c r="C29" s="2">
        <v>7</v>
      </c>
      <c r="D29" s="2">
        <v>2019</v>
      </c>
      <c r="E29" s="1">
        <v>2001</v>
      </c>
      <c r="F29" s="21">
        <v>3.75</v>
      </c>
      <c r="G29" s="21">
        <v>1.8</v>
      </c>
      <c r="H29" s="21">
        <v>195.13733191</v>
      </c>
      <c r="I29" s="21">
        <v>1.8471428571428574</v>
      </c>
      <c r="J29" s="21">
        <v>3.7</v>
      </c>
      <c r="K29" s="21">
        <v>2.8000000000000003</v>
      </c>
      <c r="L29" s="21">
        <v>101.212014081517</v>
      </c>
      <c r="M29" s="21">
        <v>101.20869999999999</v>
      </c>
      <c r="N29" s="21">
        <v>235316.71428571429</v>
      </c>
      <c r="O29" s="21">
        <v>16184.4</v>
      </c>
    </row>
    <row r="30" spans="1:15" x14ac:dyDescent="0.35">
      <c r="A30" s="10">
        <v>43661</v>
      </c>
      <c r="B30" s="2">
        <v>29</v>
      </c>
      <c r="C30" s="2">
        <v>7</v>
      </c>
      <c r="D30" s="2">
        <v>2019</v>
      </c>
      <c r="E30" s="1">
        <v>2055</v>
      </c>
      <c r="F30" s="21">
        <v>3.75</v>
      </c>
      <c r="G30" s="21">
        <v>1.8</v>
      </c>
      <c r="H30" s="21">
        <v>195.13733191</v>
      </c>
      <c r="I30" s="21">
        <v>1.8485714285714288</v>
      </c>
      <c r="J30" s="21">
        <v>3.7</v>
      </c>
      <c r="K30" s="21">
        <v>2.8000000000000003</v>
      </c>
      <c r="L30" s="21">
        <v>101.212014081517</v>
      </c>
      <c r="M30" s="21">
        <v>101.20869999999999</v>
      </c>
      <c r="N30" s="21">
        <v>227626.28571428571</v>
      </c>
      <c r="O30" s="21">
        <v>16184.4</v>
      </c>
    </row>
    <row r="31" spans="1:15" x14ac:dyDescent="0.35">
      <c r="A31" s="10">
        <v>43668</v>
      </c>
      <c r="B31" s="2">
        <v>30</v>
      </c>
      <c r="C31" s="2">
        <v>7</v>
      </c>
      <c r="D31" s="2">
        <v>2019</v>
      </c>
      <c r="E31" s="1">
        <v>2098</v>
      </c>
      <c r="F31" s="21">
        <v>3.81</v>
      </c>
      <c r="G31" s="21">
        <v>1.8</v>
      </c>
      <c r="H31" s="21">
        <v>195.13733191</v>
      </c>
      <c r="I31" s="21">
        <v>1.8514285714285712</v>
      </c>
      <c r="J31" s="21">
        <v>3.7</v>
      </c>
      <c r="K31" s="21">
        <v>2.8000000000000003</v>
      </c>
      <c r="L31" s="21">
        <v>101.212014081517</v>
      </c>
      <c r="M31" s="21">
        <v>101.20869999999999</v>
      </c>
      <c r="N31" s="21">
        <v>191386.28571428571</v>
      </c>
      <c r="O31" s="21">
        <v>16184.4</v>
      </c>
    </row>
    <row r="32" spans="1:15" x14ac:dyDescent="0.35">
      <c r="A32" s="10">
        <v>43675</v>
      </c>
      <c r="B32" s="2">
        <v>31</v>
      </c>
      <c r="C32" s="2">
        <v>8</v>
      </c>
      <c r="D32" s="2">
        <v>2019</v>
      </c>
      <c r="E32" s="1">
        <v>2017</v>
      </c>
      <c r="F32" s="21">
        <v>3.75</v>
      </c>
      <c r="G32" s="21">
        <v>1.7</v>
      </c>
      <c r="H32" s="21">
        <v>195.26411881000001</v>
      </c>
      <c r="I32" s="21">
        <v>1.7899999999999998</v>
      </c>
      <c r="J32" s="21">
        <v>3.7</v>
      </c>
      <c r="K32" s="21">
        <v>2.8000000000000003</v>
      </c>
      <c r="L32" s="21">
        <v>100.90187062503</v>
      </c>
      <c r="M32" s="21">
        <v>100.8925</v>
      </c>
      <c r="N32" s="21">
        <v>179177.57142857142</v>
      </c>
      <c r="O32" s="21">
        <v>16274.6</v>
      </c>
    </row>
    <row r="33" spans="1:15" x14ac:dyDescent="0.35">
      <c r="A33" s="10">
        <v>43682</v>
      </c>
      <c r="B33" s="2">
        <v>32</v>
      </c>
      <c r="C33" s="2">
        <v>8</v>
      </c>
      <c r="D33" s="2">
        <v>2019</v>
      </c>
      <c r="E33" s="1">
        <v>2434</v>
      </c>
      <c r="F33" s="21">
        <v>3.75</v>
      </c>
      <c r="G33" s="21">
        <v>1.7</v>
      </c>
      <c r="H33" s="21">
        <v>195.26411881000001</v>
      </c>
      <c r="I33" s="21">
        <v>1.6114285714285714</v>
      </c>
      <c r="J33" s="21">
        <v>3.7</v>
      </c>
      <c r="K33" s="21">
        <v>2.8000000000000003</v>
      </c>
      <c r="L33" s="21">
        <v>100.90187062503</v>
      </c>
      <c r="M33" s="21">
        <v>100.8925</v>
      </c>
      <c r="N33" s="21">
        <v>181889</v>
      </c>
      <c r="O33" s="21">
        <v>16274.6</v>
      </c>
    </row>
    <row r="34" spans="1:15" x14ac:dyDescent="0.35">
      <c r="A34" s="10">
        <v>43689</v>
      </c>
      <c r="B34" s="2">
        <v>33</v>
      </c>
      <c r="C34" s="2">
        <v>8</v>
      </c>
      <c r="D34" s="2">
        <v>2019</v>
      </c>
      <c r="E34" s="1">
        <v>2462</v>
      </c>
      <c r="F34" s="21">
        <v>3.6</v>
      </c>
      <c r="G34" s="21">
        <v>1.7</v>
      </c>
      <c r="H34" s="21">
        <v>195.26411881000001</v>
      </c>
      <c r="I34" s="21">
        <v>1.4728571428571429</v>
      </c>
      <c r="J34" s="21">
        <v>3.7</v>
      </c>
      <c r="K34" s="21">
        <v>2.8000000000000003</v>
      </c>
      <c r="L34" s="21">
        <v>100.90187062503</v>
      </c>
      <c r="M34" s="21">
        <v>100.8925</v>
      </c>
      <c r="N34" s="21">
        <v>182477.42857142858</v>
      </c>
      <c r="O34" s="21">
        <v>16274.6</v>
      </c>
    </row>
    <row r="35" spans="1:15" x14ac:dyDescent="0.35">
      <c r="A35" s="10">
        <v>43696</v>
      </c>
      <c r="B35" s="2">
        <v>34</v>
      </c>
      <c r="C35" s="2">
        <v>8</v>
      </c>
      <c r="D35" s="2">
        <v>2019</v>
      </c>
      <c r="E35" s="1">
        <v>2531</v>
      </c>
      <c r="F35" s="21">
        <v>3.6</v>
      </c>
      <c r="G35" s="21">
        <v>1.7</v>
      </c>
      <c r="H35" s="21">
        <v>195.26411881000001</v>
      </c>
      <c r="I35" s="21">
        <v>1.474285714285714</v>
      </c>
      <c r="J35" s="21">
        <v>3.7</v>
      </c>
      <c r="K35" s="21">
        <v>2.8000000000000003</v>
      </c>
      <c r="L35" s="21">
        <v>100.90187062503</v>
      </c>
      <c r="M35" s="21">
        <v>100.8925</v>
      </c>
      <c r="N35" s="21">
        <v>172952</v>
      </c>
      <c r="O35" s="21">
        <v>16274.6</v>
      </c>
    </row>
    <row r="36" spans="1:15" x14ac:dyDescent="0.35">
      <c r="A36" s="10">
        <v>43703</v>
      </c>
      <c r="B36" s="2">
        <v>35</v>
      </c>
      <c r="C36" s="2">
        <v>8</v>
      </c>
      <c r="D36" s="2">
        <v>2019</v>
      </c>
      <c r="E36" s="1">
        <v>2424</v>
      </c>
      <c r="F36" s="21">
        <v>3.55</v>
      </c>
      <c r="G36" s="21">
        <v>1.7</v>
      </c>
      <c r="H36" s="21">
        <v>195.26411881000001</v>
      </c>
      <c r="I36" s="21">
        <v>1.4114285714285713</v>
      </c>
      <c r="J36" s="21">
        <v>3.7</v>
      </c>
      <c r="K36" s="21">
        <v>2.8000000000000003</v>
      </c>
      <c r="L36" s="21">
        <v>100.90187062503</v>
      </c>
      <c r="M36" s="21">
        <v>100.8925</v>
      </c>
      <c r="N36" s="21">
        <v>177623.85714285713</v>
      </c>
      <c r="O36" s="21">
        <v>16274.6</v>
      </c>
    </row>
    <row r="37" spans="1:15" x14ac:dyDescent="0.35">
      <c r="A37" s="10">
        <v>43710</v>
      </c>
      <c r="B37" s="2">
        <v>36</v>
      </c>
      <c r="C37" s="2">
        <v>9</v>
      </c>
      <c r="D37" s="2">
        <v>2019</v>
      </c>
      <c r="E37" s="1">
        <v>2493</v>
      </c>
      <c r="F37" s="21">
        <v>3.58</v>
      </c>
      <c r="G37" s="21">
        <v>1.7</v>
      </c>
      <c r="H37" s="21">
        <v>195.25148866999999</v>
      </c>
      <c r="I37" s="21">
        <v>1.1428571428571428</v>
      </c>
      <c r="J37" s="21">
        <v>3.5</v>
      </c>
      <c r="K37" s="21">
        <v>2.8000000000000003</v>
      </c>
      <c r="L37" s="21">
        <v>100.901832102672</v>
      </c>
      <c r="M37" s="21">
        <v>100.8925</v>
      </c>
      <c r="N37" s="21">
        <v>174037.71428571429</v>
      </c>
      <c r="O37" s="21">
        <v>16319.7</v>
      </c>
    </row>
    <row r="38" spans="1:15" x14ac:dyDescent="0.35">
      <c r="A38" s="10">
        <v>43717</v>
      </c>
      <c r="B38" s="2">
        <v>37</v>
      </c>
      <c r="C38" s="2">
        <v>9</v>
      </c>
      <c r="D38" s="2">
        <v>2019</v>
      </c>
      <c r="E38" s="1">
        <v>2488</v>
      </c>
      <c r="F38" s="21">
        <v>3.49</v>
      </c>
      <c r="G38" s="21">
        <v>1.7</v>
      </c>
      <c r="H38" s="21">
        <v>195.25148866999999</v>
      </c>
      <c r="I38" s="21">
        <v>1.587142857142857</v>
      </c>
      <c r="J38" s="21">
        <v>3.5</v>
      </c>
      <c r="K38" s="21">
        <v>2.8000000000000003</v>
      </c>
      <c r="L38" s="21">
        <v>100.901832102672</v>
      </c>
      <c r="M38" s="21">
        <v>100.8925</v>
      </c>
      <c r="N38" s="21">
        <v>163996.85714285713</v>
      </c>
      <c r="O38" s="21">
        <v>16319.7</v>
      </c>
    </row>
    <row r="39" spans="1:15" x14ac:dyDescent="0.35">
      <c r="A39" s="10">
        <v>43724</v>
      </c>
      <c r="B39" s="2">
        <v>38</v>
      </c>
      <c r="C39" s="2">
        <v>9</v>
      </c>
      <c r="D39" s="2">
        <v>2019</v>
      </c>
      <c r="E39" s="1">
        <v>2403</v>
      </c>
      <c r="F39" s="21">
        <v>3.56</v>
      </c>
      <c r="G39" s="21">
        <v>1.7</v>
      </c>
      <c r="H39" s="21">
        <v>195.25148866999999</v>
      </c>
      <c r="I39" s="21">
        <v>1.602857142857143</v>
      </c>
      <c r="J39" s="21">
        <v>3.5</v>
      </c>
      <c r="K39" s="21">
        <v>2.8000000000000003</v>
      </c>
      <c r="L39" s="21">
        <v>100.901832102672</v>
      </c>
      <c r="M39" s="21">
        <v>100.8925</v>
      </c>
      <c r="N39" s="21">
        <v>173779.71428571429</v>
      </c>
      <c r="O39" s="21">
        <v>16319.7</v>
      </c>
    </row>
    <row r="40" spans="1:15" x14ac:dyDescent="0.35">
      <c r="A40" s="10">
        <v>43731</v>
      </c>
      <c r="B40" s="2">
        <v>39</v>
      </c>
      <c r="C40" s="2">
        <v>9</v>
      </c>
      <c r="D40" s="2">
        <v>2019</v>
      </c>
      <c r="E40" s="1">
        <v>2464</v>
      </c>
      <c r="F40" s="21">
        <v>3.73</v>
      </c>
      <c r="G40" s="21">
        <v>1.7</v>
      </c>
      <c r="H40" s="21">
        <v>195.25148866999999</v>
      </c>
      <c r="I40" s="21">
        <v>1.53</v>
      </c>
      <c r="J40" s="21">
        <v>3.5</v>
      </c>
      <c r="K40" s="21">
        <v>2.8000000000000003</v>
      </c>
      <c r="L40" s="21">
        <v>100.901832102672</v>
      </c>
      <c r="M40" s="21">
        <v>100.8925</v>
      </c>
      <c r="N40" s="21">
        <v>174700.85714285713</v>
      </c>
      <c r="O40" s="21">
        <v>16319.7</v>
      </c>
    </row>
    <row r="41" spans="1:15" x14ac:dyDescent="0.35">
      <c r="A41" s="10">
        <v>43738</v>
      </c>
      <c r="B41" s="2">
        <v>40</v>
      </c>
      <c r="C41" s="2">
        <v>10</v>
      </c>
      <c r="D41" s="2">
        <v>2019</v>
      </c>
      <c r="E41" s="1">
        <v>2557</v>
      </c>
      <c r="F41" s="21">
        <v>3.64</v>
      </c>
      <c r="G41" s="21">
        <v>1.8</v>
      </c>
      <c r="H41" s="21">
        <v>195.30448282</v>
      </c>
      <c r="I41" s="21">
        <v>1.4814285714285713</v>
      </c>
      <c r="J41" s="21">
        <v>3.6</v>
      </c>
      <c r="K41" s="21">
        <v>1.9000000000000001</v>
      </c>
      <c r="L41" s="21">
        <v>101.11429844712799</v>
      </c>
      <c r="M41" s="21">
        <v>101.1091</v>
      </c>
      <c r="N41" s="21">
        <v>177293.14285714287</v>
      </c>
      <c r="O41" s="21">
        <v>16373.6</v>
      </c>
    </row>
    <row r="42" spans="1:15" x14ac:dyDescent="0.35">
      <c r="A42" s="10">
        <v>43745</v>
      </c>
      <c r="B42" s="2">
        <v>41</v>
      </c>
      <c r="C42" s="2">
        <v>10</v>
      </c>
      <c r="D42" s="2">
        <v>2019</v>
      </c>
      <c r="E42" s="1">
        <v>2585</v>
      </c>
      <c r="F42" s="21">
        <v>3.65</v>
      </c>
      <c r="G42" s="21">
        <v>1.8</v>
      </c>
      <c r="H42" s="21">
        <v>195.30448282</v>
      </c>
      <c r="I42" s="21">
        <v>1.5071428571428573</v>
      </c>
      <c r="J42" s="21">
        <v>3.6</v>
      </c>
      <c r="K42" s="21">
        <v>1.9000000000000001</v>
      </c>
      <c r="L42" s="21">
        <v>101.11429844712799</v>
      </c>
      <c r="M42" s="21">
        <v>101.1091</v>
      </c>
      <c r="N42" s="21">
        <v>191983.42857142858</v>
      </c>
      <c r="O42" s="21">
        <v>16373.6</v>
      </c>
    </row>
    <row r="43" spans="1:15" x14ac:dyDescent="0.35">
      <c r="A43" s="10">
        <v>43752</v>
      </c>
      <c r="B43" s="2">
        <v>42</v>
      </c>
      <c r="C43" s="2">
        <v>10</v>
      </c>
      <c r="D43" s="2">
        <v>2019</v>
      </c>
      <c r="E43" s="1">
        <v>2571</v>
      </c>
      <c r="F43" s="21">
        <v>3.57</v>
      </c>
      <c r="G43" s="21">
        <v>1.8</v>
      </c>
      <c r="H43" s="21">
        <v>195.30448282</v>
      </c>
      <c r="I43" s="21">
        <v>1.2785714285714285</v>
      </c>
      <c r="J43" s="21">
        <v>3.6</v>
      </c>
      <c r="K43" s="21">
        <v>1.9000000000000001</v>
      </c>
      <c r="L43" s="21">
        <v>101.11429844712799</v>
      </c>
      <c r="M43" s="21">
        <v>101.1091</v>
      </c>
      <c r="N43" s="21">
        <v>197411.57142857142</v>
      </c>
      <c r="O43" s="21">
        <v>16373.6</v>
      </c>
    </row>
    <row r="44" spans="1:15" x14ac:dyDescent="0.35">
      <c r="A44" s="10">
        <v>43759</v>
      </c>
      <c r="B44" s="2">
        <v>43</v>
      </c>
      <c r="C44" s="2">
        <v>10</v>
      </c>
      <c r="D44" s="2">
        <v>2019</v>
      </c>
      <c r="E44" s="1">
        <v>2503</v>
      </c>
      <c r="F44" s="21">
        <v>3.69</v>
      </c>
      <c r="G44" s="21">
        <v>1.8</v>
      </c>
      <c r="H44" s="21">
        <v>195.30448282</v>
      </c>
      <c r="I44" s="21">
        <v>1.6199999999999999</v>
      </c>
      <c r="J44" s="21">
        <v>3.6</v>
      </c>
      <c r="K44" s="21">
        <v>1.9000000000000001</v>
      </c>
      <c r="L44" s="21">
        <v>101.11429844712799</v>
      </c>
      <c r="M44" s="21">
        <v>101.1091</v>
      </c>
      <c r="N44" s="21">
        <v>190172.28571428571</v>
      </c>
      <c r="O44" s="21">
        <v>16373.6</v>
      </c>
    </row>
    <row r="45" spans="1:15" x14ac:dyDescent="0.35">
      <c r="A45" s="10">
        <v>43766</v>
      </c>
      <c r="B45" s="2">
        <v>44</v>
      </c>
      <c r="C45" s="2">
        <v>11</v>
      </c>
      <c r="D45" s="2">
        <v>2019</v>
      </c>
      <c r="E45" s="1">
        <v>2447</v>
      </c>
      <c r="F45" s="21">
        <v>3.75</v>
      </c>
      <c r="G45" s="21">
        <v>2.1</v>
      </c>
      <c r="H45" s="21">
        <v>195.37026842</v>
      </c>
      <c r="I45" s="21">
        <v>1.6157142857142854</v>
      </c>
      <c r="J45" s="21">
        <v>3.6</v>
      </c>
      <c r="K45" s="21">
        <v>1.9000000000000001</v>
      </c>
      <c r="L45" s="21">
        <v>101.39571989730101</v>
      </c>
      <c r="M45" s="21">
        <v>101.396</v>
      </c>
      <c r="N45" s="21">
        <v>200702.14285714287</v>
      </c>
      <c r="O45" s="21">
        <v>16457.900000000001</v>
      </c>
    </row>
    <row r="46" spans="1:15" x14ac:dyDescent="0.35">
      <c r="A46" s="10">
        <v>43773</v>
      </c>
      <c r="B46" s="2">
        <v>45</v>
      </c>
      <c r="C46" s="2">
        <v>11</v>
      </c>
      <c r="D46" s="2">
        <v>2019</v>
      </c>
      <c r="E46" s="1">
        <v>2365</v>
      </c>
      <c r="F46" s="21">
        <v>3.78</v>
      </c>
      <c r="G46" s="21">
        <v>2.1</v>
      </c>
      <c r="H46" s="21">
        <v>195.37026842</v>
      </c>
      <c r="I46" s="21">
        <v>1.6771428571428568</v>
      </c>
      <c r="J46" s="21">
        <v>3.6</v>
      </c>
      <c r="K46" s="21">
        <v>1.9000000000000001</v>
      </c>
      <c r="L46" s="21">
        <v>101.39571989730101</v>
      </c>
      <c r="M46" s="21">
        <v>101.396</v>
      </c>
      <c r="N46" s="21">
        <v>215159.57142857142</v>
      </c>
      <c r="O46" s="21">
        <v>16457.900000000001</v>
      </c>
    </row>
    <row r="47" spans="1:15" x14ac:dyDescent="0.35">
      <c r="A47" s="10">
        <v>43780</v>
      </c>
      <c r="B47" s="2">
        <v>46</v>
      </c>
      <c r="C47" s="2">
        <v>11</v>
      </c>
      <c r="D47" s="2">
        <v>2019</v>
      </c>
      <c r="E47" s="1">
        <v>2325</v>
      </c>
      <c r="F47" s="21">
        <v>3.69</v>
      </c>
      <c r="G47" s="21">
        <v>2.1</v>
      </c>
      <c r="H47" s="21">
        <v>195.37026842</v>
      </c>
      <c r="I47" s="21">
        <v>1.3385714285714287</v>
      </c>
      <c r="J47" s="21">
        <v>3.6</v>
      </c>
      <c r="K47" s="21">
        <v>1.9000000000000001</v>
      </c>
      <c r="L47" s="21">
        <v>101.39571989730101</v>
      </c>
      <c r="M47" s="21">
        <v>101.396</v>
      </c>
      <c r="N47" s="21">
        <v>235823.42857142858</v>
      </c>
      <c r="O47" s="21">
        <v>16457.900000000001</v>
      </c>
    </row>
    <row r="48" spans="1:15" x14ac:dyDescent="0.35">
      <c r="A48" s="10">
        <v>43787</v>
      </c>
      <c r="B48" s="2">
        <v>47</v>
      </c>
      <c r="C48" s="2">
        <v>11</v>
      </c>
      <c r="D48" s="2">
        <v>2019</v>
      </c>
      <c r="E48" s="1">
        <v>2749</v>
      </c>
      <c r="F48" s="21">
        <v>3.75</v>
      </c>
      <c r="G48" s="21">
        <v>2.1</v>
      </c>
      <c r="H48" s="21">
        <v>195.37026842</v>
      </c>
      <c r="I48" s="21">
        <v>1.602857142857143</v>
      </c>
      <c r="J48" s="21">
        <v>3.6</v>
      </c>
      <c r="K48" s="21">
        <v>1.9000000000000001</v>
      </c>
      <c r="L48" s="21">
        <v>101.39571989730101</v>
      </c>
      <c r="M48" s="21">
        <v>101.396</v>
      </c>
      <c r="N48" s="21">
        <v>234902.28571428571</v>
      </c>
      <c r="O48" s="21">
        <v>16457.900000000001</v>
      </c>
    </row>
    <row r="49" spans="1:15" x14ac:dyDescent="0.35">
      <c r="A49" s="10">
        <v>43794</v>
      </c>
      <c r="B49" s="2">
        <v>48</v>
      </c>
      <c r="C49" s="2">
        <v>11</v>
      </c>
      <c r="D49" s="2">
        <v>2019</v>
      </c>
      <c r="E49" s="1">
        <v>1624</v>
      </c>
      <c r="F49" s="21">
        <v>3.66</v>
      </c>
      <c r="G49" s="21">
        <v>2.1</v>
      </c>
      <c r="H49" s="21">
        <v>195.37026842</v>
      </c>
      <c r="I49" s="21">
        <v>1.2557142857142856</v>
      </c>
      <c r="J49" s="21">
        <v>3.6</v>
      </c>
      <c r="K49" s="21">
        <v>1.9000000000000001</v>
      </c>
      <c r="L49" s="21">
        <v>101.39571989730101</v>
      </c>
      <c r="M49" s="21">
        <v>101.396</v>
      </c>
      <c r="N49" s="21">
        <v>242256.28571428571</v>
      </c>
      <c r="O49" s="21">
        <v>16457.900000000001</v>
      </c>
    </row>
    <row r="50" spans="1:15" x14ac:dyDescent="0.35">
      <c r="A50" s="10">
        <v>43801</v>
      </c>
      <c r="B50" s="2">
        <v>49</v>
      </c>
      <c r="C50" s="2">
        <v>12</v>
      </c>
      <c r="D50" s="2">
        <v>2019</v>
      </c>
      <c r="E50" s="1">
        <v>2543</v>
      </c>
      <c r="F50" s="21">
        <v>3.68</v>
      </c>
      <c r="G50" s="21">
        <v>2.2999999999999998</v>
      </c>
      <c r="H50" s="21">
        <v>195.66005921999999</v>
      </c>
      <c r="I50" s="21">
        <v>1.5999999999999999</v>
      </c>
      <c r="J50" s="21">
        <v>3.6</v>
      </c>
      <c r="K50" s="21">
        <v>1.9000000000000001</v>
      </c>
      <c r="L50" s="21">
        <v>101.63430305073101</v>
      </c>
      <c r="M50" s="21">
        <v>101.6392</v>
      </c>
      <c r="N50" s="21">
        <v>260129.42857142858</v>
      </c>
      <c r="O50" s="21">
        <v>16444.3</v>
      </c>
    </row>
    <row r="51" spans="1:15" x14ac:dyDescent="0.35">
      <c r="A51" s="10">
        <v>43808</v>
      </c>
      <c r="B51" s="2">
        <v>50</v>
      </c>
      <c r="C51" s="2">
        <v>12</v>
      </c>
      <c r="D51" s="2">
        <v>2019</v>
      </c>
      <c r="E51" s="1">
        <v>2405</v>
      </c>
      <c r="F51" s="21">
        <v>3.68</v>
      </c>
      <c r="G51" s="21">
        <v>2.2999999999999998</v>
      </c>
      <c r="H51" s="21">
        <v>195.66005921999999</v>
      </c>
      <c r="I51" s="21">
        <v>1.6199999999999999</v>
      </c>
      <c r="J51" s="21">
        <v>3.6</v>
      </c>
      <c r="K51" s="21">
        <v>1.9000000000000001</v>
      </c>
      <c r="L51" s="21">
        <v>101.63430305073101</v>
      </c>
      <c r="M51" s="21">
        <v>101.6392</v>
      </c>
      <c r="N51" s="21">
        <v>304346.28571428574</v>
      </c>
      <c r="O51" s="21">
        <v>16444.3</v>
      </c>
    </row>
    <row r="52" spans="1:15" x14ac:dyDescent="0.35">
      <c r="A52" s="10">
        <v>43815</v>
      </c>
      <c r="B52" s="2">
        <v>51</v>
      </c>
      <c r="C52" s="2">
        <v>12</v>
      </c>
      <c r="D52" s="2">
        <v>2019</v>
      </c>
      <c r="E52" s="1">
        <v>2295</v>
      </c>
      <c r="F52" s="21">
        <v>3.73</v>
      </c>
      <c r="G52" s="21">
        <v>2.2999999999999998</v>
      </c>
      <c r="H52" s="21">
        <v>195.66005921999999</v>
      </c>
      <c r="I52" s="21">
        <v>1.6642857142857141</v>
      </c>
      <c r="J52" s="21">
        <v>3.6</v>
      </c>
      <c r="K52" s="21">
        <v>1.9000000000000001</v>
      </c>
      <c r="L52" s="21">
        <v>101.63430305073101</v>
      </c>
      <c r="M52" s="21">
        <v>101.6392</v>
      </c>
      <c r="N52" s="21">
        <v>275317.28571428574</v>
      </c>
      <c r="O52" s="21">
        <v>16444.3</v>
      </c>
    </row>
    <row r="53" spans="1:15" x14ac:dyDescent="0.35">
      <c r="A53" s="10">
        <v>43822</v>
      </c>
      <c r="B53" s="2">
        <v>52</v>
      </c>
      <c r="C53" s="2">
        <v>12</v>
      </c>
      <c r="D53" s="2">
        <v>2019</v>
      </c>
      <c r="E53" s="1">
        <v>1649</v>
      </c>
      <c r="F53" s="21">
        <v>3.73</v>
      </c>
      <c r="G53" s="21">
        <v>2.2999999999999998</v>
      </c>
      <c r="H53" s="21">
        <v>195.66005921999999</v>
      </c>
      <c r="I53" s="21">
        <v>1.332857142857143</v>
      </c>
      <c r="J53" s="21">
        <v>3.6</v>
      </c>
      <c r="K53" s="21">
        <v>1.9000000000000001</v>
      </c>
      <c r="L53" s="21">
        <v>101.63430305073101</v>
      </c>
      <c r="M53" s="21">
        <v>101.6392</v>
      </c>
      <c r="N53" s="21">
        <v>294466.14285714284</v>
      </c>
      <c r="O53" s="21">
        <v>16444.3</v>
      </c>
    </row>
    <row r="54" spans="1:15" x14ac:dyDescent="0.35">
      <c r="A54" s="10">
        <v>43829</v>
      </c>
      <c r="B54" s="2">
        <v>1</v>
      </c>
      <c r="C54" s="2">
        <v>1</v>
      </c>
      <c r="D54" s="2">
        <v>2020</v>
      </c>
      <c r="E54" s="1">
        <v>1427</v>
      </c>
      <c r="F54" s="21">
        <v>3.74</v>
      </c>
      <c r="G54" s="21">
        <v>2.5</v>
      </c>
      <c r="H54" s="21">
        <v>196.5740563</v>
      </c>
      <c r="I54" s="21">
        <v>0.91799999999999993</v>
      </c>
      <c r="J54" s="21">
        <v>3.5</v>
      </c>
      <c r="K54" s="21">
        <v>-5.0999999999999996</v>
      </c>
      <c r="L54" s="21">
        <v>101.63259989861599</v>
      </c>
      <c r="M54" s="21">
        <v>101.6375</v>
      </c>
      <c r="N54" s="21">
        <v>321632</v>
      </c>
      <c r="O54" s="21">
        <v>16622.599999999999</v>
      </c>
    </row>
    <row r="55" spans="1:15" x14ac:dyDescent="0.35">
      <c r="A55" s="10">
        <v>43836</v>
      </c>
      <c r="B55" s="2">
        <v>2</v>
      </c>
      <c r="C55" s="2">
        <v>1</v>
      </c>
      <c r="D55" s="2">
        <v>2020</v>
      </c>
      <c r="E55" s="1">
        <v>2809</v>
      </c>
      <c r="F55" s="21">
        <v>3.72</v>
      </c>
      <c r="G55" s="21">
        <v>2.5</v>
      </c>
      <c r="H55" s="21">
        <v>196.5740563</v>
      </c>
      <c r="I55" s="21">
        <v>1.657142857142857</v>
      </c>
      <c r="J55" s="21">
        <v>3.5</v>
      </c>
      <c r="K55" s="21">
        <v>-5.1000000000000005</v>
      </c>
      <c r="L55" s="21">
        <v>101.63259989861599</v>
      </c>
      <c r="M55" s="21">
        <v>101.6375</v>
      </c>
      <c r="N55" s="21">
        <v>336009.42857142858</v>
      </c>
      <c r="O55" s="21">
        <v>16622.599999999999</v>
      </c>
    </row>
    <row r="56" spans="1:15" x14ac:dyDescent="0.35">
      <c r="A56" s="10">
        <v>43843</v>
      </c>
      <c r="B56" s="2">
        <v>3</v>
      </c>
      <c r="C56" s="2">
        <v>1</v>
      </c>
      <c r="D56" s="2">
        <v>2020</v>
      </c>
      <c r="E56" s="1">
        <v>2624</v>
      </c>
      <c r="F56" s="21">
        <v>3.64</v>
      </c>
      <c r="G56" s="21">
        <v>2.5</v>
      </c>
      <c r="H56" s="21">
        <v>196.5740563</v>
      </c>
      <c r="I56" s="21">
        <v>1.6214285714285712</v>
      </c>
      <c r="J56" s="21">
        <v>3.5</v>
      </c>
      <c r="K56" s="21">
        <v>-5.1000000000000005</v>
      </c>
      <c r="L56" s="21">
        <v>101.63259989861599</v>
      </c>
      <c r="M56" s="21">
        <v>101.6375</v>
      </c>
      <c r="N56" s="21">
        <v>321729.42857142858</v>
      </c>
      <c r="O56" s="21">
        <v>16622.599999999999</v>
      </c>
    </row>
    <row r="57" spans="1:15" x14ac:dyDescent="0.35">
      <c r="A57" s="10">
        <v>43850</v>
      </c>
      <c r="B57" s="2">
        <v>4</v>
      </c>
      <c r="C57" s="2">
        <v>1</v>
      </c>
      <c r="D57" s="2">
        <v>2020</v>
      </c>
      <c r="E57" s="1">
        <v>2487</v>
      </c>
      <c r="F57" s="21">
        <v>3.65</v>
      </c>
      <c r="G57" s="21">
        <v>2.5</v>
      </c>
      <c r="H57" s="21">
        <v>196.5740563</v>
      </c>
      <c r="I57" s="21">
        <v>1.2528571428571431</v>
      </c>
      <c r="J57" s="21">
        <v>3.5</v>
      </c>
      <c r="K57" s="21">
        <v>-5.1000000000000005</v>
      </c>
      <c r="L57" s="21">
        <v>101.63259989861599</v>
      </c>
      <c r="M57" s="21">
        <v>101.6375</v>
      </c>
      <c r="N57" s="21">
        <v>266356.28571428574</v>
      </c>
      <c r="O57" s="21">
        <v>16622.599999999999</v>
      </c>
    </row>
    <row r="58" spans="1:15" x14ac:dyDescent="0.35">
      <c r="A58" s="10">
        <v>43857</v>
      </c>
      <c r="B58" s="2">
        <v>5</v>
      </c>
      <c r="C58" s="2">
        <v>1</v>
      </c>
      <c r="D58" s="2">
        <v>2020</v>
      </c>
      <c r="E58" s="1">
        <v>2820</v>
      </c>
      <c r="F58" s="21">
        <v>3.6</v>
      </c>
      <c r="G58" s="21">
        <v>2.5</v>
      </c>
      <c r="H58" s="21">
        <v>196.5740563</v>
      </c>
      <c r="I58" s="21">
        <v>1.4614285714285715</v>
      </c>
      <c r="J58" s="21">
        <v>3.5</v>
      </c>
      <c r="K58" s="21">
        <v>-5.1000000000000005</v>
      </c>
      <c r="L58" s="21">
        <v>101.63259989861599</v>
      </c>
      <c r="M58" s="21">
        <v>101.6375</v>
      </c>
      <c r="N58" s="21">
        <v>227263.71428571429</v>
      </c>
      <c r="O58" s="21">
        <v>16622.599999999999</v>
      </c>
    </row>
    <row r="59" spans="1:15" x14ac:dyDescent="0.35">
      <c r="A59" s="10">
        <v>43864</v>
      </c>
      <c r="B59" s="2">
        <v>6</v>
      </c>
      <c r="C59" s="2">
        <v>2</v>
      </c>
      <c r="D59" s="2">
        <v>2020</v>
      </c>
      <c r="E59" s="1">
        <v>2822</v>
      </c>
      <c r="F59" s="21">
        <v>3.51</v>
      </c>
      <c r="G59" s="21">
        <v>2.2999999999999998</v>
      </c>
      <c r="H59" s="21">
        <v>198.30748321999999</v>
      </c>
      <c r="I59" s="21">
        <v>1.4842857142857144</v>
      </c>
      <c r="J59" s="21">
        <v>3.5</v>
      </c>
      <c r="K59" s="21">
        <v>-5.1000000000000005</v>
      </c>
      <c r="L59" s="21">
        <v>101.184329451609</v>
      </c>
      <c r="M59" s="21">
        <v>101.18049999999999</v>
      </c>
      <c r="N59" s="21">
        <v>223074.71428571429</v>
      </c>
      <c r="O59" s="21">
        <v>16734.8</v>
      </c>
    </row>
    <row r="60" spans="1:15" x14ac:dyDescent="0.35">
      <c r="A60" s="10">
        <v>43871</v>
      </c>
      <c r="B60" s="2">
        <v>7</v>
      </c>
      <c r="C60" s="2">
        <v>2</v>
      </c>
      <c r="D60" s="2">
        <v>2020</v>
      </c>
      <c r="E60" s="1">
        <v>2965</v>
      </c>
      <c r="F60" s="21">
        <v>3.45</v>
      </c>
      <c r="G60" s="21">
        <v>2.2999999999999998</v>
      </c>
      <c r="H60" s="21">
        <v>198.30748321999999</v>
      </c>
      <c r="I60" s="21">
        <v>1.4685714285714284</v>
      </c>
      <c r="J60" s="21">
        <v>3.5</v>
      </c>
      <c r="K60" s="21">
        <v>-5.1000000000000005</v>
      </c>
      <c r="L60" s="21">
        <v>101.184329451609</v>
      </c>
      <c r="M60" s="21">
        <v>101.18049999999999</v>
      </c>
      <c r="N60" s="21">
        <v>216482.57142857142</v>
      </c>
      <c r="O60" s="21">
        <v>16734.8</v>
      </c>
    </row>
    <row r="61" spans="1:15" x14ac:dyDescent="0.35">
      <c r="A61" s="10">
        <v>43878</v>
      </c>
      <c r="B61" s="2">
        <v>8</v>
      </c>
      <c r="C61" s="2">
        <v>2</v>
      </c>
      <c r="D61" s="2">
        <v>2020</v>
      </c>
      <c r="E61" s="1">
        <v>2993</v>
      </c>
      <c r="F61" s="21">
        <v>3.47</v>
      </c>
      <c r="G61" s="21">
        <v>2.2999999999999998</v>
      </c>
      <c r="H61" s="21">
        <v>198.30748321999999</v>
      </c>
      <c r="I61" s="21">
        <v>1.1257142857142857</v>
      </c>
      <c r="J61" s="21">
        <v>3.5</v>
      </c>
      <c r="K61" s="21">
        <v>-5.1000000000000005</v>
      </c>
      <c r="L61" s="21">
        <v>101.184329451609</v>
      </c>
      <c r="M61" s="21">
        <v>101.18049999999999</v>
      </c>
      <c r="N61" s="21">
        <v>206222.71428571429</v>
      </c>
      <c r="O61" s="21">
        <v>16734.8</v>
      </c>
    </row>
    <row r="62" spans="1:15" x14ac:dyDescent="0.35">
      <c r="A62" s="10">
        <v>43885</v>
      </c>
      <c r="B62" s="2">
        <v>9</v>
      </c>
      <c r="C62" s="2">
        <v>2</v>
      </c>
      <c r="D62" s="2">
        <v>2020</v>
      </c>
      <c r="E62" s="1">
        <v>3317</v>
      </c>
      <c r="F62" s="21">
        <v>3.49</v>
      </c>
      <c r="G62" s="21">
        <v>2.2999999999999998</v>
      </c>
      <c r="H62" s="21">
        <v>198.30748321999999</v>
      </c>
      <c r="I62" s="21">
        <v>1.27</v>
      </c>
      <c r="J62" s="21">
        <v>3.5</v>
      </c>
      <c r="K62" s="21">
        <v>-5.1000000000000005</v>
      </c>
      <c r="L62" s="21">
        <v>101.184329451609</v>
      </c>
      <c r="M62" s="21">
        <v>101.18049999999999</v>
      </c>
      <c r="N62" s="21">
        <v>203910</v>
      </c>
      <c r="O62" s="21">
        <v>16734.8</v>
      </c>
    </row>
    <row r="63" spans="1:15" x14ac:dyDescent="0.35">
      <c r="A63" s="10">
        <v>43892</v>
      </c>
      <c r="B63" s="2">
        <v>10</v>
      </c>
      <c r="C63" s="2">
        <v>3</v>
      </c>
      <c r="D63" s="2">
        <v>2020</v>
      </c>
      <c r="E63" s="1">
        <v>3991</v>
      </c>
      <c r="F63" s="21">
        <v>3.45</v>
      </c>
      <c r="G63" s="21">
        <v>1.5</v>
      </c>
      <c r="H63" s="21">
        <v>200.27689319000001</v>
      </c>
      <c r="I63" s="21">
        <v>1.1114285714285714</v>
      </c>
      <c r="J63" s="21">
        <v>4.4000000000000004</v>
      </c>
      <c r="K63" s="21">
        <v>-5.1000000000000005</v>
      </c>
      <c r="L63" s="21">
        <v>100.13916184776301</v>
      </c>
      <c r="M63" s="21">
        <v>100.11499999999999</v>
      </c>
      <c r="N63" s="21">
        <v>211827.85714285713</v>
      </c>
      <c r="O63" s="21">
        <v>16444.3</v>
      </c>
    </row>
    <row r="64" spans="1:15" x14ac:dyDescent="0.35">
      <c r="A64" s="10">
        <v>43899</v>
      </c>
      <c r="B64" s="2">
        <v>11</v>
      </c>
      <c r="C64" s="2">
        <v>3</v>
      </c>
      <c r="D64" s="2">
        <v>2020</v>
      </c>
      <c r="E64" s="1">
        <v>3854</v>
      </c>
      <c r="F64" s="21">
        <v>3.29</v>
      </c>
      <c r="G64" s="21">
        <v>1.5</v>
      </c>
      <c r="H64" s="21">
        <v>200.27689319000001</v>
      </c>
      <c r="I64" s="21">
        <v>0.94571428571428573</v>
      </c>
      <c r="J64" s="21">
        <v>4.4000000000000004</v>
      </c>
      <c r="K64" s="21">
        <v>-5.1000000000000005</v>
      </c>
      <c r="L64" s="21">
        <v>100.13916184776301</v>
      </c>
      <c r="M64" s="21">
        <v>100.11499999999999</v>
      </c>
      <c r="N64" s="21">
        <v>214732.42857142858</v>
      </c>
      <c r="O64" s="21">
        <v>16444.3</v>
      </c>
    </row>
    <row r="65" spans="1:15" x14ac:dyDescent="0.35">
      <c r="A65" s="10">
        <v>43906</v>
      </c>
      <c r="B65" s="2">
        <v>12</v>
      </c>
      <c r="C65" s="2">
        <v>3</v>
      </c>
      <c r="D65" s="2">
        <v>2020</v>
      </c>
      <c r="E65" s="1">
        <v>2393</v>
      </c>
      <c r="F65" s="21">
        <v>3.36</v>
      </c>
      <c r="G65" s="21">
        <v>1.5</v>
      </c>
      <c r="H65" s="21">
        <v>200.27689319000001</v>
      </c>
      <c r="I65" s="21">
        <v>1.1528571428571428</v>
      </c>
      <c r="J65" s="21">
        <v>4.4000000000000004</v>
      </c>
      <c r="K65" s="21">
        <v>-5.1000000000000005</v>
      </c>
      <c r="L65" s="21">
        <v>100.13916184776301</v>
      </c>
      <c r="M65" s="21">
        <v>100.11499999999999</v>
      </c>
      <c r="N65" s="21">
        <v>1012495.5714285715</v>
      </c>
      <c r="O65" s="21">
        <v>16444.3</v>
      </c>
    </row>
    <row r="66" spans="1:15" x14ac:dyDescent="0.35">
      <c r="A66" s="10">
        <v>43913</v>
      </c>
      <c r="B66" s="2">
        <v>13</v>
      </c>
      <c r="C66" s="2">
        <v>3</v>
      </c>
      <c r="D66" s="2">
        <v>2020</v>
      </c>
      <c r="E66" s="1">
        <v>3179</v>
      </c>
      <c r="F66" s="21">
        <v>3.65</v>
      </c>
      <c r="G66" s="21">
        <v>1.5</v>
      </c>
      <c r="H66" s="21">
        <v>200.27689319000001</v>
      </c>
      <c r="I66" s="21">
        <v>0.98285714285714287</v>
      </c>
      <c r="J66" s="21">
        <v>4.4000000000000004</v>
      </c>
      <c r="K66" s="21">
        <v>-5.1000000000000005</v>
      </c>
      <c r="L66" s="21">
        <v>100.13916184776301</v>
      </c>
      <c r="M66" s="21">
        <v>100.11499999999999</v>
      </c>
      <c r="N66" s="21">
        <v>3790587</v>
      </c>
      <c r="O66" s="21">
        <v>16444.3</v>
      </c>
    </row>
    <row r="67" spans="1:15" x14ac:dyDescent="0.35">
      <c r="A67" s="10">
        <v>43920</v>
      </c>
      <c r="B67" s="2">
        <v>14</v>
      </c>
      <c r="C67" s="2">
        <v>4</v>
      </c>
      <c r="D67" s="2">
        <v>2020</v>
      </c>
      <c r="E67" s="1">
        <v>3572</v>
      </c>
      <c r="F67" s="21">
        <v>3.5</v>
      </c>
      <c r="G67" s="21">
        <v>0.3</v>
      </c>
      <c r="H67" s="21">
        <v>201.49761568</v>
      </c>
      <c r="I67" s="21">
        <v>0.91857142857142848</v>
      </c>
      <c r="J67" s="21">
        <v>14.7</v>
      </c>
      <c r="K67" s="21">
        <v>-31.199999999999996</v>
      </c>
      <c r="L67" s="21">
        <v>99.002383093575503</v>
      </c>
      <c r="M67" s="21">
        <v>98.956090000000003</v>
      </c>
      <c r="N67" s="21">
        <v>6058724.5714285718</v>
      </c>
      <c r="O67" s="21">
        <v>18919.400000000001</v>
      </c>
    </row>
    <row r="68" spans="1:15" x14ac:dyDescent="0.35">
      <c r="A68" s="10">
        <v>43927</v>
      </c>
      <c r="B68" s="2">
        <v>15</v>
      </c>
      <c r="C68" s="2">
        <v>4</v>
      </c>
      <c r="D68" s="2">
        <v>2020</v>
      </c>
      <c r="E68" s="1">
        <v>4418</v>
      </c>
      <c r="F68" s="21">
        <v>3.33</v>
      </c>
      <c r="G68" s="21">
        <v>0.3</v>
      </c>
      <c r="H68" s="21">
        <v>201.49761568</v>
      </c>
      <c r="I68" s="21">
        <v>0.75857142857142867</v>
      </c>
      <c r="J68" s="21">
        <v>14.7</v>
      </c>
      <c r="K68" s="21">
        <v>-31.199999999999996</v>
      </c>
      <c r="L68" s="21">
        <v>99.002383093575503</v>
      </c>
      <c r="M68" s="21">
        <v>98.956090000000003</v>
      </c>
      <c r="N68" s="21">
        <v>5619833.2857142854</v>
      </c>
      <c r="O68" s="21">
        <v>18919.400000000001</v>
      </c>
    </row>
    <row r="69" spans="1:15" x14ac:dyDescent="0.35">
      <c r="A69" s="10">
        <v>43934</v>
      </c>
      <c r="B69" s="2">
        <v>16</v>
      </c>
      <c r="C69" s="2">
        <v>4</v>
      </c>
      <c r="D69" s="2">
        <v>2020</v>
      </c>
      <c r="E69" s="1">
        <v>4325</v>
      </c>
      <c r="F69" s="21">
        <v>3.33</v>
      </c>
      <c r="G69" s="21">
        <v>0.3</v>
      </c>
      <c r="H69" s="21">
        <v>201.49761568</v>
      </c>
      <c r="I69" s="21">
        <v>0.93571428571428572</v>
      </c>
      <c r="J69" s="21">
        <v>14.7</v>
      </c>
      <c r="K69" s="21">
        <v>-31.199999999999996</v>
      </c>
      <c r="L69" s="21">
        <v>99.002383093575503</v>
      </c>
      <c r="M69" s="21">
        <v>98.956090000000003</v>
      </c>
      <c r="N69" s="21">
        <v>4704635.2857142854</v>
      </c>
      <c r="O69" s="21">
        <v>18919.400000000001</v>
      </c>
    </row>
    <row r="70" spans="1:15" x14ac:dyDescent="0.35">
      <c r="A70" s="10">
        <v>43941</v>
      </c>
      <c r="B70" s="2">
        <v>17</v>
      </c>
      <c r="C70" s="2">
        <v>4</v>
      </c>
      <c r="D70" s="2">
        <v>2020</v>
      </c>
      <c r="E70" s="1">
        <v>4040</v>
      </c>
      <c r="F70" s="21">
        <v>3.31</v>
      </c>
      <c r="G70" s="21">
        <v>0.3</v>
      </c>
      <c r="H70" s="21">
        <v>201.49761568</v>
      </c>
      <c r="I70" s="21">
        <v>0.85285714285714265</v>
      </c>
      <c r="J70" s="21">
        <v>14.7</v>
      </c>
      <c r="K70" s="21">
        <v>-31.199999999999996</v>
      </c>
      <c r="L70" s="21">
        <v>99.002383093575503</v>
      </c>
      <c r="M70" s="21">
        <v>98.956090000000003</v>
      </c>
      <c r="N70" s="21">
        <v>4006328.8571428573</v>
      </c>
      <c r="O70" s="21">
        <v>18919.400000000001</v>
      </c>
    </row>
    <row r="71" spans="1:15" x14ac:dyDescent="0.35">
      <c r="A71" s="10">
        <v>43948</v>
      </c>
      <c r="B71" s="2">
        <v>18</v>
      </c>
      <c r="C71" s="2">
        <v>4</v>
      </c>
      <c r="D71" s="2">
        <v>2020</v>
      </c>
      <c r="E71" s="1">
        <v>4224</v>
      </c>
      <c r="F71" s="21">
        <v>3.33</v>
      </c>
      <c r="G71" s="21">
        <v>0.3</v>
      </c>
      <c r="H71" s="21">
        <v>201.49761568</v>
      </c>
      <c r="I71" s="21">
        <v>0.89142857142857146</v>
      </c>
      <c r="J71" s="21">
        <v>14.7</v>
      </c>
      <c r="K71" s="21">
        <v>-31.199999999999996</v>
      </c>
      <c r="L71" s="21">
        <v>99.002383093575503</v>
      </c>
      <c r="M71" s="21">
        <v>98.956090000000003</v>
      </c>
      <c r="N71" s="21">
        <v>3275399.2857142859</v>
      </c>
      <c r="O71" s="21">
        <v>18919.400000000001</v>
      </c>
    </row>
    <row r="72" spans="1:15" x14ac:dyDescent="0.35">
      <c r="A72" s="10">
        <v>43955</v>
      </c>
      <c r="B72" s="2">
        <v>19</v>
      </c>
      <c r="C72" s="2">
        <v>5</v>
      </c>
      <c r="D72" s="2">
        <v>2020</v>
      </c>
      <c r="E72" s="1">
        <v>4051</v>
      </c>
      <c r="F72" s="21">
        <v>3.23</v>
      </c>
      <c r="G72" s="21">
        <v>0.1</v>
      </c>
      <c r="H72" s="21">
        <v>202.52443217999999</v>
      </c>
      <c r="I72" s="21">
        <v>0.96000000000000008</v>
      </c>
      <c r="J72" s="21">
        <v>13.2</v>
      </c>
      <c r="K72" s="21">
        <v>-31.199999999999996</v>
      </c>
      <c r="L72" s="21">
        <v>98.478735918747802</v>
      </c>
      <c r="M72" s="21">
        <v>98.422250000000005</v>
      </c>
      <c r="N72" s="21">
        <v>2659927</v>
      </c>
      <c r="O72" s="21">
        <v>18024</v>
      </c>
    </row>
    <row r="73" spans="1:15" x14ac:dyDescent="0.35">
      <c r="A73" s="10">
        <v>43962</v>
      </c>
      <c r="B73" s="2">
        <v>20</v>
      </c>
      <c r="C73" s="2">
        <v>5</v>
      </c>
      <c r="D73" s="2">
        <v>2020</v>
      </c>
      <c r="E73" s="1">
        <v>3599</v>
      </c>
      <c r="F73" s="21">
        <v>3.26</v>
      </c>
      <c r="G73" s="21">
        <v>0.1</v>
      </c>
      <c r="H73" s="21">
        <v>202.52443217999999</v>
      </c>
      <c r="I73" s="21">
        <v>0.96857142857142853</v>
      </c>
      <c r="J73" s="21">
        <v>13.2</v>
      </c>
      <c r="K73" s="21">
        <v>-31.199999999999996</v>
      </c>
      <c r="L73" s="21">
        <v>98.478735918747802</v>
      </c>
      <c r="M73" s="21">
        <v>98.422250000000005</v>
      </c>
      <c r="N73" s="21">
        <v>2280050</v>
      </c>
      <c r="O73" s="21">
        <v>18024</v>
      </c>
    </row>
    <row r="74" spans="1:15" x14ac:dyDescent="0.35">
      <c r="A74" s="10">
        <v>43969</v>
      </c>
      <c r="B74" s="2">
        <v>21</v>
      </c>
      <c r="C74" s="2">
        <v>5</v>
      </c>
      <c r="D74" s="2">
        <v>2020</v>
      </c>
      <c r="E74" s="1">
        <v>3053</v>
      </c>
      <c r="F74" s="21">
        <v>3.28</v>
      </c>
      <c r="G74" s="21">
        <v>0.1</v>
      </c>
      <c r="H74" s="21">
        <v>202.52443217999999</v>
      </c>
      <c r="I74" s="21">
        <v>1.0057142857142856</v>
      </c>
      <c r="J74" s="21">
        <v>13.2</v>
      </c>
      <c r="K74" s="21">
        <v>-31.199999999999996</v>
      </c>
      <c r="L74" s="21">
        <v>98.478735918747802</v>
      </c>
      <c r="M74" s="21">
        <v>98.422250000000005</v>
      </c>
      <c r="N74" s="21">
        <v>2089080.142857143</v>
      </c>
      <c r="O74" s="21">
        <v>18024</v>
      </c>
    </row>
    <row r="75" spans="1:15" x14ac:dyDescent="0.35">
      <c r="A75" s="10">
        <v>43976</v>
      </c>
      <c r="B75" s="2">
        <v>22</v>
      </c>
      <c r="C75" s="2">
        <v>5</v>
      </c>
      <c r="D75" s="2">
        <v>2020</v>
      </c>
      <c r="E75" s="1">
        <v>3392</v>
      </c>
      <c r="F75" s="21">
        <v>3.24</v>
      </c>
      <c r="G75" s="21">
        <v>0.1</v>
      </c>
      <c r="H75" s="21">
        <v>202.52443217999999</v>
      </c>
      <c r="I75" s="21">
        <v>0.8214285714285714</v>
      </c>
      <c r="J75" s="21">
        <v>13.2</v>
      </c>
      <c r="K75" s="21">
        <v>-31.199999999999996</v>
      </c>
      <c r="L75" s="21">
        <v>98.478735918747802</v>
      </c>
      <c r="M75" s="21">
        <v>98.422250000000005</v>
      </c>
      <c r="N75" s="21">
        <v>1819629.2857142857</v>
      </c>
      <c r="O75" s="21">
        <v>18024</v>
      </c>
    </row>
    <row r="76" spans="1:15" x14ac:dyDescent="0.35">
      <c r="A76" s="10">
        <v>43983</v>
      </c>
      <c r="B76" s="2">
        <v>23</v>
      </c>
      <c r="C76" s="2">
        <v>6</v>
      </c>
      <c r="D76" s="2">
        <v>2020</v>
      </c>
      <c r="E76" s="1">
        <v>3855</v>
      </c>
      <c r="F76" s="21">
        <v>3.15</v>
      </c>
      <c r="G76" s="21">
        <v>0.6</v>
      </c>
      <c r="H76" s="21">
        <v>204.56987455000001</v>
      </c>
      <c r="I76" s="21">
        <v>1.1128571428571428</v>
      </c>
      <c r="J76" s="21">
        <v>11</v>
      </c>
      <c r="K76" s="21">
        <v>-31.199999999999996</v>
      </c>
      <c r="L76" s="21">
        <v>98.426597458184006</v>
      </c>
      <c r="M76" s="21">
        <v>98.36909</v>
      </c>
      <c r="N76" s="21">
        <v>1595956.5714285714</v>
      </c>
      <c r="O76" s="21">
        <v>17805.599999999999</v>
      </c>
    </row>
    <row r="77" spans="1:15" x14ac:dyDescent="0.35">
      <c r="A77" s="10">
        <v>43990</v>
      </c>
      <c r="B77" s="2">
        <v>24</v>
      </c>
      <c r="C77" s="2">
        <v>6</v>
      </c>
      <c r="D77" s="2">
        <v>2020</v>
      </c>
      <c r="E77" s="1">
        <v>3985</v>
      </c>
      <c r="F77" s="21">
        <v>3.18</v>
      </c>
      <c r="G77" s="21">
        <v>0.6</v>
      </c>
      <c r="H77" s="21">
        <v>204.56987455000001</v>
      </c>
      <c r="I77" s="21">
        <v>1.0899999999999999</v>
      </c>
      <c r="J77" s="21">
        <v>11</v>
      </c>
      <c r="K77" s="21">
        <v>-31.199999999999996</v>
      </c>
      <c r="L77" s="21">
        <v>98.426597458184006</v>
      </c>
      <c r="M77" s="21">
        <v>98.36909</v>
      </c>
      <c r="N77" s="21">
        <v>1528134.857142857</v>
      </c>
      <c r="O77" s="21">
        <v>17805.599999999999</v>
      </c>
    </row>
    <row r="78" spans="1:15" x14ac:dyDescent="0.35">
      <c r="A78" s="10">
        <v>43997</v>
      </c>
      <c r="B78" s="2">
        <v>25</v>
      </c>
      <c r="C78" s="2">
        <v>6</v>
      </c>
      <c r="D78" s="2">
        <v>2020</v>
      </c>
      <c r="E78" s="1">
        <v>3411</v>
      </c>
      <c r="F78" s="21">
        <v>3.21</v>
      </c>
      <c r="G78" s="21">
        <v>0.6</v>
      </c>
      <c r="H78" s="21">
        <v>204.56987455000001</v>
      </c>
      <c r="I78" s="21">
        <v>1.0642857142857143</v>
      </c>
      <c r="J78" s="21">
        <v>11</v>
      </c>
      <c r="K78" s="21">
        <v>-31.199999999999996</v>
      </c>
      <c r="L78" s="21">
        <v>98.426597458184006</v>
      </c>
      <c r="M78" s="21">
        <v>98.36909</v>
      </c>
      <c r="N78" s="21">
        <v>1454252</v>
      </c>
      <c r="O78" s="21">
        <v>17805.599999999999</v>
      </c>
    </row>
    <row r="79" spans="1:15" x14ac:dyDescent="0.35">
      <c r="A79" s="10">
        <v>44004</v>
      </c>
      <c r="B79" s="2">
        <v>26</v>
      </c>
      <c r="C79" s="2">
        <v>6</v>
      </c>
      <c r="D79" s="2">
        <v>2020</v>
      </c>
      <c r="E79" s="1">
        <v>3333</v>
      </c>
      <c r="F79" s="21">
        <v>3.13</v>
      </c>
      <c r="G79" s="21">
        <v>0.6</v>
      </c>
      <c r="H79" s="21">
        <v>204.56987455000001</v>
      </c>
      <c r="I79" s="21">
        <v>1.0271428571428571</v>
      </c>
      <c r="J79" s="21">
        <v>11</v>
      </c>
      <c r="K79" s="21">
        <v>-31.199999999999996</v>
      </c>
      <c r="L79" s="21">
        <v>98.426597458184006</v>
      </c>
      <c r="M79" s="21">
        <v>98.36909</v>
      </c>
      <c r="N79" s="21">
        <v>1441346.142857143</v>
      </c>
      <c r="O79" s="21">
        <v>17805.599999999999</v>
      </c>
    </row>
    <row r="80" spans="1:15" x14ac:dyDescent="0.35">
      <c r="A80" s="10">
        <v>44011</v>
      </c>
      <c r="B80" s="2">
        <v>27</v>
      </c>
      <c r="C80" s="2">
        <v>7</v>
      </c>
      <c r="D80" s="2">
        <v>2020</v>
      </c>
      <c r="E80" s="1">
        <v>2644</v>
      </c>
      <c r="F80" s="21">
        <v>3.13</v>
      </c>
      <c r="G80" s="21">
        <v>1</v>
      </c>
      <c r="H80" s="21">
        <v>207.31037201000001</v>
      </c>
      <c r="I80" s="21">
        <v>0.8085714285714285</v>
      </c>
      <c r="J80" s="21">
        <v>10.199999999999999</v>
      </c>
      <c r="K80" s="21">
        <v>33.800000000000004</v>
      </c>
      <c r="L80" s="21">
        <v>98.444707382662003</v>
      </c>
      <c r="M80" s="21">
        <v>98.387559999999993</v>
      </c>
      <c r="N80" s="21">
        <v>1416689.4285714286</v>
      </c>
      <c r="O80" s="21">
        <v>17960.599999999999</v>
      </c>
    </row>
    <row r="81" spans="1:15" x14ac:dyDescent="0.35">
      <c r="A81" s="10">
        <v>44018</v>
      </c>
      <c r="B81" s="2">
        <v>28</v>
      </c>
      <c r="C81" s="2">
        <v>7</v>
      </c>
      <c r="D81" s="2">
        <v>2020</v>
      </c>
      <c r="E81" s="1">
        <v>3863</v>
      </c>
      <c r="F81" s="21">
        <v>3.07</v>
      </c>
      <c r="G81" s="21">
        <v>1</v>
      </c>
      <c r="H81" s="21">
        <v>207.31037201000001</v>
      </c>
      <c r="I81" s="21">
        <v>0.98142857142857143</v>
      </c>
      <c r="J81" s="21">
        <v>10.199999999999999</v>
      </c>
      <c r="K81" s="21">
        <v>33.800000000000004</v>
      </c>
      <c r="L81" s="21">
        <v>98.444707382662003</v>
      </c>
      <c r="M81" s="21">
        <v>98.387559999999993</v>
      </c>
      <c r="N81" s="21">
        <v>1425855.4285714286</v>
      </c>
      <c r="O81" s="21">
        <v>17960.599999999999</v>
      </c>
    </row>
    <row r="82" spans="1:15" x14ac:dyDescent="0.35">
      <c r="A82" s="10">
        <v>44025</v>
      </c>
      <c r="B82" s="2">
        <v>29</v>
      </c>
      <c r="C82" s="2">
        <v>7</v>
      </c>
      <c r="D82" s="2">
        <v>2020</v>
      </c>
      <c r="E82" s="1">
        <v>3912</v>
      </c>
      <c r="F82" s="21">
        <v>3.03</v>
      </c>
      <c r="G82" s="21">
        <v>1</v>
      </c>
      <c r="H82" s="21">
        <v>207.31037201000001</v>
      </c>
      <c r="I82" s="21">
        <v>0.94285714285714295</v>
      </c>
      <c r="J82" s="21">
        <v>10.199999999999999</v>
      </c>
      <c r="K82" s="21">
        <v>33.800000000000004</v>
      </c>
      <c r="L82" s="21">
        <v>98.444707382662003</v>
      </c>
      <c r="M82" s="21">
        <v>98.387559999999993</v>
      </c>
      <c r="N82" s="21">
        <v>1472746.142857143</v>
      </c>
      <c r="O82" s="21">
        <v>17960.599999999999</v>
      </c>
    </row>
    <row r="83" spans="1:15" x14ac:dyDescent="0.35">
      <c r="A83" s="10">
        <v>44032</v>
      </c>
      <c r="B83" s="2">
        <v>30</v>
      </c>
      <c r="C83" s="2">
        <v>7</v>
      </c>
      <c r="D83" s="2">
        <v>2020</v>
      </c>
      <c r="E83" s="1">
        <v>3282</v>
      </c>
      <c r="F83" s="21">
        <v>2.98</v>
      </c>
      <c r="G83" s="21">
        <v>1</v>
      </c>
      <c r="H83" s="21">
        <v>207.31037201000001</v>
      </c>
      <c r="I83" s="21">
        <v>0.91285714285714292</v>
      </c>
      <c r="J83" s="21">
        <v>10.199999999999999</v>
      </c>
      <c r="K83" s="21">
        <v>33.800000000000004</v>
      </c>
      <c r="L83" s="21">
        <v>98.444707382662003</v>
      </c>
      <c r="M83" s="21">
        <v>98.387559999999993</v>
      </c>
      <c r="N83" s="21">
        <v>1324393</v>
      </c>
      <c r="O83" s="21">
        <v>17960.599999999999</v>
      </c>
    </row>
    <row r="84" spans="1:15" x14ac:dyDescent="0.35">
      <c r="A84" s="10">
        <v>44039</v>
      </c>
      <c r="B84" s="2">
        <v>31</v>
      </c>
      <c r="C84" s="2">
        <v>7</v>
      </c>
      <c r="D84" s="2">
        <v>2020</v>
      </c>
      <c r="E84" s="1">
        <v>3347</v>
      </c>
      <c r="F84" s="21">
        <v>3.01</v>
      </c>
      <c r="G84" s="21">
        <v>1</v>
      </c>
      <c r="H84" s="21">
        <v>207.31037201000001</v>
      </c>
      <c r="I84" s="21">
        <v>0.87285714285714278</v>
      </c>
      <c r="J84" s="21">
        <v>10.199999999999999</v>
      </c>
      <c r="K84" s="21">
        <v>33.800000000000004</v>
      </c>
      <c r="L84" s="21">
        <v>98.444707382662003</v>
      </c>
      <c r="M84" s="21">
        <v>98.387559999999993</v>
      </c>
      <c r="N84" s="21">
        <v>1139850</v>
      </c>
      <c r="O84" s="21">
        <v>17960.599999999999</v>
      </c>
    </row>
    <row r="85" spans="1:15" x14ac:dyDescent="0.35">
      <c r="A85" s="10">
        <v>44046</v>
      </c>
      <c r="B85" s="2">
        <v>32</v>
      </c>
      <c r="C85" s="2">
        <v>8</v>
      </c>
      <c r="D85" s="2">
        <v>2020</v>
      </c>
      <c r="E85" s="1">
        <v>3886</v>
      </c>
      <c r="F85" s="21">
        <v>2.99</v>
      </c>
      <c r="G85" s="21">
        <v>1.3</v>
      </c>
      <c r="H85" s="21">
        <v>209.955626</v>
      </c>
      <c r="I85" s="21">
        <v>0.86714285714285722</v>
      </c>
      <c r="J85" s="21">
        <v>8.4</v>
      </c>
      <c r="K85" s="21">
        <v>33.800000000000004</v>
      </c>
      <c r="L85" s="21">
        <v>98.6560454471838</v>
      </c>
      <c r="M85" s="21">
        <v>98.602999999999994</v>
      </c>
      <c r="N85" s="21">
        <v>940200.28571428568</v>
      </c>
      <c r="O85" s="21">
        <v>17349.599999999999</v>
      </c>
    </row>
    <row r="86" spans="1:15" x14ac:dyDescent="0.35">
      <c r="A86" s="10">
        <v>44053</v>
      </c>
      <c r="B86" s="2">
        <v>33</v>
      </c>
      <c r="C86" s="2">
        <v>8</v>
      </c>
      <c r="D86" s="2">
        <v>2020</v>
      </c>
      <c r="E86" s="1">
        <v>3487</v>
      </c>
      <c r="F86" s="21">
        <v>2.88</v>
      </c>
      <c r="G86" s="21">
        <v>1.3</v>
      </c>
      <c r="H86" s="21">
        <v>209.955626</v>
      </c>
      <c r="I86" s="21">
        <v>0.97285714285714298</v>
      </c>
      <c r="J86" s="21">
        <v>8.4</v>
      </c>
      <c r="K86" s="21">
        <v>33.800000000000004</v>
      </c>
      <c r="L86" s="21">
        <v>98.6560454471838</v>
      </c>
      <c r="M86" s="21">
        <v>98.602999999999994</v>
      </c>
      <c r="N86" s="21">
        <v>845049.28571428568</v>
      </c>
      <c r="O86" s="21">
        <v>17349.599999999999</v>
      </c>
    </row>
    <row r="87" spans="1:15" x14ac:dyDescent="0.35">
      <c r="A87" s="10">
        <v>44060</v>
      </c>
      <c r="B87" s="2">
        <v>34</v>
      </c>
      <c r="C87" s="2">
        <v>8</v>
      </c>
      <c r="D87" s="2">
        <v>2020</v>
      </c>
      <c r="E87" s="1">
        <v>3307</v>
      </c>
      <c r="F87" s="21">
        <v>2.96</v>
      </c>
      <c r="G87" s="21">
        <v>1.3</v>
      </c>
      <c r="H87" s="21">
        <v>209.955626</v>
      </c>
      <c r="I87" s="21">
        <v>0.99714285714285722</v>
      </c>
      <c r="J87" s="21">
        <v>8.4</v>
      </c>
      <c r="K87" s="21">
        <v>33.800000000000004</v>
      </c>
      <c r="L87" s="21">
        <v>98.6560454471838</v>
      </c>
      <c r="M87" s="21">
        <v>98.602999999999994</v>
      </c>
      <c r="N87" s="21">
        <v>861000.42857142852</v>
      </c>
      <c r="O87" s="21">
        <v>17349.599999999999</v>
      </c>
    </row>
    <row r="88" spans="1:15" x14ac:dyDescent="0.35">
      <c r="A88" s="10">
        <v>44067</v>
      </c>
      <c r="B88" s="2">
        <v>35</v>
      </c>
      <c r="C88" s="2">
        <v>8</v>
      </c>
      <c r="D88" s="2">
        <v>2020</v>
      </c>
      <c r="E88" s="1">
        <v>3193</v>
      </c>
      <c r="F88" s="21">
        <v>2.99</v>
      </c>
      <c r="G88" s="21">
        <v>1.3</v>
      </c>
      <c r="H88" s="21">
        <v>209.955626</v>
      </c>
      <c r="I88" s="21">
        <v>1.0242857142857142</v>
      </c>
      <c r="J88" s="21">
        <v>8.4</v>
      </c>
      <c r="K88" s="21">
        <v>33.800000000000004</v>
      </c>
      <c r="L88" s="21">
        <v>98.6560454471838</v>
      </c>
      <c r="M88" s="21">
        <v>98.602999999999994</v>
      </c>
      <c r="N88" s="21">
        <v>818245.28571428568</v>
      </c>
      <c r="O88" s="21">
        <v>17349.599999999999</v>
      </c>
    </row>
    <row r="89" spans="1:15" x14ac:dyDescent="0.35">
      <c r="A89" s="10">
        <v>44074</v>
      </c>
      <c r="B89" s="2">
        <v>36</v>
      </c>
      <c r="C89" s="2">
        <v>9</v>
      </c>
      <c r="D89" s="2">
        <v>2020</v>
      </c>
      <c r="E89" s="1">
        <v>2924</v>
      </c>
      <c r="F89" s="21">
        <v>2.91</v>
      </c>
      <c r="G89" s="21">
        <v>1.4</v>
      </c>
      <c r="H89" s="21">
        <v>212.34949612</v>
      </c>
      <c r="I89" s="21">
        <v>1.0142857142857142</v>
      </c>
      <c r="J89" s="21">
        <v>7.9</v>
      </c>
      <c r="K89" s="21">
        <v>33.800000000000004</v>
      </c>
      <c r="L89" s="21">
        <v>98.983214861048396</v>
      </c>
      <c r="M89" s="21">
        <v>98.936549999999997</v>
      </c>
      <c r="N89" s="21">
        <v>836013.85714285716</v>
      </c>
      <c r="O89" s="21">
        <v>17476.8</v>
      </c>
    </row>
    <row r="90" spans="1:15" x14ac:dyDescent="0.35">
      <c r="A90" s="10">
        <v>44081</v>
      </c>
      <c r="B90" s="2">
        <v>37</v>
      </c>
      <c r="C90" s="2">
        <v>9</v>
      </c>
      <c r="D90" s="2">
        <v>2020</v>
      </c>
      <c r="E90" s="1">
        <v>3212</v>
      </c>
      <c r="F90" s="21">
        <v>2.93</v>
      </c>
      <c r="G90" s="21">
        <v>1.4</v>
      </c>
      <c r="H90" s="21">
        <v>212.34949612</v>
      </c>
      <c r="I90" s="21">
        <v>0.81857142857142851</v>
      </c>
      <c r="J90" s="21">
        <v>7.9</v>
      </c>
      <c r="K90" s="21">
        <v>33.800000000000004</v>
      </c>
      <c r="L90" s="21">
        <v>98.983214861048396</v>
      </c>
      <c r="M90" s="21">
        <v>98.936549999999997</v>
      </c>
      <c r="N90" s="21">
        <v>837309.14285714284</v>
      </c>
      <c r="O90" s="21">
        <v>17476.8</v>
      </c>
    </row>
    <row r="91" spans="1:15" x14ac:dyDescent="0.35">
      <c r="A91" s="10">
        <v>44088</v>
      </c>
      <c r="B91" s="2">
        <v>38</v>
      </c>
      <c r="C91" s="2">
        <v>9</v>
      </c>
      <c r="D91" s="2">
        <v>2020</v>
      </c>
      <c r="E91" s="1">
        <v>3441</v>
      </c>
      <c r="F91" s="21">
        <v>2.86</v>
      </c>
      <c r="G91" s="21">
        <v>1.4</v>
      </c>
      <c r="H91" s="21">
        <v>212.34949612</v>
      </c>
      <c r="I91" s="21">
        <v>1.0257142857142856</v>
      </c>
      <c r="J91" s="21">
        <v>7.9</v>
      </c>
      <c r="K91" s="21">
        <v>33.800000000000004</v>
      </c>
      <c r="L91" s="21">
        <v>98.983214861048396</v>
      </c>
      <c r="M91" s="21">
        <v>98.936549999999997</v>
      </c>
      <c r="N91" s="21">
        <v>794427.71428571432</v>
      </c>
      <c r="O91" s="21">
        <v>17476.8</v>
      </c>
    </row>
    <row r="92" spans="1:15" x14ac:dyDescent="0.35">
      <c r="A92" s="10">
        <v>44095</v>
      </c>
      <c r="B92" s="2">
        <v>39</v>
      </c>
      <c r="C92" s="2">
        <v>9</v>
      </c>
      <c r="D92" s="2">
        <v>2020</v>
      </c>
      <c r="E92" s="1">
        <v>2964</v>
      </c>
      <c r="F92" s="21">
        <v>2.87</v>
      </c>
      <c r="G92" s="21">
        <v>1.4</v>
      </c>
      <c r="H92" s="21">
        <v>212.34949612</v>
      </c>
      <c r="I92" s="21">
        <v>1.01</v>
      </c>
      <c r="J92" s="21">
        <v>7.9</v>
      </c>
      <c r="K92" s="21">
        <v>33.800000000000004</v>
      </c>
      <c r="L92" s="21">
        <v>98.983214861048396</v>
      </c>
      <c r="M92" s="21">
        <v>98.936549999999997</v>
      </c>
      <c r="N92" s="21">
        <v>792183.42857142852</v>
      </c>
      <c r="O92" s="21">
        <v>17476.8</v>
      </c>
    </row>
    <row r="93" spans="1:15" x14ac:dyDescent="0.35">
      <c r="A93" s="10">
        <v>44102</v>
      </c>
      <c r="B93" s="2">
        <v>40</v>
      </c>
      <c r="C93" s="2">
        <v>10</v>
      </c>
      <c r="D93" s="2">
        <v>2020</v>
      </c>
      <c r="E93" s="1">
        <v>2895</v>
      </c>
      <c r="F93" s="21">
        <v>2.9</v>
      </c>
      <c r="G93" s="21">
        <v>1.2</v>
      </c>
      <c r="H93" s="21">
        <v>214.57390204999999</v>
      </c>
      <c r="I93" s="21">
        <v>1.0314285714285714</v>
      </c>
      <c r="J93" s="21">
        <v>6.9</v>
      </c>
      <c r="K93" s="21">
        <v>4.5</v>
      </c>
      <c r="L93" s="21">
        <v>99.138963282029906</v>
      </c>
      <c r="M93" s="21">
        <v>99.095320000000001</v>
      </c>
      <c r="N93" s="21">
        <v>730360.28571428568</v>
      </c>
      <c r="O93" s="21">
        <v>17398.900000000001</v>
      </c>
    </row>
    <row r="94" spans="1:15" x14ac:dyDescent="0.35">
      <c r="A94" s="10">
        <v>44109</v>
      </c>
      <c r="B94" s="2">
        <v>41</v>
      </c>
      <c r="C94" s="2">
        <v>10</v>
      </c>
      <c r="D94" s="2">
        <v>2020</v>
      </c>
      <c r="E94" s="1">
        <v>2763</v>
      </c>
      <c r="F94" s="21">
        <v>2.88</v>
      </c>
      <c r="G94" s="21">
        <v>1.2</v>
      </c>
      <c r="H94" s="21">
        <v>214.57390204999999</v>
      </c>
      <c r="I94" s="21">
        <v>1.1257142857142859</v>
      </c>
      <c r="J94" s="21">
        <v>6.9</v>
      </c>
      <c r="K94" s="21">
        <v>4.5</v>
      </c>
      <c r="L94" s="21">
        <v>99.138963282029906</v>
      </c>
      <c r="M94" s="21">
        <v>99.095320000000001</v>
      </c>
      <c r="N94" s="21">
        <v>752045</v>
      </c>
      <c r="O94" s="21">
        <v>17398.900000000001</v>
      </c>
    </row>
    <row r="95" spans="1:15" x14ac:dyDescent="0.35">
      <c r="A95" s="10">
        <v>44116</v>
      </c>
      <c r="B95" s="2">
        <v>42</v>
      </c>
      <c r="C95" s="2">
        <v>10</v>
      </c>
      <c r="D95" s="2">
        <v>2020</v>
      </c>
      <c r="E95" s="1">
        <v>2814</v>
      </c>
      <c r="F95" s="21">
        <v>2.87</v>
      </c>
      <c r="G95" s="21">
        <v>1.2</v>
      </c>
      <c r="H95" s="21">
        <v>214.57390204999999</v>
      </c>
      <c r="I95" s="21">
        <v>0.86571428571428577</v>
      </c>
      <c r="J95" s="21">
        <v>6.9</v>
      </c>
      <c r="K95" s="21">
        <v>4.5</v>
      </c>
      <c r="L95" s="21">
        <v>99.138963282029906</v>
      </c>
      <c r="M95" s="21">
        <v>99.095320000000001</v>
      </c>
      <c r="N95" s="21">
        <v>804169.57142857148</v>
      </c>
      <c r="O95" s="21">
        <v>17398.900000000001</v>
      </c>
    </row>
    <row r="96" spans="1:15" x14ac:dyDescent="0.35">
      <c r="A96" s="10">
        <v>44123</v>
      </c>
      <c r="B96" s="2">
        <v>43</v>
      </c>
      <c r="C96" s="2">
        <v>10</v>
      </c>
      <c r="D96" s="2">
        <v>2020</v>
      </c>
      <c r="E96" s="1">
        <v>2754</v>
      </c>
      <c r="F96" s="21">
        <v>2.81</v>
      </c>
      <c r="G96" s="21">
        <v>1.2</v>
      </c>
      <c r="H96" s="21">
        <v>214.57390204999999</v>
      </c>
      <c r="I96" s="21">
        <v>1.1542857142857144</v>
      </c>
      <c r="J96" s="21">
        <v>6.9</v>
      </c>
      <c r="K96" s="21">
        <v>4.5</v>
      </c>
      <c r="L96" s="21">
        <v>99.138963282029906</v>
      </c>
      <c r="M96" s="21">
        <v>99.095320000000001</v>
      </c>
      <c r="N96" s="21">
        <v>751495.85714285716</v>
      </c>
      <c r="O96" s="21">
        <v>17398.900000000001</v>
      </c>
    </row>
    <row r="97" spans="1:15" x14ac:dyDescent="0.35">
      <c r="A97" s="10">
        <v>44130</v>
      </c>
      <c r="B97" s="2">
        <v>44</v>
      </c>
      <c r="C97" s="2">
        <v>10</v>
      </c>
      <c r="D97" s="2">
        <v>2020</v>
      </c>
      <c r="E97" s="1">
        <v>2509</v>
      </c>
      <c r="F97" s="21">
        <v>2.8</v>
      </c>
      <c r="G97" s="21">
        <v>1.2</v>
      </c>
      <c r="H97" s="21">
        <v>214.57390204999999</v>
      </c>
      <c r="I97" s="21">
        <v>1.1414285714285715</v>
      </c>
      <c r="J97" s="21">
        <v>6.9</v>
      </c>
      <c r="K97" s="21">
        <v>4.5</v>
      </c>
      <c r="L97" s="21">
        <v>99.138963282029906</v>
      </c>
      <c r="M97" s="21">
        <v>99.095320000000001</v>
      </c>
      <c r="N97" s="21">
        <v>733953</v>
      </c>
      <c r="O97" s="21">
        <v>17398.900000000001</v>
      </c>
    </row>
    <row r="98" spans="1:15" x14ac:dyDescent="0.35">
      <c r="A98" s="10">
        <v>44137</v>
      </c>
      <c r="B98" s="2">
        <v>45</v>
      </c>
      <c r="C98" s="2">
        <v>11</v>
      </c>
      <c r="D98" s="2">
        <v>2020</v>
      </c>
      <c r="E98" s="1">
        <v>3503</v>
      </c>
      <c r="F98" s="21">
        <v>2.81</v>
      </c>
      <c r="G98" s="21">
        <v>1.2</v>
      </c>
      <c r="H98" s="21">
        <v>216.35174451</v>
      </c>
      <c r="I98" s="21">
        <v>1.1400000000000001</v>
      </c>
      <c r="J98" s="21">
        <v>6.7</v>
      </c>
      <c r="K98" s="21">
        <v>4.5</v>
      </c>
      <c r="L98" s="21">
        <v>99.093833446142995</v>
      </c>
      <c r="M98" s="21">
        <v>99.049300000000002</v>
      </c>
      <c r="N98" s="21">
        <v>732625.57142857148</v>
      </c>
      <c r="O98" s="21">
        <v>17175.599999999999</v>
      </c>
    </row>
    <row r="99" spans="1:15" x14ac:dyDescent="0.35">
      <c r="A99" s="10">
        <v>44144</v>
      </c>
      <c r="B99" s="2">
        <v>46</v>
      </c>
      <c r="C99" s="2">
        <v>11</v>
      </c>
      <c r="D99" s="2">
        <v>2020</v>
      </c>
      <c r="E99" s="1">
        <v>3402</v>
      </c>
      <c r="F99" s="21">
        <v>2.78</v>
      </c>
      <c r="G99" s="21">
        <v>1.2</v>
      </c>
      <c r="H99" s="21">
        <v>216.35174451</v>
      </c>
      <c r="I99" s="21">
        <v>0.96714285714285708</v>
      </c>
      <c r="J99" s="21">
        <v>6.7</v>
      </c>
      <c r="K99" s="21">
        <v>4.5</v>
      </c>
      <c r="L99" s="21">
        <v>99.093833446142995</v>
      </c>
      <c r="M99" s="21">
        <v>99.049300000000002</v>
      </c>
      <c r="N99" s="21">
        <v>717287.42857142852</v>
      </c>
      <c r="O99" s="21">
        <v>17175.599999999999</v>
      </c>
    </row>
    <row r="100" spans="1:15" x14ac:dyDescent="0.35">
      <c r="A100" s="10">
        <v>44151</v>
      </c>
      <c r="B100" s="2">
        <v>47</v>
      </c>
      <c r="C100" s="2">
        <v>11</v>
      </c>
      <c r="D100" s="2">
        <v>2020</v>
      </c>
      <c r="E100" s="1">
        <v>3721</v>
      </c>
      <c r="F100" s="21">
        <v>2.84</v>
      </c>
      <c r="G100" s="21">
        <v>1.2</v>
      </c>
      <c r="H100" s="21">
        <v>216.35174451</v>
      </c>
      <c r="I100" s="21">
        <v>1.1442857142857144</v>
      </c>
      <c r="J100" s="21">
        <v>6.7</v>
      </c>
      <c r="K100" s="21">
        <v>4.5</v>
      </c>
      <c r="L100" s="21">
        <v>99.093833446142995</v>
      </c>
      <c r="M100" s="21">
        <v>99.049300000000002</v>
      </c>
      <c r="N100" s="21">
        <v>743332.57142857148</v>
      </c>
      <c r="O100" s="21">
        <v>17175.599999999999</v>
      </c>
    </row>
    <row r="101" spans="1:15" x14ac:dyDescent="0.35">
      <c r="A101" s="10">
        <v>44158</v>
      </c>
      <c r="B101" s="2">
        <v>48</v>
      </c>
      <c r="C101" s="2">
        <v>11</v>
      </c>
      <c r="D101" s="2">
        <v>2020</v>
      </c>
      <c r="E101" s="1">
        <v>1948</v>
      </c>
      <c r="F101" s="21">
        <v>2.72</v>
      </c>
      <c r="G101" s="21">
        <v>1.2</v>
      </c>
      <c r="H101" s="21">
        <v>216.35174451</v>
      </c>
      <c r="I101" s="21">
        <v>0.90714285714285736</v>
      </c>
      <c r="J101" s="21">
        <v>6.7</v>
      </c>
      <c r="K101" s="21">
        <v>4.5</v>
      </c>
      <c r="L101" s="21">
        <v>99.093833446142995</v>
      </c>
      <c r="M101" s="21">
        <v>99.049300000000002</v>
      </c>
      <c r="N101" s="21">
        <v>794761</v>
      </c>
      <c r="O101" s="21">
        <v>17175.599999999999</v>
      </c>
    </row>
    <row r="102" spans="1:15" x14ac:dyDescent="0.35">
      <c r="A102" s="10">
        <v>44165</v>
      </c>
      <c r="B102" s="2">
        <v>49</v>
      </c>
      <c r="C102" s="2">
        <v>12</v>
      </c>
      <c r="D102" s="2">
        <v>2020</v>
      </c>
      <c r="E102" s="1">
        <v>4068</v>
      </c>
      <c r="F102" s="21">
        <v>2.72</v>
      </c>
      <c r="G102" s="21">
        <v>1.4</v>
      </c>
      <c r="H102" s="21">
        <v>217.83528100999999</v>
      </c>
      <c r="I102" s="21">
        <v>1.1914285714285715</v>
      </c>
      <c r="J102" s="21">
        <v>6.7</v>
      </c>
      <c r="K102" s="21">
        <v>4.5</v>
      </c>
      <c r="L102" s="21">
        <v>99.097041423023896</v>
      </c>
      <c r="M102" s="21">
        <v>99.05256</v>
      </c>
      <c r="N102" s="21">
        <v>778628.85714285716</v>
      </c>
      <c r="O102" s="21">
        <v>17272.2</v>
      </c>
    </row>
    <row r="103" spans="1:15" x14ac:dyDescent="0.35">
      <c r="A103" s="10">
        <v>44172</v>
      </c>
      <c r="B103" s="2">
        <v>50</v>
      </c>
      <c r="C103" s="2">
        <v>12</v>
      </c>
      <c r="D103" s="2">
        <v>2020</v>
      </c>
      <c r="E103" s="1">
        <v>3703</v>
      </c>
      <c r="F103" s="21">
        <v>2.71</v>
      </c>
      <c r="G103" s="21">
        <v>1.4</v>
      </c>
      <c r="H103" s="21">
        <v>217.83528100999999</v>
      </c>
      <c r="I103" s="21">
        <v>1.19</v>
      </c>
      <c r="J103" s="21">
        <v>6.7</v>
      </c>
      <c r="K103" s="21">
        <v>4.5</v>
      </c>
      <c r="L103" s="21">
        <v>99.097041423023896</v>
      </c>
      <c r="M103" s="21">
        <v>99.05256</v>
      </c>
      <c r="N103" s="21">
        <v>941510.42857142852</v>
      </c>
      <c r="O103" s="21">
        <v>17272.2</v>
      </c>
    </row>
    <row r="104" spans="1:15" x14ac:dyDescent="0.35">
      <c r="A104" s="10">
        <v>44179</v>
      </c>
      <c r="B104" s="2">
        <v>51</v>
      </c>
      <c r="C104" s="2">
        <v>12</v>
      </c>
      <c r="D104" s="2">
        <v>2020</v>
      </c>
      <c r="E104" s="1">
        <v>3123</v>
      </c>
      <c r="F104" s="21">
        <v>2.71</v>
      </c>
      <c r="G104" s="21">
        <v>1.4</v>
      </c>
      <c r="H104" s="21">
        <v>217.83528100999999</v>
      </c>
      <c r="I104" s="21">
        <v>1.1885714285714286</v>
      </c>
      <c r="J104" s="21">
        <v>6.7</v>
      </c>
      <c r="K104" s="21">
        <v>4.5</v>
      </c>
      <c r="L104" s="21">
        <v>99.097041423023896</v>
      </c>
      <c r="M104" s="21">
        <v>99.05256</v>
      </c>
      <c r="N104" s="21">
        <v>907452</v>
      </c>
      <c r="O104" s="21">
        <v>17272.2</v>
      </c>
    </row>
    <row r="105" spans="1:15" x14ac:dyDescent="0.35">
      <c r="A105" s="10">
        <v>44186</v>
      </c>
      <c r="B105" s="2">
        <v>52</v>
      </c>
      <c r="C105" s="2">
        <v>12</v>
      </c>
      <c r="D105" s="2">
        <v>2020</v>
      </c>
      <c r="E105" s="1">
        <v>1881</v>
      </c>
      <c r="F105" s="21">
        <v>2.67</v>
      </c>
      <c r="G105" s="21">
        <v>1.4</v>
      </c>
      <c r="H105" s="21">
        <v>217.83528100999999</v>
      </c>
      <c r="I105" s="21">
        <v>0.95571428571428563</v>
      </c>
      <c r="J105" s="21">
        <v>6.7</v>
      </c>
      <c r="K105" s="21">
        <v>4.5</v>
      </c>
      <c r="L105" s="21">
        <v>99.097041423023896</v>
      </c>
      <c r="M105" s="21">
        <v>99.05256</v>
      </c>
      <c r="N105" s="21">
        <v>845723</v>
      </c>
      <c r="O105" s="21">
        <v>17272.2</v>
      </c>
    </row>
    <row r="106" spans="1:15" x14ac:dyDescent="0.35">
      <c r="A106" s="10">
        <v>44193</v>
      </c>
      <c r="B106" s="2">
        <v>53</v>
      </c>
      <c r="C106" s="2">
        <v>12</v>
      </c>
      <c r="D106" s="2">
        <v>2021</v>
      </c>
      <c r="E106" s="1">
        <v>2323</v>
      </c>
      <c r="F106" s="21">
        <v>2.66</v>
      </c>
      <c r="G106" s="21">
        <v>1.4</v>
      </c>
      <c r="H106" s="21">
        <v>217.83528100999999</v>
      </c>
      <c r="I106" s="21">
        <v>1.6624999999999999</v>
      </c>
      <c r="J106" s="21">
        <v>6.7</v>
      </c>
      <c r="K106" s="21">
        <v>4.5</v>
      </c>
      <c r="L106" s="21">
        <v>99.097041423023896</v>
      </c>
      <c r="M106" s="21">
        <v>99.05256</v>
      </c>
      <c r="N106" s="21">
        <v>823788</v>
      </c>
      <c r="O106" s="21">
        <v>17272.2</v>
      </c>
    </row>
    <row r="107" spans="1:15" x14ac:dyDescent="0.35">
      <c r="A107" s="10">
        <v>44200</v>
      </c>
      <c r="B107" s="2">
        <v>1</v>
      </c>
      <c r="C107" s="2">
        <v>1</v>
      </c>
      <c r="D107" s="2">
        <v>2021</v>
      </c>
      <c r="E107" s="1">
        <v>3822</v>
      </c>
      <c r="F107" s="21">
        <v>2.67</v>
      </c>
      <c r="G107" s="21">
        <v>1.4</v>
      </c>
      <c r="H107" s="21">
        <v>219.90481083</v>
      </c>
      <c r="I107" s="21">
        <v>1.27</v>
      </c>
      <c r="J107" s="21">
        <v>6.4</v>
      </c>
      <c r="K107" s="21">
        <v>6.2999999999999989</v>
      </c>
      <c r="L107" s="21">
        <v>99.103413084548905</v>
      </c>
      <c r="M107" s="21">
        <v>98.99</v>
      </c>
      <c r="N107" s="21">
        <v>951206</v>
      </c>
      <c r="O107" s="21">
        <v>19120.3</v>
      </c>
    </row>
    <row r="108" spans="1:15" x14ac:dyDescent="0.35">
      <c r="A108" s="10">
        <v>44207</v>
      </c>
      <c r="B108" s="2">
        <v>2</v>
      </c>
      <c r="C108" s="2">
        <v>1</v>
      </c>
      <c r="D108" s="2">
        <v>2021</v>
      </c>
      <c r="E108" s="1">
        <v>4196</v>
      </c>
      <c r="F108" s="21">
        <v>2.67</v>
      </c>
      <c r="G108" s="21">
        <v>1.4</v>
      </c>
      <c r="H108" s="21">
        <v>219.90481083</v>
      </c>
      <c r="I108" s="21">
        <v>1.3299999999999998</v>
      </c>
      <c r="J108" s="21">
        <v>6.4</v>
      </c>
      <c r="K108" s="21">
        <v>6.2999999999999989</v>
      </c>
      <c r="L108" s="21">
        <v>99.103413084548905</v>
      </c>
      <c r="M108" s="21">
        <v>98.99</v>
      </c>
      <c r="N108" s="21">
        <v>1041158</v>
      </c>
      <c r="O108" s="21">
        <v>19120.3</v>
      </c>
    </row>
    <row r="109" spans="1:15" x14ac:dyDescent="0.35">
      <c r="A109" s="10">
        <v>44214</v>
      </c>
      <c r="B109" s="2">
        <v>3</v>
      </c>
      <c r="C109" s="2">
        <v>1</v>
      </c>
      <c r="D109" s="2">
        <v>2021</v>
      </c>
      <c r="E109" s="1">
        <v>4094</v>
      </c>
      <c r="F109" s="21">
        <v>2.65</v>
      </c>
      <c r="G109" s="21">
        <v>1.4</v>
      </c>
      <c r="H109" s="21">
        <v>219.90481083</v>
      </c>
      <c r="I109" s="21">
        <v>1.0571428571428572</v>
      </c>
      <c r="J109" s="21">
        <v>6.4</v>
      </c>
      <c r="K109" s="21">
        <v>6.2999999999999989</v>
      </c>
      <c r="L109" s="21">
        <v>99.103413084548905</v>
      </c>
      <c r="M109" s="21">
        <v>98.99</v>
      </c>
      <c r="N109" s="21">
        <v>909710.71428571432</v>
      </c>
      <c r="O109" s="21">
        <v>19120.3</v>
      </c>
    </row>
    <row r="110" spans="1:15" x14ac:dyDescent="0.35">
      <c r="A110" s="10">
        <v>44221</v>
      </c>
      <c r="B110" s="2">
        <v>4</v>
      </c>
      <c r="C110" s="2">
        <v>1</v>
      </c>
      <c r="D110" s="2">
        <v>2021</v>
      </c>
      <c r="E110" s="1">
        <v>4636</v>
      </c>
      <c r="F110" s="21">
        <v>2.79</v>
      </c>
      <c r="G110" s="21">
        <v>1.4</v>
      </c>
      <c r="H110" s="21">
        <v>219.90481083</v>
      </c>
      <c r="I110" s="21">
        <v>1.2957142857142858</v>
      </c>
      <c r="J110" s="21">
        <v>6.4</v>
      </c>
      <c r="K110" s="21">
        <v>6.2999999999999989</v>
      </c>
      <c r="L110" s="21">
        <v>99.103413084548905</v>
      </c>
      <c r="M110" s="21">
        <v>98.99</v>
      </c>
      <c r="N110" s="21">
        <v>843260.71428571432</v>
      </c>
      <c r="O110" s="21">
        <v>19120.3</v>
      </c>
    </row>
    <row r="111" spans="1:15" x14ac:dyDescent="0.35">
      <c r="A111" s="10">
        <v>44228</v>
      </c>
      <c r="B111" s="2">
        <v>5</v>
      </c>
      <c r="C111" s="2">
        <v>2</v>
      </c>
      <c r="D111" s="2">
        <v>2021</v>
      </c>
      <c r="E111" s="1">
        <v>4201</v>
      </c>
      <c r="F111" s="21">
        <v>2.77</v>
      </c>
      <c r="G111" s="21">
        <v>1.7</v>
      </c>
      <c r="H111" s="21">
        <v>223.35854699999999</v>
      </c>
      <c r="I111" s="21">
        <v>1.3614285714285717</v>
      </c>
      <c r="J111" s="21">
        <v>6.2</v>
      </c>
      <c r="K111" s="21">
        <v>6.2999999999999989</v>
      </c>
      <c r="L111" s="21">
        <v>99.249591392366</v>
      </c>
      <c r="M111" s="21">
        <v>99.14</v>
      </c>
      <c r="N111" s="21">
        <v>854908</v>
      </c>
      <c r="O111" s="21">
        <v>17546.599999999999</v>
      </c>
    </row>
    <row r="112" spans="1:15" x14ac:dyDescent="0.35">
      <c r="A112" s="10">
        <v>44235</v>
      </c>
      <c r="B112" s="2">
        <v>6</v>
      </c>
      <c r="C112" s="2">
        <v>2</v>
      </c>
      <c r="D112" s="2">
        <v>2021</v>
      </c>
      <c r="E112" s="1">
        <v>3922</v>
      </c>
      <c r="F112" s="21">
        <v>2.73</v>
      </c>
      <c r="G112" s="21">
        <v>1.7</v>
      </c>
      <c r="H112" s="21">
        <v>223.35854699999999</v>
      </c>
      <c r="I112" s="21">
        <v>1.397142857142857</v>
      </c>
      <c r="J112" s="21">
        <v>6.2</v>
      </c>
      <c r="K112" s="21">
        <v>6.2999999999999989</v>
      </c>
      <c r="L112" s="21">
        <v>99.249591392366</v>
      </c>
      <c r="M112" s="21">
        <v>99.14</v>
      </c>
      <c r="N112" s="21">
        <v>858622.14285714284</v>
      </c>
      <c r="O112" s="21">
        <v>17546.599999999999</v>
      </c>
    </row>
    <row r="113" spans="1:15" x14ac:dyDescent="0.35">
      <c r="A113" s="10">
        <v>44242</v>
      </c>
      <c r="B113" s="2">
        <v>7</v>
      </c>
      <c r="C113" s="2">
        <v>2</v>
      </c>
      <c r="D113" s="2">
        <v>2021</v>
      </c>
      <c r="E113" s="1">
        <v>3685</v>
      </c>
      <c r="F113" s="21">
        <v>2.73</v>
      </c>
      <c r="G113" s="21">
        <v>1.7</v>
      </c>
      <c r="H113" s="21">
        <v>223.35854699999999</v>
      </c>
      <c r="I113" s="21">
        <v>1.1942857142857144</v>
      </c>
      <c r="J113" s="21">
        <v>6.2</v>
      </c>
      <c r="K113" s="21">
        <v>6.2999999999999989</v>
      </c>
      <c r="L113" s="21">
        <v>99.249591392366</v>
      </c>
      <c r="M113" s="21">
        <v>99.14</v>
      </c>
      <c r="N113" s="21">
        <v>801191.85714285716</v>
      </c>
      <c r="O113" s="21">
        <v>17546.599999999999</v>
      </c>
    </row>
    <row r="114" spans="1:15" x14ac:dyDescent="0.35">
      <c r="A114" s="10">
        <v>44249</v>
      </c>
      <c r="B114" s="2">
        <v>8</v>
      </c>
      <c r="C114" s="2">
        <v>2</v>
      </c>
      <c r="D114" s="2">
        <v>2021</v>
      </c>
      <c r="E114" s="1">
        <v>2349</v>
      </c>
      <c r="F114" s="21">
        <v>2.73</v>
      </c>
      <c r="G114" s="21">
        <v>1.7</v>
      </c>
      <c r="H114" s="21">
        <v>223.35854699999999</v>
      </c>
      <c r="I114" s="21">
        <v>1.5914285714285712</v>
      </c>
      <c r="J114" s="21">
        <v>6.2</v>
      </c>
      <c r="K114" s="21">
        <v>6.2999999999999989</v>
      </c>
      <c r="L114" s="21">
        <v>99.249591392366</v>
      </c>
      <c r="M114" s="21">
        <v>99.14</v>
      </c>
      <c r="N114" s="21">
        <v>728007.57142857148</v>
      </c>
      <c r="O114" s="21">
        <v>17546.599999999999</v>
      </c>
    </row>
    <row r="115" spans="1:15" x14ac:dyDescent="0.35">
      <c r="A115" s="10">
        <v>44256</v>
      </c>
      <c r="B115" s="2">
        <v>9</v>
      </c>
      <c r="C115" s="2">
        <v>3</v>
      </c>
      <c r="D115" s="2">
        <v>2021</v>
      </c>
      <c r="E115" s="1">
        <v>2908</v>
      </c>
      <c r="F115" s="21">
        <v>2.81</v>
      </c>
      <c r="G115" s="21">
        <v>2.6</v>
      </c>
      <c r="H115" s="21">
        <v>228.07878474</v>
      </c>
      <c r="I115" s="21">
        <v>1.6099999999999999</v>
      </c>
      <c r="J115" s="21">
        <v>6</v>
      </c>
      <c r="K115" s="21">
        <v>6.2999999999999989</v>
      </c>
      <c r="L115" s="21">
        <v>99.633189486500797</v>
      </c>
      <c r="M115" s="21">
        <v>99.54</v>
      </c>
      <c r="N115" s="21">
        <v>746786.42857142852</v>
      </c>
      <c r="O115" s="21">
        <v>21698.9</v>
      </c>
    </row>
    <row r="116" spans="1:15" x14ac:dyDescent="0.35">
      <c r="A116" s="10">
        <v>44263</v>
      </c>
      <c r="B116" s="2">
        <v>10</v>
      </c>
      <c r="C116" s="2">
        <v>3</v>
      </c>
      <c r="D116" s="2">
        <v>2021</v>
      </c>
      <c r="E116" s="1">
        <v>2775</v>
      </c>
      <c r="F116" s="21">
        <v>2.97</v>
      </c>
      <c r="G116" s="21">
        <v>2.6</v>
      </c>
      <c r="H116" s="21">
        <v>228.07878474</v>
      </c>
      <c r="I116" s="21">
        <v>1.6428571428571428</v>
      </c>
      <c r="J116" s="21">
        <v>6</v>
      </c>
      <c r="K116" s="21">
        <v>6.2999999999999989</v>
      </c>
      <c r="L116" s="21">
        <v>99.633189486500797</v>
      </c>
      <c r="M116" s="21">
        <v>99.54</v>
      </c>
      <c r="N116" s="21">
        <v>732186.28571428568</v>
      </c>
      <c r="O116" s="21">
        <v>21698.9</v>
      </c>
    </row>
    <row r="117" spans="1:15" x14ac:dyDescent="0.35">
      <c r="A117" s="10">
        <v>44270</v>
      </c>
      <c r="B117" s="2">
        <v>11</v>
      </c>
      <c r="C117" s="2">
        <v>3</v>
      </c>
      <c r="D117" s="2">
        <v>2021</v>
      </c>
      <c r="E117" s="1">
        <v>2636</v>
      </c>
      <c r="F117" s="21">
        <v>3.02</v>
      </c>
      <c r="G117" s="21">
        <v>2.6</v>
      </c>
      <c r="H117" s="21">
        <v>228.07878474</v>
      </c>
      <c r="I117" s="21">
        <v>1.7242857142857144</v>
      </c>
      <c r="J117" s="21">
        <v>6</v>
      </c>
      <c r="K117" s="21">
        <v>6.2999999999999989</v>
      </c>
      <c r="L117" s="21">
        <v>99.633189486500797</v>
      </c>
      <c r="M117" s="21">
        <v>99.54</v>
      </c>
      <c r="N117" s="21">
        <v>726902.28571428568</v>
      </c>
      <c r="O117" s="21">
        <v>21698.9</v>
      </c>
    </row>
    <row r="118" spans="1:15" x14ac:dyDescent="0.35">
      <c r="A118" s="10">
        <v>44277</v>
      </c>
      <c r="B118" s="2">
        <v>12</v>
      </c>
      <c r="C118" s="2">
        <v>3</v>
      </c>
      <c r="D118" s="2">
        <v>2021</v>
      </c>
      <c r="E118" s="1">
        <v>2310</v>
      </c>
      <c r="F118" s="21">
        <v>3.05</v>
      </c>
      <c r="G118" s="21">
        <v>2.6</v>
      </c>
      <c r="H118" s="21">
        <v>228.07878474</v>
      </c>
      <c r="I118" s="21">
        <v>1.6771428571428568</v>
      </c>
      <c r="J118" s="21">
        <v>6</v>
      </c>
      <c r="K118" s="21">
        <v>6.2999999999999989</v>
      </c>
      <c r="L118" s="21">
        <v>99.633189486500797</v>
      </c>
      <c r="M118" s="21">
        <v>99.54</v>
      </c>
      <c r="N118" s="21">
        <v>671867.28571428568</v>
      </c>
      <c r="O118" s="21">
        <v>21698.9</v>
      </c>
    </row>
    <row r="119" spans="1:15" x14ac:dyDescent="0.35">
      <c r="A119" s="10">
        <v>44284</v>
      </c>
      <c r="B119" s="2">
        <v>13</v>
      </c>
      <c r="C119" s="2">
        <v>4</v>
      </c>
      <c r="D119" s="2">
        <v>2021</v>
      </c>
      <c r="E119" s="1">
        <v>2458</v>
      </c>
      <c r="F119" s="21">
        <v>3.09</v>
      </c>
      <c r="G119" s="21">
        <v>4.2</v>
      </c>
      <c r="H119" s="21">
        <v>233.42941798999999</v>
      </c>
      <c r="I119" s="21">
        <v>1.7014285714285715</v>
      </c>
      <c r="J119" s="21">
        <v>6</v>
      </c>
      <c r="K119" s="21">
        <v>6.7000000000000011</v>
      </c>
      <c r="L119" s="21">
        <v>99.889056171827605</v>
      </c>
      <c r="M119" s="21">
        <v>99.81</v>
      </c>
      <c r="N119" s="21">
        <v>727961.85714285716</v>
      </c>
      <c r="O119" s="21">
        <v>18429.900000000001</v>
      </c>
    </row>
    <row r="120" spans="1:15" x14ac:dyDescent="0.35">
      <c r="A120" s="10">
        <v>44291</v>
      </c>
      <c r="B120" s="2">
        <v>14</v>
      </c>
      <c r="C120" s="2">
        <v>4</v>
      </c>
      <c r="D120" s="2">
        <v>2021</v>
      </c>
      <c r="E120" s="1">
        <v>2447</v>
      </c>
      <c r="F120" s="21">
        <v>3.17</v>
      </c>
      <c r="G120" s="21">
        <v>4.2</v>
      </c>
      <c r="H120" s="21">
        <v>233.42941798999999</v>
      </c>
      <c r="I120" s="21">
        <v>1.67</v>
      </c>
      <c r="J120" s="21">
        <v>6</v>
      </c>
      <c r="K120" s="21">
        <v>6.7000000000000011</v>
      </c>
      <c r="L120" s="21">
        <v>99.889056171827605</v>
      </c>
      <c r="M120" s="21">
        <v>99.81</v>
      </c>
      <c r="N120" s="21">
        <v>705560.85714285716</v>
      </c>
      <c r="O120" s="21">
        <v>18429.900000000001</v>
      </c>
    </row>
    <row r="121" spans="1:15" x14ac:dyDescent="0.35">
      <c r="A121" s="10">
        <v>44298</v>
      </c>
      <c r="B121" s="2">
        <v>15</v>
      </c>
      <c r="C121" s="2">
        <v>4</v>
      </c>
      <c r="D121" s="2">
        <v>2021</v>
      </c>
      <c r="E121" s="1">
        <v>2460</v>
      </c>
      <c r="F121" s="21">
        <v>3.18</v>
      </c>
      <c r="G121" s="21">
        <v>4.2</v>
      </c>
      <c r="H121" s="21">
        <v>233.42941798999999</v>
      </c>
      <c r="I121" s="21">
        <v>1.6385714285714286</v>
      </c>
      <c r="J121" s="21">
        <v>6</v>
      </c>
      <c r="K121" s="21">
        <v>6.7000000000000011</v>
      </c>
      <c r="L121" s="21">
        <v>99.889056171827605</v>
      </c>
      <c r="M121" s="21">
        <v>99.81</v>
      </c>
      <c r="N121" s="21">
        <v>611830.28571428568</v>
      </c>
      <c r="O121" s="21">
        <v>18429.900000000001</v>
      </c>
    </row>
    <row r="122" spans="1:15" x14ac:dyDescent="0.35">
      <c r="A122" s="10">
        <v>44305</v>
      </c>
      <c r="B122" s="2">
        <v>16</v>
      </c>
      <c r="C122" s="2">
        <v>4</v>
      </c>
      <c r="D122" s="2">
        <v>2021</v>
      </c>
      <c r="E122" s="1">
        <v>2737</v>
      </c>
      <c r="F122" s="21">
        <v>3.13</v>
      </c>
      <c r="G122" s="21">
        <v>4.2</v>
      </c>
      <c r="H122" s="21">
        <v>233.42941798999999</v>
      </c>
      <c r="I122" s="21">
        <v>1.6157142857142854</v>
      </c>
      <c r="J122" s="21">
        <v>6</v>
      </c>
      <c r="K122" s="21">
        <v>6.7000000000000011</v>
      </c>
      <c r="L122" s="21">
        <v>99.889056171827605</v>
      </c>
      <c r="M122" s="21">
        <v>99.81</v>
      </c>
      <c r="N122" s="21">
        <v>592614.28571428568</v>
      </c>
      <c r="O122" s="21">
        <v>18429.900000000001</v>
      </c>
    </row>
    <row r="123" spans="1:15" x14ac:dyDescent="0.35">
      <c r="A123" s="10">
        <v>44312</v>
      </c>
      <c r="B123" s="2">
        <v>17</v>
      </c>
      <c r="C123" s="2">
        <v>4</v>
      </c>
      <c r="D123" s="2">
        <v>2021</v>
      </c>
      <c r="E123" s="1">
        <v>2622</v>
      </c>
      <c r="F123" s="21">
        <v>3.04</v>
      </c>
      <c r="G123" s="21">
        <v>4.2</v>
      </c>
      <c r="H123" s="21">
        <v>233.42941798999999</v>
      </c>
      <c r="I123" s="21">
        <v>1.6328571428571428</v>
      </c>
      <c r="J123" s="21">
        <v>6</v>
      </c>
      <c r="K123" s="21">
        <v>6.7000000000000011</v>
      </c>
      <c r="L123" s="21">
        <v>99.889056171827605</v>
      </c>
      <c r="M123" s="21">
        <v>99.81</v>
      </c>
      <c r="N123" s="21">
        <v>583963.42857142852</v>
      </c>
      <c r="O123" s="21">
        <v>18429.900000000001</v>
      </c>
    </row>
    <row r="124" spans="1:15" x14ac:dyDescent="0.35">
      <c r="A124" s="10">
        <v>44319</v>
      </c>
      <c r="B124" s="2">
        <v>18</v>
      </c>
      <c r="C124" s="2">
        <v>5</v>
      </c>
      <c r="D124" s="2">
        <v>2021</v>
      </c>
      <c r="E124" s="1">
        <v>2689</v>
      </c>
      <c r="F124" s="21">
        <v>2.97</v>
      </c>
      <c r="G124" s="21">
        <v>5</v>
      </c>
      <c r="H124" s="21">
        <v>239.04000567</v>
      </c>
      <c r="I124" s="21">
        <v>1.6199999999999999</v>
      </c>
      <c r="J124" s="21">
        <v>5.8</v>
      </c>
      <c r="K124" s="21">
        <v>6.7000000000000011</v>
      </c>
      <c r="L124" s="21">
        <v>99.827589308601702</v>
      </c>
      <c r="M124" s="21">
        <v>99.76</v>
      </c>
      <c r="N124" s="21">
        <v>507524</v>
      </c>
      <c r="O124" s="21">
        <v>17980.599999999999</v>
      </c>
    </row>
    <row r="125" spans="1:15" x14ac:dyDescent="0.35">
      <c r="A125" s="10">
        <v>44326</v>
      </c>
      <c r="B125" s="2">
        <v>19</v>
      </c>
      <c r="C125" s="2">
        <v>5</v>
      </c>
      <c r="D125" s="2">
        <v>2021</v>
      </c>
      <c r="E125" s="1">
        <v>2770</v>
      </c>
      <c r="F125" s="21">
        <v>2.98</v>
      </c>
      <c r="G125" s="21">
        <v>5</v>
      </c>
      <c r="H125" s="21">
        <v>239.04000567</v>
      </c>
      <c r="I125" s="21">
        <v>1.6871428571428573</v>
      </c>
      <c r="J125" s="21">
        <v>5.8</v>
      </c>
      <c r="K125" s="21">
        <v>6.7000000000000011</v>
      </c>
      <c r="L125" s="21">
        <v>99.827589308601702</v>
      </c>
      <c r="M125" s="21">
        <v>99.76</v>
      </c>
      <c r="N125" s="21">
        <v>481335.85714285716</v>
      </c>
      <c r="O125" s="21">
        <v>17980.599999999999</v>
      </c>
    </row>
    <row r="126" spans="1:15" x14ac:dyDescent="0.35">
      <c r="A126" s="10">
        <v>44333</v>
      </c>
      <c r="B126" s="2">
        <v>20</v>
      </c>
      <c r="C126" s="2">
        <v>5</v>
      </c>
      <c r="D126" s="2">
        <v>2021</v>
      </c>
      <c r="E126" s="1">
        <v>2808</v>
      </c>
      <c r="F126" s="21">
        <v>2.96</v>
      </c>
      <c r="G126" s="21">
        <v>5</v>
      </c>
      <c r="H126" s="21">
        <v>239.04000567</v>
      </c>
      <c r="I126" s="21">
        <v>1.6828571428571428</v>
      </c>
      <c r="J126" s="21">
        <v>5.8</v>
      </c>
      <c r="K126" s="21">
        <v>6.7000000000000011</v>
      </c>
      <c r="L126" s="21">
        <v>99.827589308601702</v>
      </c>
      <c r="M126" s="21">
        <v>99.76</v>
      </c>
      <c r="N126" s="21">
        <v>444555.28571428574</v>
      </c>
      <c r="O126" s="21">
        <v>17980.599999999999</v>
      </c>
    </row>
    <row r="127" spans="1:15" x14ac:dyDescent="0.35">
      <c r="A127" s="10">
        <v>44340</v>
      </c>
      <c r="B127" s="2">
        <v>21</v>
      </c>
      <c r="C127" s="2">
        <v>5</v>
      </c>
      <c r="D127" s="2">
        <v>2021</v>
      </c>
      <c r="E127" s="1">
        <v>2719</v>
      </c>
      <c r="F127" s="21">
        <v>2.94</v>
      </c>
      <c r="G127" s="21">
        <v>5</v>
      </c>
      <c r="H127" s="21">
        <v>239.04000567</v>
      </c>
      <c r="I127" s="21">
        <v>1.6271428571428572</v>
      </c>
      <c r="J127" s="21">
        <v>5.8</v>
      </c>
      <c r="K127" s="21">
        <v>6.7000000000000011</v>
      </c>
      <c r="L127" s="21">
        <v>99.827589308601702</v>
      </c>
      <c r="M127" s="21">
        <v>99.76</v>
      </c>
      <c r="N127" s="21">
        <v>422074.57142857142</v>
      </c>
      <c r="O127" s="21">
        <v>17980.599999999999</v>
      </c>
    </row>
    <row r="128" spans="1:15" x14ac:dyDescent="0.35">
      <c r="A128" s="10">
        <v>44347</v>
      </c>
      <c r="B128" s="2">
        <v>22</v>
      </c>
      <c r="C128" s="2">
        <v>6</v>
      </c>
      <c r="D128" s="2">
        <v>2021</v>
      </c>
      <c r="E128" s="1">
        <v>2519</v>
      </c>
      <c r="F128" s="21">
        <v>3</v>
      </c>
      <c r="G128" s="21">
        <v>5.4</v>
      </c>
      <c r="H128" s="21">
        <v>244.08061720000001</v>
      </c>
      <c r="I128" s="21">
        <v>1.3028571428571429</v>
      </c>
      <c r="J128" s="21">
        <v>5.9</v>
      </c>
      <c r="K128" s="21">
        <v>6.7000000000000011</v>
      </c>
      <c r="L128" s="21">
        <v>99.607819626869997</v>
      </c>
      <c r="M128" s="21">
        <v>99.62</v>
      </c>
      <c r="N128" s="21">
        <v>410358.42857142858</v>
      </c>
      <c r="O128" s="21">
        <v>18001.7</v>
      </c>
    </row>
    <row r="129" spans="1:15" x14ac:dyDescent="0.35">
      <c r="A129" s="10">
        <v>44354</v>
      </c>
      <c r="B129" s="2">
        <v>23</v>
      </c>
      <c r="C129" s="2">
        <v>6</v>
      </c>
      <c r="D129" s="2">
        <v>2021</v>
      </c>
      <c r="E129" s="1">
        <v>2241</v>
      </c>
      <c r="F129" s="21">
        <v>2.95</v>
      </c>
      <c r="G129" s="21">
        <v>5.4</v>
      </c>
      <c r="H129" s="21">
        <v>244.08061720000001</v>
      </c>
      <c r="I129" s="21">
        <v>1.5614285714285714</v>
      </c>
      <c r="J129" s="21">
        <v>5.9</v>
      </c>
      <c r="K129" s="21">
        <v>6.7000000000000011</v>
      </c>
      <c r="L129" s="21">
        <v>99.607819626869997</v>
      </c>
      <c r="M129" s="21">
        <v>99.62</v>
      </c>
      <c r="N129" s="21">
        <v>376925.85714285716</v>
      </c>
      <c r="O129" s="21">
        <v>18001.7</v>
      </c>
    </row>
    <row r="130" spans="1:15" x14ac:dyDescent="0.35">
      <c r="A130" s="10">
        <v>44361</v>
      </c>
      <c r="B130" s="2">
        <v>24</v>
      </c>
      <c r="C130" s="2">
        <v>6</v>
      </c>
      <c r="D130" s="2">
        <v>2021</v>
      </c>
      <c r="E130" s="1">
        <v>2567</v>
      </c>
      <c r="F130" s="21">
        <v>2.99</v>
      </c>
      <c r="G130" s="21">
        <v>5.4</v>
      </c>
      <c r="H130" s="21">
        <v>244.08061720000001</v>
      </c>
      <c r="I130" s="21">
        <v>1.5299999999999998</v>
      </c>
      <c r="J130" s="21">
        <v>5.9</v>
      </c>
      <c r="K130" s="21">
        <v>6.7000000000000011</v>
      </c>
      <c r="L130" s="21">
        <v>99.607819626869997</v>
      </c>
      <c r="M130" s="21">
        <v>99.62</v>
      </c>
      <c r="N130" s="21">
        <v>405079.71428571426</v>
      </c>
      <c r="O130" s="21">
        <v>18001.7</v>
      </c>
    </row>
    <row r="131" spans="1:15" x14ac:dyDescent="0.35">
      <c r="A131" s="10">
        <v>44368</v>
      </c>
      <c r="B131" s="2">
        <v>25</v>
      </c>
      <c r="C131" s="2">
        <v>6</v>
      </c>
      <c r="D131" s="2">
        <v>2021</v>
      </c>
      <c r="E131" s="1">
        <v>2783</v>
      </c>
      <c r="F131" s="21">
        <v>2.96</v>
      </c>
      <c r="G131" s="21">
        <v>5.4</v>
      </c>
      <c r="H131" s="21">
        <v>244.08061720000001</v>
      </c>
      <c r="I131" s="21">
        <v>1.5114285714285711</v>
      </c>
      <c r="J131" s="21">
        <v>5.9</v>
      </c>
      <c r="K131" s="21">
        <v>6.7000000000000011</v>
      </c>
      <c r="L131" s="21">
        <v>99.607819626869997</v>
      </c>
      <c r="M131" s="21">
        <v>99.62</v>
      </c>
      <c r="N131" s="21">
        <v>388174</v>
      </c>
      <c r="O131" s="21">
        <v>18001.7</v>
      </c>
    </row>
    <row r="132" spans="1:15" x14ac:dyDescent="0.35">
      <c r="A132" s="10">
        <v>44375</v>
      </c>
      <c r="B132" s="2">
        <v>26</v>
      </c>
      <c r="C132" s="2">
        <v>7</v>
      </c>
      <c r="D132" s="2">
        <v>2021</v>
      </c>
      <c r="E132" s="1">
        <v>2283</v>
      </c>
      <c r="F132" s="21">
        <v>2.93</v>
      </c>
      <c r="G132" s="21">
        <v>5.4</v>
      </c>
      <c r="H132" s="21">
        <v>247.53335150000001</v>
      </c>
      <c r="I132" s="21">
        <v>1.4828571428571427</v>
      </c>
      <c r="J132" s="21">
        <v>5.4</v>
      </c>
      <c r="K132" s="21">
        <v>2.3000000000000003</v>
      </c>
      <c r="L132" s="21">
        <v>99.117603266584993</v>
      </c>
      <c r="M132" s="21">
        <v>99.34</v>
      </c>
      <c r="N132" s="21">
        <v>368534.14285714284</v>
      </c>
      <c r="O132" s="21">
        <v>18225.8</v>
      </c>
    </row>
    <row r="133" spans="1:15" x14ac:dyDescent="0.35">
      <c r="A133" s="10">
        <v>44382</v>
      </c>
      <c r="B133" s="2">
        <v>27</v>
      </c>
      <c r="C133" s="2">
        <v>7</v>
      </c>
      <c r="D133" s="2">
        <v>2021</v>
      </c>
      <c r="E133" s="1">
        <v>2569</v>
      </c>
      <c r="F133" s="21">
        <v>3.02</v>
      </c>
      <c r="G133" s="21">
        <v>5.4</v>
      </c>
      <c r="H133" s="21">
        <v>247.53335150000001</v>
      </c>
      <c r="I133" s="21">
        <v>1.1199999999999999</v>
      </c>
      <c r="J133" s="21">
        <v>5.4</v>
      </c>
      <c r="K133" s="21">
        <v>2.3000000000000003</v>
      </c>
      <c r="L133" s="21">
        <v>99.117603266584993</v>
      </c>
      <c r="M133" s="21">
        <v>99.34</v>
      </c>
      <c r="N133" s="21">
        <v>385179.71428571426</v>
      </c>
      <c r="O133" s="21">
        <v>18225.8</v>
      </c>
    </row>
    <row r="134" spans="1:15" x14ac:dyDescent="0.35">
      <c r="A134" s="10">
        <v>44389</v>
      </c>
      <c r="B134" s="2">
        <v>28</v>
      </c>
      <c r="C134" s="2">
        <v>7</v>
      </c>
      <c r="D134" s="2">
        <v>2021</v>
      </c>
      <c r="E134" s="1">
        <v>2629</v>
      </c>
      <c r="F134" s="21">
        <v>2.98</v>
      </c>
      <c r="G134" s="21">
        <v>5.4</v>
      </c>
      <c r="H134" s="21">
        <v>247.53335150000001</v>
      </c>
      <c r="I134" s="21">
        <v>1.4100000000000001</v>
      </c>
      <c r="J134" s="21">
        <v>5.4</v>
      </c>
      <c r="K134" s="21">
        <v>2.3000000000000003</v>
      </c>
      <c r="L134" s="21">
        <v>99.117603266584993</v>
      </c>
      <c r="M134" s="21">
        <v>99.34</v>
      </c>
      <c r="N134" s="21">
        <v>397194</v>
      </c>
      <c r="O134" s="21">
        <v>18225.8</v>
      </c>
    </row>
    <row r="135" spans="1:15" x14ac:dyDescent="0.35">
      <c r="A135" s="10">
        <v>44396</v>
      </c>
      <c r="B135" s="2">
        <v>29</v>
      </c>
      <c r="C135" s="2">
        <v>7</v>
      </c>
      <c r="D135" s="2">
        <v>2021</v>
      </c>
      <c r="E135" s="1">
        <v>2837</v>
      </c>
      <c r="F135" s="21">
        <v>2.9</v>
      </c>
      <c r="G135" s="21">
        <v>5.4</v>
      </c>
      <c r="H135" s="21">
        <v>247.53335150000001</v>
      </c>
      <c r="I135" s="21">
        <v>1.3499999999999999</v>
      </c>
      <c r="J135" s="21">
        <v>5.4</v>
      </c>
      <c r="K135" s="21">
        <v>2.3000000000000003</v>
      </c>
      <c r="L135" s="21">
        <v>99.117603266584993</v>
      </c>
      <c r="M135" s="21">
        <v>99.34</v>
      </c>
      <c r="N135" s="21">
        <v>392126.28571428574</v>
      </c>
      <c r="O135" s="21">
        <v>18225.8</v>
      </c>
    </row>
    <row r="136" spans="1:15" x14ac:dyDescent="0.35">
      <c r="A136" s="10">
        <v>44403</v>
      </c>
      <c r="B136" s="2">
        <v>30</v>
      </c>
      <c r="C136" s="2">
        <v>7</v>
      </c>
      <c r="D136" s="2">
        <v>2021</v>
      </c>
      <c r="E136" s="1">
        <v>3020</v>
      </c>
      <c r="F136" s="21">
        <v>2.88</v>
      </c>
      <c r="G136" s="21">
        <v>5.4</v>
      </c>
      <c r="H136" s="21">
        <v>247.53335150000001</v>
      </c>
      <c r="I136" s="21">
        <v>1.3599999999999999</v>
      </c>
      <c r="J136" s="21">
        <v>5.4</v>
      </c>
      <c r="K136" s="21">
        <v>2.3000000000000003</v>
      </c>
      <c r="L136" s="21">
        <v>99.117603266584993</v>
      </c>
      <c r="M136" s="21">
        <v>99.34</v>
      </c>
      <c r="N136" s="21">
        <v>339012.85714285716</v>
      </c>
      <c r="O136" s="21">
        <v>18225.8</v>
      </c>
    </row>
    <row r="137" spans="1:15" x14ac:dyDescent="0.35">
      <c r="A137" s="10">
        <v>44410</v>
      </c>
      <c r="B137" s="2">
        <v>31</v>
      </c>
      <c r="C137" s="2">
        <v>8</v>
      </c>
      <c r="D137" s="2">
        <v>2021</v>
      </c>
      <c r="E137" s="1">
        <v>3077</v>
      </c>
      <c r="F137" s="21">
        <v>2.78</v>
      </c>
      <c r="G137" s="21">
        <v>5.3</v>
      </c>
      <c r="H137" s="21">
        <v>249.32824964</v>
      </c>
      <c r="I137" s="21">
        <v>1.3342857142857143</v>
      </c>
      <c r="J137" s="21">
        <v>5.2</v>
      </c>
      <c r="K137" s="21">
        <v>2.3000000000000003</v>
      </c>
      <c r="L137" s="21">
        <v>98.521412429723199</v>
      </c>
      <c r="M137" s="21">
        <v>98.462500000000006</v>
      </c>
      <c r="N137" s="21">
        <v>324951.57142857142</v>
      </c>
      <c r="O137" s="21">
        <v>18277.599999999999</v>
      </c>
    </row>
    <row r="138" spans="1:15" x14ac:dyDescent="0.35">
      <c r="A138" s="10">
        <v>44417</v>
      </c>
      <c r="B138" s="2">
        <v>32</v>
      </c>
      <c r="C138" s="2">
        <v>8</v>
      </c>
      <c r="D138" s="2">
        <v>2021</v>
      </c>
      <c r="E138" s="1">
        <v>3251</v>
      </c>
      <c r="F138" s="21">
        <v>2.8</v>
      </c>
      <c r="G138" s="21">
        <v>5.3</v>
      </c>
      <c r="H138" s="21">
        <v>249.32824964</v>
      </c>
      <c r="I138" s="21">
        <v>1.1257142857142857</v>
      </c>
      <c r="J138" s="21">
        <v>5.2</v>
      </c>
      <c r="K138" s="21">
        <v>2.3000000000000003</v>
      </c>
      <c r="L138" s="21">
        <v>98.521412429723199</v>
      </c>
      <c r="M138" s="21">
        <v>98.462500000000006</v>
      </c>
      <c r="N138" s="21">
        <v>319163.28571428574</v>
      </c>
      <c r="O138" s="21">
        <v>18277.599999999999</v>
      </c>
    </row>
    <row r="139" spans="1:15" x14ac:dyDescent="0.35">
      <c r="A139" s="10">
        <v>44424</v>
      </c>
      <c r="B139" s="2">
        <v>33</v>
      </c>
      <c r="C139" s="2">
        <v>8</v>
      </c>
      <c r="D139" s="2">
        <v>2021</v>
      </c>
      <c r="E139" s="1">
        <v>2821</v>
      </c>
      <c r="F139" s="21">
        <v>2.77</v>
      </c>
      <c r="G139" s="21">
        <v>5.3</v>
      </c>
      <c r="H139" s="21">
        <v>249.32824964</v>
      </c>
      <c r="I139" s="21">
        <v>1.3571428571428572</v>
      </c>
      <c r="J139" s="21">
        <v>5.2</v>
      </c>
      <c r="K139" s="21">
        <v>2.3000000000000003</v>
      </c>
      <c r="L139" s="21">
        <v>98.521412429723199</v>
      </c>
      <c r="M139" s="21">
        <v>98.462500000000006</v>
      </c>
      <c r="N139" s="21">
        <v>306414.57142857142</v>
      </c>
      <c r="O139" s="21">
        <v>18277.599999999999</v>
      </c>
    </row>
    <row r="140" spans="1:15" x14ac:dyDescent="0.35">
      <c r="A140" s="10">
        <v>44431</v>
      </c>
      <c r="B140" s="2">
        <v>34</v>
      </c>
      <c r="C140" s="2">
        <v>8</v>
      </c>
      <c r="D140" s="2">
        <v>2021</v>
      </c>
      <c r="E140" s="1">
        <v>2887</v>
      </c>
      <c r="F140" s="21">
        <v>2.87</v>
      </c>
      <c r="G140" s="21">
        <v>5.3</v>
      </c>
      <c r="H140" s="21">
        <v>249.32824964</v>
      </c>
      <c r="I140" s="21">
        <v>1.3699999999999999</v>
      </c>
      <c r="J140" s="21">
        <v>5.2</v>
      </c>
      <c r="K140" s="21">
        <v>2.3000000000000003</v>
      </c>
      <c r="L140" s="21">
        <v>98.521412429723199</v>
      </c>
      <c r="M140" s="21">
        <v>98.462500000000006</v>
      </c>
      <c r="N140" s="21">
        <v>296934.14285714284</v>
      </c>
      <c r="O140" s="21">
        <v>18277.599999999999</v>
      </c>
    </row>
    <row r="141" spans="1:15" x14ac:dyDescent="0.35">
      <c r="A141" s="10">
        <v>44438</v>
      </c>
      <c r="B141" s="2">
        <v>35</v>
      </c>
      <c r="C141" s="2">
        <v>9</v>
      </c>
      <c r="D141" s="2">
        <v>2021</v>
      </c>
      <c r="E141" s="1">
        <v>2988</v>
      </c>
      <c r="F141" s="21">
        <v>2.86</v>
      </c>
      <c r="G141" s="21">
        <v>5.4</v>
      </c>
      <c r="H141" s="21">
        <v>250.52493014999999</v>
      </c>
      <c r="I141" s="21">
        <v>1.3685714285714285</v>
      </c>
      <c r="J141" s="21">
        <v>4.7</v>
      </c>
      <c r="K141" s="21">
        <v>2.3000000000000003</v>
      </c>
      <c r="L141" s="21">
        <v>98.208055520315597</v>
      </c>
      <c r="M141" s="21">
        <v>98.129149999999996</v>
      </c>
      <c r="N141" s="21">
        <v>290480</v>
      </c>
      <c r="O141" s="21">
        <v>18044.7</v>
      </c>
    </row>
    <row r="142" spans="1:15" x14ac:dyDescent="0.35">
      <c r="A142" s="10">
        <v>44445</v>
      </c>
      <c r="B142" s="2">
        <v>36</v>
      </c>
      <c r="C142" s="2">
        <v>9</v>
      </c>
      <c r="D142" s="2">
        <v>2021</v>
      </c>
      <c r="E142" s="1">
        <v>2784</v>
      </c>
      <c r="F142" s="21">
        <v>2.87</v>
      </c>
      <c r="G142" s="21">
        <v>5.4</v>
      </c>
      <c r="H142" s="21">
        <v>250.52493014999999</v>
      </c>
      <c r="I142" s="21">
        <v>1.1114285714285714</v>
      </c>
      <c r="J142" s="21">
        <v>4.7</v>
      </c>
      <c r="K142" s="21">
        <v>2.3000000000000003</v>
      </c>
      <c r="L142" s="21">
        <v>98.208055520315597</v>
      </c>
      <c r="M142" s="21">
        <v>98.129149999999996</v>
      </c>
      <c r="N142" s="21">
        <v>280222</v>
      </c>
      <c r="O142" s="21">
        <v>18044.7</v>
      </c>
    </row>
    <row r="143" spans="1:15" x14ac:dyDescent="0.35">
      <c r="A143" s="10">
        <v>44452</v>
      </c>
      <c r="B143" s="2">
        <v>37</v>
      </c>
      <c r="C143" s="2">
        <v>9</v>
      </c>
      <c r="D143" s="2">
        <v>2021</v>
      </c>
      <c r="E143" s="1">
        <v>2950</v>
      </c>
      <c r="F143" s="21">
        <v>2.87</v>
      </c>
      <c r="G143" s="21">
        <v>5.4</v>
      </c>
      <c r="H143" s="21">
        <v>250.52493014999999</v>
      </c>
      <c r="I143" s="21">
        <v>1.3457142857142856</v>
      </c>
      <c r="J143" s="21">
        <v>4.7</v>
      </c>
      <c r="K143" s="21">
        <v>2.3000000000000003</v>
      </c>
      <c r="L143" s="21">
        <v>98.208055520315597</v>
      </c>
      <c r="M143" s="21">
        <v>98.129149999999996</v>
      </c>
      <c r="N143" s="21">
        <v>277524.57142857142</v>
      </c>
      <c r="O143" s="21">
        <v>18044.7</v>
      </c>
    </row>
    <row r="144" spans="1:15" x14ac:dyDescent="0.35">
      <c r="A144" s="10">
        <v>44459</v>
      </c>
      <c r="B144" s="2">
        <v>38</v>
      </c>
      <c r="C144" s="2">
        <v>9</v>
      </c>
      <c r="D144" s="2">
        <v>2021</v>
      </c>
      <c r="E144" s="1">
        <v>2886</v>
      </c>
      <c r="F144" s="21">
        <v>2.88</v>
      </c>
      <c r="G144" s="21">
        <v>5.4</v>
      </c>
      <c r="H144" s="21">
        <v>250.52493014999999</v>
      </c>
      <c r="I144" s="21">
        <v>1.3514285714285716</v>
      </c>
      <c r="J144" s="21">
        <v>4.7</v>
      </c>
      <c r="K144" s="21">
        <v>2.3000000000000003</v>
      </c>
      <c r="L144" s="21">
        <v>98.208055520315597</v>
      </c>
      <c r="M144" s="21">
        <v>98.129149999999996</v>
      </c>
      <c r="N144" s="21">
        <v>304835.85714285716</v>
      </c>
      <c r="O144" s="21">
        <v>18044.7</v>
      </c>
    </row>
    <row r="145" spans="1:20" x14ac:dyDescent="0.35">
      <c r="A145" s="10">
        <v>44466</v>
      </c>
      <c r="B145" s="2">
        <v>39</v>
      </c>
      <c r="C145" s="2">
        <v>10</v>
      </c>
      <c r="D145" s="2">
        <v>2021</v>
      </c>
      <c r="E145" s="1">
        <v>2789</v>
      </c>
      <c r="F145" s="21">
        <v>2.86</v>
      </c>
      <c r="G145" s="21">
        <v>6.2</v>
      </c>
      <c r="H145" s="21">
        <v>252.13864416999999</v>
      </c>
      <c r="I145" s="21">
        <v>1.4671428571428571</v>
      </c>
      <c r="J145" s="21">
        <v>4.5999999999999996</v>
      </c>
      <c r="K145" s="21">
        <v>6.8999999999999995</v>
      </c>
      <c r="L145" s="21">
        <v>98.011703143916506</v>
      </c>
      <c r="M145" s="21">
        <v>97.87</v>
      </c>
      <c r="N145" s="21">
        <v>289370.71428571426</v>
      </c>
      <c r="O145" s="21">
        <v>18166.3</v>
      </c>
    </row>
    <row r="146" spans="1:20" x14ac:dyDescent="0.35">
      <c r="A146" s="10">
        <v>44473</v>
      </c>
      <c r="B146" s="2">
        <v>40</v>
      </c>
      <c r="C146" s="2">
        <v>10</v>
      </c>
      <c r="D146" s="2">
        <v>2021</v>
      </c>
      <c r="E146" s="1">
        <v>2498</v>
      </c>
      <c r="F146" s="21">
        <v>2.88</v>
      </c>
      <c r="G146" s="21">
        <v>6.2</v>
      </c>
      <c r="H146" s="21">
        <v>252.13864416999999</v>
      </c>
      <c r="I146" s="21">
        <v>1.5028571428571429</v>
      </c>
      <c r="J146" s="21">
        <v>4.5999999999999996</v>
      </c>
      <c r="K146" s="21">
        <v>6.8999999999999995</v>
      </c>
      <c r="L146" s="21">
        <v>98.011703143916506</v>
      </c>
      <c r="M146" s="21">
        <v>97.87</v>
      </c>
      <c r="N146" s="21">
        <v>267038.42857142858</v>
      </c>
      <c r="O146" s="21">
        <v>18166.3</v>
      </c>
    </row>
    <row r="147" spans="1:20" x14ac:dyDescent="0.35">
      <c r="A147" s="10">
        <v>44480</v>
      </c>
      <c r="B147" s="2">
        <v>41</v>
      </c>
      <c r="C147" s="2">
        <v>10</v>
      </c>
      <c r="D147" s="2">
        <v>2021</v>
      </c>
      <c r="E147" s="1">
        <v>2697</v>
      </c>
      <c r="F147" s="21">
        <v>3.01</v>
      </c>
      <c r="G147" s="21">
        <v>6.2</v>
      </c>
      <c r="H147" s="21">
        <v>252.13864416999999</v>
      </c>
      <c r="I147" s="21">
        <v>1.1742857142857144</v>
      </c>
      <c r="J147" s="21">
        <v>4.5999999999999996</v>
      </c>
      <c r="K147" s="21">
        <v>6.8999999999999995</v>
      </c>
      <c r="L147" s="21">
        <v>98.011703143916506</v>
      </c>
      <c r="M147" s="21">
        <v>97.87</v>
      </c>
      <c r="N147" s="21">
        <v>273916.42857142858</v>
      </c>
      <c r="O147" s="21">
        <v>18166.3</v>
      </c>
    </row>
    <row r="148" spans="1:20" x14ac:dyDescent="0.35">
      <c r="A148" s="10">
        <v>44487</v>
      </c>
      <c r="B148" s="2">
        <v>42</v>
      </c>
      <c r="C148" s="2">
        <v>10</v>
      </c>
      <c r="D148" s="2">
        <v>2021</v>
      </c>
      <c r="E148" s="1">
        <v>2805</v>
      </c>
      <c r="F148" s="21">
        <v>2.99</v>
      </c>
      <c r="G148" s="21">
        <v>6.2</v>
      </c>
      <c r="H148" s="21">
        <v>252.13864416999999</v>
      </c>
      <c r="I148" s="21">
        <v>1.49</v>
      </c>
      <c r="J148" s="21">
        <v>4.5999999999999996</v>
      </c>
      <c r="K148" s="21">
        <v>6.8999999999999995</v>
      </c>
      <c r="L148" s="21">
        <v>98.011703143916506</v>
      </c>
      <c r="M148" s="21">
        <v>97.87</v>
      </c>
      <c r="N148" s="21">
        <v>254390.71428571429</v>
      </c>
      <c r="O148" s="21">
        <v>18166.3</v>
      </c>
    </row>
    <row r="149" spans="1:20" x14ac:dyDescent="0.35">
      <c r="A149" s="10">
        <v>44494</v>
      </c>
      <c r="B149" s="2">
        <v>43</v>
      </c>
      <c r="C149" s="2">
        <v>10</v>
      </c>
      <c r="D149" s="2">
        <v>2021</v>
      </c>
      <c r="E149" s="1">
        <v>2662</v>
      </c>
      <c r="F149" s="21">
        <v>3.05</v>
      </c>
      <c r="G149" s="21">
        <v>6.2</v>
      </c>
      <c r="H149" s="21">
        <v>252.13864416999999</v>
      </c>
      <c r="I149" s="21">
        <v>1.4257142857142857</v>
      </c>
      <c r="J149" s="21">
        <v>4.5999999999999996</v>
      </c>
      <c r="K149" s="21">
        <v>6.8999999999999995</v>
      </c>
      <c r="L149" s="21">
        <v>98.011703143916506</v>
      </c>
      <c r="M149" s="21">
        <v>97.87</v>
      </c>
      <c r="N149" s="21">
        <v>245726.85714285713</v>
      </c>
      <c r="O149" s="21">
        <v>18166.3</v>
      </c>
    </row>
    <row r="150" spans="1:20" x14ac:dyDescent="0.35">
      <c r="A150" s="10">
        <v>44501</v>
      </c>
      <c r="B150" s="2">
        <v>44</v>
      </c>
      <c r="C150" s="2">
        <v>11</v>
      </c>
      <c r="D150" s="2">
        <v>2021</v>
      </c>
      <c r="E150" s="1">
        <v>2895</v>
      </c>
      <c r="F150" s="21">
        <v>3.09</v>
      </c>
      <c r="G150" s="21">
        <v>6.8</v>
      </c>
      <c r="H150" s="21">
        <v>254.16377868000001</v>
      </c>
      <c r="I150" s="21">
        <v>1.3957142857142857</v>
      </c>
      <c r="J150" s="21">
        <v>4.2</v>
      </c>
      <c r="K150" s="21">
        <v>6.8999999999999995</v>
      </c>
      <c r="L150" s="21">
        <v>97.840649796230096</v>
      </c>
      <c r="M150" s="21">
        <v>97.554450000000003</v>
      </c>
      <c r="N150" s="21">
        <v>246094.42857142858</v>
      </c>
      <c r="O150" s="21">
        <v>18269.5</v>
      </c>
    </row>
    <row r="151" spans="1:20" x14ac:dyDescent="0.35">
      <c r="A151" s="10">
        <v>44508</v>
      </c>
      <c r="B151" s="2">
        <v>45</v>
      </c>
      <c r="C151" s="2">
        <v>11</v>
      </c>
      <c r="D151" s="2">
        <v>2021</v>
      </c>
      <c r="E151" s="1">
        <v>2823</v>
      </c>
      <c r="F151" s="21">
        <v>3.14</v>
      </c>
      <c r="G151" s="21">
        <v>6.8</v>
      </c>
      <c r="H151" s="21">
        <v>254.16377868000001</v>
      </c>
      <c r="I151" s="21">
        <v>1.0842857142857143</v>
      </c>
      <c r="J151" s="21">
        <v>4.2</v>
      </c>
      <c r="K151" s="21">
        <v>6.8999999999999995</v>
      </c>
      <c r="L151" s="21">
        <v>97.840649796230096</v>
      </c>
      <c r="M151" s="21">
        <v>97.554450000000003</v>
      </c>
      <c r="N151" s="21">
        <v>252290.71428571429</v>
      </c>
      <c r="O151" s="21">
        <v>18269.5</v>
      </c>
    </row>
    <row r="152" spans="1:20" x14ac:dyDescent="0.35">
      <c r="A152" s="10">
        <v>44515</v>
      </c>
      <c r="B152" s="2">
        <v>46</v>
      </c>
      <c r="C152" s="2">
        <v>11</v>
      </c>
      <c r="D152" s="2">
        <v>2021</v>
      </c>
      <c r="E152" s="1">
        <v>2761</v>
      </c>
      <c r="F152" s="21">
        <v>3.09</v>
      </c>
      <c r="G152" s="21">
        <v>6.8</v>
      </c>
      <c r="H152" s="21">
        <v>254.16377868000001</v>
      </c>
      <c r="I152" s="21">
        <v>1.4157142857142857</v>
      </c>
      <c r="J152" s="21">
        <v>4.2</v>
      </c>
      <c r="K152" s="21">
        <v>6.8999999999999995</v>
      </c>
      <c r="L152" s="21">
        <v>97.840649796230096</v>
      </c>
      <c r="M152" s="21">
        <v>97.554450000000003</v>
      </c>
      <c r="N152" s="21">
        <v>244130.42857142858</v>
      </c>
      <c r="O152" s="21">
        <v>18269.5</v>
      </c>
    </row>
    <row r="153" spans="1:20" x14ac:dyDescent="0.35">
      <c r="A153" s="10">
        <v>44522</v>
      </c>
      <c r="B153" s="2">
        <v>47</v>
      </c>
      <c r="C153" s="2">
        <v>11</v>
      </c>
      <c r="D153" s="2">
        <v>2021</v>
      </c>
      <c r="E153" s="1">
        <v>2245</v>
      </c>
      <c r="F153" s="21">
        <v>2.98</v>
      </c>
      <c r="G153" s="21">
        <v>6.8</v>
      </c>
      <c r="H153" s="21">
        <v>254.16377868000001</v>
      </c>
      <c r="I153" s="21">
        <v>1.112857142857143</v>
      </c>
      <c r="J153" s="21">
        <v>4.2</v>
      </c>
      <c r="K153" s="21">
        <v>6.8999999999999995</v>
      </c>
      <c r="L153" s="21">
        <v>97.840649796230096</v>
      </c>
      <c r="M153" s="21">
        <v>97.554450000000003</v>
      </c>
      <c r="N153" s="21">
        <v>242973.57142857142</v>
      </c>
      <c r="O153" s="21">
        <v>18269.5</v>
      </c>
    </row>
    <row r="154" spans="1:20" x14ac:dyDescent="0.35">
      <c r="A154" s="10">
        <v>44529</v>
      </c>
      <c r="B154" s="2">
        <v>48</v>
      </c>
      <c r="C154" s="2">
        <v>12</v>
      </c>
      <c r="D154" s="2">
        <v>2021</v>
      </c>
      <c r="E154" s="1">
        <v>2800</v>
      </c>
      <c r="F154" s="21">
        <v>3.1</v>
      </c>
      <c r="G154" s="21">
        <v>7</v>
      </c>
      <c r="H154" s="21">
        <v>256.67174495</v>
      </c>
      <c r="I154" s="21">
        <v>1.2671428571428573</v>
      </c>
      <c r="J154" s="21">
        <v>3.9</v>
      </c>
      <c r="K154" s="21">
        <v>6.8999999999999995</v>
      </c>
      <c r="L154" s="21">
        <v>97.734888136652998</v>
      </c>
      <c r="M154" s="21">
        <v>97.784660000000002</v>
      </c>
      <c r="N154" s="21">
        <v>236113.57142857142</v>
      </c>
      <c r="O154" s="21">
        <v>18329.5</v>
      </c>
    </row>
    <row r="155" spans="1:20" x14ac:dyDescent="0.35">
      <c r="A155" s="10">
        <v>44536</v>
      </c>
      <c r="B155" s="2">
        <v>49</v>
      </c>
      <c r="C155" s="2">
        <v>12</v>
      </c>
      <c r="D155" s="2">
        <v>2021</v>
      </c>
      <c r="E155" s="1">
        <v>2675</v>
      </c>
      <c r="F155" s="21">
        <v>3.1</v>
      </c>
      <c r="G155" s="21">
        <v>7</v>
      </c>
      <c r="H155" s="21">
        <v>256.67174495</v>
      </c>
      <c r="I155" s="21">
        <v>1.31</v>
      </c>
      <c r="J155" s="21">
        <v>3.9</v>
      </c>
      <c r="K155" s="21">
        <v>6.8999999999999995</v>
      </c>
      <c r="L155" s="21">
        <v>97.734888136652998</v>
      </c>
      <c r="M155" s="21">
        <v>97.784660000000002</v>
      </c>
      <c r="N155" s="21">
        <v>278722.71428571426</v>
      </c>
      <c r="O155" s="21">
        <v>18329.5</v>
      </c>
    </row>
    <row r="156" spans="1:20" x14ac:dyDescent="0.35">
      <c r="A156" s="10">
        <v>44543</v>
      </c>
      <c r="B156" s="2">
        <v>50</v>
      </c>
      <c r="C156" s="2">
        <v>12</v>
      </c>
      <c r="D156" s="2">
        <v>2021</v>
      </c>
      <c r="E156" s="1">
        <v>2349</v>
      </c>
      <c r="F156" s="21">
        <v>3.11</v>
      </c>
      <c r="G156" s="21">
        <v>7</v>
      </c>
      <c r="H156" s="21">
        <v>256.67174495</v>
      </c>
      <c r="I156" s="21">
        <v>1.3114285714285716</v>
      </c>
      <c r="J156" s="21">
        <v>3.9</v>
      </c>
      <c r="K156" s="21">
        <v>6.8999999999999995</v>
      </c>
      <c r="L156" s="21">
        <v>97.734888136652998</v>
      </c>
      <c r="M156" s="21">
        <v>97.784660000000002</v>
      </c>
      <c r="N156" s="21">
        <v>262643.14285714284</v>
      </c>
      <c r="O156" s="21">
        <v>18329.5</v>
      </c>
    </row>
    <row r="157" spans="1:20" x14ac:dyDescent="0.35">
      <c r="A157" s="10">
        <v>44550</v>
      </c>
      <c r="B157" s="2">
        <v>51</v>
      </c>
      <c r="C157" s="2">
        <v>12</v>
      </c>
      <c r="D157" s="2">
        <v>2021</v>
      </c>
      <c r="E157" s="1">
        <v>1205</v>
      </c>
      <c r="F157" s="21">
        <v>3.1</v>
      </c>
      <c r="G157" s="21">
        <v>7</v>
      </c>
      <c r="H157" s="21">
        <v>256.67174495</v>
      </c>
      <c r="I157" s="21">
        <v>1.0728571428571427</v>
      </c>
      <c r="J157" s="21">
        <v>3.9</v>
      </c>
      <c r="K157" s="21">
        <v>6.8999999999999995</v>
      </c>
      <c r="L157" s="21">
        <v>97.734888136652998</v>
      </c>
      <c r="M157" s="21">
        <v>97.784660000000002</v>
      </c>
      <c r="N157" s="21">
        <v>255835</v>
      </c>
      <c r="O157" s="21">
        <v>18329.5</v>
      </c>
      <c r="R157" s="4"/>
    </row>
    <row r="158" spans="1:20" x14ac:dyDescent="0.35">
      <c r="A158" s="10">
        <v>44557</v>
      </c>
      <c r="B158" s="2">
        <v>52</v>
      </c>
      <c r="C158" s="2">
        <v>12</v>
      </c>
      <c r="D158" s="2">
        <v>2021</v>
      </c>
      <c r="E158" s="1">
        <v>896</v>
      </c>
      <c r="F158" s="21">
        <v>3.12</v>
      </c>
      <c r="G158" s="21">
        <v>7</v>
      </c>
      <c r="H158" s="21">
        <v>256.67174495</v>
      </c>
      <c r="I158" s="21">
        <v>1.9140000000000001</v>
      </c>
      <c r="J158" s="21">
        <v>3.9</v>
      </c>
      <c r="K158" s="21">
        <v>6.9</v>
      </c>
      <c r="L158" s="21">
        <v>97.734888136652998</v>
      </c>
      <c r="M158" s="21">
        <v>97.784660000000002</v>
      </c>
      <c r="N158" s="21">
        <v>257870</v>
      </c>
      <c r="O158" s="21">
        <v>18329.5</v>
      </c>
      <c r="R158" s="4"/>
    </row>
    <row r="159" spans="1:20" x14ac:dyDescent="0.35">
      <c r="A159" s="10">
        <v>44564</v>
      </c>
      <c r="B159" s="2">
        <v>1</v>
      </c>
      <c r="C159" s="2">
        <v>1</v>
      </c>
      <c r="D159" s="2">
        <v>2022</v>
      </c>
      <c r="E159" s="2">
        <v>2441</v>
      </c>
      <c r="F159" s="21">
        <v>3.11</v>
      </c>
      <c r="G159" s="21">
        <v>7.5</v>
      </c>
      <c r="H159" s="21">
        <v>260.24334556000002</v>
      </c>
      <c r="I159" s="21">
        <v>1.698</v>
      </c>
      <c r="J159" s="21">
        <v>4</v>
      </c>
      <c r="K159" s="1">
        <v>-1.5</v>
      </c>
      <c r="L159" s="21">
        <v>97.494666115705996</v>
      </c>
      <c r="M159" s="21">
        <v>111.1</v>
      </c>
      <c r="N159" s="13">
        <v>238000</v>
      </c>
      <c r="O159" s="22">
        <v>18090.400000000001</v>
      </c>
      <c r="R159" s="4"/>
      <c r="T159" s="4"/>
    </row>
    <row r="160" spans="1:20" x14ac:dyDescent="0.35">
      <c r="A160" s="10">
        <v>44571</v>
      </c>
      <c r="B160" s="2">
        <v>2</v>
      </c>
      <c r="C160" s="2">
        <v>1</v>
      </c>
      <c r="D160" s="2">
        <v>2022</v>
      </c>
      <c r="E160" s="2">
        <v>2539</v>
      </c>
      <c r="F160" s="21">
        <v>3.11</v>
      </c>
      <c r="G160" s="21">
        <v>7.5</v>
      </c>
      <c r="H160" s="21">
        <v>260.24334556000002</v>
      </c>
      <c r="I160" s="21">
        <v>1.75</v>
      </c>
      <c r="J160" s="21">
        <v>4</v>
      </c>
      <c r="K160" s="1">
        <v>-1.5</v>
      </c>
      <c r="L160" s="21">
        <v>97.494666115705996</v>
      </c>
      <c r="M160" s="21">
        <v>111.1</v>
      </c>
      <c r="N160" s="13">
        <v>240000</v>
      </c>
      <c r="O160" s="22">
        <v>18090.400000000001</v>
      </c>
    </row>
    <row r="161" spans="1:17" x14ac:dyDescent="0.35">
      <c r="A161" s="10">
        <v>44578</v>
      </c>
      <c r="B161" s="2">
        <v>3</v>
      </c>
      <c r="C161" s="2">
        <v>1</v>
      </c>
      <c r="D161" s="2">
        <v>2022</v>
      </c>
      <c r="E161" s="2">
        <v>2402</v>
      </c>
      <c r="F161" s="21">
        <v>3.22</v>
      </c>
      <c r="G161" s="21">
        <v>7.5</v>
      </c>
      <c r="H161" s="21">
        <v>260.24334556000002</v>
      </c>
      <c r="I161" s="21">
        <v>1.8060000000000003</v>
      </c>
      <c r="J161" s="21">
        <v>4</v>
      </c>
      <c r="K161" s="1">
        <v>-1.5</v>
      </c>
      <c r="L161" s="21">
        <v>97.494666115705996</v>
      </c>
      <c r="M161" s="21">
        <v>111.1</v>
      </c>
      <c r="N161" s="13">
        <v>222000</v>
      </c>
      <c r="O161" s="22">
        <v>18090.400000000001</v>
      </c>
    </row>
    <row r="162" spans="1:17" x14ac:dyDescent="0.35">
      <c r="A162" s="10">
        <v>44585</v>
      </c>
      <c r="B162" s="2">
        <v>4</v>
      </c>
      <c r="C162" s="2">
        <v>1</v>
      </c>
      <c r="D162" s="2">
        <v>2022</v>
      </c>
      <c r="E162" s="2">
        <v>2730</v>
      </c>
      <c r="F162" s="21">
        <v>3.45</v>
      </c>
      <c r="G162" s="21">
        <v>7.5</v>
      </c>
      <c r="H162" s="21">
        <v>260.24334556000002</v>
      </c>
      <c r="I162" s="21">
        <v>1.794</v>
      </c>
      <c r="J162" s="21">
        <v>4</v>
      </c>
      <c r="K162" s="1">
        <v>-1.5</v>
      </c>
      <c r="L162" s="21">
        <v>97.494666115705996</v>
      </c>
      <c r="M162" s="21">
        <v>111.1</v>
      </c>
      <c r="N162" s="13">
        <v>214000</v>
      </c>
      <c r="O162" s="22">
        <v>18090.400000000001</v>
      </c>
      <c r="Q162" s="5"/>
    </row>
    <row r="163" spans="1:17" x14ac:dyDescent="0.35">
      <c r="A163" s="10">
        <v>44592</v>
      </c>
      <c r="B163" s="2">
        <v>5</v>
      </c>
      <c r="C163" s="2">
        <v>2</v>
      </c>
      <c r="D163" s="2">
        <v>2022</v>
      </c>
      <c r="E163" s="2">
        <v>2291</v>
      </c>
      <c r="F163" s="21">
        <v>3.56</v>
      </c>
      <c r="G163" s="21">
        <v>7.9</v>
      </c>
      <c r="H163" s="21">
        <v>265.11846374999999</v>
      </c>
      <c r="I163" s="21">
        <v>1.8260000000000001</v>
      </c>
      <c r="J163" s="21">
        <v>3.8</v>
      </c>
      <c r="K163" s="1">
        <v>-1.5</v>
      </c>
      <c r="L163" s="21">
        <v>97.189966752009298</v>
      </c>
      <c r="M163" s="21">
        <v>105.7</v>
      </c>
      <c r="N163" s="13">
        <v>191000</v>
      </c>
      <c r="O163" s="22">
        <v>18199</v>
      </c>
      <c r="Q163" s="5"/>
    </row>
    <row r="164" spans="1:17" x14ac:dyDescent="0.35">
      <c r="A164" s="10">
        <v>44599</v>
      </c>
      <c r="B164" s="2">
        <v>6</v>
      </c>
      <c r="C164" s="2">
        <v>2</v>
      </c>
      <c r="D164" s="2">
        <v>2022</v>
      </c>
      <c r="E164" s="2">
        <v>2068</v>
      </c>
      <c r="F164" s="21">
        <v>3.55</v>
      </c>
      <c r="G164" s="21">
        <v>7.9</v>
      </c>
      <c r="H164" s="21">
        <v>265.11846374999999</v>
      </c>
      <c r="I164" s="21">
        <v>1.954</v>
      </c>
      <c r="J164" s="21">
        <v>3.8</v>
      </c>
      <c r="K164" s="1">
        <v>-1.5</v>
      </c>
      <c r="L164" s="21">
        <v>97.189966752009298</v>
      </c>
      <c r="M164" s="21">
        <v>105.7</v>
      </c>
      <c r="N164" s="13">
        <v>209000</v>
      </c>
      <c r="O164" s="22">
        <v>18199</v>
      </c>
      <c r="Q164" s="5"/>
    </row>
    <row r="165" spans="1:17" x14ac:dyDescent="0.35">
      <c r="A165" s="10">
        <v>44606</v>
      </c>
      <c r="B165" s="2">
        <v>7</v>
      </c>
      <c r="C165" s="2">
        <v>2</v>
      </c>
      <c r="D165" s="2">
        <v>2022</v>
      </c>
      <c r="E165" s="2">
        <v>2024</v>
      </c>
      <c r="F165" s="21">
        <v>3.55</v>
      </c>
      <c r="G165" s="21">
        <v>7.9</v>
      </c>
      <c r="H165" s="21">
        <v>265.11846374999999</v>
      </c>
      <c r="I165" s="21">
        <v>1.9899999999999998</v>
      </c>
      <c r="J165" s="21">
        <v>3.8</v>
      </c>
      <c r="K165" s="1">
        <v>-1.5</v>
      </c>
      <c r="L165" s="21">
        <v>97.189966752009298</v>
      </c>
      <c r="M165" s="21">
        <v>105.7</v>
      </c>
      <c r="N165" s="13">
        <v>198000</v>
      </c>
      <c r="O165" s="22">
        <v>18199</v>
      </c>
      <c r="Q165" s="5"/>
    </row>
    <row r="166" spans="1:17" x14ac:dyDescent="0.35">
      <c r="A166" s="10">
        <v>44613</v>
      </c>
      <c r="B166" s="2">
        <v>8</v>
      </c>
      <c r="C166" s="2">
        <v>2</v>
      </c>
      <c r="D166" s="2">
        <v>2022</v>
      </c>
      <c r="E166" s="2">
        <v>1620</v>
      </c>
      <c r="F166" s="21">
        <v>3.69</v>
      </c>
      <c r="G166" s="21">
        <v>7.9</v>
      </c>
      <c r="H166" s="21">
        <v>265.11846374999999</v>
      </c>
      <c r="I166" s="21">
        <v>1.9379999999999999</v>
      </c>
      <c r="J166" s="21">
        <v>3.8</v>
      </c>
      <c r="K166" s="1">
        <v>-1.5</v>
      </c>
      <c r="L166" s="21">
        <v>97.189966752009298</v>
      </c>
      <c r="M166" s="21">
        <v>105.7</v>
      </c>
      <c r="N166" s="13">
        <v>182000</v>
      </c>
      <c r="O166" s="22">
        <v>18199</v>
      </c>
    </row>
    <row r="167" spans="1:17" x14ac:dyDescent="0.35">
      <c r="A167" s="10">
        <v>44620</v>
      </c>
      <c r="B167" s="2">
        <v>9</v>
      </c>
      <c r="C167" s="2">
        <v>3</v>
      </c>
      <c r="D167" s="2">
        <v>2022</v>
      </c>
      <c r="E167" s="2">
        <v>1659</v>
      </c>
      <c r="F167" s="21">
        <v>3.92</v>
      </c>
      <c r="G167" s="21">
        <v>8.5</v>
      </c>
      <c r="H167" s="21">
        <v>270.92149744</v>
      </c>
      <c r="I167" s="21">
        <v>1.802</v>
      </c>
      <c r="J167" s="21">
        <v>3.6</v>
      </c>
      <c r="K167" s="1">
        <v>-1.5</v>
      </c>
      <c r="L167" s="21">
        <v>96.971779653493996</v>
      </c>
      <c r="M167" s="21">
        <v>107.6</v>
      </c>
      <c r="N167" s="13">
        <v>198000</v>
      </c>
      <c r="O167" s="22">
        <v>18299.5</v>
      </c>
    </row>
    <row r="168" spans="1:17" x14ac:dyDescent="0.35">
      <c r="A168" s="10">
        <v>44627</v>
      </c>
      <c r="B168" s="2">
        <v>10</v>
      </c>
      <c r="C168" s="2">
        <v>3</v>
      </c>
      <c r="D168" s="2">
        <v>2022</v>
      </c>
      <c r="E168" s="2">
        <v>1517</v>
      </c>
      <c r="F168" s="21">
        <v>3.89</v>
      </c>
      <c r="G168" s="21">
        <v>8.5</v>
      </c>
      <c r="H168" s="21">
        <v>270.92149744</v>
      </c>
      <c r="I168" s="21">
        <v>1.9120000000000001</v>
      </c>
      <c r="J168" s="21">
        <v>3.6</v>
      </c>
      <c r="K168" s="1">
        <v>-1.5</v>
      </c>
      <c r="L168" s="21">
        <v>96.971779653493996</v>
      </c>
      <c r="M168" s="21">
        <v>107.6</v>
      </c>
      <c r="N168" s="13">
        <v>177000</v>
      </c>
      <c r="O168" s="22">
        <v>18299.5</v>
      </c>
    </row>
    <row r="169" spans="1:17" x14ac:dyDescent="0.35">
      <c r="A169" s="10">
        <v>44634</v>
      </c>
      <c r="B169" s="2">
        <v>11</v>
      </c>
      <c r="C169" s="2">
        <v>3</v>
      </c>
      <c r="D169" s="2">
        <v>2022</v>
      </c>
      <c r="E169" s="2">
        <v>1493</v>
      </c>
      <c r="F169" s="21">
        <v>3.76</v>
      </c>
      <c r="G169" s="21">
        <v>8.5</v>
      </c>
      <c r="H169" s="21">
        <v>270.92149744</v>
      </c>
      <c r="I169" s="21">
        <v>2.1640000000000001</v>
      </c>
      <c r="J169" s="21">
        <v>3.6</v>
      </c>
      <c r="K169" s="1">
        <v>-1.5</v>
      </c>
      <c r="L169" s="21">
        <v>96.971779653493996</v>
      </c>
      <c r="M169" s="21">
        <v>107.6</v>
      </c>
      <c r="N169" s="13">
        <v>166000</v>
      </c>
      <c r="O169" s="22">
        <v>18299.5</v>
      </c>
    </row>
    <row r="170" spans="1:17" x14ac:dyDescent="0.35">
      <c r="A170" s="10">
        <v>44641</v>
      </c>
      <c r="B170" s="2">
        <v>12</v>
      </c>
      <c r="C170" s="2">
        <v>3</v>
      </c>
      <c r="D170" s="2">
        <v>2022</v>
      </c>
      <c r="E170" s="2">
        <v>1039</v>
      </c>
      <c r="F170" s="21">
        <v>3.85</v>
      </c>
      <c r="G170" s="21">
        <v>8.5</v>
      </c>
      <c r="H170" s="21">
        <v>270.92149744</v>
      </c>
      <c r="I170" s="21">
        <v>2.3679999999999999</v>
      </c>
      <c r="J170" s="21">
        <v>3.6</v>
      </c>
      <c r="K170" s="1">
        <v>-1.5</v>
      </c>
      <c r="L170" s="21">
        <v>96.971779653493996</v>
      </c>
      <c r="M170" s="21">
        <v>107.6</v>
      </c>
      <c r="N170" s="13">
        <v>171000</v>
      </c>
      <c r="O170" s="22">
        <v>18299.5</v>
      </c>
    </row>
    <row r="171" spans="1:17" x14ac:dyDescent="0.35">
      <c r="A171" s="10">
        <v>44648</v>
      </c>
      <c r="B171" s="2">
        <v>13</v>
      </c>
      <c r="C171" s="2">
        <v>3</v>
      </c>
      <c r="D171" s="2">
        <v>2022</v>
      </c>
      <c r="E171" s="2">
        <v>793</v>
      </c>
      <c r="F171" s="21">
        <v>4.16</v>
      </c>
      <c r="G171" s="21">
        <v>8.5</v>
      </c>
      <c r="H171" s="21">
        <v>270.92149744</v>
      </c>
      <c r="I171" s="21">
        <v>2.3860000000000001</v>
      </c>
      <c r="J171" s="21">
        <v>3.6</v>
      </c>
      <c r="K171" s="1">
        <v>-1.5</v>
      </c>
      <c r="L171" s="21">
        <v>96.971779653493996</v>
      </c>
      <c r="M171" s="21">
        <v>107.6</v>
      </c>
      <c r="N171" s="13">
        <v>168000</v>
      </c>
      <c r="O171" s="22">
        <v>18299.5</v>
      </c>
    </row>
    <row r="172" spans="1:17" x14ac:dyDescent="0.35">
      <c r="A172" s="10">
        <v>44655</v>
      </c>
      <c r="B172" s="2">
        <v>14</v>
      </c>
      <c r="C172" s="2">
        <v>4</v>
      </c>
      <c r="D172" s="2">
        <v>2022</v>
      </c>
      <c r="E172" s="2">
        <v>716</v>
      </c>
      <c r="F172" s="21">
        <v>4.42</v>
      </c>
      <c r="G172" s="21">
        <v>8.3000000000000007</v>
      </c>
      <c r="H172" s="21">
        <v>276.76525377000002</v>
      </c>
      <c r="I172" s="21">
        <v>2.524</v>
      </c>
      <c r="J172" s="21">
        <v>3.6</v>
      </c>
      <c r="K172" s="1">
        <v>2.5</v>
      </c>
      <c r="L172" s="21">
        <v>96.821687969673405</v>
      </c>
      <c r="M172" s="21">
        <v>108.6</v>
      </c>
      <c r="N172" s="13">
        <v>186000</v>
      </c>
      <c r="O172" s="22">
        <v>18384.7</v>
      </c>
    </row>
    <row r="173" spans="1:17" x14ac:dyDescent="0.35">
      <c r="A173" s="10">
        <v>44662</v>
      </c>
      <c r="B173" s="2">
        <v>15</v>
      </c>
      <c r="C173" s="2">
        <v>4</v>
      </c>
      <c r="D173" s="2">
        <v>2022</v>
      </c>
      <c r="E173" s="2">
        <v>743</v>
      </c>
      <c r="F173" s="21">
        <v>4.67</v>
      </c>
      <c r="G173" s="21">
        <v>8.3000000000000007</v>
      </c>
      <c r="H173" s="21">
        <v>276.76525377000002</v>
      </c>
      <c r="I173" s="21">
        <v>2.778</v>
      </c>
      <c r="J173" s="21">
        <v>3.6</v>
      </c>
      <c r="K173" s="1">
        <v>2.5</v>
      </c>
      <c r="L173" s="21">
        <v>96.821687969673405</v>
      </c>
      <c r="M173" s="21">
        <v>108.6</v>
      </c>
      <c r="N173" s="13">
        <v>185000</v>
      </c>
      <c r="O173" s="22">
        <v>18384.7</v>
      </c>
    </row>
    <row r="174" spans="1:17" x14ac:dyDescent="0.35">
      <c r="A174" s="10">
        <v>44669</v>
      </c>
      <c r="B174" s="2">
        <v>16</v>
      </c>
      <c r="C174" s="2">
        <v>4</v>
      </c>
      <c r="D174" s="2">
        <v>2022</v>
      </c>
      <c r="E174" s="2">
        <v>695</v>
      </c>
      <c r="F174" s="21">
        <v>4.72</v>
      </c>
      <c r="G174" s="21">
        <v>8.3000000000000007</v>
      </c>
      <c r="H174" s="21">
        <v>276.76525377000002</v>
      </c>
      <c r="I174" s="21">
        <v>2.8860000000000001</v>
      </c>
      <c r="J174" s="21">
        <v>3.6</v>
      </c>
      <c r="K174" s="1">
        <v>2.5</v>
      </c>
      <c r="L174" s="21">
        <v>96.821687969673405</v>
      </c>
      <c r="M174" s="21">
        <v>108.6</v>
      </c>
      <c r="N174" s="13">
        <v>181000</v>
      </c>
      <c r="O174" s="22">
        <v>18384.7</v>
      </c>
    </row>
    <row r="175" spans="1:17" x14ac:dyDescent="0.35">
      <c r="A175" s="10">
        <v>44676</v>
      </c>
      <c r="B175" s="2">
        <v>17</v>
      </c>
      <c r="C175" s="2">
        <v>4</v>
      </c>
      <c r="D175" s="2">
        <v>2022</v>
      </c>
      <c r="E175" s="2">
        <v>665</v>
      </c>
      <c r="F175" s="21">
        <v>5</v>
      </c>
      <c r="G175" s="21">
        <v>8.3000000000000007</v>
      </c>
      <c r="H175" s="21">
        <v>276.76525377000002</v>
      </c>
      <c r="I175" s="21">
        <v>2.8280000000000003</v>
      </c>
      <c r="J175" s="21">
        <v>3.6</v>
      </c>
      <c r="K175" s="1">
        <v>2.5</v>
      </c>
      <c r="L175" s="21">
        <v>96.821687969673405</v>
      </c>
      <c r="M175" s="21">
        <v>108.6</v>
      </c>
      <c r="N175" s="13">
        <v>202000</v>
      </c>
      <c r="O175" s="22">
        <v>18384.7</v>
      </c>
    </row>
    <row r="176" spans="1:17" x14ac:dyDescent="0.35">
      <c r="A176" s="10">
        <v>44683</v>
      </c>
      <c r="B176" s="2">
        <v>18</v>
      </c>
      <c r="C176" s="2">
        <v>5</v>
      </c>
      <c r="D176" s="2">
        <v>2022</v>
      </c>
      <c r="E176" s="25">
        <v>749</v>
      </c>
      <c r="F176" s="21">
        <v>5.1100000000000003</v>
      </c>
      <c r="G176" s="21">
        <v>8.6</v>
      </c>
      <c r="H176" s="21">
        <v>282.693917</v>
      </c>
      <c r="I176" s="21">
        <v>3.0120000000000005</v>
      </c>
      <c r="J176" s="21">
        <v>3.6</v>
      </c>
      <c r="K176" s="1">
        <v>2.5</v>
      </c>
      <c r="L176" s="21">
        <v>96.341104990421996</v>
      </c>
      <c r="M176" s="21">
        <v>108.6</v>
      </c>
      <c r="N176" s="13">
        <v>197000</v>
      </c>
      <c r="O176" s="22">
        <v>18481.2</v>
      </c>
    </row>
    <row r="177" spans="1:15" x14ac:dyDescent="0.35">
      <c r="A177" s="10">
        <v>44690</v>
      </c>
      <c r="B177" s="2">
        <v>19</v>
      </c>
      <c r="C177" s="2">
        <v>5</v>
      </c>
      <c r="D177" s="2">
        <v>2022</v>
      </c>
      <c r="E177" s="25">
        <v>803</v>
      </c>
      <c r="F177" s="21">
        <v>5.0999999999999996</v>
      </c>
      <c r="G177" s="21">
        <v>8.6</v>
      </c>
      <c r="H177" s="21">
        <v>282.693917</v>
      </c>
      <c r="I177" s="21">
        <v>2.944</v>
      </c>
      <c r="J177" s="21">
        <v>3.6</v>
      </c>
      <c r="K177" s="1">
        <v>2.5</v>
      </c>
      <c r="L177" s="21">
        <v>96.341104990421996</v>
      </c>
      <c r="M177" s="21">
        <v>108.6</v>
      </c>
      <c r="N177" s="13">
        <v>218000</v>
      </c>
      <c r="O177" s="22">
        <v>18481.2</v>
      </c>
    </row>
    <row r="178" spans="1:15" x14ac:dyDescent="0.35">
      <c r="A178" s="10">
        <v>44697</v>
      </c>
      <c r="B178" s="2">
        <v>20</v>
      </c>
      <c r="C178" s="2">
        <v>5</v>
      </c>
      <c r="D178" s="2">
        <v>2022</v>
      </c>
      <c r="E178" s="25">
        <v>743</v>
      </c>
      <c r="F178" s="21">
        <v>5.27</v>
      </c>
      <c r="G178" s="21">
        <v>8.6</v>
      </c>
      <c r="H178" s="21">
        <v>282.693917</v>
      </c>
      <c r="I178" s="21">
        <v>2.8739999999999997</v>
      </c>
      <c r="J178" s="21">
        <v>3.6</v>
      </c>
      <c r="K178" s="1">
        <v>2.5</v>
      </c>
      <c r="L178" s="21">
        <v>96.341104990421996</v>
      </c>
      <c r="M178" s="21">
        <v>108.6</v>
      </c>
      <c r="N178" s="13">
        <v>211000</v>
      </c>
      <c r="O178" s="22">
        <v>18481.2</v>
      </c>
    </row>
    <row r="179" spans="1:15" x14ac:dyDescent="0.35">
      <c r="A179" s="10">
        <v>44704</v>
      </c>
      <c r="B179" s="2">
        <v>21</v>
      </c>
      <c r="C179" s="2">
        <v>5</v>
      </c>
      <c r="D179" s="2">
        <v>2022</v>
      </c>
      <c r="E179" s="25">
        <v>833</v>
      </c>
      <c r="F179" s="21">
        <v>5.3</v>
      </c>
      <c r="G179" s="21">
        <v>8.6</v>
      </c>
      <c r="H179" s="21">
        <v>282.693917</v>
      </c>
      <c r="I179" s="21">
        <v>2.7719999999999998</v>
      </c>
      <c r="J179" s="21">
        <v>3.6</v>
      </c>
      <c r="K179" s="1">
        <v>2.5</v>
      </c>
      <c r="L179" s="21">
        <v>96.341104990421996</v>
      </c>
      <c r="M179" s="21">
        <v>108.6</v>
      </c>
      <c r="N179" s="13">
        <v>202000</v>
      </c>
      <c r="O179" s="22">
        <v>18481.2</v>
      </c>
    </row>
    <row r="180" spans="1:15" x14ac:dyDescent="0.35">
      <c r="A180" s="10">
        <v>44711</v>
      </c>
      <c r="B180" s="2">
        <v>22</v>
      </c>
      <c r="C180" s="1">
        <f>MONTH(A180)</f>
        <v>5</v>
      </c>
      <c r="D180" s="2">
        <v>2022</v>
      </c>
      <c r="E180" s="26">
        <v>468</v>
      </c>
      <c r="F180" s="23">
        <v>5.09</v>
      </c>
      <c r="G180" s="24">
        <v>8.6</v>
      </c>
      <c r="H180" s="21">
        <v>282.693917</v>
      </c>
      <c r="I180" s="23">
        <v>1.77</v>
      </c>
      <c r="J180" s="24">
        <v>3.6</v>
      </c>
      <c r="K180" s="1">
        <v>2.5</v>
      </c>
      <c r="L180" s="21">
        <v>96.341104990421996</v>
      </c>
      <c r="M180" s="24">
        <v>103.2</v>
      </c>
      <c r="N180" s="23">
        <v>186766</v>
      </c>
      <c r="O180" s="22">
        <v>18481.2</v>
      </c>
    </row>
    <row r="181" spans="1:15" x14ac:dyDescent="0.35">
      <c r="A181" s="10">
        <v>44718</v>
      </c>
      <c r="B181" s="2">
        <v>23</v>
      </c>
      <c r="C181" s="1">
        <f t="shared" ref="C181:C200" si="0">MONTH(A181)</f>
        <v>6</v>
      </c>
      <c r="D181" s="2">
        <v>2022</v>
      </c>
      <c r="E181" s="26">
        <v>834</v>
      </c>
      <c r="F181" s="23">
        <v>5.23</v>
      </c>
      <c r="G181" s="23">
        <v>9.1</v>
      </c>
      <c r="H181" s="24">
        <v>272.20676090285713</v>
      </c>
      <c r="I181" s="23">
        <v>2.2000000000000002</v>
      </c>
      <c r="J181" s="24">
        <v>3.6</v>
      </c>
      <c r="K181" s="1">
        <v>2.5</v>
      </c>
      <c r="L181" s="24">
        <v>96.703655364162401</v>
      </c>
      <c r="M181" s="23">
        <v>98.7</v>
      </c>
      <c r="N181" s="23">
        <v>206099</v>
      </c>
      <c r="O181" s="22">
        <v>18388.735714285718</v>
      </c>
    </row>
    <row r="182" spans="1:15" x14ac:dyDescent="0.35">
      <c r="A182" s="10">
        <v>44725</v>
      </c>
      <c r="B182" s="2">
        <v>24</v>
      </c>
      <c r="C182" s="1">
        <f t="shared" si="0"/>
        <v>6</v>
      </c>
      <c r="D182" s="2">
        <v>2022</v>
      </c>
      <c r="E182" s="26">
        <v>784</v>
      </c>
      <c r="F182" s="23">
        <v>5.78</v>
      </c>
      <c r="G182" s="23">
        <v>9.1</v>
      </c>
      <c r="H182" s="24">
        <v>272.20676090285713</v>
      </c>
      <c r="I182" s="23">
        <v>2.41</v>
      </c>
      <c r="J182" s="24">
        <v>3.6</v>
      </c>
      <c r="K182" s="1">
        <v>2.5</v>
      </c>
      <c r="L182" s="24">
        <v>96.703655364162401</v>
      </c>
      <c r="M182" s="23">
        <v>98.7</v>
      </c>
      <c r="N182" s="23">
        <v>206361</v>
      </c>
      <c r="O182" s="22">
        <v>18388.735714285718</v>
      </c>
    </row>
    <row r="183" spans="1:15" x14ac:dyDescent="0.35">
      <c r="A183" s="10">
        <v>44732</v>
      </c>
      <c r="B183" s="2">
        <v>25</v>
      </c>
      <c r="C183" s="1">
        <f t="shared" si="0"/>
        <v>6</v>
      </c>
      <c r="D183" s="2">
        <v>2022</v>
      </c>
      <c r="E183" s="26">
        <v>691</v>
      </c>
      <c r="F183" s="23">
        <v>5.81</v>
      </c>
      <c r="G183" s="23">
        <v>9.1</v>
      </c>
      <c r="H183" s="24">
        <v>272.20676090285713</v>
      </c>
      <c r="I183" s="23">
        <v>1.87</v>
      </c>
      <c r="J183" s="24">
        <v>3.6</v>
      </c>
      <c r="K183" s="1">
        <v>2.5</v>
      </c>
      <c r="L183" s="24">
        <v>96.703655364162401</v>
      </c>
      <c r="M183" s="23">
        <v>98.7</v>
      </c>
      <c r="N183" s="23">
        <v>207588</v>
      </c>
      <c r="O183" s="22">
        <v>18388.735714285718</v>
      </c>
    </row>
    <row r="184" spans="1:15" x14ac:dyDescent="0.35">
      <c r="A184" s="10">
        <v>44739</v>
      </c>
      <c r="B184" s="2">
        <v>26</v>
      </c>
      <c r="C184" s="1">
        <f t="shared" si="0"/>
        <v>6</v>
      </c>
      <c r="D184" s="2">
        <v>2022</v>
      </c>
      <c r="E184" s="26">
        <v>656</v>
      </c>
      <c r="F184" s="23">
        <v>5.7</v>
      </c>
      <c r="G184" s="23">
        <v>9.1</v>
      </c>
      <c r="H184" s="24">
        <v>272.20676090285713</v>
      </c>
      <c r="I184" s="23">
        <v>2.29</v>
      </c>
      <c r="J184" s="24">
        <v>3.6</v>
      </c>
      <c r="K184" s="1">
        <v>2.5</v>
      </c>
      <c r="L184" s="24">
        <v>96.703655364162401</v>
      </c>
      <c r="M184" s="23">
        <v>98.7</v>
      </c>
      <c r="N184" s="23">
        <v>220438</v>
      </c>
      <c r="O184" s="22">
        <v>18388.735714285718</v>
      </c>
    </row>
    <row r="185" spans="1:15" x14ac:dyDescent="0.35">
      <c r="A185" s="10">
        <v>44746</v>
      </c>
      <c r="B185" s="2">
        <v>27</v>
      </c>
      <c r="C185" s="1">
        <f t="shared" si="0"/>
        <v>7</v>
      </c>
      <c r="D185" s="2">
        <v>2022</v>
      </c>
      <c r="E185" s="26">
        <v>464</v>
      </c>
      <c r="F185" s="23">
        <v>5.3</v>
      </c>
      <c r="G185" s="23">
        <v>9.1</v>
      </c>
      <c r="H185" s="24">
        <v>274.25335819721084</v>
      </c>
      <c r="I185" s="23">
        <v>1.8</v>
      </c>
      <c r="J185" s="24">
        <v>3.6</v>
      </c>
      <c r="K185" s="23">
        <v>2.5</v>
      </c>
      <c r="L185" s="24">
        <v>96.600530637496391</v>
      </c>
      <c r="M185" s="24">
        <v>105.13846153846156</v>
      </c>
      <c r="N185" s="23">
        <v>241138</v>
      </c>
      <c r="O185" s="22">
        <v>18423.057142857146</v>
      </c>
    </row>
    <row r="186" spans="1:15" x14ac:dyDescent="0.35">
      <c r="A186" s="10">
        <v>44753</v>
      </c>
      <c r="B186" s="2">
        <v>28</v>
      </c>
      <c r="C186" s="1">
        <f t="shared" si="0"/>
        <v>7</v>
      </c>
      <c r="D186" s="2">
        <v>2022</v>
      </c>
      <c r="E186" s="26">
        <v>904</v>
      </c>
      <c r="F186" s="23">
        <v>5.5</v>
      </c>
      <c r="G186" s="23">
        <v>9.1</v>
      </c>
      <c r="H186" s="24">
        <v>274.25335819721084</v>
      </c>
      <c r="I186" s="23">
        <v>2.2000000000000002</v>
      </c>
      <c r="J186" s="24">
        <v>3.6</v>
      </c>
      <c r="K186" s="23">
        <v>2.5</v>
      </c>
      <c r="L186" s="24">
        <v>96.600530637496391</v>
      </c>
      <c r="M186" s="24">
        <v>105.13846153846156</v>
      </c>
      <c r="N186" s="27">
        <v>248991</v>
      </c>
      <c r="O186" s="22">
        <v>18423.057142857146</v>
      </c>
    </row>
    <row r="187" spans="1:15" x14ac:dyDescent="0.35">
      <c r="A187" s="10">
        <v>44760</v>
      </c>
      <c r="B187" s="2">
        <v>29</v>
      </c>
      <c r="C187" s="1">
        <f t="shared" si="0"/>
        <v>7</v>
      </c>
      <c r="D187" s="2">
        <v>2022</v>
      </c>
      <c r="E187" s="26">
        <v>862</v>
      </c>
      <c r="F187" s="21">
        <v>5.3809090909090918</v>
      </c>
      <c r="G187" s="23">
        <v>9.1</v>
      </c>
      <c r="H187" s="24">
        <v>274.25335819721084</v>
      </c>
      <c r="I187" s="22">
        <v>2.414166666666667</v>
      </c>
      <c r="J187" s="24">
        <v>3.6</v>
      </c>
      <c r="K187" s="23">
        <v>2.5</v>
      </c>
      <c r="L187" s="24">
        <v>96.600530637496391</v>
      </c>
      <c r="M187" s="24">
        <v>105.13846153846156</v>
      </c>
      <c r="N187" s="28">
        <v>212281.75</v>
      </c>
      <c r="O187" s="22">
        <v>18423.057142857146</v>
      </c>
    </row>
    <row r="188" spans="1:15" x14ac:dyDescent="0.35">
      <c r="A188" s="10">
        <v>44767</v>
      </c>
      <c r="B188" s="2">
        <v>30</v>
      </c>
      <c r="C188" s="1">
        <f t="shared" si="0"/>
        <v>7</v>
      </c>
      <c r="D188" s="2">
        <v>2022</v>
      </c>
      <c r="E188" s="26">
        <v>835</v>
      </c>
      <c r="F188" s="21">
        <v>5.4055371900826445</v>
      </c>
      <c r="G188" s="23">
        <v>9.1</v>
      </c>
      <c r="H188" s="24">
        <v>274.25335819721084</v>
      </c>
      <c r="I188" s="22">
        <v>2.3796805555555554</v>
      </c>
      <c r="J188" s="24">
        <v>3.6</v>
      </c>
      <c r="K188" s="23">
        <v>2.5</v>
      </c>
      <c r="L188" s="24">
        <v>96.600530637496391</v>
      </c>
      <c r="M188" s="24">
        <v>105.13846153846156</v>
      </c>
      <c r="N188" s="28">
        <v>213138.5625</v>
      </c>
      <c r="O188" s="13">
        <v>18423.057142857146</v>
      </c>
    </row>
    <row r="189" spans="1:15" x14ac:dyDescent="0.35">
      <c r="A189" s="10">
        <v>44774</v>
      </c>
      <c r="B189" s="2">
        <v>31</v>
      </c>
      <c r="C189" s="1">
        <f t="shared" si="0"/>
        <v>8</v>
      </c>
      <c r="D189" s="2">
        <v>2022</v>
      </c>
      <c r="E189" s="26">
        <v>718</v>
      </c>
      <c r="F189" s="21">
        <v>5.4055371900826445</v>
      </c>
      <c r="G189" s="23">
        <v>9.1</v>
      </c>
      <c r="H189" s="24">
        <v>274.25335819721084</v>
      </c>
      <c r="I189" s="22">
        <v>2.3796805555555554</v>
      </c>
      <c r="J189" s="24">
        <v>3.6</v>
      </c>
      <c r="K189" s="23">
        <v>2.5</v>
      </c>
      <c r="L189" s="24">
        <v>96.600530637496391</v>
      </c>
      <c r="M189" s="24">
        <v>105.13846153846156</v>
      </c>
      <c r="N189" s="28">
        <v>213138.5625</v>
      </c>
      <c r="O189" s="13">
        <v>18423.057142857146</v>
      </c>
    </row>
    <row r="190" spans="1:15" x14ac:dyDescent="0.35">
      <c r="A190" s="10">
        <v>44781</v>
      </c>
      <c r="B190" s="2">
        <v>32</v>
      </c>
      <c r="C190" s="1">
        <f t="shared" si="0"/>
        <v>8</v>
      </c>
      <c r="D190" s="2">
        <v>2022</v>
      </c>
      <c r="E190" s="26"/>
      <c r="F190" s="21">
        <v>5.4055371900826445</v>
      </c>
      <c r="G190" s="23">
        <v>9.1</v>
      </c>
      <c r="H190" s="24">
        <v>274.25335819721084</v>
      </c>
      <c r="I190" s="22">
        <v>2.3796805555555554</v>
      </c>
      <c r="J190" s="24">
        <v>3.6</v>
      </c>
      <c r="K190" s="23">
        <v>2.5</v>
      </c>
      <c r="L190" s="24">
        <v>96.600530637496391</v>
      </c>
      <c r="M190" s="24">
        <v>105.13846153846156</v>
      </c>
      <c r="N190" s="28">
        <v>213138.5625</v>
      </c>
      <c r="O190" s="13">
        <v>18423.057142857146</v>
      </c>
    </row>
    <row r="191" spans="1:15" x14ac:dyDescent="0.35">
      <c r="A191" s="10">
        <v>44788</v>
      </c>
      <c r="B191" s="2">
        <v>33</v>
      </c>
      <c r="C191" s="1">
        <f t="shared" si="0"/>
        <v>8</v>
      </c>
      <c r="D191" s="2">
        <v>2022</v>
      </c>
      <c r="E191" s="26"/>
      <c r="F191" s="21">
        <v>5.4055371900826445</v>
      </c>
      <c r="G191" s="23">
        <v>9.1</v>
      </c>
      <c r="H191" s="24">
        <v>274.25335819721084</v>
      </c>
      <c r="I191" s="22">
        <v>2.3796805555555554</v>
      </c>
      <c r="J191" s="24">
        <v>3.6</v>
      </c>
      <c r="K191" s="23">
        <v>2.5</v>
      </c>
      <c r="L191" s="24">
        <v>96.600530637496391</v>
      </c>
      <c r="M191" s="24">
        <v>105.13846153846156</v>
      </c>
      <c r="N191" s="28">
        <v>213138.5625</v>
      </c>
      <c r="O191" s="13">
        <v>18423.057142857146</v>
      </c>
    </row>
    <row r="192" spans="1:15" x14ac:dyDescent="0.35">
      <c r="A192" s="10">
        <v>44795</v>
      </c>
      <c r="B192" s="2">
        <v>34</v>
      </c>
      <c r="C192" s="1">
        <f t="shared" si="0"/>
        <v>8</v>
      </c>
      <c r="D192" s="2">
        <v>2022</v>
      </c>
      <c r="E192" s="26"/>
      <c r="F192" s="21">
        <v>5.4055371900826445</v>
      </c>
      <c r="G192" s="23">
        <v>9.1</v>
      </c>
      <c r="H192" s="24">
        <v>274.25335819721084</v>
      </c>
      <c r="I192" s="22">
        <v>2.3796805555555554</v>
      </c>
      <c r="J192" s="24">
        <v>3.6</v>
      </c>
      <c r="K192" s="23">
        <v>2.5</v>
      </c>
      <c r="L192" s="24">
        <v>96.600530637496391</v>
      </c>
      <c r="M192" s="24">
        <v>105.13846153846156</v>
      </c>
      <c r="N192" s="28">
        <v>213138.5625</v>
      </c>
      <c r="O192" s="13">
        <v>18423.057142857146</v>
      </c>
    </row>
    <row r="193" spans="1:15" x14ac:dyDescent="0.35">
      <c r="A193" s="10">
        <v>44802</v>
      </c>
      <c r="B193" s="2">
        <v>35</v>
      </c>
      <c r="C193" s="1">
        <f t="shared" si="0"/>
        <v>8</v>
      </c>
      <c r="D193" s="2">
        <v>2022</v>
      </c>
      <c r="E193" s="26"/>
      <c r="F193" s="21">
        <v>5.4055371900826445</v>
      </c>
      <c r="G193" s="23">
        <v>9.1</v>
      </c>
      <c r="H193" s="24">
        <v>274.25335819721084</v>
      </c>
      <c r="I193" s="22">
        <v>2.3796805555555554</v>
      </c>
      <c r="J193" s="24">
        <v>3.6</v>
      </c>
      <c r="K193" s="23">
        <v>2.5</v>
      </c>
      <c r="L193" s="24">
        <v>96.600530637496391</v>
      </c>
      <c r="M193" s="24">
        <v>105.13846153846156</v>
      </c>
      <c r="N193" s="28">
        <v>213138.5625</v>
      </c>
      <c r="O193" s="13">
        <v>18423.057142857146</v>
      </c>
    </row>
    <row r="194" spans="1:15" x14ac:dyDescent="0.35">
      <c r="A194" s="10">
        <v>44809</v>
      </c>
      <c r="B194" s="2">
        <v>36</v>
      </c>
      <c r="C194" s="1">
        <f t="shared" si="0"/>
        <v>9</v>
      </c>
      <c r="D194" s="2">
        <v>2022</v>
      </c>
      <c r="E194" s="26"/>
      <c r="F194" s="21">
        <v>5.4055371900826445</v>
      </c>
      <c r="G194" s="23">
        <v>9.1</v>
      </c>
      <c r="H194" s="24">
        <v>274.25335819721084</v>
      </c>
      <c r="I194" s="22">
        <v>2.3796805555555554</v>
      </c>
      <c r="J194" s="24">
        <v>3.6</v>
      </c>
      <c r="K194" s="23">
        <v>2.5</v>
      </c>
      <c r="L194" s="24">
        <v>96.600530637496391</v>
      </c>
      <c r="M194" s="24">
        <v>105.13846153846156</v>
      </c>
      <c r="N194" s="28">
        <v>213138.5625</v>
      </c>
      <c r="O194" s="13">
        <v>18423.057142857146</v>
      </c>
    </row>
    <row r="195" spans="1:15" x14ac:dyDescent="0.35">
      <c r="A195" s="10">
        <v>44816</v>
      </c>
      <c r="B195" s="2">
        <v>37</v>
      </c>
      <c r="C195" s="1">
        <f t="shared" si="0"/>
        <v>9</v>
      </c>
      <c r="D195" s="2">
        <v>2022</v>
      </c>
      <c r="E195" s="26"/>
      <c r="F195" s="21">
        <v>5.4055371900826445</v>
      </c>
      <c r="G195" s="23">
        <v>9.1</v>
      </c>
      <c r="H195" s="24">
        <v>274.25335819721084</v>
      </c>
      <c r="I195" s="22">
        <v>2.3796805555555554</v>
      </c>
      <c r="J195" s="24">
        <v>3.6</v>
      </c>
      <c r="K195" s="23">
        <v>2.5</v>
      </c>
      <c r="L195" s="24">
        <v>96.600530637496391</v>
      </c>
      <c r="M195" s="24">
        <v>105.13846153846156</v>
      </c>
      <c r="N195" s="28">
        <v>213138.5625</v>
      </c>
      <c r="O195" s="13">
        <v>18423.057142857146</v>
      </c>
    </row>
    <row r="196" spans="1:15" x14ac:dyDescent="0.35">
      <c r="A196" s="10">
        <v>44823</v>
      </c>
      <c r="B196" s="2">
        <v>38</v>
      </c>
      <c r="C196" s="1">
        <f t="shared" si="0"/>
        <v>9</v>
      </c>
      <c r="D196" s="2">
        <v>2022</v>
      </c>
      <c r="E196" s="26"/>
      <c r="F196" s="21">
        <v>5.4055371900826445</v>
      </c>
      <c r="G196" s="23">
        <v>9.1</v>
      </c>
      <c r="H196" s="24">
        <v>274.25335819721084</v>
      </c>
      <c r="I196" s="22">
        <v>2.3796805555555554</v>
      </c>
      <c r="J196" s="24">
        <v>3.6</v>
      </c>
      <c r="K196" s="23">
        <v>2.5</v>
      </c>
      <c r="L196" s="24">
        <v>96.600530637496391</v>
      </c>
      <c r="M196" s="24">
        <v>105.13846153846156</v>
      </c>
      <c r="N196" s="28">
        <v>213138.5625</v>
      </c>
      <c r="O196" s="13">
        <v>18423.057142857146</v>
      </c>
    </row>
    <row r="197" spans="1:15" x14ac:dyDescent="0.35">
      <c r="A197" s="10">
        <v>44830</v>
      </c>
      <c r="B197" s="2">
        <v>39</v>
      </c>
      <c r="C197" s="1">
        <f t="shared" si="0"/>
        <v>9</v>
      </c>
      <c r="D197" s="2">
        <v>2022</v>
      </c>
      <c r="E197" s="26"/>
      <c r="F197" s="21">
        <v>5.4055371900826445</v>
      </c>
      <c r="G197" s="23">
        <v>9.1</v>
      </c>
      <c r="H197" s="24">
        <v>274.25335819721084</v>
      </c>
      <c r="I197" s="22">
        <v>2.3796805555555554</v>
      </c>
      <c r="J197" s="24">
        <v>3.6</v>
      </c>
      <c r="K197" s="23">
        <v>2.5</v>
      </c>
      <c r="L197" s="24">
        <v>96.600530637496391</v>
      </c>
      <c r="M197" s="24">
        <v>105.13846153846156</v>
      </c>
      <c r="N197" s="28">
        <v>213138.5625</v>
      </c>
      <c r="O197" s="13">
        <v>18423.057142857146</v>
      </c>
    </row>
    <row r="198" spans="1:15" x14ac:dyDescent="0.35">
      <c r="A198" s="30">
        <v>44836</v>
      </c>
      <c r="B198" s="31">
        <v>40</v>
      </c>
      <c r="C198" s="31">
        <f t="shared" si="0"/>
        <v>10</v>
      </c>
      <c r="D198" s="31">
        <v>2022</v>
      </c>
      <c r="E198" s="29"/>
      <c r="F198" s="21">
        <v>5.4055371900826445</v>
      </c>
      <c r="G198" s="23">
        <v>9.1</v>
      </c>
      <c r="H198" s="24">
        <v>274.25335819721084</v>
      </c>
      <c r="I198" s="22">
        <v>2.3796805555555554</v>
      </c>
      <c r="J198" s="24">
        <v>3.6</v>
      </c>
      <c r="K198" s="23">
        <v>2.5</v>
      </c>
      <c r="L198" s="24">
        <v>96.600530637496391</v>
      </c>
      <c r="M198" s="24">
        <v>105.13846153846156</v>
      </c>
      <c r="N198" s="28">
        <v>213138.5625</v>
      </c>
      <c r="O198" s="13">
        <v>18423.057142857146</v>
      </c>
    </row>
    <row r="199" spans="1:15" x14ac:dyDescent="0.35">
      <c r="A199" s="30">
        <v>44843</v>
      </c>
      <c r="B199" s="31">
        <v>41</v>
      </c>
      <c r="C199" s="31">
        <f t="shared" si="0"/>
        <v>10</v>
      </c>
      <c r="D199" s="31">
        <v>2022</v>
      </c>
      <c r="E199" s="29"/>
      <c r="F199" s="21">
        <v>5.4055371900826445</v>
      </c>
      <c r="G199" s="23">
        <v>9.1</v>
      </c>
      <c r="H199" s="24">
        <v>274.25335819721084</v>
      </c>
      <c r="I199" s="22">
        <v>2.3796805555555554</v>
      </c>
      <c r="J199" s="24">
        <v>3.6</v>
      </c>
      <c r="K199" s="23">
        <v>2.5</v>
      </c>
      <c r="L199" s="24">
        <v>96.600530637496391</v>
      </c>
      <c r="M199" s="24">
        <v>105.13846153846156</v>
      </c>
      <c r="N199" s="28">
        <v>213138.5625</v>
      </c>
      <c r="O199" s="13">
        <v>18423.057142857146</v>
      </c>
    </row>
    <row r="200" spans="1:15" x14ac:dyDescent="0.35">
      <c r="A200" s="30">
        <v>44850</v>
      </c>
      <c r="B200" s="31">
        <v>42</v>
      </c>
      <c r="C200" s="31">
        <f t="shared" si="0"/>
        <v>10</v>
      </c>
      <c r="D200" s="31">
        <v>2022</v>
      </c>
      <c r="E200" s="29"/>
      <c r="F200" s="21">
        <v>5.4055371900826445</v>
      </c>
      <c r="G200" s="23">
        <v>9.1</v>
      </c>
      <c r="H200" s="24">
        <v>274.25335819721084</v>
      </c>
      <c r="I200" s="22">
        <v>2.3796805555555554</v>
      </c>
      <c r="J200" s="24">
        <v>3.6</v>
      </c>
      <c r="K200" s="23">
        <v>2.5</v>
      </c>
      <c r="L200" s="24">
        <v>96.600530637496391</v>
      </c>
      <c r="M200" s="24">
        <v>105.13846153846156</v>
      </c>
      <c r="N200" s="28">
        <v>213138.5625</v>
      </c>
      <c r="O200" s="13">
        <v>18423.057142857146</v>
      </c>
    </row>
    <row r="201" spans="1:15" x14ac:dyDescent="0.35">
      <c r="A201" s="30">
        <v>44857</v>
      </c>
      <c r="B201" s="31">
        <v>43</v>
      </c>
      <c r="C201" s="31">
        <v>10</v>
      </c>
      <c r="D201" s="31">
        <v>2022</v>
      </c>
      <c r="E201" s="29"/>
      <c r="F201" s="21">
        <v>5.4055371900826445</v>
      </c>
      <c r="G201" s="23">
        <v>9.1</v>
      </c>
      <c r="H201" s="24">
        <v>274.25335819721084</v>
      </c>
      <c r="I201" s="22">
        <v>2.3796805555555554</v>
      </c>
      <c r="J201" s="24">
        <v>3.6</v>
      </c>
      <c r="K201" s="23">
        <v>2.5</v>
      </c>
      <c r="L201" s="24">
        <v>96.600530637496391</v>
      </c>
      <c r="M201" s="24">
        <v>105.13846153846156</v>
      </c>
      <c r="N201" s="28">
        <v>213138.5625</v>
      </c>
      <c r="O201" s="13">
        <v>18423.057142857146</v>
      </c>
    </row>
    <row r="202" spans="1:15" x14ac:dyDescent="0.35">
      <c r="A202" s="30">
        <v>44864</v>
      </c>
      <c r="B202" s="31">
        <v>44</v>
      </c>
      <c r="C202" s="31">
        <v>10</v>
      </c>
      <c r="D202" s="31">
        <v>2022</v>
      </c>
      <c r="E202" s="29"/>
      <c r="F202" s="21">
        <v>5.4055371900826445</v>
      </c>
      <c r="G202" s="23">
        <v>9.1</v>
      </c>
      <c r="H202" s="24">
        <v>274.25335819721084</v>
      </c>
      <c r="I202" s="22">
        <v>2.3796805555555554</v>
      </c>
      <c r="J202" s="24">
        <v>3.6</v>
      </c>
      <c r="K202" s="23">
        <v>2.5</v>
      </c>
      <c r="L202" s="24">
        <v>96.600530637496391</v>
      </c>
      <c r="M202" s="24">
        <v>105.13846153846156</v>
      </c>
      <c r="N202" s="28">
        <v>213138.5625</v>
      </c>
      <c r="O202" s="13">
        <v>18423.057142857146</v>
      </c>
    </row>
  </sheetData>
  <autoFilter ref="A1:T179"/>
  <conditionalFormatting sqref="A2:A179">
    <cfRule type="containsText" dxfId="2" priority="5" operator="containsText" text="Date">
      <formula>NOT(ISERROR(SEARCH("Date",A2)))</formula>
    </cfRule>
  </conditionalFormatting>
  <conditionalFormatting sqref="A180:A197">
    <cfRule type="containsText" dxfId="1" priority="1" operator="containsText" text="Date">
      <formula>NOT(ISERROR(SEARCH("Date",A180)))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"/>
  <sheetViews>
    <sheetView workbookViewId="0">
      <selection activeCell="F5" sqref="F5"/>
    </sheetView>
  </sheetViews>
  <sheetFormatPr defaultRowHeight="14.5" x14ac:dyDescent="0.35"/>
  <cols>
    <col min="6" max="6" width="16.1796875" bestFit="1" customWidth="1"/>
    <col min="7" max="7" width="16.1796875" style="7" bestFit="1" customWidth="1"/>
    <col min="8" max="9" width="9.1796875" style="7"/>
  </cols>
  <sheetData>
    <row r="2" spans="1:17" x14ac:dyDescent="0.35">
      <c r="A2" s="3" t="s">
        <v>15</v>
      </c>
      <c r="B2" s="3" t="s">
        <v>13</v>
      </c>
      <c r="C2" s="3" t="s">
        <v>14</v>
      </c>
      <c r="D2" s="3" t="s">
        <v>12</v>
      </c>
      <c r="E2" s="3" t="s">
        <v>10</v>
      </c>
      <c r="F2" s="3" t="s">
        <v>17</v>
      </c>
      <c r="G2" s="3" t="s">
        <v>16</v>
      </c>
      <c r="H2" s="3" t="s">
        <v>18</v>
      </c>
      <c r="I2" s="3" t="s">
        <v>9</v>
      </c>
    </row>
    <row r="3" spans="1:17" x14ac:dyDescent="0.35">
      <c r="A3" s="10">
        <v>44396</v>
      </c>
      <c r="B3" s="2">
        <v>29</v>
      </c>
      <c r="C3" s="2">
        <v>7</v>
      </c>
      <c r="D3" s="2">
        <v>2021</v>
      </c>
      <c r="E3" s="1">
        <v>2837</v>
      </c>
      <c r="F3" s="15">
        <v>-3.648895</v>
      </c>
      <c r="G3" s="13">
        <f t="shared" ref="G3:G47" si="0">E3+F3</f>
        <v>2833.3511050000002</v>
      </c>
      <c r="H3" s="13">
        <f t="shared" ref="H3:H47" si="1">ABS(E3-G3)</f>
        <v>3.6488949999998113</v>
      </c>
      <c r="I3" s="14">
        <f t="shared" ref="I3:I47" si="2">H3/E3</f>
        <v>1.2861808248148788E-3</v>
      </c>
      <c r="L3" s="11">
        <v>0</v>
      </c>
      <c r="M3" s="12">
        <v>-3.648895</v>
      </c>
      <c r="O3" s="6">
        <f t="shared" ref="O3:O47" si="3">E3+M3</f>
        <v>2833.3511050000002</v>
      </c>
      <c r="P3" s="6">
        <f t="shared" ref="P3:P47" si="4">ABS(E3-O3)</f>
        <v>3.6488949999998113</v>
      </c>
      <c r="Q3" s="8">
        <f t="shared" ref="Q3:Q47" si="5">P3/E3</f>
        <v>1.2861808248148788E-3</v>
      </c>
    </row>
    <row r="4" spans="1:17" x14ac:dyDescent="0.35">
      <c r="A4" s="10">
        <v>44403</v>
      </c>
      <c r="B4" s="2">
        <v>30</v>
      </c>
      <c r="C4" s="2">
        <v>7</v>
      </c>
      <c r="D4" s="2">
        <v>2021</v>
      </c>
      <c r="E4" s="1">
        <v>3020</v>
      </c>
      <c r="F4" s="15">
        <v>103.86836700000001</v>
      </c>
      <c r="G4" s="13">
        <f t="shared" si="0"/>
        <v>3123.868367</v>
      </c>
      <c r="H4" s="13">
        <f t="shared" si="1"/>
        <v>103.86836700000003</v>
      </c>
      <c r="I4" s="14">
        <f t="shared" si="2"/>
        <v>3.439349900662253E-2</v>
      </c>
      <c r="L4" s="11">
        <v>1</v>
      </c>
      <c r="M4" s="12">
        <v>103.86836700000001</v>
      </c>
      <c r="O4" s="6">
        <f t="shared" si="3"/>
        <v>3123.868367</v>
      </c>
      <c r="P4" s="6">
        <f t="shared" si="4"/>
        <v>103.86836700000003</v>
      </c>
      <c r="Q4" s="8">
        <f t="shared" si="5"/>
        <v>3.439349900662253E-2</v>
      </c>
    </row>
    <row r="5" spans="1:17" x14ac:dyDescent="0.35">
      <c r="A5" s="10">
        <v>44410</v>
      </c>
      <c r="B5" s="2">
        <v>31</v>
      </c>
      <c r="C5" s="2">
        <v>8</v>
      </c>
      <c r="D5" s="2">
        <v>2021</v>
      </c>
      <c r="E5" s="1">
        <v>3077</v>
      </c>
      <c r="F5" s="15">
        <v>-133.06533400000001</v>
      </c>
      <c r="G5" s="13">
        <f t="shared" si="0"/>
        <v>2943.9346660000001</v>
      </c>
      <c r="H5" s="13">
        <f t="shared" si="1"/>
        <v>133.06533399999989</v>
      </c>
      <c r="I5" s="14">
        <f t="shared" si="2"/>
        <v>4.3245152421189433E-2</v>
      </c>
      <c r="L5" s="11">
        <v>2</v>
      </c>
      <c r="M5" s="12">
        <v>-133.06533400000001</v>
      </c>
      <c r="O5" s="6">
        <f t="shared" si="3"/>
        <v>2943.9346660000001</v>
      </c>
      <c r="P5" s="6">
        <f t="shared" si="4"/>
        <v>133.06533399999989</v>
      </c>
      <c r="Q5" s="8">
        <f t="shared" si="5"/>
        <v>4.3245152421189433E-2</v>
      </c>
    </row>
    <row r="6" spans="1:17" x14ac:dyDescent="0.35">
      <c r="A6" s="10">
        <v>44417</v>
      </c>
      <c r="B6" s="2">
        <v>32</v>
      </c>
      <c r="C6" s="2">
        <v>8</v>
      </c>
      <c r="D6" s="2">
        <v>2021</v>
      </c>
      <c r="E6" s="1">
        <v>3251</v>
      </c>
      <c r="F6" s="15">
        <v>-73.576410999999993</v>
      </c>
      <c r="G6" s="13">
        <f t="shared" si="0"/>
        <v>3177.423589</v>
      </c>
      <c r="H6" s="13">
        <f t="shared" si="1"/>
        <v>73.576411000000007</v>
      </c>
      <c r="I6" s="14">
        <f t="shared" si="2"/>
        <v>2.2631932020916644E-2</v>
      </c>
      <c r="L6" s="11">
        <v>3</v>
      </c>
      <c r="M6" s="12">
        <v>-73.576410999999993</v>
      </c>
      <c r="O6" s="6">
        <f t="shared" si="3"/>
        <v>3177.423589</v>
      </c>
      <c r="P6" s="6">
        <f t="shared" si="4"/>
        <v>73.576411000000007</v>
      </c>
      <c r="Q6" s="8">
        <f t="shared" si="5"/>
        <v>2.2631932020916644E-2</v>
      </c>
    </row>
    <row r="7" spans="1:17" x14ac:dyDescent="0.35">
      <c r="A7" s="10">
        <v>44424</v>
      </c>
      <c r="B7" s="2">
        <v>33</v>
      </c>
      <c r="C7" s="2">
        <v>8</v>
      </c>
      <c r="D7" s="2">
        <v>2021</v>
      </c>
      <c r="E7" s="1">
        <v>2821</v>
      </c>
      <c r="F7" s="15">
        <v>287.206323</v>
      </c>
      <c r="G7" s="13">
        <f t="shared" si="0"/>
        <v>3108.2063229999999</v>
      </c>
      <c r="H7" s="13">
        <f t="shared" si="1"/>
        <v>287.20632299999988</v>
      </c>
      <c r="I7" s="14">
        <f t="shared" si="2"/>
        <v>0.10181011095356253</v>
      </c>
      <c r="L7" s="11">
        <v>4</v>
      </c>
      <c r="M7" s="12">
        <v>287.206323</v>
      </c>
      <c r="O7" s="6">
        <f t="shared" si="3"/>
        <v>3108.2063229999999</v>
      </c>
      <c r="P7" s="6">
        <f t="shared" si="4"/>
        <v>287.20632299999988</v>
      </c>
      <c r="Q7" s="8">
        <f t="shared" si="5"/>
        <v>0.10181011095356253</v>
      </c>
    </row>
    <row r="8" spans="1:17" x14ac:dyDescent="0.35">
      <c r="A8" s="10">
        <v>44431</v>
      </c>
      <c r="B8" s="2">
        <v>34</v>
      </c>
      <c r="C8" s="2">
        <v>8</v>
      </c>
      <c r="D8" s="2">
        <v>2021</v>
      </c>
      <c r="E8" s="1">
        <v>2887</v>
      </c>
      <c r="F8" s="15">
        <v>-97.351786000000004</v>
      </c>
      <c r="G8" s="13">
        <f t="shared" si="0"/>
        <v>2789.6482139999998</v>
      </c>
      <c r="H8" s="13">
        <f t="shared" si="1"/>
        <v>97.351786000000175</v>
      </c>
      <c r="I8" s="14">
        <f t="shared" si="2"/>
        <v>3.3720743332178796E-2</v>
      </c>
      <c r="L8" s="11">
        <v>5</v>
      </c>
      <c r="M8" s="12">
        <v>-97.351786000000004</v>
      </c>
      <c r="O8" s="6">
        <f t="shared" si="3"/>
        <v>2789.6482139999998</v>
      </c>
      <c r="P8" s="6">
        <f t="shared" si="4"/>
        <v>97.351786000000175</v>
      </c>
      <c r="Q8" s="8">
        <f t="shared" si="5"/>
        <v>3.3720743332178796E-2</v>
      </c>
    </row>
    <row r="9" spans="1:17" x14ac:dyDescent="0.35">
      <c r="A9" s="10">
        <v>44438</v>
      </c>
      <c r="B9" s="2">
        <v>35</v>
      </c>
      <c r="C9" s="2">
        <v>9</v>
      </c>
      <c r="D9" s="2">
        <v>2021</v>
      </c>
      <c r="E9" s="1">
        <v>2988</v>
      </c>
      <c r="F9" s="15">
        <v>-78.755611999999999</v>
      </c>
      <c r="G9" s="13">
        <f t="shared" si="0"/>
        <v>2909.2443880000001</v>
      </c>
      <c r="H9" s="13">
        <f t="shared" si="1"/>
        <v>78.755611999999928</v>
      </c>
      <c r="I9" s="14">
        <f t="shared" si="2"/>
        <v>2.6357299866131167E-2</v>
      </c>
      <c r="L9" s="11">
        <v>6</v>
      </c>
      <c r="M9" s="12">
        <v>-78.755611999999999</v>
      </c>
      <c r="O9" s="6">
        <f t="shared" si="3"/>
        <v>2909.2443880000001</v>
      </c>
      <c r="P9" s="6">
        <f t="shared" si="4"/>
        <v>78.755611999999928</v>
      </c>
      <c r="Q9" s="8">
        <f t="shared" si="5"/>
        <v>2.6357299866131167E-2</v>
      </c>
    </row>
    <row r="10" spans="1:17" x14ac:dyDescent="0.35">
      <c r="A10" s="10">
        <v>44445</v>
      </c>
      <c r="B10" s="2">
        <v>36</v>
      </c>
      <c r="C10" s="2">
        <v>9</v>
      </c>
      <c r="D10" s="2">
        <v>2021</v>
      </c>
      <c r="E10" s="1">
        <v>2784</v>
      </c>
      <c r="F10" s="15">
        <v>430.35714300000001</v>
      </c>
      <c r="G10" s="13">
        <f t="shared" si="0"/>
        <v>3214.3571430000002</v>
      </c>
      <c r="H10" s="13">
        <f t="shared" si="1"/>
        <v>430.35714300000018</v>
      </c>
      <c r="I10" s="14">
        <f t="shared" si="2"/>
        <v>0.15458230711206902</v>
      </c>
      <c r="L10" s="11">
        <v>7</v>
      </c>
      <c r="M10" s="12">
        <v>430.35714300000001</v>
      </c>
      <c r="O10" s="6">
        <f t="shared" si="3"/>
        <v>3214.3571430000002</v>
      </c>
      <c r="P10" s="6">
        <f t="shared" si="4"/>
        <v>430.35714300000018</v>
      </c>
      <c r="Q10" s="8">
        <f t="shared" si="5"/>
        <v>0.15458230711206902</v>
      </c>
    </row>
    <row r="11" spans="1:17" x14ac:dyDescent="0.35">
      <c r="A11" s="10">
        <v>44452</v>
      </c>
      <c r="B11" s="2">
        <v>37</v>
      </c>
      <c r="C11" s="2">
        <v>9</v>
      </c>
      <c r="D11" s="2">
        <v>2021</v>
      </c>
      <c r="E11" s="1">
        <v>2950</v>
      </c>
      <c r="F11" s="15">
        <v>-221.58486400000001</v>
      </c>
      <c r="G11" s="13">
        <f t="shared" si="0"/>
        <v>2728.4151360000001</v>
      </c>
      <c r="H11" s="13">
        <f t="shared" si="1"/>
        <v>221.58486399999992</v>
      </c>
      <c r="I11" s="14">
        <f t="shared" si="2"/>
        <v>7.5113513220338962E-2</v>
      </c>
      <c r="L11" s="11">
        <v>8</v>
      </c>
      <c r="M11" s="12">
        <v>-221.58486400000001</v>
      </c>
      <c r="O11" s="6">
        <f t="shared" si="3"/>
        <v>2728.4151360000001</v>
      </c>
      <c r="P11" s="6">
        <f t="shared" si="4"/>
        <v>221.58486399999992</v>
      </c>
      <c r="Q11" s="8">
        <f t="shared" si="5"/>
        <v>7.5113513220338962E-2</v>
      </c>
    </row>
    <row r="12" spans="1:17" x14ac:dyDescent="0.35">
      <c r="A12" s="10">
        <v>44459</v>
      </c>
      <c r="B12" s="2">
        <v>38</v>
      </c>
      <c r="C12" s="2">
        <v>9</v>
      </c>
      <c r="D12" s="2">
        <v>2021</v>
      </c>
      <c r="E12" s="1">
        <v>2886</v>
      </c>
      <c r="F12" s="15">
        <v>-73.576410999999993</v>
      </c>
      <c r="G12" s="13">
        <f t="shared" si="0"/>
        <v>2812.423589</v>
      </c>
      <c r="H12" s="13">
        <f t="shared" si="1"/>
        <v>73.576411000000007</v>
      </c>
      <c r="I12" s="14">
        <f t="shared" si="2"/>
        <v>2.549425190575191E-2</v>
      </c>
      <c r="L12" s="11">
        <v>9</v>
      </c>
      <c r="M12" s="12">
        <v>-73.576410999999993</v>
      </c>
      <c r="O12" s="6">
        <f t="shared" si="3"/>
        <v>2812.423589</v>
      </c>
      <c r="P12" s="6">
        <f t="shared" si="4"/>
        <v>73.576411000000007</v>
      </c>
      <c r="Q12" s="8">
        <f t="shared" si="5"/>
        <v>2.549425190575191E-2</v>
      </c>
    </row>
    <row r="13" spans="1:17" x14ac:dyDescent="0.35">
      <c r="A13" s="10">
        <v>44466</v>
      </c>
      <c r="B13" s="2">
        <v>39</v>
      </c>
      <c r="C13" s="2">
        <v>10</v>
      </c>
      <c r="D13" s="2">
        <v>2021</v>
      </c>
      <c r="E13" s="1">
        <v>2789</v>
      </c>
      <c r="F13" s="15">
        <v>9.6254609999999996</v>
      </c>
      <c r="G13" s="13">
        <f t="shared" si="0"/>
        <v>2798.6254610000001</v>
      </c>
      <c r="H13" s="13">
        <f t="shared" si="1"/>
        <v>9.6254610000000866</v>
      </c>
      <c r="I13" s="14">
        <f t="shared" si="2"/>
        <v>3.451223019003258E-3</v>
      </c>
      <c r="L13" s="11">
        <v>10</v>
      </c>
      <c r="M13" s="12">
        <v>9.6254609999999996</v>
      </c>
      <c r="O13" s="6">
        <f t="shared" si="3"/>
        <v>2798.6254610000001</v>
      </c>
      <c r="P13" s="6">
        <f t="shared" si="4"/>
        <v>9.6254610000000866</v>
      </c>
      <c r="Q13" s="8">
        <f t="shared" si="5"/>
        <v>3.451223019003258E-3</v>
      </c>
    </row>
    <row r="14" spans="1:17" x14ac:dyDescent="0.35">
      <c r="A14" s="10">
        <v>44473</v>
      </c>
      <c r="B14" s="2">
        <v>40</v>
      </c>
      <c r="C14" s="2">
        <v>10</v>
      </c>
      <c r="D14" s="2">
        <v>2021</v>
      </c>
      <c r="E14" s="1">
        <v>2498</v>
      </c>
      <c r="F14" s="15">
        <v>-200.43183099999999</v>
      </c>
      <c r="G14" s="13">
        <f t="shared" si="0"/>
        <v>2297.5681690000001</v>
      </c>
      <c r="H14" s="13">
        <f t="shared" si="1"/>
        <v>200.43183099999987</v>
      </c>
      <c r="I14" s="14">
        <f t="shared" si="2"/>
        <v>8.0236921937549985E-2</v>
      </c>
      <c r="L14" s="11">
        <v>11</v>
      </c>
      <c r="M14" s="12">
        <v>-200.43183099999999</v>
      </c>
      <c r="O14" s="6">
        <f t="shared" si="3"/>
        <v>2297.5681690000001</v>
      </c>
      <c r="P14" s="6">
        <f t="shared" si="4"/>
        <v>200.43183099999987</v>
      </c>
      <c r="Q14" s="8">
        <f t="shared" si="5"/>
        <v>8.0236921937549985E-2</v>
      </c>
    </row>
    <row r="15" spans="1:17" x14ac:dyDescent="0.35">
      <c r="A15" s="10">
        <v>44480</v>
      </c>
      <c r="B15" s="2">
        <v>41</v>
      </c>
      <c r="C15" s="2">
        <v>10</v>
      </c>
      <c r="D15" s="2">
        <v>2021</v>
      </c>
      <c r="E15" s="1">
        <v>2697</v>
      </c>
      <c r="F15" s="15">
        <v>-79.816666999999995</v>
      </c>
      <c r="G15" s="13">
        <f t="shared" si="0"/>
        <v>2617.1833329999999</v>
      </c>
      <c r="H15" s="13">
        <f t="shared" si="1"/>
        <v>79.816667000000052</v>
      </c>
      <c r="I15" s="14">
        <f t="shared" si="2"/>
        <v>2.9594611420096423E-2</v>
      </c>
      <c r="L15" s="11">
        <v>12</v>
      </c>
      <c r="M15" s="12">
        <v>-79.816666999999995</v>
      </c>
      <c r="O15" s="6">
        <f t="shared" si="3"/>
        <v>2617.1833329999999</v>
      </c>
      <c r="P15" s="6">
        <f t="shared" si="4"/>
        <v>79.816667000000052</v>
      </c>
      <c r="Q15" s="8">
        <f t="shared" si="5"/>
        <v>2.9594611420096423E-2</v>
      </c>
    </row>
    <row r="16" spans="1:17" x14ac:dyDescent="0.35">
      <c r="A16" s="10">
        <v>44487</v>
      </c>
      <c r="B16" s="2">
        <v>42</v>
      </c>
      <c r="C16" s="2">
        <v>10</v>
      </c>
      <c r="D16" s="2">
        <v>2021</v>
      </c>
      <c r="E16" s="1">
        <v>2805</v>
      </c>
      <c r="F16" s="15">
        <v>-133.06533400000001</v>
      </c>
      <c r="G16" s="13">
        <f t="shared" si="0"/>
        <v>2671.9346660000001</v>
      </c>
      <c r="H16" s="13">
        <f t="shared" si="1"/>
        <v>133.06533399999989</v>
      </c>
      <c r="I16" s="14">
        <f t="shared" si="2"/>
        <v>4.743862174688053E-2</v>
      </c>
      <c r="L16" s="11">
        <v>13</v>
      </c>
      <c r="M16" s="12">
        <v>-133.06533400000001</v>
      </c>
      <c r="O16" s="6">
        <f t="shared" si="3"/>
        <v>2671.9346660000001</v>
      </c>
      <c r="P16" s="6">
        <f t="shared" si="4"/>
        <v>133.06533399999989</v>
      </c>
      <c r="Q16" s="8">
        <f t="shared" si="5"/>
        <v>4.743862174688053E-2</v>
      </c>
    </row>
    <row r="17" spans="1:17" x14ac:dyDescent="0.35">
      <c r="A17" s="10">
        <v>44494</v>
      </c>
      <c r="B17" s="2">
        <v>43</v>
      </c>
      <c r="C17" s="2">
        <v>10</v>
      </c>
      <c r="D17" s="2">
        <v>2021</v>
      </c>
      <c r="E17" s="1">
        <v>2662</v>
      </c>
      <c r="F17" s="15">
        <v>-72.911905000000004</v>
      </c>
      <c r="G17" s="13">
        <f t="shared" si="0"/>
        <v>2589.0880950000001</v>
      </c>
      <c r="H17" s="13">
        <f t="shared" si="1"/>
        <v>72.911904999999933</v>
      </c>
      <c r="I17" s="14">
        <f t="shared" si="2"/>
        <v>2.7389896694214853E-2</v>
      </c>
      <c r="L17" s="11">
        <v>14</v>
      </c>
      <c r="M17" s="12">
        <v>-72.911905000000004</v>
      </c>
      <c r="O17" s="6">
        <f t="shared" si="3"/>
        <v>2589.0880950000001</v>
      </c>
      <c r="P17" s="6">
        <f t="shared" si="4"/>
        <v>72.911904999999933</v>
      </c>
      <c r="Q17" s="8">
        <f t="shared" si="5"/>
        <v>2.7389896694214853E-2</v>
      </c>
    </row>
    <row r="18" spans="1:17" x14ac:dyDescent="0.35">
      <c r="A18" s="10">
        <v>44501</v>
      </c>
      <c r="B18" s="2">
        <v>44</v>
      </c>
      <c r="C18" s="2">
        <v>11</v>
      </c>
      <c r="D18" s="2">
        <v>2021</v>
      </c>
      <c r="E18" s="1">
        <v>2895</v>
      </c>
      <c r="F18" s="15">
        <v>-73.576410999999993</v>
      </c>
      <c r="G18" s="13">
        <f t="shared" si="0"/>
        <v>2821.423589</v>
      </c>
      <c r="H18" s="13">
        <f t="shared" si="1"/>
        <v>73.576411000000007</v>
      </c>
      <c r="I18" s="14">
        <f t="shared" si="2"/>
        <v>2.5414995164075995E-2</v>
      </c>
      <c r="L18" s="11">
        <v>15</v>
      </c>
      <c r="M18" s="12">
        <v>-73.576410999999993</v>
      </c>
      <c r="O18" s="6">
        <f t="shared" si="3"/>
        <v>2821.423589</v>
      </c>
      <c r="P18" s="6">
        <f t="shared" si="4"/>
        <v>73.576411000000007</v>
      </c>
      <c r="Q18" s="8">
        <f t="shared" si="5"/>
        <v>2.5414995164075995E-2</v>
      </c>
    </row>
    <row r="19" spans="1:17" x14ac:dyDescent="0.35">
      <c r="A19" s="10">
        <v>44508</v>
      </c>
      <c r="B19" s="2">
        <v>45</v>
      </c>
      <c r="C19" s="2">
        <v>11</v>
      </c>
      <c r="D19" s="2">
        <v>2021</v>
      </c>
      <c r="E19" s="1">
        <v>2823</v>
      </c>
      <c r="F19" s="15">
        <v>6.2619049999999996</v>
      </c>
      <c r="G19" s="13">
        <f t="shared" si="0"/>
        <v>2829.2619049999998</v>
      </c>
      <c r="H19" s="13">
        <f t="shared" si="1"/>
        <v>6.2619049999998424</v>
      </c>
      <c r="I19" s="14">
        <f t="shared" si="2"/>
        <v>2.2181739284448609E-3</v>
      </c>
      <c r="L19" s="11">
        <v>16</v>
      </c>
      <c r="M19" s="12">
        <v>6.2619049999999996</v>
      </c>
      <c r="O19" s="6">
        <f t="shared" si="3"/>
        <v>2829.2619049999998</v>
      </c>
      <c r="P19" s="6">
        <f t="shared" si="4"/>
        <v>6.2619049999998424</v>
      </c>
      <c r="Q19" s="8">
        <f t="shared" si="5"/>
        <v>2.2181739284448609E-3</v>
      </c>
    </row>
    <row r="20" spans="1:17" x14ac:dyDescent="0.35">
      <c r="A20" s="10">
        <v>44515</v>
      </c>
      <c r="B20" s="2">
        <v>46</v>
      </c>
      <c r="C20" s="2">
        <v>11</v>
      </c>
      <c r="D20" s="2">
        <v>2021</v>
      </c>
      <c r="E20" s="1">
        <v>2761</v>
      </c>
      <c r="F20" s="15">
        <v>274.44642900000002</v>
      </c>
      <c r="G20" s="13">
        <f t="shared" si="0"/>
        <v>3035.4464290000001</v>
      </c>
      <c r="H20" s="13">
        <f t="shared" si="1"/>
        <v>274.44642900000008</v>
      </c>
      <c r="I20" s="14">
        <f t="shared" si="2"/>
        <v>9.9401097066280364E-2</v>
      </c>
      <c r="L20" s="11">
        <v>17</v>
      </c>
      <c r="M20" s="12">
        <v>274.44642900000002</v>
      </c>
      <c r="O20" s="6">
        <f t="shared" si="3"/>
        <v>3035.4464290000001</v>
      </c>
      <c r="P20" s="6">
        <f t="shared" si="4"/>
        <v>274.44642900000008</v>
      </c>
      <c r="Q20" s="8">
        <f t="shared" si="5"/>
        <v>9.9401097066280364E-2</v>
      </c>
    </row>
    <row r="21" spans="1:17" x14ac:dyDescent="0.35">
      <c r="A21" s="10">
        <v>44522</v>
      </c>
      <c r="B21" s="2">
        <v>47</v>
      </c>
      <c r="C21" s="2">
        <v>11</v>
      </c>
      <c r="D21" s="2">
        <v>2021</v>
      </c>
      <c r="E21" s="1">
        <v>2245</v>
      </c>
      <c r="F21" s="15">
        <v>103.86836700000001</v>
      </c>
      <c r="G21" s="13">
        <f t="shared" si="0"/>
        <v>2348.868367</v>
      </c>
      <c r="H21" s="13">
        <f t="shared" si="1"/>
        <v>103.86836700000003</v>
      </c>
      <c r="I21" s="14">
        <f t="shared" si="2"/>
        <v>4.6266533184855248E-2</v>
      </c>
      <c r="L21" s="11">
        <v>18</v>
      </c>
      <c r="M21" s="12">
        <v>103.86836700000001</v>
      </c>
      <c r="O21" s="6">
        <f t="shared" si="3"/>
        <v>2348.868367</v>
      </c>
      <c r="P21" s="6">
        <f t="shared" si="4"/>
        <v>103.86836700000003</v>
      </c>
      <c r="Q21" s="8">
        <f t="shared" si="5"/>
        <v>4.6266533184855248E-2</v>
      </c>
    </row>
    <row r="22" spans="1:17" x14ac:dyDescent="0.35">
      <c r="A22" s="10">
        <v>44529</v>
      </c>
      <c r="B22" s="2">
        <v>48</v>
      </c>
      <c r="C22" s="2">
        <v>12</v>
      </c>
      <c r="D22" s="2">
        <v>2021</v>
      </c>
      <c r="E22" s="1">
        <v>2800</v>
      </c>
      <c r="F22" s="15">
        <v>-72.911905000000004</v>
      </c>
      <c r="G22" s="13">
        <f t="shared" si="0"/>
        <v>2727.0880950000001</v>
      </c>
      <c r="H22" s="13">
        <f t="shared" si="1"/>
        <v>72.911904999999933</v>
      </c>
      <c r="I22" s="14">
        <f t="shared" si="2"/>
        <v>2.6039966071428548E-2</v>
      </c>
      <c r="L22" s="11">
        <v>19</v>
      </c>
      <c r="M22" s="12">
        <v>-72.911905000000004</v>
      </c>
      <c r="O22" s="6">
        <f t="shared" si="3"/>
        <v>2727.0880950000001</v>
      </c>
      <c r="P22" s="6">
        <f t="shared" si="4"/>
        <v>72.911904999999933</v>
      </c>
      <c r="Q22" s="8">
        <f t="shared" si="5"/>
        <v>2.6039966071428548E-2</v>
      </c>
    </row>
    <row r="23" spans="1:17" x14ac:dyDescent="0.35">
      <c r="A23" s="10">
        <v>44536</v>
      </c>
      <c r="B23" s="2">
        <v>49</v>
      </c>
      <c r="C23" s="2">
        <v>12</v>
      </c>
      <c r="D23" s="2">
        <v>2021</v>
      </c>
      <c r="E23" s="1">
        <v>2675</v>
      </c>
      <c r="F23" s="15">
        <v>-221.58486400000001</v>
      </c>
      <c r="G23" s="13">
        <f t="shared" si="0"/>
        <v>2453.4151360000001</v>
      </c>
      <c r="H23" s="13">
        <f t="shared" si="1"/>
        <v>221.58486399999992</v>
      </c>
      <c r="I23" s="14">
        <f t="shared" si="2"/>
        <v>8.2835463177570068E-2</v>
      </c>
      <c r="L23" s="11">
        <v>20</v>
      </c>
      <c r="M23" s="12">
        <v>-221.58486400000001</v>
      </c>
      <c r="O23" s="6">
        <f t="shared" si="3"/>
        <v>2453.4151360000001</v>
      </c>
      <c r="P23" s="6">
        <f t="shared" si="4"/>
        <v>221.58486399999992</v>
      </c>
      <c r="Q23" s="8">
        <f t="shared" si="5"/>
        <v>8.2835463177570068E-2</v>
      </c>
    </row>
    <row r="24" spans="1:17" x14ac:dyDescent="0.35">
      <c r="A24" s="10">
        <v>44543</v>
      </c>
      <c r="B24" s="2">
        <v>50</v>
      </c>
      <c r="C24" s="2">
        <v>12</v>
      </c>
      <c r="D24" s="2">
        <v>2021</v>
      </c>
      <c r="E24" s="1">
        <v>2349</v>
      </c>
      <c r="F24" s="15">
        <v>-73.576410999999993</v>
      </c>
      <c r="G24" s="13">
        <f t="shared" si="0"/>
        <v>2275.423589</v>
      </c>
      <c r="H24" s="13">
        <f t="shared" si="1"/>
        <v>73.576411000000007</v>
      </c>
      <c r="I24" s="14">
        <f t="shared" si="2"/>
        <v>3.1322439761600686E-2</v>
      </c>
      <c r="L24" s="11">
        <v>21</v>
      </c>
      <c r="M24" s="12">
        <v>-73.576410999999993</v>
      </c>
      <c r="O24" s="6">
        <f t="shared" si="3"/>
        <v>2275.423589</v>
      </c>
      <c r="P24" s="6">
        <f t="shared" si="4"/>
        <v>73.576411000000007</v>
      </c>
      <c r="Q24" s="8">
        <f t="shared" si="5"/>
        <v>3.1322439761600686E-2</v>
      </c>
    </row>
    <row r="25" spans="1:17" x14ac:dyDescent="0.35">
      <c r="A25" s="10">
        <v>44550</v>
      </c>
      <c r="B25" s="2">
        <v>51</v>
      </c>
      <c r="C25" s="2">
        <v>12</v>
      </c>
      <c r="D25" s="2">
        <v>2021</v>
      </c>
      <c r="E25" s="1">
        <v>1205</v>
      </c>
      <c r="F25" s="15">
        <v>14.189795999999999</v>
      </c>
      <c r="G25" s="13">
        <f t="shared" si="0"/>
        <v>1219.1897959999999</v>
      </c>
      <c r="H25" s="13">
        <f t="shared" si="1"/>
        <v>14.189795999999887</v>
      </c>
      <c r="I25" s="14">
        <f t="shared" si="2"/>
        <v>1.1775764315352604E-2</v>
      </c>
      <c r="L25" s="11">
        <v>22</v>
      </c>
      <c r="M25" s="12">
        <v>14.189795999999999</v>
      </c>
      <c r="O25" s="6">
        <f t="shared" si="3"/>
        <v>1219.1897959999999</v>
      </c>
      <c r="P25" s="6">
        <f t="shared" si="4"/>
        <v>14.189795999999887</v>
      </c>
      <c r="Q25" s="8">
        <f t="shared" si="5"/>
        <v>1.1775764315352604E-2</v>
      </c>
    </row>
    <row r="26" spans="1:17" x14ac:dyDescent="0.35">
      <c r="A26" s="10">
        <v>44557</v>
      </c>
      <c r="B26" s="2">
        <v>52</v>
      </c>
      <c r="C26" s="2">
        <v>12</v>
      </c>
      <c r="D26" s="2">
        <v>2021</v>
      </c>
      <c r="E26" s="1">
        <v>896</v>
      </c>
      <c r="F26" s="15">
        <v>574.42857100000003</v>
      </c>
      <c r="G26" s="13">
        <f t="shared" si="0"/>
        <v>1470.4285709999999</v>
      </c>
      <c r="H26" s="13">
        <f t="shared" si="1"/>
        <v>574.42857099999992</v>
      </c>
      <c r="I26" s="14">
        <f t="shared" si="2"/>
        <v>0.64110331584821423</v>
      </c>
      <c r="L26" s="11">
        <v>23</v>
      </c>
      <c r="M26" s="12">
        <v>574.42857100000003</v>
      </c>
      <c r="O26" s="6">
        <f t="shared" si="3"/>
        <v>1470.4285709999999</v>
      </c>
      <c r="P26" s="6">
        <f t="shared" si="4"/>
        <v>574.42857099999992</v>
      </c>
      <c r="Q26" s="8">
        <f t="shared" si="5"/>
        <v>0.64110331584821423</v>
      </c>
    </row>
    <row r="27" spans="1:17" x14ac:dyDescent="0.35">
      <c r="A27" s="10">
        <v>44564</v>
      </c>
      <c r="B27" s="2">
        <v>1</v>
      </c>
      <c r="C27" s="2">
        <v>1</v>
      </c>
      <c r="D27" s="2">
        <v>2022</v>
      </c>
      <c r="E27" s="2">
        <v>2441</v>
      </c>
      <c r="F27" s="15">
        <v>199.92857100000001</v>
      </c>
      <c r="G27" s="13">
        <f t="shared" si="0"/>
        <v>2640.9285709999999</v>
      </c>
      <c r="H27" s="13">
        <f t="shared" si="1"/>
        <v>199.92857099999992</v>
      </c>
      <c r="I27" s="14">
        <f t="shared" si="2"/>
        <v>8.190437156902905E-2</v>
      </c>
      <c r="L27" s="11">
        <v>24</v>
      </c>
      <c r="M27" s="12">
        <v>199.92857100000001</v>
      </c>
      <c r="O27" s="6">
        <f t="shared" si="3"/>
        <v>2640.9285709999999</v>
      </c>
      <c r="P27" s="6">
        <f t="shared" si="4"/>
        <v>199.92857099999992</v>
      </c>
      <c r="Q27" s="8">
        <f t="shared" si="5"/>
        <v>8.190437156902905E-2</v>
      </c>
    </row>
    <row r="28" spans="1:17" x14ac:dyDescent="0.35">
      <c r="A28" s="10">
        <v>44571</v>
      </c>
      <c r="B28" s="2">
        <v>2</v>
      </c>
      <c r="C28" s="2">
        <v>1</v>
      </c>
      <c r="D28" s="2">
        <v>2022</v>
      </c>
      <c r="E28" s="2">
        <v>2539</v>
      </c>
      <c r="F28" s="15">
        <v>-218.53571400000001</v>
      </c>
      <c r="G28" s="13">
        <f t="shared" si="0"/>
        <v>2320.4642859999999</v>
      </c>
      <c r="H28" s="13">
        <f t="shared" si="1"/>
        <v>218.5357140000001</v>
      </c>
      <c r="I28" s="14">
        <f t="shared" si="2"/>
        <v>8.6071569121701497E-2</v>
      </c>
      <c r="L28" s="11">
        <v>25</v>
      </c>
      <c r="M28" s="12">
        <v>-218.53571400000001</v>
      </c>
      <c r="O28" s="6">
        <f t="shared" si="3"/>
        <v>2320.4642859999999</v>
      </c>
      <c r="P28" s="6">
        <f t="shared" si="4"/>
        <v>218.5357140000001</v>
      </c>
      <c r="Q28" s="8">
        <f t="shared" si="5"/>
        <v>8.6071569121701497E-2</v>
      </c>
    </row>
    <row r="29" spans="1:17" x14ac:dyDescent="0.35">
      <c r="A29" s="10">
        <v>44578</v>
      </c>
      <c r="B29" s="2">
        <v>3</v>
      </c>
      <c r="C29" s="2">
        <v>1</v>
      </c>
      <c r="D29" s="2">
        <v>2022</v>
      </c>
      <c r="E29" s="2">
        <v>2402</v>
      </c>
      <c r="F29" s="15">
        <v>-283.90476200000001</v>
      </c>
      <c r="G29" s="13">
        <f t="shared" si="0"/>
        <v>2118.0952379999999</v>
      </c>
      <c r="H29" s="13">
        <f t="shared" si="1"/>
        <v>283.90476200000012</v>
      </c>
      <c r="I29" s="14">
        <f t="shared" si="2"/>
        <v>0.11819515487094093</v>
      </c>
      <c r="L29" s="11">
        <v>26</v>
      </c>
      <c r="M29" s="12">
        <v>-283.90476200000001</v>
      </c>
      <c r="O29" s="6">
        <f t="shared" si="3"/>
        <v>2118.0952379999999</v>
      </c>
      <c r="P29" s="6">
        <f t="shared" si="4"/>
        <v>283.90476200000012</v>
      </c>
      <c r="Q29" s="8">
        <f t="shared" si="5"/>
        <v>0.11819515487094093</v>
      </c>
    </row>
    <row r="30" spans="1:17" x14ac:dyDescent="0.35">
      <c r="A30" s="10">
        <v>44585</v>
      </c>
      <c r="B30" s="2">
        <v>4</v>
      </c>
      <c r="C30" s="2">
        <v>1</v>
      </c>
      <c r="D30" s="2">
        <v>2022</v>
      </c>
      <c r="E30" s="2">
        <v>2730</v>
      </c>
      <c r="F30" s="15">
        <v>-136.57142899999999</v>
      </c>
      <c r="G30" s="13">
        <f t="shared" si="0"/>
        <v>2593.4285709999999</v>
      </c>
      <c r="H30" s="13">
        <f t="shared" si="1"/>
        <v>136.57142900000008</v>
      </c>
      <c r="I30" s="14">
        <f t="shared" si="2"/>
        <v>5.0026164468864501E-2</v>
      </c>
      <c r="L30" s="11">
        <v>27</v>
      </c>
      <c r="M30" s="12">
        <v>-136.57142899999999</v>
      </c>
      <c r="O30" s="6">
        <f t="shared" si="3"/>
        <v>2593.4285709999999</v>
      </c>
      <c r="P30" s="6">
        <f t="shared" si="4"/>
        <v>136.57142900000008</v>
      </c>
      <c r="Q30" s="8">
        <f t="shared" si="5"/>
        <v>5.0026164468864501E-2</v>
      </c>
    </row>
    <row r="31" spans="1:17" x14ac:dyDescent="0.35">
      <c r="A31" s="10">
        <v>44592</v>
      </c>
      <c r="B31" s="2">
        <v>5</v>
      </c>
      <c r="C31" s="2">
        <v>2</v>
      </c>
      <c r="D31" s="2">
        <v>2022</v>
      </c>
      <c r="E31" s="2">
        <v>2291</v>
      </c>
      <c r="F31" s="15">
        <v>227.73061200000001</v>
      </c>
      <c r="G31" s="13">
        <f t="shared" si="0"/>
        <v>2518.7306119999998</v>
      </c>
      <c r="H31" s="13">
        <f t="shared" si="1"/>
        <v>227.73061199999984</v>
      </c>
      <c r="I31" s="14">
        <f t="shared" si="2"/>
        <v>9.9402274989087658E-2</v>
      </c>
      <c r="L31" s="11">
        <v>28</v>
      </c>
      <c r="M31" s="12">
        <v>227.73061200000001</v>
      </c>
      <c r="O31" s="6">
        <f t="shared" si="3"/>
        <v>2518.7306119999998</v>
      </c>
      <c r="P31" s="6">
        <f t="shared" si="4"/>
        <v>227.73061199999984</v>
      </c>
      <c r="Q31" s="8">
        <f t="shared" si="5"/>
        <v>9.9402274989087658E-2</v>
      </c>
    </row>
    <row r="32" spans="1:17" x14ac:dyDescent="0.35">
      <c r="A32" s="10">
        <v>44599</v>
      </c>
      <c r="B32" s="2">
        <v>6</v>
      </c>
      <c r="C32" s="2">
        <v>2</v>
      </c>
      <c r="D32" s="2">
        <v>2022</v>
      </c>
      <c r="E32" s="2">
        <v>2068</v>
      </c>
      <c r="F32" s="15">
        <v>-78.755611999999999</v>
      </c>
      <c r="G32" s="13">
        <f t="shared" si="0"/>
        <v>1989.2443880000001</v>
      </c>
      <c r="H32" s="13">
        <f t="shared" si="1"/>
        <v>78.755611999999928</v>
      </c>
      <c r="I32" s="14">
        <f t="shared" si="2"/>
        <v>3.8082984526112154E-2</v>
      </c>
      <c r="L32" s="11">
        <v>29</v>
      </c>
      <c r="M32" s="12">
        <v>-78.755611999999999</v>
      </c>
      <c r="O32" s="6">
        <f t="shared" si="3"/>
        <v>1989.2443880000001</v>
      </c>
      <c r="P32" s="6">
        <f t="shared" si="4"/>
        <v>78.755611999999928</v>
      </c>
      <c r="Q32" s="8">
        <f t="shared" si="5"/>
        <v>3.8082984526112154E-2</v>
      </c>
    </row>
    <row r="33" spans="1:17" x14ac:dyDescent="0.35">
      <c r="A33" s="10">
        <v>44606</v>
      </c>
      <c r="B33" s="2">
        <v>7</v>
      </c>
      <c r="C33" s="2">
        <v>2</v>
      </c>
      <c r="D33" s="2">
        <v>2022</v>
      </c>
      <c r="E33" s="2">
        <v>2024</v>
      </c>
      <c r="F33" s="15">
        <v>473.25833299999999</v>
      </c>
      <c r="G33" s="13">
        <f t="shared" si="0"/>
        <v>2497.2583329999998</v>
      </c>
      <c r="H33" s="13">
        <f t="shared" si="1"/>
        <v>473.25833299999977</v>
      </c>
      <c r="I33" s="14">
        <f t="shared" si="2"/>
        <v>0.23382328705533587</v>
      </c>
      <c r="L33" s="11">
        <v>30</v>
      </c>
      <c r="M33" s="12">
        <v>473.25833299999999</v>
      </c>
      <c r="O33" s="6">
        <f t="shared" si="3"/>
        <v>2497.2583329999998</v>
      </c>
      <c r="P33" s="6">
        <f t="shared" si="4"/>
        <v>473.25833299999977</v>
      </c>
      <c r="Q33" s="8">
        <f t="shared" si="5"/>
        <v>0.23382328705533587</v>
      </c>
    </row>
    <row r="34" spans="1:17" x14ac:dyDescent="0.35">
      <c r="A34" s="10">
        <v>44613</v>
      </c>
      <c r="B34" s="2">
        <v>8</v>
      </c>
      <c r="C34" s="2">
        <v>2</v>
      </c>
      <c r="D34" s="2">
        <v>2022</v>
      </c>
      <c r="E34" s="2">
        <v>1620</v>
      </c>
      <c r="F34" s="15">
        <v>2.3928569999999998</v>
      </c>
      <c r="G34" s="13">
        <f t="shared" si="0"/>
        <v>1622.392857</v>
      </c>
      <c r="H34" s="13">
        <f t="shared" si="1"/>
        <v>2.3928570000000491</v>
      </c>
      <c r="I34" s="14">
        <f t="shared" si="2"/>
        <v>1.4770722222222526E-3</v>
      </c>
      <c r="L34" s="11">
        <v>31</v>
      </c>
      <c r="M34" s="12">
        <v>2.3928569999999998</v>
      </c>
      <c r="O34" s="6">
        <f t="shared" si="3"/>
        <v>1622.392857</v>
      </c>
      <c r="P34" s="6">
        <f t="shared" si="4"/>
        <v>2.3928570000000491</v>
      </c>
      <c r="Q34" s="8">
        <f t="shared" si="5"/>
        <v>1.4770722222222526E-3</v>
      </c>
    </row>
    <row r="35" spans="1:17" x14ac:dyDescent="0.35">
      <c r="A35" s="10">
        <v>44620</v>
      </c>
      <c r="B35" s="2">
        <v>9</v>
      </c>
      <c r="C35" s="2">
        <v>3</v>
      </c>
      <c r="D35" s="2">
        <v>2022</v>
      </c>
      <c r="E35" s="2">
        <v>1659</v>
      </c>
      <c r="F35" s="15">
        <v>-44.745238000000001</v>
      </c>
      <c r="G35" s="13">
        <f t="shared" si="0"/>
        <v>1614.254762</v>
      </c>
      <c r="H35" s="13">
        <f t="shared" si="1"/>
        <v>44.745237999999972</v>
      </c>
      <c r="I35" s="14">
        <f t="shared" si="2"/>
        <v>2.6971210367691362E-2</v>
      </c>
      <c r="L35" s="11">
        <v>32</v>
      </c>
      <c r="M35" s="12">
        <v>-44.745238000000001</v>
      </c>
      <c r="O35" s="6">
        <f t="shared" si="3"/>
        <v>1614.254762</v>
      </c>
      <c r="P35" s="6">
        <f t="shared" si="4"/>
        <v>44.745237999999972</v>
      </c>
      <c r="Q35" s="8">
        <f t="shared" si="5"/>
        <v>2.6971210367691362E-2</v>
      </c>
    </row>
    <row r="36" spans="1:17" x14ac:dyDescent="0.35">
      <c r="A36" s="10">
        <v>44627</v>
      </c>
      <c r="B36" s="2">
        <v>10</v>
      </c>
      <c r="C36" s="2">
        <v>3</v>
      </c>
      <c r="D36" s="2">
        <v>2022</v>
      </c>
      <c r="E36" s="2">
        <v>1517</v>
      </c>
      <c r="F36" s="15">
        <v>-120.57142899999999</v>
      </c>
      <c r="G36" s="13">
        <f t="shared" si="0"/>
        <v>1396.4285709999999</v>
      </c>
      <c r="H36" s="13">
        <f t="shared" si="1"/>
        <v>120.57142900000008</v>
      </c>
      <c r="I36" s="14">
        <f t="shared" si="2"/>
        <v>7.9480177323665177E-2</v>
      </c>
      <c r="L36" s="11">
        <v>33</v>
      </c>
      <c r="M36" s="12">
        <v>-120.57142899999999</v>
      </c>
      <c r="O36" s="6">
        <f t="shared" si="3"/>
        <v>1396.4285709999999</v>
      </c>
      <c r="P36" s="6">
        <f t="shared" si="4"/>
        <v>120.57142900000008</v>
      </c>
      <c r="Q36" s="8">
        <f t="shared" si="5"/>
        <v>7.9480177323665177E-2</v>
      </c>
    </row>
    <row r="37" spans="1:17" x14ac:dyDescent="0.35">
      <c r="A37" s="10">
        <v>44634</v>
      </c>
      <c r="B37" s="2">
        <v>11</v>
      </c>
      <c r="C37" s="2">
        <v>3</v>
      </c>
      <c r="D37" s="2">
        <v>2022</v>
      </c>
      <c r="E37" s="2">
        <v>1493</v>
      </c>
      <c r="F37" s="15">
        <v>-3.714286</v>
      </c>
      <c r="G37" s="13">
        <f t="shared" si="0"/>
        <v>1489.2857140000001</v>
      </c>
      <c r="H37" s="13">
        <f t="shared" si="1"/>
        <v>3.7142859999999018</v>
      </c>
      <c r="I37" s="14">
        <f t="shared" si="2"/>
        <v>2.487800401875353E-3</v>
      </c>
      <c r="L37" s="11">
        <v>34</v>
      </c>
      <c r="M37" s="12">
        <v>-3.714286</v>
      </c>
      <c r="O37" s="6">
        <f t="shared" si="3"/>
        <v>1489.2857140000001</v>
      </c>
      <c r="P37" s="6">
        <f t="shared" si="4"/>
        <v>3.7142859999999018</v>
      </c>
      <c r="Q37" s="8">
        <f t="shared" si="5"/>
        <v>2.487800401875353E-3</v>
      </c>
    </row>
    <row r="38" spans="1:17" x14ac:dyDescent="0.35">
      <c r="A38" s="10">
        <v>44641</v>
      </c>
      <c r="B38" s="2">
        <v>12</v>
      </c>
      <c r="C38" s="2">
        <v>3</v>
      </c>
      <c r="D38" s="2">
        <v>2022</v>
      </c>
      <c r="E38" s="2">
        <v>1039</v>
      </c>
      <c r="F38" s="15">
        <v>982.07142899999997</v>
      </c>
      <c r="G38" s="13">
        <f t="shared" si="0"/>
        <v>2021.0714290000001</v>
      </c>
      <c r="H38" s="13">
        <f t="shared" si="1"/>
        <v>982.07142900000008</v>
      </c>
      <c r="I38" s="14">
        <f t="shared" si="2"/>
        <v>0.9452083051010588</v>
      </c>
      <c r="L38" s="11">
        <v>35</v>
      </c>
      <c r="M38" s="12">
        <v>982.07142899999997</v>
      </c>
      <c r="O38" s="6">
        <f t="shared" si="3"/>
        <v>2021.0714290000001</v>
      </c>
      <c r="P38" s="6">
        <f t="shared" si="4"/>
        <v>982.07142900000008</v>
      </c>
      <c r="Q38" s="8">
        <f t="shared" si="5"/>
        <v>0.9452083051010588</v>
      </c>
    </row>
    <row r="39" spans="1:17" x14ac:dyDescent="0.35">
      <c r="A39" s="10">
        <v>44648</v>
      </c>
      <c r="B39" s="2">
        <v>13</v>
      </c>
      <c r="C39" s="2">
        <v>3</v>
      </c>
      <c r="D39" s="2">
        <v>2022</v>
      </c>
      <c r="E39" s="2">
        <v>793</v>
      </c>
      <c r="F39" s="15">
        <v>222.03571400000001</v>
      </c>
      <c r="G39" s="13">
        <f t="shared" si="0"/>
        <v>1015.035714</v>
      </c>
      <c r="H39" s="13">
        <f t="shared" si="1"/>
        <v>222.03571399999998</v>
      </c>
      <c r="I39" s="14">
        <f t="shared" si="2"/>
        <v>0.27999459520807057</v>
      </c>
      <c r="L39" s="11">
        <v>36</v>
      </c>
      <c r="M39" s="12">
        <v>222.03571400000001</v>
      </c>
      <c r="O39" s="6">
        <f t="shared" si="3"/>
        <v>1015.035714</v>
      </c>
      <c r="P39" s="6">
        <f t="shared" si="4"/>
        <v>222.03571399999998</v>
      </c>
      <c r="Q39" s="8">
        <f t="shared" si="5"/>
        <v>0.27999459520807057</v>
      </c>
    </row>
    <row r="40" spans="1:17" x14ac:dyDescent="0.35">
      <c r="A40" s="10">
        <v>44655</v>
      </c>
      <c r="B40" s="2">
        <v>14</v>
      </c>
      <c r="C40" s="2">
        <v>4</v>
      </c>
      <c r="D40" s="2">
        <v>2022</v>
      </c>
      <c r="E40" s="2">
        <v>716</v>
      </c>
      <c r="F40" s="15">
        <v>-3.648895</v>
      </c>
      <c r="G40" s="13">
        <f t="shared" si="0"/>
        <v>712.35110499999996</v>
      </c>
      <c r="H40" s="13">
        <f t="shared" si="1"/>
        <v>3.6488950000000386</v>
      </c>
      <c r="I40" s="14">
        <f t="shared" si="2"/>
        <v>5.0962220670391599E-3</v>
      </c>
      <c r="L40" s="11">
        <v>37</v>
      </c>
      <c r="M40" s="12">
        <v>-3.648895</v>
      </c>
      <c r="O40" s="6">
        <f t="shared" si="3"/>
        <v>712.35110499999996</v>
      </c>
      <c r="P40" s="6">
        <f t="shared" si="4"/>
        <v>3.6488950000000386</v>
      </c>
      <c r="Q40" s="8">
        <f t="shared" si="5"/>
        <v>5.0962220670391599E-3</v>
      </c>
    </row>
    <row r="41" spans="1:17" x14ac:dyDescent="0.35">
      <c r="A41" s="10">
        <v>44662</v>
      </c>
      <c r="B41" s="2">
        <v>15</v>
      </c>
      <c r="C41" s="2">
        <v>4</v>
      </c>
      <c r="D41" s="2">
        <v>2022</v>
      </c>
      <c r="E41" s="2">
        <v>743</v>
      </c>
      <c r="F41" s="15">
        <v>-37.821429000000002</v>
      </c>
      <c r="G41" s="13">
        <f t="shared" si="0"/>
        <v>705.17857100000003</v>
      </c>
      <c r="H41" s="13">
        <f t="shared" si="1"/>
        <v>37.821428999999966</v>
      </c>
      <c r="I41" s="14">
        <f t="shared" si="2"/>
        <v>5.0903672947510047E-2</v>
      </c>
      <c r="L41" s="11">
        <v>38</v>
      </c>
      <c r="M41" s="12">
        <v>-37.821429000000002</v>
      </c>
      <c r="O41" s="6">
        <f t="shared" si="3"/>
        <v>705.17857100000003</v>
      </c>
      <c r="P41" s="6">
        <f t="shared" si="4"/>
        <v>37.821428999999966</v>
      </c>
      <c r="Q41" s="8">
        <f t="shared" si="5"/>
        <v>5.0903672947510047E-2</v>
      </c>
    </row>
    <row r="42" spans="1:17" x14ac:dyDescent="0.35">
      <c r="A42" s="10">
        <v>44669</v>
      </c>
      <c r="B42" s="2">
        <v>16</v>
      </c>
      <c r="C42" s="2">
        <v>4</v>
      </c>
      <c r="D42" s="2">
        <v>2022</v>
      </c>
      <c r="E42" s="2">
        <v>695</v>
      </c>
      <c r="F42" s="15">
        <v>-64.357142999999994</v>
      </c>
      <c r="G42" s="13">
        <f t="shared" si="0"/>
        <v>630.64285700000005</v>
      </c>
      <c r="H42" s="13">
        <f t="shared" si="1"/>
        <v>64.357142999999951</v>
      </c>
      <c r="I42" s="14">
        <f t="shared" si="2"/>
        <v>9.2600205755395612E-2</v>
      </c>
      <c r="L42" s="11">
        <v>39</v>
      </c>
      <c r="M42" s="12">
        <v>-64.357142999999994</v>
      </c>
      <c r="O42" s="6">
        <f t="shared" si="3"/>
        <v>630.64285700000005</v>
      </c>
      <c r="P42" s="6">
        <f t="shared" si="4"/>
        <v>64.357142999999951</v>
      </c>
      <c r="Q42" s="8">
        <f t="shared" si="5"/>
        <v>9.2600205755395612E-2</v>
      </c>
    </row>
    <row r="43" spans="1:17" x14ac:dyDescent="0.35">
      <c r="A43" s="10">
        <v>44676</v>
      </c>
      <c r="B43" s="2">
        <v>17</v>
      </c>
      <c r="C43" s="2">
        <v>4</v>
      </c>
      <c r="D43" s="2">
        <v>2022</v>
      </c>
      <c r="E43" s="2">
        <v>665</v>
      </c>
      <c r="F43" s="15">
        <v>-98.214286000000001</v>
      </c>
      <c r="G43" s="13">
        <f t="shared" si="0"/>
        <v>566.78571399999998</v>
      </c>
      <c r="H43" s="13">
        <f t="shared" si="1"/>
        <v>98.214286000000016</v>
      </c>
      <c r="I43" s="14">
        <f t="shared" si="2"/>
        <v>0.14769065563909778</v>
      </c>
      <c r="L43" s="11">
        <v>40</v>
      </c>
      <c r="M43" s="12">
        <v>-98.214286000000001</v>
      </c>
      <c r="O43" s="6">
        <f t="shared" si="3"/>
        <v>566.78571399999998</v>
      </c>
      <c r="P43" s="6">
        <f t="shared" si="4"/>
        <v>98.214286000000016</v>
      </c>
      <c r="Q43" s="8">
        <f t="shared" si="5"/>
        <v>0.14769065563909778</v>
      </c>
    </row>
    <row r="44" spans="1:17" x14ac:dyDescent="0.35">
      <c r="A44" s="10">
        <v>44683</v>
      </c>
      <c r="B44" s="2">
        <v>18</v>
      </c>
      <c r="C44" s="2">
        <v>5</v>
      </c>
      <c r="D44" s="2">
        <v>2022</v>
      </c>
      <c r="E44" s="2">
        <v>749</v>
      </c>
      <c r="F44" s="15">
        <v>346.73214300000001</v>
      </c>
      <c r="G44" s="13">
        <f t="shared" si="0"/>
        <v>1095.732143</v>
      </c>
      <c r="H44" s="13">
        <f t="shared" si="1"/>
        <v>346.73214299999995</v>
      </c>
      <c r="I44" s="14">
        <f t="shared" si="2"/>
        <v>0.4629267596795727</v>
      </c>
      <c r="L44" s="11">
        <v>41</v>
      </c>
      <c r="M44" s="12">
        <v>346.73214300000001</v>
      </c>
      <c r="O44" s="6">
        <f t="shared" si="3"/>
        <v>1095.732143</v>
      </c>
      <c r="P44" s="6">
        <f t="shared" si="4"/>
        <v>346.73214299999995</v>
      </c>
      <c r="Q44" s="8">
        <f t="shared" si="5"/>
        <v>0.4629267596795727</v>
      </c>
    </row>
    <row r="45" spans="1:17" x14ac:dyDescent="0.35">
      <c r="A45" s="10">
        <v>44690</v>
      </c>
      <c r="B45" s="2">
        <v>19</v>
      </c>
      <c r="C45" s="2">
        <v>5</v>
      </c>
      <c r="D45" s="2">
        <v>2022</v>
      </c>
      <c r="E45" s="2">
        <v>803</v>
      </c>
      <c r="F45" s="15">
        <v>-268.69226200000003</v>
      </c>
      <c r="G45" s="13">
        <f t="shared" si="0"/>
        <v>534.30773799999997</v>
      </c>
      <c r="H45" s="13">
        <f t="shared" si="1"/>
        <v>268.69226200000003</v>
      </c>
      <c r="I45" s="14">
        <f t="shared" si="2"/>
        <v>0.3346105379825654</v>
      </c>
      <c r="L45" s="11">
        <v>42</v>
      </c>
      <c r="M45" s="12">
        <v>-268.69226200000003</v>
      </c>
      <c r="O45" s="6">
        <f t="shared" si="3"/>
        <v>534.30773799999997</v>
      </c>
      <c r="P45" s="6">
        <f t="shared" si="4"/>
        <v>268.69226200000003</v>
      </c>
      <c r="Q45" s="8">
        <f t="shared" si="5"/>
        <v>0.3346105379825654</v>
      </c>
    </row>
    <row r="46" spans="1:17" x14ac:dyDescent="0.35">
      <c r="A46" s="10">
        <v>44697</v>
      </c>
      <c r="B46" s="2">
        <v>20</v>
      </c>
      <c r="C46" s="2">
        <v>5</v>
      </c>
      <c r="D46" s="2">
        <v>2022</v>
      </c>
      <c r="E46" s="2">
        <v>743</v>
      </c>
      <c r="F46" s="15">
        <v>9.6254609999999996</v>
      </c>
      <c r="G46" s="13">
        <f t="shared" si="0"/>
        <v>752.62546099999997</v>
      </c>
      <c r="H46" s="13">
        <f t="shared" si="1"/>
        <v>9.625460999999973</v>
      </c>
      <c r="I46" s="14">
        <f t="shared" si="2"/>
        <v>1.2954860026917864E-2</v>
      </c>
      <c r="L46" s="11">
        <v>43</v>
      </c>
      <c r="M46" s="12">
        <v>9.6254609999999996</v>
      </c>
      <c r="O46" s="6">
        <f t="shared" si="3"/>
        <v>752.62546099999997</v>
      </c>
      <c r="P46" s="6">
        <f t="shared" si="4"/>
        <v>9.625460999999973</v>
      </c>
      <c r="Q46" s="8">
        <f t="shared" si="5"/>
        <v>1.2954860026917864E-2</v>
      </c>
    </row>
    <row r="47" spans="1:17" x14ac:dyDescent="0.35">
      <c r="A47" s="10">
        <v>44704</v>
      </c>
      <c r="B47" s="2">
        <v>21</v>
      </c>
      <c r="C47" s="2">
        <v>5</v>
      </c>
      <c r="D47" s="2">
        <v>2022</v>
      </c>
      <c r="E47" s="2">
        <v>321</v>
      </c>
      <c r="F47" s="15">
        <v>112.18506499999999</v>
      </c>
      <c r="G47" s="13">
        <f t="shared" si="0"/>
        <v>433.18506500000001</v>
      </c>
      <c r="H47" s="13">
        <f t="shared" si="1"/>
        <v>112.18506500000001</v>
      </c>
      <c r="I47" s="14">
        <f t="shared" si="2"/>
        <v>0.34948618380062307</v>
      </c>
      <c r="L47" s="11">
        <v>44</v>
      </c>
      <c r="M47" s="12">
        <v>112.18506499999999</v>
      </c>
      <c r="O47" s="6">
        <f t="shared" si="3"/>
        <v>433.18506500000001</v>
      </c>
      <c r="P47" s="6">
        <f t="shared" si="4"/>
        <v>112.18506500000001</v>
      </c>
      <c r="Q47" s="8">
        <f t="shared" si="5"/>
        <v>0.34948618380062307</v>
      </c>
    </row>
  </sheetData>
  <conditionalFormatting sqref="A3:A47">
    <cfRule type="containsText" dxfId="0" priority="1" operator="containsText" text="Date">
      <formula>NOT(ISERROR(SEARCH("Date",A3)))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workbookViewId="0">
      <selection activeCell="B1" sqref="B1"/>
    </sheetView>
  </sheetViews>
  <sheetFormatPr defaultRowHeight="14.5" x14ac:dyDescent="0.35"/>
  <cols>
    <col min="2" max="2" width="14.26953125" bestFit="1" customWidth="1"/>
    <col min="3" max="3" width="8.26953125" bestFit="1" customWidth="1"/>
    <col min="4" max="4" width="10.90625" bestFit="1" customWidth="1"/>
    <col min="5" max="5" width="8.81640625" bestFit="1" customWidth="1"/>
  </cols>
  <sheetData>
    <row r="1" spans="2:9" x14ac:dyDescent="0.35">
      <c r="B1" t="s">
        <v>21</v>
      </c>
      <c r="C1" t="s">
        <v>19</v>
      </c>
      <c r="D1" t="s">
        <v>20</v>
      </c>
      <c r="E1" t="s">
        <v>18</v>
      </c>
      <c r="F1" t="s">
        <v>9</v>
      </c>
      <c r="G1" t="s">
        <v>23</v>
      </c>
    </row>
    <row r="2" spans="2:9" x14ac:dyDescent="0.35">
      <c r="B2" s="16">
        <v>43528</v>
      </c>
      <c r="C2">
        <v>1112</v>
      </c>
      <c r="D2" s="17">
        <v>1197.6279999999999</v>
      </c>
      <c r="E2">
        <f t="shared" ref="E2:E47" si="0">ABS(C2-D2)</f>
        <v>85.627999999999929</v>
      </c>
      <c r="F2" s="8">
        <f t="shared" ref="F2:F47" si="1">E2/C2</f>
        <v>7.7003597122302092E-2</v>
      </c>
      <c r="G2">
        <f t="shared" ref="G2:G46" si="2">E2^2</f>
        <v>7332.1543839999877</v>
      </c>
      <c r="I2" t="s">
        <v>22</v>
      </c>
    </row>
    <row r="3" spans="2:9" x14ac:dyDescent="0.35">
      <c r="B3" s="16">
        <v>43549</v>
      </c>
      <c r="C3">
        <v>1473</v>
      </c>
      <c r="D3" s="17">
        <v>1543.65</v>
      </c>
      <c r="E3">
        <f t="shared" si="0"/>
        <v>70.650000000000091</v>
      </c>
      <c r="F3" s="8">
        <f t="shared" si="1"/>
        <v>4.7963340122199653E-2</v>
      </c>
      <c r="G3">
        <f t="shared" si="2"/>
        <v>4991.4225000000124</v>
      </c>
      <c r="I3">
        <f>SUMPRODUCT(E2:E47)/COUNT(E2:E47)</f>
        <v>329.4938260869564</v>
      </c>
    </row>
    <row r="4" spans="2:9" x14ac:dyDescent="0.35">
      <c r="B4" s="16">
        <v>43570</v>
      </c>
      <c r="C4">
        <v>1789</v>
      </c>
      <c r="D4" s="17">
        <v>1959.194</v>
      </c>
      <c r="E4">
        <f t="shared" si="0"/>
        <v>170.19399999999996</v>
      </c>
      <c r="F4" s="8">
        <f t="shared" si="1"/>
        <v>9.5133594186696452E-2</v>
      </c>
      <c r="G4">
        <f t="shared" si="2"/>
        <v>28965.997635999986</v>
      </c>
    </row>
    <row r="5" spans="2:9" x14ac:dyDescent="0.35">
      <c r="B5" s="16">
        <v>43577</v>
      </c>
      <c r="C5">
        <v>1967</v>
      </c>
      <c r="D5" s="18">
        <v>1734.4780000000001</v>
      </c>
      <c r="E5">
        <f t="shared" si="0"/>
        <v>232.52199999999993</v>
      </c>
      <c r="F5" s="8">
        <f t="shared" si="1"/>
        <v>0.11821148957803759</v>
      </c>
      <c r="G5">
        <f t="shared" si="2"/>
        <v>54066.480483999971</v>
      </c>
    </row>
    <row r="6" spans="2:9" x14ac:dyDescent="0.35">
      <c r="B6" s="16">
        <v>43591</v>
      </c>
      <c r="C6">
        <v>1691</v>
      </c>
      <c r="D6" s="17">
        <v>1779.616</v>
      </c>
      <c r="E6">
        <f t="shared" si="0"/>
        <v>88.615999999999985</v>
      </c>
      <c r="F6" s="8">
        <f t="shared" si="1"/>
        <v>5.2404494382022465E-2</v>
      </c>
      <c r="G6">
        <f t="shared" si="2"/>
        <v>7852.7954559999971</v>
      </c>
    </row>
    <row r="7" spans="2:9" x14ac:dyDescent="0.35">
      <c r="B7" s="16">
        <v>43598</v>
      </c>
      <c r="C7">
        <v>1978</v>
      </c>
      <c r="D7" s="17">
        <v>1736.896</v>
      </c>
      <c r="E7">
        <f t="shared" si="0"/>
        <v>241.10400000000004</v>
      </c>
      <c r="F7" s="8">
        <f t="shared" si="1"/>
        <v>0.12189282103134481</v>
      </c>
      <c r="G7">
        <f t="shared" si="2"/>
        <v>58131.138816000021</v>
      </c>
    </row>
    <row r="8" spans="2:9" x14ac:dyDescent="0.35">
      <c r="B8" s="16">
        <v>43633</v>
      </c>
      <c r="C8">
        <v>2019</v>
      </c>
      <c r="D8" s="17">
        <v>2047.058</v>
      </c>
      <c r="E8">
        <f t="shared" si="0"/>
        <v>28.057999999999993</v>
      </c>
      <c r="F8" s="8">
        <f t="shared" si="1"/>
        <v>1.3896978702327881E-2</v>
      </c>
      <c r="G8">
        <f t="shared" si="2"/>
        <v>787.25136399999963</v>
      </c>
    </row>
    <row r="9" spans="2:9" x14ac:dyDescent="0.35">
      <c r="B9" s="16">
        <v>43668</v>
      </c>
      <c r="C9">
        <v>2098</v>
      </c>
      <c r="D9" s="17">
        <v>1943.74</v>
      </c>
      <c r="E9">
        <f t="shared" si="0"/>
        <v>154.26</v>
      </c>
      <c r="F9" s="8">
        <f t="shared" si="1"/>
        <v>7.3527168732125836E-2</v>
      </c>
      <c r="G9">
        <f t="shared" si="2"/>
        <v>23796.147599999997</v>
      </c>
    </row>
    <row r="10" spans="2:9" x14ac:dyDescent="0.35">
      <c r="B10" s="16">
        <v>43675</v>
      </c>
      <c r="C10">
        <v>2017</v>
      </c>
      <c r="D10" s="18">
        <v>2011.7860000000001</v>
      </c>
      <c r="E10">
        <f t="shared" si="0"/>
        <v>5.2139999999999418</v>
      </c>
      <c r="F10" s="8">
        <f t="shared" si="1"/>
        <v>2.5850272682200999E-3</v>
      </c>
      <c r="G10">
        <f t="shared" si="2"/>
        <v>27.185795999999392</v>
      </c>
    </row>
    <row r="11" spans="2:9" x14ac:dyDescent="0.35">
      <c r="B11" s="16">
        <v>43682</v>
      </c>
      <c r="C11">
        <v>2434</v>
      </c>
      <c r="D11" s="18">
        <v>2173.5219999999999</v>
      </c>
      <c r="E11">
        <f t="shared" si="0"/>
        <v>260.47800000000007</v>
      </c>
      <c r="F11" s="8">
        <f t="shared" si="1"/>
        <v>0.10701643385373873</v>
      </c>
      <c r="G11">
        <f t="shared" si="2"/>
        <v>67848.788484000033</v>
      </c>
    </row>
    <row r="12" spans="2:9" x14ac:dyDescent="0.35">
      <c r="B12" s="16">
        <v>43731</v>
      </c>
      <c r="C12">
        <v>2464</v>
      </c>
      <c r="D12" s="17">
        <v>2147.058</v>
      </c>
      <c r="E12">
        <f t="shared" si="0"/>
        <v>316.94200000000001</v>
      </c>
      <c r="F12" s="8">
        <f t="shared" si="1"/>
        <v>0.12862905844155845</v>
      </c>
      <c r="G12">
        <f t="shared" si="2"/>
        <v>100452.23136400001</v>
      </c>
    </row>
    <row r="13" spans="2:9" x14ac:dyDescent="0.35">
      <c r="B13" s="16">
        <v>43752</v>
      </c>
      <c r="C13">
        <v>2571</v>
      </c>
      <c r="D13" s="17">
        <v>2468.194</v>
      </c>
      <c r="E13">
        <f t="shared" si="0"/>
        <v>102.80600000000004</v>
      </c>
      <c r="F13" s="8">
        <f t="shared" si="1"/>
        <v>3.9986775573706744E-2</v>
      </c>
      <c r="G13">
        <f t="shared" si="2"/>
        <v>10569.073636000008</v>
      </c>
    </row>
    <row r="14" spans="2:9" x14ac:dyDescent="0.35">
      <c r="B14" s="16">
        <v>43759</v>
      </c>
      <c r="C14">
        <v>2503</v>
      </c>
      <c r="D14" s="18">
        <v>2388.0239999999999</v>
      </c>
      <c r="E14">
        <f t="shared" si="0"/>
        <v>114.97600000000011</v>
      </c>
      <c r="F14" s="8">
        <f t="shared" si="1"/>
        <v>4.5935277666799883E-2</v>
      </c>
      <c r="G14">
        <f t="shared" si="2"/>
        <v>13219.480576000025</v>
      </c>
    </row>
    <row r="15" spans="2:9" x14ac:dyDescent="0.35">
      <c r="B15" s="16">
        <v>43780</v>
      </c>
      <c r="C15">
        <v>2325</v>
      </c>
      <c r="D15" s="18">
        <v>2205.502</v>
      </c>
      <c r="E15">
        <f t="shared" si="0"/>
        <v>119.49800000000005</v>
      </c>
      <c r="F15" s="8">
        <f t="shared" si="1"/>
        <v>5.1396989247311849E-2</v>
      </c>
      <c r="G15">
        <f t="shared" si="2"/>
        <v>14279.772004000011</v>
      </c>
    </row>
    <row r="16" spans="2:9" x14ac:dyDescent="0.35">
      <c r="B16" s="16">
        <v>43850</v>
      </c>
      <c r="C16">
        <v>2487</v>
      </c>
      <c r="D16" s="18">
        <v>2567.9580000000001</v>
      </c>
      <c r="E16">
        <f t="shared" si="0"/>
        <v>80.958000000000084</v>
      </c>
      <c r="F16" s="8">
        <f t="shared" si="1"/>
        <v>3.2552472858866137E-2</v>
      </c>
      <c r="G16">
        <f t="shared" si="2"/>
        <v>6554.1977640000132</v>
      </c>
    </row>
    <row r="17" spans="2:7" x14ac:dyDescent="0.35">
      <c r="B17" s="16">
        <v>43885</v>
      </c>
      <c r="C17">
        <v>3317</v>
      </c>
      <c r="D17" s="17">
        <v>2842.17</v>
      </c>
      <c r="E17">
        <f t="shared" si="0"/>
        <v>474.82999999999993</v>
      </c>
      <c r="F17" s="8">
        <f t="shared" si="1"/>
        <v>0.14315043714199577</v>
      </c>
      <c r="G17">
        <f t="shared" si="2"/>
        <v>225463.52889999992</v>
      </c>
    </row>
    <row r="18" spans="2:7" x14ac:dyDescent="0.35">
      <c r="B18" s="16">
        <v>43920</v>
      </c>
      <c r="C18">
        <v>3572</v>
      </c>
      <c r="D18" s="18">
        <v>3866.3960000000002</v>
      </c>
      <c r="E18">
        <f t="shared" si="0"/>
        <v>294.39600000000019</v>
      </c>
      <c r="F18" s="8">
        <f t="shared" si="1"/>
        <v>8.2417693169093004E-2</v>
      </c>
      <c r="G18">
        <f t="shared" si="2"/>
        <v>86669.004816000102</v>
      </c>
    </row>
    <row r="19" spans="2:7" x14ac:dyDescent="0.35">
      <c r="B19" s="16">
        <v>43927</v>
      </c>
      <c r="C19">
        <v>4418</v>
      </c>
      <c r="D19" s="18">
        <v>3466.4520000000002</v>
      </c>
      <c r="E19">
        <f t="shared" si="0"/>
        <v>951.54799999999977</v>
      </c>
      <c r="F19" s="8">
        <f t="shared" si="1"/>
        <v>0.21537980986871882</v>
      </c>
      <c r="G19">
        <f t="shared" si="2"/>
        <v>905443.59630399954</v>
      </c>
    </row>
    <row r="20" spans="2:7" x14ac:dyDescent="0.35">
      <c r="B20" s="16">
        <v>43934</v>
      </c>
      <c r="C20">
        <v>4325</v>
      </c>
      <c r="D20" s="17">
        <v>3907.8539999999998</v>
      </c>
      <c r="E20">
        <f t="shared" si="0"/>
        <v>417.14600000000019</v>
      </c>
      <c r="F20" s="8">
        <f t="shared" si="1"/>
        <v>9.6449942196531829E-2</v>
      </c>
      <c r="G20">
        <f t="shared" si="2"/>
        <v>174010.78531600017</v>
      </c>
    </row>
    <row r="21" spans="2:7" x14ac:dyDescent="0.35">
      <c r="B21" s="16">
        <v>43941</v>
      </c>
      <c r="C21">
        <v>4040</v>
      </c>
      <c r="D21" s="18">
        <v>3879.9839999999999</v>
      </c>
      <c r="E21">
        <f t="shared" si="0"/>
        <v>160.01600000000008</v>
      </c>
      <c r="F21" s="8">
        <f t="shared" si="1"/>
        <v>3.9607920792079226E-2</v>
      </c>
      <c r="G21">
        <f t="shared" si="2"/>
        <v>25605.120256000024</v>
      </c>
    </row>
    <row r="22" spans="2:7" x14ac:dyDescent="0.35">
      <c r="B22" s="16">
        <v>44039</v>
      </c>
      <c r="C22">
        <v>3347</v>
      </c>
      <c r="D22" s="18">
        <v>3555.5540000000001</v>
      </c>
      <c r="E22">
        <f t="shared" si="0"/>
        <v>208.55400000000009</v>
      </c>
      <c r="F22" s="8">
        <f t="shared" si="1"/>
        <v>6.231072602330448E-2</v>
      </c>
      <c r="G22">
        <f t="shared" si="2"/>
        <v>43494.770916000038</v>
      </c>
    </row>
    <row r="23" spans="2:7" x14ac:dyDescent="0.35">
      <c r="B23" s="16">
        <v>44060</v>
      </c>
      <c r="C23">
        <v>3307</v>
      </c>
      <c r="D23" s="17">
        <v>3385.9639999999999</v>
      </c>
      <c r="E23">
        <f t="shared" si="0"/>
        <v>78.963999999999942</v>
      </c>
      <c r="F23" s="8">
        <f t="shared" si="1"/>
        <v>2.3877834895675822E-2</v>
      </c>
      <c r="G23">
        <f t="shared" si="2"/>
        <v>6235.3132959999912</v>
      </c>
    </row>
    <row r="24" spans="2:7" x14ac:dyDescent="0.35">
      <c r="B24" s="16">
        <v>44095</v>
      </c>
      <c r="C24">
        <v>2964</v>
      </c>
      <c r="D24" s="17">
        <v>3201.12</v>
      </c>
      <c r="E24">
        <f t="shared" si="0"/>
        <v>237.11999999999989</v>
      </c>
      <c r="F24" s="8">
        <f t="shared" si="1"/>
        <v>7.999999999999996E-2</v>
      </c>
      <c r="G24">
        <f t="shared" si="2"/>
        <v>56225.894399999946</v>
      </c>
    </row>
    <row r="25" spans="2:7" x14ac:dyDescent="0.35">
      <c r="B25" s="16">
        <v>44151</v>
      </c>
      <c r="C25">
        <v>3721</v>
      </c>
      <c r="D25" s="17">
        <v>3228.442</v>
      </c>
      <c r="E25">
        <f t="shared" si="0"/>
        <v>492.55799999999999</v>
      </c>
      <c r="F25" s="8">
        <f t="shared" si="1"/>
        <v>0.13237248051599032</v>
      </c>
      <c r="G25">
        <f t="shared" si="2"/>
        <v>242613.38336399998</v>
      </c>
    </row>
    <row r="26" spans="2:7" x14ac:dyDescent="0.35">
      <c r="B26" s="16">
        <v>44221</v>
      </c>
      <c r="C26">
        <v>4636</v>
      </c>
      <c r="D26" s="18">
        <v>3438.5659999999998</v>
      </c>
      <c r="E26">
        <f t="shared" si="0"/>
        <v>1197.4340000000002</v>
      </c>
      <c r="F26" s="8">
        <f t="shared" si="1"/>
        <v>0.25829033649698019</v>
      </c>
      <c r="G26">
        <f t="shared" si="2"/>
        <v>1433848.1843560005</v>
      </c>
    </row>
    <row r="27" spans="2:7" x14ac:dyDescent="0.35">
      <c r="B27" s="16">
        <v>44228</v>
      </c>
      <c r="C27">
        <v>4201</v>
      </c>
      <c r="D27" s="17">
        <v>3457.692</v>
      </c>
      <c r="E27">
        <f t="shared" si="0"/>
        <v>743.30799999999999</v>
      </c>
      <c r="F27" s="8">
        <f t="shared" si="1"/>
        <v>0.17693596762675554</v>
      </c>
      <c r="G27">
        <f t="shared" si="2"/>
        <v>552506.78286399995</v>
      </c>
    </row>
    <row r="28" spans="2:7" x14ac:dyDescent="0.35">
      <c r="B28" s="16">
        <v>44242</v>
      </c>
      <c r="C28">
        <v>3685</v>
      </c>
      <c r="D28" s="18">
        <v>2926.924</v>
      </c>
      <c r="E28">
        <f t="shared" si="0"/>
        <v>758.07600000000002</v>
      </c>
      <c r="F28" s="8">
        <f t="shared" si="1"/>
        <v>0.20571940298507463</v>
      </c>
      <c r="G28">
        <f t="shared" si="2"/>
        <v>574679.22177599999</v>
      </c>
    </row>
    <row r="29" spans="2:7" x14ac:dyDescent="0.35">
      <c r="B29" s="16">
        <v>44256</v>
      </c>
      <c r="C29">
        <v>2908</v>
      </c>
      <c r="D29" s="17">
        <v>2630.7660000000001</v>
      </c>
      <c r="E29">
        <f t="shared" si="0"/>
        <v>277.23399999999992</v>
      </c>
      <c r="F29" s="8">
        <f t="shared" si="1"/>
        <v>9.5334938101788141E-2</v>
      </c>
      <c r="G29">
        <f t="shared" si="2"/>
        <v>76858.690755999953</v>
      </c>
    </row>
    <row r="30" spans="2:7" x14ac:dyDescent="0.35">
      <c r="B30" s="16">
        <v>44263</v>
      </c>
      <c r="C30">
        <v>2775</v>
      </c>
      <c r="D30" s="18">
        <v>2533.33</v>
      </c>
      <c r="E30">
        <f t="shared" si="0"/>
        <v>241.67000000000007</v>
      </c>
      <c r="F30" s="8">
        <f t="shared" si="1"/>
        <v>8.708828828828831E-2</v>
      </c>
      <c r="G30">
        <f t="shared" si="2"/>
        <v>58404.388900000034</v>
      </c>
    </row>
    <row r="31" spans="2:7" x14ac:dyDescent="0.35">
      <c r="B31" s="16">
        <v>44284</v>
      </c>
      <c r="C31">
        <v>2458</v>
      </c>
      <c r="D31" s="17">
        <v>2516.5720000000001</v>
      </c>
      <c r="E31">
        <f t="shared" si="0"/>
        <v>58.572000000000116</v>
      </c>
      <c r="F31" s="8">
        <f t="shared" si="1"/>
        <v>2.3829129373474416E-2</v>
      </c>
      <c r="G31">
        <f t="shared" si="2"/>
        <v>3430.6791840000137</v>
      </c>
    </row>
    <row r="32" spans="2:7" x14ac:dyDescent="0.35">
      <c r="B32" s="16">
        <v>44291</v>
      </c>
      <c r="C32">
        <v>2447</v>
      </c>
      <c r="D32" s="18">
        <v>2608.9180000000001</v>
      </c>
      <c r="E32">
        <f t="shared" si="0"/>
        <v>161.91800000000012</v>
      </c>
      <c r="F32" s="8">
        <f t="shared" si="1"/>
        <v>6.6170004086636744E-2</v>
      </c>
      <c r="G32">
        <f t="shared" si="2"/>
        <v>26217.43872400004</v>
      </c>
    </row>
    <row r="33" spans="2:7" x14ac:dyDescent="0.35">
      <c r="B33" s="16">
        <v>44298</v>
      </c>
      <c r="C33">
        <v>2460</v>
      </c>
      <c r="D33" s="17">
        <v>2633.7719999999999</v>
      </c>
      <c r="E33">
        <f t="shared" si="0"/>
        <v>173.77199999999993</v>
      </c>
      <c r="F33" s="8">
        <f t="shared" si="1"/>
        <v>7.0639024390243874E-2</v>
      </c>
      <c r="G33">
        <f t="shared" si="2"/>
        <v>30196.707983999979</v>
      </c>
    </row>
    <row r="34" spans="2:7" x14ac:dyDescent="0.35">
      <c r="B34" s="16">
        <v>44361</v>
      </c>
      <c r="C34">
        <v>2567</v>
      </c>
      <c r="D34" s="18">
        <v>2656.6680000000001</v>
      </c>
      <c r="E34">
        <f t="shared" si="0"/>
        <v>89.66800000000012</v>
      </c>
      <c r="F34" s="8">
        <f t="shared" si="1"/>
        <v>3.4931047915855128E-2</v>
      </c>
      <c r="G34">
        <f t="shared" si="2"/>
        <v>8040.3502240000216</v>
      </c>
    </row>
    <row r="35" spans="2:7" x14ac:dyDescent="0.35">
      <c r="B35" s="16">
        <v>44424</v>
      </c>
      <c r="C35">
        <v>2821</v>
      </c>
      <c r="D35" s="18">
        <v>3031.9520000000002</v>
      </c>
      <c r="E35">
        <f t="shared" si="0"/>
        <v>210.95200000000023</v>
      </c>
      <c r="F35" s="8">
        <f t="shared" si="1"/>
        <v>7.4779156327543506E-2</v>
      </c>
      <c r="G35">
        <f t="shared" si="2"/>
        <v>44500.746304000095</v>
      </c>
    </row>
    <row r="36" spans="2:7" x14ac:dyDescent="0.35">
      <c r="B36" s="16">
        <v>44445</v>
      </c>
      <c r="C36">
        <v>2784</v>
      </c>
      <c r="D36" s="17">
        <v>2943.598</v>
      </c>
      <c r="E36">
        <f t="shared" si="0"/>
        <v>159.59799999999996</v>
      </c>
      <c r="F36" s="8">
        <f t="shared" si="1"/>
        <v>5.7326867816091941E-2</v>
      </c>
      <c r="G36">
        <f t="shared" si="2"/>
        <v>25471.521603999987</v>
      </c>
    </row>
    <row r="37" spans="2:7" x14ac:dyDescent="0.35">
      <c r="B37" s="16">
        <v>44452</v>
      </c>
      <c r="C37">
        <v>2950</v>
      </c>
      <c r="D37" s="18">
        <v>2909.55</v>
      </c>
      <c r="E37">
        <f t="shared" si="0"/>
        <v>40.449999999999818</v>
      </c>
      <c r="F37" s="8">
        <f t="shared" si="1"/>
        <v>1.3711864406779599E-2</v>
      </c>
      <c r="G37">
        <f t="shared" si="2"/>
        <v>1636.2024999999853</v>
      </c>
    </row>
    <row r="38" spans="2:7" x14ac:dyDescent="0.35">
      <c r="B38" s="16">
        <v>44466</v>
      </c>
      <c r="C38">
        <v>2789</v>
      </c>
      <c r="D38" s="18">
        <v>2749.3319999999999</v>
      </c>
      <c r="E38">
        <f t="shared" si="0"/>
        <v>39.66800000000012</v>
      </c>
      <c r="F38" s="8">
        <f t="shared" si="1"/>
        <v>1.4223019003227005E-2</v>
      </c>
      <c r="G38">
        <f t="shared" si="2"/>
        <v>1573.5502240000096</v>
      </c>
    </row>
    <row r="39" spans="2:7" x14ac:dyDescent="0.35">
      <c r="B39" s="16">
        <v>44480</v>
      </c>
      <c r="C39">
        <v>2697</v>
      </c>
      <c r="D39" s="17">
        <v>2701.0619999999999</v>
      </c>
      <c r="E39">
        <f t="shared" si="0"/>
        <v>4.0619999999998981</v>
      </c>
      <c r="F39" s="8">
        <f t="shared" si="1"/>
        <v>1.506117908787504E-3</v>
      </c>
      <c r="G39">
        <f t="shared" si="2"/>
        <v>16.499843999999172</v>
      </c>
    </row>
    <row r="40" spans="2:7" x14ac:dyDescent="0.35">
      <c r="B40" s="16">
        <v>44515</v>
      </c>
      <c r="C40">
        <v>2761</v>
      </c>
      <c r="D40" s="18">
        <v>2667.42</v>
      </c>
      <c r="E40">
        <f t="shared" si="0"/>
        <v>93.579999999999927</v>
      </c>
      <c r="F40" s="8">
        <f t="shared" si="1"/>
        <v>3.3893516841723988E-2</v>
      </c>
      <c r="G40">
        <f t="shared" si="2"/>
        <v>8757.2163999999866</v>
      </c>
    </row>
    <row r="41" spans="2:7" x14ac:dyDescent="0.35">
      <c r="B41" s="16">
        <v>44571</v>
      </c>
      <c r="C41">
        <v>2539</v>
      </c>
      <c r="D41" s="17">
        <v>2496.1979999999999</v>
      </c>
      <c r="E41">
        <f t="shared" si="0"/>
        <v>42.802000000000135</v>
      </c>
      <c r="F41" s="8">
        <f t="shared" si="1"/>
        <v>1.6857818038597927E-2</v>
      </c>
      <c r="G41">
        <f t="shared" si="2"/>
        <v>1832.0112040000115</v>
      </c>
    </row>
    <row r="42" spans="2:7" x14ac:dyDescent="0.35">
      <c r="B42" s="16">
        <v>44578</v>
      </c>
      <c r="C42">
        <v>2402</v>
      </c>
      <c r="D42" s="18">
        <v>2490.7979999999998</v>
      </c>
      <c r="E42">
        <f t="shared" si="0"/>
        <v>88.797999999999774</v>
      </c>
      <c r="F42" s="8">
        <f t="shared" si="1"/>
        <v>3.6968359700249698E-2</v>
      </c>
      <c r="G42">
        <f t="shared" si="2"/>
        <v>7885.0848039999601</v>
      </c>
    </row>
    <row r="43" spans="2:7" x14ac:dyDescent="0.35">
      <c r="B43" s="16">
        <v>44613</v>
      </c>
      <c r="C43">
        <v>1620</v>
      </c>
      <c r="D43" s="18">
        <v>1944.1079999999999</v>
      </c>
      <c r="E43">
        <f t="shared" si="0"/>
        <v>324.10799999999995</v>
      </c>
      <c r="F43" s="8">
        <f t="shared" si="1"/>
        <v>0.20006666666666664</v>
      </c>
      <c r="G43">
        <f t="shared" si="2"/>
        <v>105045.99566399997</v>
      </c>
    </row>
    <row r="44" spans="2:7" x14ac:dyDescent="0.35">
      <c r="B44" s="16">
        <v>44648</v>
      </c>
      <c r="C44">
        <v>793</v>
      </c>
      <c r="D44" s="18">
        <v>1285.5419999999999</v>
      </c>
      <c r="E44">
        <f t="shared" si="0"/>
        <v>492.54199999999992</v>
      </c>
      <c r="F44" s="8">
        <f t="shared" si="1"/>
        <v>0.62111223203026467</v>
      </c>
      <c r="G44">
        <f t="shared" si="2"/>
        <v>242597.62176399992</v>
      </c>
    </row>
    <row r="45" spans="2:7" x14ac:dyDescent="0.35">
      <c r="B45" s="16">
        <v>44662</v>
      </c>
      <c r="C45">
        <v>743</v>
      </c>
      <c r="D45" s="17">
        <v>683.57600000000002</v>
      </c>
      <c r="E45">
        <f t="shared" si="0"/>
        <v>59.423999999999978</v>
      </c>
      <c r="F45" s="8">
        <f t="shared" si="1"/>
        <v>7.9978465679676952E-2</v>
      </c>
      <c r="G45">
        <f t="shared" si="2"/>
        <v>3531.2117759999974</v>
      </c>
    </row>
    <row r="46" spans="2:7" x14ac:dyDescent="0.35">
      <c r="B46" s="16">
        <v>44683</v>
      </c>
      <c r="C46">
        <v>749</v>
      </c>
      <c r="D46" s="18">
        <v>708.18600000000004</v>
      </c>
      <c r="E46">
        <f t="shared" si="0"/>
        <v>40.813999999999965</v>
      </c>
      <c r="F46" s="8">
        <f t="shared" si="1"/>
        <v>5.4491321762349755E-2</v>
      </c>
      <c r="G46">
        <f t="shared" si="2"/>
        <v>1665.7825959999971</v>
      </c>
    </row>
    <row r="47" spans="2:7" x14ac:dyDescent="0.35">
      <c r="C47">
        <f>SUM(C2:C46)</f>
        <v>117724</v>
      </c>
      <c r="D47">
        <f>SUM(D2:D46)</f>
        <v>113252.77</v>
      </c>
      <c r="E47">
        <f t="shared" si="0"/>
        <v>4471.2299999999959</v>
      </c>
      <c r="F47" s="8">
        <f t="shared" si="1"/>
        <v>3.7980615677346979E-2</v>
      </c>
      <c r="G47">
        <f>AVERAGE(G2:G46)/COUNT(G2:G46)</f>
        <v>2653.4969900661717</v>
      </c>
    </row>
    <row r="49" spans="4:4" x14ac:dyDescent="0.35">
      <c r="D49" s="8">
        <f>(C47-D47)/C47</f>
        <v>3.7980615677346979E-2</v>
      </c>
    </row>
  </sheetData>
  <autoFilter ref="B1:G1">
    <sortState ref="B2:G47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Sharma</dc:creator>
  <cp:lastModifiedBy>Venkateshwara Reddy</cp:lastModifiedBy>
  <dcterms:created xsi:type="dcterms:W3CDTF">2022-03-30T07:15:59Z</dcterms:created>
  <dcterms:modified xsi:type="dcterms:W3CDTF">2022-08-23T10:49:05Z</dcterms:modified>
</cp:coreProperties>
</file>