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SSIGNMENT\Assignment 2\"/>
    </mc:Choice>
  </mc:AlternateContent>
  <xr:revisionPtr revIDLastSave="0" documentId="13_ncr:1_{B8877D48-3786-4F5E-BEF6-F0BB2E8C87F9}" xr6:coauthVersionLast="46" xr6:coauthVersionMax="46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1)Avg price plane Vs Reso Names" sheetId="3" r:id="rId1"/>
    <sheet name="2)Avg price of days" sheetId="13" r:id="rId2"/>
    <sheet name="3)Reso Name Vs Price" sheetId="2" r:id="rId3"/>
    <sheet name="4)Country and travel wise price" sheetId="10" r:id="rId4"/>
    <sheet name="5)Resorts and No of Holidays" sheetId="12" r:id="rId5"/>
    <sheet name="Source Data" sheetId="1" r:id="rId6"/>
  </sheets>
  <definedNames>
    <definedName name="_xlchart.v1.0" hidden="1">'2)Avg price of days'!$A$4:$A$12</definedName>
    <definedName name="_xlchart.v1.1" hidden="1">'2)Avg price of days'!$D$4:$D$12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D13" i="13" l="1"/>
  <c r="D12" i="13"/>
  <c r="D11" i="13"/>
  <c r="D10" i="13"/>
  <c r="D9" i="13"/>
  <c r="D8" i="13"/>
  <c r="D7" i="13"/>
  <c r="D6" i="13"/>
  <c r="D5" i="13"/>
  <c r="D4" i="13"/>
  <c r="C14" i="13"/>
</calcChain>
</file>

<file path=xl/sharedStrings.xml><?xml version="1.0" encoding="utf-8"?>
<sst xmlns="http://schemas.openxmlformats.org/spreadsheetml/2006/main" count="232" uniqueCount="75">
  <si>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</si>
  <si>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</si>
  <si>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</si>
  <si>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</si>
  <si>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</si>
  <si>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</si>
  <si>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</si>
  <si>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</si>
  <si>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</si>
  <si>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</si>
  <si>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</si>
  <si>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</si>
  <si>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</si>
  <si>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</si>
  <si>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</si>
  <si>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</si>
  <si>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</si>
  <si>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</si>
  <si>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</si>
  <si>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</si>
  <si>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</si>
  <si>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</si>
  <si>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</si>
  <si>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</si>
  <si>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</si>
  <si>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</si>
  <si>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</si>
  <si>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</si>
  <si>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</si>
  <si>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</si>
  <si>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</si>
  <si>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</si>
  <si>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</si>
  <si>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</si>
  <si>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</si>
  <si>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</si>
  <si>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</si>
  <si>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</si>
  <si>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</si>
  <si>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</si>
  <si>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</si>
  <si>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</si>
  <si>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</si>
  <si>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</si>
  <si>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</si>
  <si>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</si>
  <si>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</si>
  <si>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</si>
  <si>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</si>
  <si>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</si>
  <si>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</si>
  <si>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</si>
  <si>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</si>
  <si>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</si>
  <si>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</si>
  <si>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</si>
  <si>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</si>
  <si>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</si>
  <si>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</si>
  <si>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</si>
  <si>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</si>
  <si>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</si>
  <si>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</si>
  <si>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</si>
  <si>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</si>
  <si>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</si>
  <si>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</si>
  <si>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</si>
  <si>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</si>
  <si>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</si>
  <si>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Average</t>
  </si>
  <si>
    <t>Average of Price</t>
  </si>
  <si>
    <t>Sum of No of Days</t>
  </si>
  <si>
    <t>Column Labels</t>
  </si>
  <si>
    <t>Average price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</si>
</sst>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3" borderId="0" xfId="0" applyFont="1" applyFill="1"/>
    <xf numFmtId="0" fontId="0" fillId="0" borderId="0" xfId="0" applyBorder="1"/>
    <xf numFmtId="0" fontId="0" fillId="3" borderId="2" xfId="0" applyFill="1" applyBorder="1"/>
    <xf numFmtId="0" fontId="6" fillId="4" borderId="0" xfId="0" applyFont="1" applyFill="1" applyAlignment="1">
      <alignment horizontal="left"/>
    </xf>
    <xf numFmtId="0" fontId="5" fillId="4" borderId="0" xfId="0" applyFont="1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(1).xlsx]1)Avg price plane Vs Reso Names!PivotTable2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'1)Avg price plane Vs Reso Names'!$B$3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'1)Avg price plane Vs Reso Names'!$A$4:$A$34</c:f>
              <c:multiLvlStrCache>
                <c:ptCount val="15"/>
                <c:lvl>
                  <c:pt idx="0">
                    <c:v>Plane</c:v>
                  </c:pt>
                  <c:pt idx="1">
                    <c:v>Plane</c:v>
                  </c:pt>
                  <c:pt idx="2">
                    <c:v>Plane</c:v>
                  </c:pt>
                  <c:pt idx="3">
                    <c:v>Plane</c:v>
                  </c:pt>
                  <c:pt idx="4">
                    <c:v>Plane</c:v>
                  </c:pt>
                  <c:pt idx="5">
                    <c:v>Plane</c:v>
                  </c:pt>
                  <c:pt idx="6">
                    <c:v>Plane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Plane</c:v>
                  </c:pt>
                  <c:pt idx="10">
                    <c:v>Plane</c:v>
                  </c:pt>
                  <c:pt idx="11">
                    <c:v>Plane</c:v>
                  </c:pt>
                  <c:pt idx="12">
                    <c:v>Plane</c:v>
                  </c:pt>
                  <c:pt idx="13">
                    <c:v>Plane</c:v>
                  </c:pt>
                  <c:pt idx="14">
                    <c:v>Plane</c:v>
                  </c:pt>
                </c:lvl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</c:multiLvlStrCache>
            </c:multiLvlStrRef>
          </c:cat>
          <c:val>
            <c:numRef>
              <c:f>'1)Avg price plane Vs Reso Names'!$B$4:$B$34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6-422F-A0D9-FEEF0371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9855672"/>
        <c:axId val="519857272"/>
      </c:barChart>
      <c:catAx>
        <c:axId val="51985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7272"/>
        <c:crosses val="autoZero"/>
        <c:auto val="1"/>
        <c:lblAlgn val="ctr"/>
        <c:lblOffset val="100"/>
        <c:noMultiLvlLbl val="0"/>
      </c:catAx>
      <c:valAx>
        <c:axId val="51985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(1).xlsx]3)Reso Name Vs Price!PivotTable1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'3)Reso Name Vs Price'!$B$3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'3)Reso Name Vs Price'!$A$4:$A$25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'3)Reso Name Vs Price'!$B$4:$B$25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F-4B05-A42D-5A5A316A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513008"/>
        <c:axId val="529513328"/>
      </c:barChart>
      <c:catAx>
        <c:axId val="52951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3328"/>
        <c:crosses val="autoZero"/>
        <c:auto val="1"/>
        <c:lblAlgn val="ctr"/>
        <c:lblOffset val="100"/>
        <c:noMultiLvlLbl val="0"/>
      </c:catAx>
      <c:valAx>
        <c:axId val="5295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2591863517061"/>
          <c:y val="0.58230110580439742"/>
          <c:w val="9.9740778068672903E-2"/>
          <c:h val="4.1568003191153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(1).xlsx]4)Country and travel wise price!PivotTable4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'4)Country and travel wise price'!$B$3:$B$4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'4)Country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'4)Country and travel wise price'!$B$5:$B$14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D-46A1-BF1A-520A24A3B56B}"/>
            </c:ext>
          </c:extLst>
        </c:ser>
        <c:ser>
          <c:idx val="1"/>
          <c:order val="1"/>
          <c:tx>
            <c:strRef>
              <c:f>'4)Country and travel wise price'!$C$3:$C$4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'4)Country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'4)Country and travel wise price'!$C$5:$C$14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D-46A1-BF1A-520A24A3B56B}"/>
            </c:ext>
          </c:extLst>
        </c:ser>
        <c:ser>
          <c:idx val="2"/>
          <c:order val="2"/>
          <c:tx>
            <c:strRef>
              <c:f>'4)Country and travel wise price'!$D$3:$D$4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'4)Country and travel wise price'!$A$5:$A$14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'4)Country and travel wise price'!$D$5:$D$14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D-46A1-BF1A-520A24A3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219120"/>
        <c:axId val="502225840"/>
      </c:barChart>
      <c:catAx>
        <c:axId val="5022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5840"/>
        <c:crosses val="autoZero"/>
        <c:auto val="1"/>
        <c:lblAlgn val="ctr"/>
        <c:lblOffset val="100"/>
        <c:noMultiLvlLbl val="0"/>
      </c:catAx>
      <c:valAx>
        <c:axId val="5022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(1).xlsx]5)Resorts and No of Holidays!PivotTable5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'5)Resorts and No of Holidays'!$B$3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'5)Resorts and No of Holidays'!$A$4:$A$25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'5)Resorts and No of Holidays'!$B$4:$B$25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B-4555-879F-A2FE5C53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226480"/>
        <c:axId val="502225200"/>
      </c:barChart>
      <c:catAx>
        <c:axId val="50222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5200"/>
        <c:crosses val="autoZero"/>
        <c:auto val="1"/>
        <c:lblAlgn val="ctr"/>
        <c:lblOffset val="100"/>
        <c:noMultiLvlLbl val="0"/>
      </c:catAx>
      <c:valAx>
        <c:axId val="502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Per Day Cost in each Country</cx:v>
        </cx:txData>
      </cx:tx>
      <cx:spPr>
        <a:noFill/>
        <a:ln>
          <a:noFill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b="1">
              <a:solidFill>
                <a:schemeClr val="accent1"/>
              </a:solidFill>
              <a:latin typeface="+mn-lt"/>
              <a:ea typeface="+mn-ea"/>
              <a:cs typeface="+mn-cs"/>
            </a:rPr>
            <a:t>Per Day Cost in each Country</a:t>
          </a:r>
        </a:p>
      </cx:txPr>
    </cx:title>
    <cx:plotArea>
      <cx:plotAreaRegion>
        <cx:plotSurface>
          <cx:spPr>
            <a:ln>
              <a:solidFill>
                <a:schemeClr val="accent1"/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</cx:plotSurface>
        <cx:series layoutId="clusteredColumn" uniqueId="{92D08D62-7F2E-40DE-B5B2-6CA6347AEAB3}">
          <cx:dataId val="0"/>
          <cx:layoutPr>
            <cx:aggregation/>
          </cx:layoutPr>
          <cx:axisId val="1"/>
        </cx:series>
        <cx:series layoutId="paretoLine" ownerIdx="0" uniqueId="{3C98E9A8-23AB-4BF1-AB85-73BA94E9ABD5}">
          <cx:spPr>
            <a:ln>
              <a:noFill/>
            </a:ln>
          </cx:spPr>
          <cx:axisId val="2"/>
        </cx:series>
      </cx:plotAreaRegion>
      <cx:axis id="0">
        <cx:catScaling gapWidth="0.319999993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25400</xdr:rowOff>
    </xdr:from>
    <xdr:to>
      <xdr:col>14</xdr:col>
      <xdr:colOff>450850</xdr:colOff>
      <xdr:row>38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244EF-58F5-446E-B138-42B66A32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1</xdr:row>
      <xdr:rowOff>15875</xdr:rowOff>
    </xdr:from>
    <xdr:to>
      <xdr:col>11</xdr:col>
      <xdr:colOff>168275</xdr:colOff>
      <xdr:row>15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E28674F-8497-4EB3-AEE0-99960B08E4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5075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101600</xdr:rowOff>
    </xdr:from>
    <xdr:to>
      <xdr:col>12</xdr:col>
      <xdr:colOff>391439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F42B0-F9B0-4A72-B376-F012E7AC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12700</xdr:rowOff>
    </xdr:from>
    <xdr:to>
      <xdr:col>16</xdr:col>
      <xdr:colOff>171450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31622-0678-4283-9BC7-7A3F733A7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146050</xdr:rowOff>
    </xdr:from>
    <xdr:to>
      <xdr:col>10</xdr:col>
      <xdr:colOff>323850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8686B-7A7C-455D-9E53-D1AC69A87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58.505272569448" createdVersion="6" refreshedVersion="6" minRefreshableVersion="3" recordCount="28" xr:uid="{0F242DC3-26C4-4EE4-95B8-4BAEBF127902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524AB-9C5E-443A-8268-A15AE4BC0555}" name="PivotTable2" cacheId="0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">
  <location ref="A3:B34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2">
    <field x="1"/>
    <field x="3"/>
  </rowFields>
  <rowItems count="31">
    <i>
      <x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 t="grand">
      <x/>
    </i>
  </rowItems>
  <colItems count="1">
    <i/>
  </colItems>
  <dataFields count="1">
    <dataField name="Average of Pric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BC742-4907-4B1B-AD12-6E0A3417EE56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13" firstHeaderRow="0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Days" fld="2" baseField="0" baseItem="0"/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E0168-FA96-417A-8EEC-A92C565B570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31C6F-F162-4A08-B7E6-4B8174D80CB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8F3FB-5257-4CC6-8340-BA84FE014E2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4DF5-49A4-4C83-A702-54D10582D36D}">
  <dimension ref="A3:B34"/>
  <sheetViews>
    <sheetView zoomScale="58" zoomScaleNormal="58" workbookViewId="0">
      <selection activeCell="L17" sqref="L17:O18"/>
    </sheetView>
  </sheetViews>
  <sheetFormatPr defaultRowHeight="14.5" x14ac:dyDescent="0.35"/>
  <cols>
    <col min="1" max="1" width="17.81640625" bestFit="1" customWidth="1"/>
    <col min="2" max="2" width="14.36328125" bestFit="1" customWidth="1"/>
  </cols>
  <sheetData>
    <row r="3" spans="1:2" x14ac:dyDescent="0.35">
      <c r="A3" s="7" t="s">
        <v>67</v>
      </c>
      <c r="B3" t="s">
        <v>71</v>
      </c>
    </row>
    <row r="4" spans="1:2" x14ac:dyDescent="0.35">
      <c r="A4" s="8" t="s">
        <v>13</v>
      </c>
      <c r="B4" s="9">
        <v>177</v>
      </c>
    </row>
    <row r="5" spans="1:2" x14ac:dyDescent="0.35">
      <c r="A5" s="10" t="s">
        <v>11</v>
      </c>
      <c r="B5" s="9">
        <v>177</v>
      </c>
    </row>
    <row r="6" spans="1:2" x14ac:dyDescent="0.35">
      <c r="A6" s="8" t="s">
        <v>63</v>
      </c>
      <c r="B6" s="9">
        <v>345</v>
      </c>
    </row>
    <row r="7" spans="1:2" x14ac:dyDescent="0.35">
      <c r="A7" s="10" t="s">
        <v>11</v>
      </c>
      <c r="B7" s="9">
        <v>345</v>
      </c>
    </row>
    <row r="8" spans="1:2" x14ac:dyDescent="0.35">
      <c r="A8" s="8" t="s">
        <v>24</v>
      </c>
      <c r="B8" s="9">
        <v>750</v>
      </c>
    </row>
    <row r="9" spans="1:2" x14ac:dyDescent="0.35">
      <c r="A9" s="10" t="s">
        <v>11</v>
      </c>
      <c r="B9" s="9">
        <v>750</v>
      </c>
    </row>
    <row r="10" spans="1:2" x14ac:dyDescent="0.35">
      <c r="A10" s="8" t="s">
        <v>46</v>
      </c>
      <c r="B10" s="9">
        <v>975</v>
      </c>
    </row>
    <row r="11" spans="1:2" x14ac:dyDescent="0.35">
      <c r="A11" s="10" t="s">
        <v>11</v>
      </c>
      <c r="B11" s="9">
        <v>975</v>
      </c>
    </row>
    <row r="12" spans="1:2" x14ac:dyDescent="0.35">
      <c r="A12" s="8" t="s">
        <v>19</v>
      </c>
      <c r="B12" s="9">
        <v>399</v>
      </c>
    </row>
    <row r="13" spans="1:2" x14ac:dyDescent="0.35">
      <c r="A13" s="10" t="s">
        <v>11</v>
      </c>
      <c r="B13" s="9">
        <v>399</v>
      </c>
    </row>
    <row r="14" spans="1:2" x14ac:dyDescent="0.35">
      <c r="A14" s="8" t="s">
        <v>41</v>
      </c>
      <c r="B14" s="9">
        <v>277</v>
      </c>
    </row>
    <row r="15" spans="1:2" x14ac:dyDescent="0.35">
      <c r="A15" s="10" t="s">
        <v>11</v>
      </c>
      <c r="B15" s="9">
        <v>277</v>
      </c>
    </row>
    <row r="16" spans="1:2" x14ac:dyDescent="0.35">
      <c r="A16" s="8" t="s">
        <v>21</v>
      </c>
      <c r="B16" s="9">
        <v>267.5</v>
      </c>
    </row>
    <row r="17" spans="1:2" x14ac:dyDescent="0.35">
      <c r="A17" s="10" t="s">
        <v>11</v>
      </c>
      <c r="B17" s="9">
        <v>267.5</v>
      </c>
    </row>
    <row r="18" spans="1:2" x14ac:dyDescent="0.35">
      <c r="A18" s="8" t="s">
        <v>16</v>
      </c>
      <c r="B18" s="9">
        <v>198</v>
      </c>
    </row>
    <row r="19" spans="1:2" x14ac:dyDescent="0.35">
      <c r="A19" s="10" t="s">
        <v>11</v>
      </c>
      <c r="B19" s="9">
        <v>198</v>
      </c>
    </row>
    <row r="20" spans="1:2" x14ac:dyDescent="0.35">
      <c r="A20" s="8" t="s">
        <v>32</v>
      </c>
      <c r="B20" s="9">
        <v>289</v>
      </c>
    </row>
    <row r="21" spans="1:2" x14ac:dyDescent="0.35">
      <c r="A21" s="10" t="s">
        <v>11</v>
      </c>
      <c r="B21" s="9">
        <v>289</v>
      </c>
    </row>
    <row r="22" spans="1:2" x14ac:dyDescent="0.35">
      <c r="A22" s="8" t="s">
        <v>61</v>
      </c>
      <c r="B22" s="9">
        <v>287</v>
      </c>
    </row>
    <row r="23" spans="1:2" x14ac:dyDescent="0.35">
      <c r="A23" s="10" t="s">
        <v>11</v>
      </c>
      <c r="B23" s="9">
        <v>287</v>
      </c>
    </row>
    <row r="24" spans="1:2" x14ac:dyDescent="0.35">
      <c r="A24" s="8" t="s">
        <v>43</v>
      </c>
      <c r="B24" s="9">
        <v>985</v>
      </c>
    </row>
    <row r="25" spans="1:2" x14ac:dyDescent="0.35">
      <c r="A25" s="10" t="s">
        <v>11</v>
      </c>
      <c r="B25" s="9">
        <v>985</v>
      </c>
    </row>
    <row r="26" spans="1:2" x14ac:dyDescent="0.35">
      <c r="A26" s="8" t="s">
        <v>52</v>
      </c>
      <c r="B26" s="9">
        <v>885</v>
      </c>
    </row>
    <row r="27" spans="1:2" x14ac:dyDescent="0.35">
      <c r="A27" s="10" t="s">
        <v>11</v>
      </c>
      <c r="B27" s="9">
        <v>885</v>
      </c>
    </row>
    <row r="28" spans="1:2" x14ac:dyDescent="0.35">
      <c r="A28" s="8" t="s">
        <v>59</v>
      </c>
      <c r="B28" s="9">
        <v>995</v>
      </c>
    </row>
    <row r="29" spans="1:2" x14ac:dyDescent="0.35">
      <c r="A29" s="10" t="s">
        <v>11</v>
      </c>
      <c r="B29" s="9">
        <v>995</v>
      </c>
    </row>
    <row r="30" spans="1:2" x14ac:dyDescent="0.35">
      <c r="A30" s="8" t="s">
        <v>49</v>
      </c>
      <c r="B30" s="9">
        <v>1259</v>
      </c>
    </row>
    <row r="31" spans="1:2" x14ac:dyDescent="0.35">
      <c r="A31" s="10" t="s">
        <v>11</v>
      </c>
      <c r="B31" s="9">
        <v>1259</v>
      </c>
    </row>
    <row r="32" spans="1:2" x14ac:dyDescent="0.35">
      <c r="A32" s="8" t="s">
        <v>34</v>
      </c>
      <c r="B32" s="9">
        <v>243.5</v>
      </c>
    </row>
    <row r="33" spans="1:2" x14ac:dyDescent="0.35">
      <c r="A33" s="10" t="s">
        <v>11</v>
      </c>
      <c r="B33" s="9">
        <v>243.5</v>
      </c>
    </row>
    <row r="34" spans="1:2" x14ac:dyDescent="0.35">
      <c r="A34" s="8" t="s">
        <v>70</v>
      </c>
      <c r="B34" s="9">
        <v>520.17647058823525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2FC9-75AB-4B9F-9879-9B4772E2EA54}">
  <dimension ref="A3:D14"/>
  <sheetViews>
    <sheetView zoomScaleNormal="100" workbookViewId="0">
      <selection activeCell="G19" sqref="G19"/>
    </sheetView>
  </sheetViews>
  <sheetFormatPr defaultRowHeight="14.5" x14ac:dyDescent="0.35"/>
  <cols>
    <col min="1" max="1" width="25.36328125" customWidth="1"/>
    <col min="2" max="2" width="16.1796875" bestFit="1" customWidth="1"/>
    <col min="3" max="3" width="11.1796875" bestFit="1" customWidth="1"/>
    <col min="4" max="4" width="12.36328125" bestFit="1" customWidth="1"/>
    <col min="5" max="5" width="17.81640625" bestFit="1" customWidth="1"/>
  </cols>
  <sheetData>
    <row r="3" spans="1:4" x14ac:dyDescent="0.35">
      <c r="A3" s="7" t="s">
        <v>67</v>
      </c>
      <c r="B3" t="s">
        <v>72</v>
      </c>
      <c r="C3" t="s">
        <v>69</v>
      </c>
      <c r="D3" s="11" t="s">
        <v>70</v>
      </c>
    </row>
    <row r="4" spans="1:4" x14ac:dyDescent="0.35">
      <c r="A4" s="8" t="s">
        <v>23</v>
      </c>
      <c r="B4" s="9">
        <v>60</v>
      </c>
      <c r="C4" s="9">
        <v>1735</v>
      </c>
      <c r="D4" s="12">
        <f>GETPIVOTDATA("Sum of Price",$A$3,"Country","Australia")/GETPIVOTDATA("Sum of No of Days",$A$3,"Country","Australia")</f>
        <v>28.916666666666668</v>
      </c>
    </row>
    <row r="5" spans="1:4" x14ac:dyDescent="0.35">
      <c r="A5" s="8" t="s">
        <v>48</v>
      </c>
      <c r="B5" s="9">
        <v>21</v>
      </c>
      <c r="C5" s="9">
        <v>1259</v>
      </c>
      <c r="D5" s="12">
        <f>GETPIVOTDATA("Sum of Price",$A$3,"Country","Chile")/GETPIVOTDATA("Sum of No of Days",$A$3,"Country","Chile")</f>
        <v>59.952380952380949</v>
      </c>
    </row>
    <row r="6" spans="1:4" x14ac:dyDescent="0.35">
      <c r="A6" s="8" t="s">
        <v>28</v>
      </c>
      <c r="B6" s="9">
        <v>4</v>
      </c>
      <c r="C6" s="9">
        <v>81</v>
      </c>
      <c r="D6" s="12">
        <f>GETPIVOTDATA("Sum of Price",$A$3,"Country","England")/GETPIVOTDATA("Sum of No of Days",$A$3,"Country","England")</f>
        <v>20.25</v>
      </c>
    </row>
    <row r="7" spans="1:4" x14ac:dyDescent="0.35">
      <c r="A7" s="8" t="s">
        <v>18</v>
      </c>
      <c r="B7" s="9">
        <v>43</v>
      </c>
      <c r="C7" s="9">
        <v>1625</v>
      </c>
      <c r="D7" s="12">
        <f>GETPIVOTDATA("Sum of Price",$A$3,"Country","France")/GETPIVOTDATA("Sum of No of Days",$A$3,"Country","France")</f>
        <v>37.790697674418603</v>
      </c>
    </row>
    <row r="8" spans="1:4" x14ac:dyDescent="0.35">
      <c r="A8" s="8" t="s">
        <v>7</v>
      </c>
      <c r="B8" s="9">
        <v>11</v>
      </c>
      <c r="C8" s="9">
        <v>358</v>
      </c>
      <c r="D8" s="12">
        <f>GETPIVOTDATA("Sum of Price",$A$3,"Country","Germany")/GETPIVOTDATA("Sum of No of Days",$A$3,"Country","Germany")</f>
        <v>32.545454545454547</v>
      </c>
    </row>
    <row r="9" spans="1:4" x14ac:dyDescent="0.35">
      <c r="A9" s="8" t="s">
        <v>45</v>
      </c>
      <c r="B9" s="9">
        <v>21</v>
      </c>
      <c r="C9" s="9">
        <v>975</v>
      </c>
      <c r="D9" s="12">
        <f>GETPIVOTDATA("Sum of Price",$A$3,"Country","Peru")/GETPIVOTDATA("Sum of No of Days",$A$3,"Country","Peru")</f>
        <v>46.428571428571431</v>
      </c>
    </row>
    <row r="10" spans="1:4" x14ac:dyDescent="0.35">
      <c r="A10" s="8" t="s">
        <v>58</v>
      </c>
      <c r="B10" s="9">
        <v>14</v>
      </c>
      <c r="C10" s="9">
        <v>995</v>
      </c>
      <c r="D10" s="12">
        <f>GETPIVOTDATA("Sum of Price",$A$3,"Country","Saudi Arabia")/GETPIVOTDATA("Sum of No of Days",$A$3,"Country","Saudi Arabia")</f>
        <v>71.071428571428569</v>
      </c>
    </row>
    <row r="11" spans="1:4" x14ac:dyDescent="0.35">
      <c r="A11" s="8" t="s">
        <v>12</v>
      </c>
      <c r="B11" s="9">
        <v>115</v>
      </c>
      <c r="C11" s="9">
        <v>2955</v>
      </c>
      <c r="D11" s="12">
        <f>GETPIVOTDATA("Sum of Price",$A$3,"Country","Spain")/GETPIVOTDATA("Sum of No of Days",$A$3,"Country","Spain")</f>
        <v>25.695652173913043</v>
      </c>
    </row>
    <row r="12" spans="1:4" x14ac:dyDescent="0.35">
      <c r="A12" s="8" t="s">
        <v>51</v>
      </c>
      <c r="B12" s="9">
        <v>14</v>
      </c>
      <c r="C12" s="9">
        <v>885</v>
      </c>
      <c r="D12" s="12">
        <f>GETPIVOTDATA("Sum of Price",$A$3,"Country","Trinidad")/GETPIVOTDATA("Sum of No of Days",$A$3,"Country","Trinidad")</f>
        <v>63.214285714285715</v>
      </c>
    </row>
    <row r="13" spans="1:4" x14ac:dyDescent="0.35">
      <c r="A13" s="8" t="s">
        <v>68</v>
      </c>
      <c r="B13" s="9">
        <v>303</v>
      </c>
      <c r="C13" s="9">
        <v>10868</v>
      </c>
      <c r="D13" s="13">
        <f>GETPIVOTDATA("Sum of Price",$A$3)/GETPIVOTDATA("Sum of No of Days",$A$3)</f>
        <v>35.867986798679866</v>
      </c>
    </row>
    <row r="14" spans="1:4" ht="17" x14ac:dyDescent="0.5">
      <c r="A14" s="14" t="s">
        <v>74</v>
      </c>
      <c r="C14" s="15">
        <f>GETPIVOTDATA("Sum of Price",$A$3)/GETPIVOTDATA("Sum of No of Days",$A$3)</f>
        <v>35.867986798679866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1634-F2FD-40D7-A96F-634783E4886B}">
  <dimension ref="A3:B25"/>
  <sheetViews>
    <sheetView zoomScale="73" zoomScaleNormal="73" workbookViewId="0">
      <selection activeCell="M16" sqref="M16"/>
    </sheetView>
  </sheetViews>
  <sheetFormatPr defaultRowHeight="14.5" x14ac:dyDescent="0.35"/>
  <cols>
    <col min="1" max="1" width="16.36328125" bestFit="1" customWidth="1"/>
    <col min="2" max="2" width="11.1796875" bestFit="1" customWidth="1"/>
  </cols>
  <sheetData>
    <row r="3" spans="1:2" x14ac:dyDescent="0.35">
      <c r="A3" s="7" t="s">
        <v>67</v>
      </c>
      <c r="B3" t="s">
        <v>69</v>
      </c>
    </row>
    <row r="4" spans="1:2" x14ac:dyDescent="0.35">
      <c r="A4" s="8" t="s">
        <v>13</v>
      </c>
      <c r="B4" s="9">
        <v>814</v>
      </c>
    </row>
    <row r="5" spans="1:2" x14ac:dyDescent="0.35">
      <c r="A5" s="8" t="s">
        <v>54</v>
      </c>
      <c r="B5" s="9">
        <v>289</v>
      </c>
    </row>
    <row r="6" spans="1:2" x14ac:dyDescent="0.35">
      <c r="A6" s="8" t="s">
        <v>8</v>
      </c>
      <c r="B6" s="9">
        <v>69</v>
      </c>
    </row>
    <row r="7" spans="1:2" x14ac:dyDescent="0.35">
      <c r="A7" s="8" t="s">
        <v>56</v>
      </c>
      <c r="B7" s="9">
        <v>12</v>
      </c>
    </row>
    <row r="8" spans="1:2" x14ac:dyDescent="0.35">
      <c r="A8" s="8" t="s">
        <v>63</v>
      </c>
      <c r="B8" s="9">
        <v>345</v>
      </c>
    </row>
    <row r="9" spans="1:2" x14ac:dyDescent="0.35">
      <c r="A9" s="8" t="s">
        <v>24</v>
      </c>
      <c r="B9" s="9">
        <v>750</v>
      </c>
    </row>
    <row r="10" spans="1:2" x14ac:dyDescent="0.35">
      <c r="A10" s="8" t="s">
        <v>46</v>
      </c>
      <c r="B10" s="9">
        <v>975</v>
      </c>
    </row>
    <row r="11" spans="1:2" x14ac:dyDescent="0.35">
      <c r="A11" s="8" t="s">
        <v>29</v>
      </c>
      <c r="B11" s="9">
        <v>69</v>
      </c>
    </row>
    <row r="12" spans="1:2" x14ac:dyDescent="0.35">
      <c r="A12" s="8" t="s">
        <v>19</v>
      </c>
      <c r="B12" s="9">
        <v>399</v>
      </c>
    </row>
    <row r="13" spans="1:2" x14ac:dyDescent="0.35">
      <c r="A13" s="8" t="s">
        <v>41</v>
      </c>
      <c r="B13" s="9">
        <v>277</v>
      </c>
    </row>
    <row r="14" spans="1:2" x14ac:dyDescent="0.35">
      <c r="A14" s="8" t="s">
        <v>21</v>
      </c>
      <c r="B14" s="9">
        <v>535</v>
      </c>
    </row>
    <row r="15" spans="1:2" x14ac:dyDescent="0.35">
      <c r="A15" s="8" t="s">
        <v>16</v>
      </c>
      <c r="B15" s="9">
        <v>198</v>
      </c>
    </row>
    <row r="16" spans="1:2" x14ac:dyDescent="0.35">
      <c r="A16" s="8" t="s">
        <v>32</v>
      </c>
      <c r="B16" s="9">
        <v>289</v>
      </c>
    </row>
    <row r="17" spans="1:2" x14ac:dyDescent="0.35">
      <c r="A17" s="8" t="s">
        <v>61</v>
      </c>
      <c r="B17" s="9">
        <v>287</v>
      </c>
    </row>
    <row r="18" spans="1:2" x14ac:dyDescent="0.35">
      <c r="A18" s="8" t="s">
        <v>26</v>
      </c>
      <c r="B18" s="9">
        <v>394</v>
      </c>
    </row>
    <row r="19" spans="1:2" x14ac:dyDescent="0.35">
      <c r="A19" s="8" t="s">
        <v>43</v>
      </c>
      <c r="B19" s="9">
        <v>985</v>
      </c>
    </row>
    <row r="20" spans="1:2" x14ac:dyDescent="0.35">
      <c r="A20" s="8" t="s">
        <v>52</v>
      </c>
      <c r="B20" s="9">
        <v>885</v>
      </c>
    </row>
    <row r="21" spans="1:2" x14ac:dyDescent="0.35">
      <c r="A21" s="8" t="s">
        <v>59</v>
      </c>
      <c r="B21" s="9">
        <v>995</v>
      </c>
    </row>
    <row r="22" spans="1:2" x14ac:dyDescent="0.35">
      <c r="A22" s="8" t="s">
        <v>49</v>
      </c>
      <c r="B22" s="9">
        <v>1259</v>
      </c>
    </row>
    <row r="23" spans="1:2" x14ac:dyDescent="0.35">
      <c r="A23" s="8" t="s">
        <v>34</v>
      </c>
      <c r="B23" s="9">
        <v>786</v>
      </c>
    </row>
    <row r="24" spans="1:2" x14ac:dyDescent="0.35">
      <c r="A24" s="8" t="s">
        <v>39</v>
      </c>
      <c r="B24" s="9">
        <v>256</v>
      </c>
    </row>
    <row r="25" spans="1:2" x14ac:dyDescent="0.35">
      <c r="A25" s="8" t="s">
        <v>68</v>
      </c>
      <c r="B25" s="9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4D0F-70AA-4FD4-B544-610FCEEF3D85}">
  <dimension ref="A3:E14"/>
  <sheetViews>
    <sheetView topLeftCell="A2" zoomScaleNormal="100" workbookViewId="0">
      <selection activeCell="N23" sqref="N2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453125" bestFit="1" customWidth="1"/>
    <col min="4" max="4" width="5.08984375" bestFit="1" customWidth="1"/>
    <col min="5" max="5" width="10.7265625" bestFit="1" customWidth="1"/>
  </cols>
  <sheetData>
    <row r="3" spans="1:5" x14ac:dyDescent="0.35">
      <c r="A3" s="7" t="s">
        <v>69</v>
      </c>
      <c r="B3" s="7" t="s">
        <v>73</v>
      </c>
    </row>
    <row r="4" spans="1:5" x14ac:dyDescent="0.35">
      <c r="A4" s="7" t="s">
        <v>67</v>
      </c>
      <c r="B4" t="s">
        <v>9</v>
      </c>
      <c r="C4" t="s">
        <v>11</v>
      </c>
      <c r="D4" t="s">
        <v>14</v>
      </c>
      <c r="E4" t="s">
        <v>68</v>
      </c>
    </row>
    <row r="5" spans="1:5" x14ac:dyDescent="0.35">
      <c r="A5" s="8" t="s">
        <v>23</v>
      </c>
      <c r="B5" s="9"/>
      <c r="C5" s="9">
        <v>1735</v>
      </c>
      <c r="D5" s="9"/>
      <c r="E5" s="9">
        <v>1735</v>
      </c>
    </row>
    <row r="6" spans="1:5" x14ac:dyDescent="0.35">
      <c r="A6" s="8" t="s">
        <v>48</v>
      </c>
      <c r="B6" s="9"/>
      <c r="C6" s="9">
        <v>1259</v>
      </c>
      <c r="D6" s="9"/>
      <c r="E6" s="9">
        <v>1259</v>
      </c>
    </row>
    <row r="7" spans="1:5" x14ac:dyDescent="0.35">
      <c r="A7" s="8" t="s">
        <v>28</v>
      </c>
      <c r="B7" s="9">
        <v>12</v>
      </c>
      <c r="C7" s="9"/>
      <c r="D7" s="9">
        <v>69</v>
      </c>
      <c r="E7" s="9">
        <v>81</v>
      </c>
    </row>
    <row r="8" spans="1:5" x14ac:dyDescent="0.35">
      <c r="A8" s="8" t="s">
        <v>18</v>
      </c>
      <c r="B8" s="9"/>
      <c r="C8" s="9">
        <v>975</v>
      </c>
      <c r="D8" s="9">
        <v>650</v>
      </c>
      <c r="E8" s="9">
        <v>1625</v>
      </c>
    </row>
    <row r="9" spans="1:5" x14ac:dyDescent="0.35">
      <c r="A9" s="8" t="s">
        <v>7</v>
      </c>
      <c r="B9" s="9">
        <v>358</v>
      </c>
      <c r="C9" s="9"/>
      <c r="D9" s="9"/>
      <c r="E9" s="9">
        <v>358</v>
      </c>
    </row>
    <row r="10" spans="1:5" x14ac:dyDescent="0.35">
      <c r="A10" s="8" t="s">
        <v>45</v>
      </c>
      <c r="B10" s="9"/>
      <c r="C10" s="9">
        <v>975</v>
      </c>
      <c r="D10" s="9"/>
      <c r="E10" s="9">
        <v>975</v>
      </c>
    </row>
    <row r="11" spans="1:5" x14ac:dyDescent="0.35">
      <c r="A11" s="8" t="s">
        <v>58</v>
      </c>
      <c r="B11" s="9"/>
      <c r="C11" s="9">
        <v>995</v>
      </c>
      <c r="D11" s="9"/>
      <c r="E11" s="9">
        <v>995</v>
      </c>
    </row>
    <row r="12" spans="1:5" x14ac:dyDescent="0.35">
      <c r="A12" s="8" t="s">
        <v>12</v>
      </c>
      <c r="B12" s="9">
        <v>199</v>
      </c>
      <c r="C12" s="9">
        <v>2019</v>
      </c>
      <c r="D12" s="9">
        <v>737</v>
      </c>
      <c r="E12" s="9">
        <v>2955</v>
      </c>
    </row>
    <row r="13" spans="1:5" x14ac:dyDescent="0.35">
      <c r="A13" s="8" t="s">
        <v>51</v>
      </c>
      <c r="B13" s="9"/>
      <c r="C13" s="9">
        <v>885</v>
      </c>
      <c r="D13" s="9"/>
      <c r="E13" s="9">
        <v>885</v>
      </c>
    </row>
    <row r="14" spans="1:5" x14ac:dyDescent="0.35">
      <c r="A14" s="8" t="s">
        <v>68</v>
      </c>
      <c r="B14" s="9">
        <v>569</v>
      </c>
      <c r="C14" s="9">
        <v>8843</v>
      </c>
      <c r="D14" s="9">
        <v>1456</v>
      </c>
      <c r="E14" s="9">
        <v>10868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E8A9-6913-4C65-8ED1-6D6801DEFD3D}">
  <dimension ref="A3:B25"/>
  <sheetViews>
    <sheetView topLeftCell="A2" zoomScale="84" zoomScaleNormal="84" workbookViewId="0">
      <selection activeCell="N20" sqref="N20"/>
    </sheetView>
  </sheetViews>
  <sheetFormatPr defaultRowHeight="14.5" x14ac:dyDescent="0.35"/>
  <cols>
    <col min="1" max="1" width="16.36328125" bestFit="1" customWidth="1"/>
    <col min="2" max="2" width="16.1796875" bestFit="1" customWidth="1"/>
  </cols>
  <sheetData>
    <row r="3" spans="1:2" x14ac:dyDescent="0.35">
      <c r="A3" s="7" t="s">
        <v>67</v>
      </c>
      <c r="B3" t="s">
        <v>72</v>
      </c>
    </row>
    <row r="4" spans="1:2" x14ac:dyDescent="0.35">
      <c r="A4" s="8" t="s">
        <v>13</v>
      </c>
      <c r="B4" s="9">
        <v>23</v>
      </c>
    </row>
    <row r="5" spans="1:2" x14ac:dyDescent="0.35">
      <c r="A5" s="8" t="s">
        <v>54</v>
      </c>
      <c r="B5" s="9">
        <v>7</v>
      </c>
    </row>
    <row r="6" spans="1:2" x14ac:dyDescent="0.35">
      <c r="A6" s="8" t="s">
        <v>8</v>
      </c>
      <c r="B6" s="9">
        <v>4</v>
      </c>
    </row>
    <row r="7" spans="1:2" x14ac:dyDescent="0.35">
      <c r="A7" s="8" t="s">
        <v>56</v>
      </c>
      <c r="B7" s="9">
        <v>1</v>
      </c>
    </row>
    <row r="8" spans="1:2" x14ac:dyDescent="0.35">
      <c r="A8" s="8" t="s">
        <v>63</v>
      </c>
      <c r="B8" s="9">
        <v>10</v>
      </c>
    </row>
    <row r="9" spans="1:2" x14ac:dyDescent="0.35">
      <c r="A9" s="8" t="s">
        <v>24</v>
      </c>
      <c r="B9" s="9">
        <v>32</v>
      </c>
    </row>
    <row r="10" spans="1:2" x14ac:dyDescent="0.35">
      <c r="A10" s="8" t="s">
        <v>46</v>
      </c>
      <c r="B10" s="9">
        <v>21</v>
      </c>
    </row>
    <row r="11" spans="1:2" x14ac:dyDescent="0.35">
      <c r="A11" s="8" t="s">
        <v>29</v>
      </c>
      <c r="B11" s="9">
        <v>3</v>
      </c>
    </row>
    <row r="12" spans="1:2" x14ac:dyDescent="0.35">
      <c r="A12" s="8" t="s">
        <v>19</v>
      </c>
      <c r="B12" s="9">
        <v>14</v>
      </c>
    </row>
    <row r="13" spans="1:2" x14ac:dyDescent="0.35">
      <c r="A13" s="8" t="s">
        <v>41</v>
      </c>
      <c r="B13" s="9">
        <v>8</v>
      </c>
    </row>
    <row r="14" spans="1:2" x14ac:dyDescent="0.35">
      <c r="A14" s="8" t="s">
        <v>21</v>
      </c>
      <c r="B14" s="9">
        <v>30</v>
      </c>
    </row>
    <row r="15" spans="1:2" x14ac:dyDescent="0.35">
      <c r="A15" s="8" t="s">
        <v>16</v>
      </c>
      <c r="B15" s="9">
        <v>6</v>
      </c>
    </row>
    <row r="16" spans="1:2" x14ac:dyDescent="0.35">
      <c r="A16" s="8" t="s">
        <v>32</v>
      </c>
      <c r="B16" s="9">
        <v>7</v>
      </c>
    </row>
    <row r="17" spans="1:2" x14ac:dyDescent="0.35">
      <c r="A17" s="8" t="s">
        <v>61</v>
      </c>
      <c r="B17" s="9">
        <v>7</v>
      </c>
    </row>
    <row r="18" spans="1:2" x14ac:dyDescent="0.35">
      <c r="A18" s="8" t="s">
        <v>26</v>
      </c>
      <c r="B18" s="9">
        <v>8</v>
      </c>
    </row>
    <row r="19" spans="1:2" x14ac:dyDescent="0.35">
      <c r="A19" s="8" t="s">
        <v>43</v>
      </c>
      <c r="B19" s="9">
        <v>28</v>
      </c>
    </row>
    <row r="20" spans="1:2" x14ac:dyDescent="0.35">
      <c r="A20" s="8" t="s">
        <v>52</v>
      </c>
      <c r="B20" s="9">
        <v>14</v>
      </c>
    </row>
    <row r="21" spans="1:2" x14ac:dyDescent="0.35">
      <c r="A21" s="8" t="s">
        <v>59</v>
      </c>
      <c r="B21" s="9">
        <v>14</v>
      </c>
    </row>
    <row r="22" spans="1:2" x14ac:dyDescent="0.35">
      <c r="A22" s="8" t="s">
        <v>49</v>
      </c>
      <c r="B22" s="9">
        <v>21</v>
      </c>
    </row>
    <row r="23" spans="1:2" x14ac:dyDescent="0.35">
      <c r="A23" s="8" t="s">
        <v>34</v>
      </c>
      <c r="B23" s="9">
        <v>38</v>
      </c>
    </row>
    <row r="24" spans="1:2" x14ac:dyDescent="0.35">
      <c r="A24" s="8" t="s">
        <v>39</v>
      </c>
      <c r="B24" s="9">
        <v>7</v>
      </c>
    </row>
    <row r="25" spans="1:2" x14ac:dyDescent="0.35">
      <c r="A25" s="8" t="s">
        <v>68</v>
      </c>
      <c r="B25" s="9">
        <v>303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3" zoomScale="74" zoomScaleNormal="74" workbookViewId="0">
      <selection activeCell="J21" sqref="J21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13.453125" bestFit="1" customWidth="1"/>
    <col min="4" max="4" width="17.1796875" bestFit="1" customWidth="1"/>
    <col min="5" max="5" width="7.26953125" bestFit="1" customWidth="1"/>
    <col min="6" max="6" width="12.4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1)Avg price plane Vs Reso Names</vt:lpstr>
      <vt:lpstr>2)Avg price of days</vt:lpstr>
      <vt:lpstr>3)Reso Name Vs Price</vt:lpstr>
      <vt:lpstr>4)Country and travel wise price</vt:lpstr>
      <vt:lpstr>5)Resorts and No of Holidays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ADMIN</cp:lastModifiedBy>
  <dcterms:created xsi:type="dcterms:W3CDTF">2007-08-23T14:56:14Z</dcterms:created>
  <dcterms:modified xsi:type="dcterms:W3CDTF">2021-03-05T08:43:06Z</dcterms:modified>
</cp:coreProperties>
</file>