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autoCompressPictures="0"/>
  <mc:AlternateContent xmlns:mc="http://schemas.openxmlformats.org/markup-compatibility/2006">
    <mc:Choice Requires="x15">
      <x15ac:absPath xmlns:x15ac="http://schemas.microsoft.com/office/spreadsheetml/2010/11/ac" url="C:\Users\dwebb\Documents\SOS Workareas\GIMLI2_DIG\"/>
    </mc:Choice>
  </mc:AlternateContent>
  <xr:revisionPtr revIDLastSave="0" documentId="13_ncr:1_{9C0A66E2-BE6A-44F7-AD56-E5D01A53DC7E}" xr6:coauthVersionLast="47" xr6:coauthVersionMax="47" xr10:uidLastSave="{00000000-0000-0000-0000-000000000000}"/>
  <bookViews>
    <workbookView xWindow="30612" yWindow="-108" windowWidth="30936" windowHeight="17496" tabRatio="684" xr2:uid="{00000000-000D-0000-FFFF-FFFF00000000}"/>
  </bookViews>
  <sheets>
    <sheet name="Register Map" sheetId="5" r:id="rId1"/>
    <sheet name="Address Ranges" sheetId="9" r:id="rId2"/>
    <sheet name="Change History" sheetId="6" r:id="rId3"/>
    <sheet name="Digital Test Mux" sheetId="10" r:id="rId4"/>
    <sheet name="Drop Downs" sheetId="7" r:id="rId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'Register Map'!$B$5:$M$746</definedName>
    <definedName name="RW">'Register Map'!#REF!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61" i="5" l="1" a="1"/>
  <c r="E361" i="5" s="1"/>
  <c r="D361" i="5" s="1"/>
  <c r="E363" i="5" a="1"/>
  <c r="E363" i="5" s="1"/>
  <c r="D363" i="5" s="1"/>
  <c r="E271" i="5" a="1"/>
  <c r="E271" i="5" s="1"/>
  <c r="D271" i="5" s="1"/>
  <c r="E256" i="5" a="1"/>
  <c r="E256" i="5" s="1"/>
  <c r="D256" i="5" s="1"/>
  <c r="E273" i="5" a="1"/>
  <c r="E273" i="5" s="1"/>
  <c r="D273" i="5" s="1"/>
  <c r="E269" i="5" a="1"/>
  <c r="E269" i="5" s="1"/>
  <c r="D269" i="5" s="1"/>
  <c r="E268" i="5" a="1"/>
  <c r="E268" i="5" s="1"/>
  <c r="D268" i="5" s="1"/>
  <c r="E266" i="5" a="1"/>
  <c r="E266" i="5" s="1"/>
  <c r="D266" i="5" s="1"/>
  <c r="E264" i="5" a="1"/>
  <c r="E264" i="5" s="1"/>
  <c r="D264" i="5" s="1"/>
  <c r="E262" i="5" a="1"/>
  <c r="E262" i="5" s="1"/>
  <c r="D262" i="5" s="1"/>
  <c r="E260" i="5" a="1"/>
  <c r="E260" i="5" s="1"/>
  <c r="D260" i="5" s="1"/>
  <c r="E258" i="5" a="1"/>
  <c r="E258" i="5" s="1"/>
  <c r="D258" i="5" s="1"/>
  <c r="E254" i="5" a="1"/>
  <c r="E254" i="5" s="1"/>
  <c r="D254" i="5" s="1"/>
  <c r="E252" i="5" a="1"/>
  <c r="E252" i="5" s="1"/>
  <c r="D252" i="5" s="1"/>
  <c r="E250" i="5" a="1"/>
  <c r="E250" i="5" s="1"/>
  <c r="D250" i="5" s="1"/>
  <c r="E248" i="5" a="1"/>
  <c r="E248" i="5" s="1"/>
  <c r="D248" i="5" s="1"/>
  <c r="E246" i="5" a="1"/>
  <c r="E246" i="5" s="1"/>
  <c r="D246" i="5" s="1"/>
  <c r="E244" i="5" a="1"/>
  <c r="E244" i="5" s="1"/>
  <c r="D244" i="5" s="1"/>
  <c r="E242" i="5" a="1"/>
  <c r="E242" i="5" s="1"/>
  <c r="D242" i="5" s="1"/>
  <c r="E496" i="5" a="1"/>
  <c r="E496" i="5" s="1"/>
  <c r="D496" i="5" s="1"/>
  <c r="E497" i="5" a="1"/>
  <c r="E497" i="5" s="1"/>
  <c r="D497" i="5" s="1"/>
  <c r="E491" i="5" a="1"/>
  <c r="E491" i="5" s="1"/>
  <c r="D491" i="5" s="1"/>
  <c r="E668" i="5" a="1"/>
  <c r="E668" i="5" s="1"/>
  <c r="D668" i="5" s="1"/>
  <c r="E666" i="5" a="1"/>
  <c r="E666" i="5" s="1"/>
  <c r="D666" i="5" s="1"/>
  <c r="E645" i="5" a="1"/>
  <c r="E645" i="5" s="1"/>
  <c r="D645" i="5" s="1"/>
  <c r="E640" i="5" a="1"/>
  <c r="E640" i="5" s="1"/>
  <c r="D640" i="5" s="1"/>
  <c r="E600" i="5" a="1"/>
  <c r="E600" i="5" s="1"/>
  <c r="D600" i="5" s="1"/>
  <c r="E598" i="5" a="1"/>
  <c r="E598" i="5" s="1"/>
  <c r="D598" i="5" s="1"/>
  <c r="E447" i="5" a="1"/>
  <c r="E447" i="5" s="1"/>
  <c r="D447" i="5" s="1"/>
  <c r="E359" i="5" a="1"/>
  <c r="E359" i="5" s="1"/>
  <c r="D359" i="5" s="1"/>
  <c r="D752" i="5"/>
  <c r="D751" i="5"/>
  <c r="D750" i="5"/>
  <c r="D749" i="5"/>
  <c r="D748" i="5"/>
  <c r="D747" i="5"/>
  <c r="D443" i="5"/>
  <c r="D420" i="5"/>
  <c r="D418" i="5"/>
  <c r="D416" i="5"/>
  <c r="D364" i="5"/>
  <c r="D352" i="5"/>
  <c r="D274" i="5"/>
  <c r="D220" i="5"/>
  <c r="D26" i="5"/>
  <c r="E708" i="5" a="1"/>
  <c r="E708" i="5" s="1"/>
  <c r="D708" i="5" s="1"/>
  <c r="E503" i="5" a="1"/>
  <c r="E503" i="5" s="1"/>
  <c r="D503" i="5" s="1"/>
  <c r="E502" i="5" a="1"/>
  <c r="E502" i="5" s="1"/>
  <c r="D502" i="5" s="1"/>
  <c r="E483" i="5" a="1"/>
  <c r="E483" i="5" s="1"/>
  <c r="D483" i="5" s="1"/>
  <c r="E482" i="5" a="1"/>
  <c r="E482" i="5" s="1"/>
  <c r="D482" i="5" s="1"/>
  <c r="E694" i="5" a="1"/>
  <c r="E694" i="5" s="1"/>
  <c r="D694" i="5" s="1"/>
  <c r="E693" i="5" a="1"/>
  <c r="E693" i="5" s="1"/>
  <c r="D693" i="5" s="1"/>
  <c r="E677" i="5" a="1"/>
  <c r="E677" i="5" s="1"/>
  <c r="D677" i="5" s="1"/>
  <c r="E676" i="5" a="1"/>
  <c r="E676" i="5" s="1"/>
  <c r="D676" i="5" s="1"/>
  <c r="E687" i="5" a="1"/>
  <c r="E687" i="5" s="1"/>
  <c r="D687" i="5" s="1"/>
  <c r="E685" i="5" a="1"/>
  <c r="E685" i="5" s="1"/>
  <c r="D685" i="5" s="1"/>
  <c r="E683" i="5" a="1"/>
  <c r="E683" i="5" s="1"/>
  <c r="D683" i="5" s="1"/>
  <c r="E681" i="5" a="1"/>
  <c r="E681" i="5" s="1"/>
  <c r="D681" i="5" s="1"/>
  <c r="E672" i="5" a="1"/>
  <c r="E672" i="5" s="1"/>
  <c r="D672" i="5" s="1"/>
  <c r="E664" i="5" a="1"/>
  <c r="E664" i="5" s="1"/>
  <c r="D664" i="5" s="1"/>
  <c r="E657" i="5" a="1"/>
  <c r="E657" i="5" s="1"/>
  <c r="D657" i="5" s="1"/>
  <c r="E653" i="5" a="1"/>
  <c r="E653" i="5" s="1"/>
  <c r="D653" i="5" s="1"/>
  <c r="E649" i="5" a="1"/>
  <c r="E649" i="5" s="1"/>
  <c r="D649" i="5" s="1"/>
  <c r="E647" i="5" a="1"/>
  <c r="E647" i="5" s="1"/>
  <c r="D647" i="5" s="1"/>
  <c r="E679" i="5" a="1"/>
  <c r="E679" i="5" s="1"/>
  <c r="D679" i="5" s="1"/>
  <c r="E386" i="5" a="1"/>
  <c r="E386" i="5" s="1"/>
  <c r="D386" i="5" s="1"/>
  <c r="E385" i="5" a="1"/>
  <c r="E385" i="5" s="1"/>
  <c r="D385" i="5" s="1"/>
  <c r="E662" i="5" a="1"/>
  <c r="E662" i="5" s="1"/>
  <c r="D662" i="5" s="1"/>
  <c r="B443" i="5"/>
  <c r="E741" i="5" a="1"/>
  <c r="E741" i="5" s="1"/>
  <c r="D741" i="5" s="1"/>
  <c r="E638" i="5" a="1"/>
  <c r="E638" i="5" s="1"/>
  <c r="D638" i="5" s="1"/>
  <c r="E636" i="5" a="1"/>
  <c r="E636" i="5" s="1"/>
  <c r="D636" i="5" s="1"/>
  <c r="E634" i="5" a="1"/>
  <c r="E634" i="5" s="1"/>
  <c r="D634" i="5" s="1"/>
  <c r="E632" i="5" a="1"/>
  <c r="E632" i="5" s="1"/>
  <c r="D632" i="5" s="1"/>
  <c r="E626" i="5" a="1"/>
  <c r="E626" i="5" s="1"/>
  <c r="D626" i="5" s="1"/>
  <c r="E625" i="5" a="1"/>
  <c r="E625" i="5" s="1"/>
  <c r="D625" i="5" s="1"/>
  <c r="E630" i="5" a="1"/>
  <c r="E630" i="5" s="1"/>
  <c r="D630" i="5" s="1"/>
  <c r="E628" i="5" a="1"/>
  <c r="E628" i="5" s="1"/>
  <c r="D628" i="5" s="1"/>
  <c r="E623" i="5" a="1"/>
  <c r="E623" i="5" s="1"/>
  <c r="D623" i="5" s="1"/>
  <c r="E621" i="5" a="1"/>
  <c r="E621" i="5" s="1"/>
  <c r="D621" i="5" s="1"/>
  <c r="E596" i="5" a="1"/>
  <c r="E596" i="5" s="1"/>
  <c r="D596" i="5" s="1"/>
  <c r="E592" i="5" a="1"/>
  <c r="E592" i="5" s="1"/>
  <c r="D592" i="5" s="1"/>
  <c r="E591" i="5" a="1"/>
  <c r="E591" i="5" s="1"/>
  <c r="D591" i="5" s="1"/>
  <c r="E594" i="5" a="1"/>
  <c r="E594" i="5" s="1"/>
  <c r="D594" i="5" s="1"/>
  <c r="E589" i="5" a="1"/>
  <c r="E589" i="5" s="1"/>
  <c r="D589" i="5" s="1"/>
  <c r="E587" i="5" a="1"/>
  <c r="E587" i="5" s="1"/>
  <c r="D587" i="5" s="1"/>
  <c r="E585" i="5" a="1"/>
  <c r="E585" i="5" s="1"/>
  <c r="D585" i="5" s="1"/>
  <c r="E583" i="5" a="1"/>
  <c r="E583" i="5" s="1"/>
  <c r="D583" i="5" s="1"/>
  <c r="E581" i="5" a="1"/>
  <c r="E581" i="5" s="1"/>
  <c r="D581" i="5" s="1"/>
  <c r="E579" i="5" a="1"/>
  <c r="E579" i="5" s="1"/>
  <c r="D579" i="5" s="1"/>
  <c r="E417" i="5" a="1"/>
  <c r="E417" i="5" s="1"/>
  <c r="D417" i="5" s="1"/>
  <c r="E419" i="5" a="1"/>
  <c r="E419" i="5" s="1"/>
  <c r="D419" i="5" s="1"/>
  <c r="E558" i="5" a="1"/>
  <c r="E558" i="5" s="1"/>
  <c r="D558" i="5" s="1"/>
  <c r="E557" i="5" a="1"/>
  <c r="E557" i="5" s="1"/>
  <c r="D557" i="5" s="1"/>
  <c r="E555" i="5" a="1"/>
  <c r="E555" i="5" s="1"/>
  <c r="D555" i="5" s="1"/>
  <c r="E553" i="5" a="1"/>
  <c r="E553" i="5" s="1"/>
  <c r="D553" i="5" s="1"/>
  <c r="E535" i="5" a="1"/>
  <c r="E535" i="5" s="1"/>
  <c r="D535" i="5" s="1"/>
  <c r="E534" i="5" a="1"/>
  <c r="E534" i="5" s="1"/>
  <c r="D534" i="5" s="1"/>
  <c r="E325" i="5" a="1"/>
  <c r="E325" i="5" s="1"/>
  <c r="D325" i="5" s="1"/>
  <c r="E321" i="5" a="1"/>
  <c r="E321" i="5" s="1"/>
  <c r="D321" i="5" s="1"/>
  <c r="E323" i="5" a="1"/>
  <c r="E323" i="5" s="1"/>
  <c r="D323" i="5" s="1"/>
  <c r="E303" i="5" a="1"/>
  <c r="E303" i="5" s="1"/>
  <c r="D303" i="5" s="1"/>
  <c r="E295" i="5" a="1"/>
  <c r="E295" i="5" s="1"/>
  <c r="D295" i="5" s="1"/>
  <c r="E294" i="5" a="1"/>
  <c r="E294" i="5" s="1"/>
  <c r="D294" i="5" s="1"/>
  <c r="E293" i="5" a="1"/>
  <c r="E293" i="5" s="1"/>
  <c r="D293" i="5" s="1"/>
  <c r="E292" i="5" a="1"/>
  <c r="E292" i="5" s="1"/>
  <c r="D292" i="5" s="1"/>
  <c r="E290" i="5" a="1"/>
  <c r="E290" i="5" s="1"/>
  <c r="D290" i="5" s="1"/>
  <c r="E289" i="5" a="1"/>
  <c r="E289" i="5" s="1"/>
  <c r="D289" i="5" s="1"/>
  <c r="E288" i="5" a="1"/>
  <c r="E288" i="5" s="1"/>
  <c r="D288" i="5" s="1"/>
  <c r="E286" i="5" a="1"/>
  <c r="E286" i="5" s="1"/>
  <c r="D286" i="5" s="1"/>
  <c r="E285" i="5" a="1"/>
  <c r="E285" i="5" s="1"/>
  <c r="D285" i="5" s="1"/>
  <c r="E284" i="5" a="1"/>
  <c r="E284" i="5" s="1"/>
  <c r="D284" i="5" s="1"/>
  <c r="E282" i="5" a="1"/>
  <c r="E282" i="5" s="1"/>
  <c r="D282" i="5" s="1"/>
  <c r="E281" i="5" a="1"/>
  <c r="E281" i="5" s="1"/>
  <c r="D281" i="5" s="1"/>
  <c r="E280" i="5" a="1"/>
  <c r="E280" i="5" s="1"/>
  <c r="D280" i="5" s="1"/>
  <c r="E279" i="5" a="1"/>
  <c r="E279" i="5" s="1"/>
  <c r="D279" i="5" s="1"/>
  <c r="E277" i="5" a="1"/>
  <c r="E277" i="5" s="1"/>
  <c r="D277" i="5" s="1"/>
  <c r="E276" i="5" a="1"/>
  <c r="E276" i="5" s="1"/>
  <c r="D276" i="5" s="1"/>
  <c r="E275" i="5" a="1"/>
  <c r="E275" i="5" s="1"/>
  <c r="D275" i="5" s="1"/>
  <c r="E240" i="5" a="1"/>
  <c r="E240" i="5" s="1"/>
  <c r="D240" i="5" s="1"/>
  <c r="E238" i="5" a="1"/>
  <c r="E238" i="5" s="1"/>
  <c r="D238" i="5" s="1"/>
  <c r="E236" i="5" a="1"/>
  <c r="E236" i="5" s="1"/>
  <c r="D236" i="5" s="1"/>
  <c r="E234" i="5" a="1"/>
  <c r="E234" i="5" s="1"/>
  <c r="D234" i="5" s="1"/>
  <c r="E233" i="5" a="1"/>
  <c r="E233" i="5" s="1"/>
  <c r="D233" i="5" s="1"/>
  <c r="E232" i="5" a="1"/>
  <c r="E232" i="5" s="1"/>
  <c r="D232" i="5" s="1"/>
  <c r="E230" i="5" a="1"/>
  <c r="E230" i="5" s="1"/>
  <c r="D230" i="5" s="1"/>
  <c r="E229" i="5" a="1"/>
  <c r="E229" i="5" s="1"/>
  <c r="D229" i="5" s="1"/>
  <c r="E228" i="5" a="1"/>
  <c r="E228" i="5" s="1"/>
  <c r="D228" i="5" s="1"/>
  <c r="E226" i="5" a="1"/>
  <c r="E226" i="5" s="1"/>
  <c r="D226" i="5" s="1"/>
  <c r="E224" i="5" a="1"/>
  <c r="E224" i="5" s="1"/>
  <c r="D224" i="5" s="1"/>
  <c r="E223" i="5" a="1"/>
  <c r="E223" i="5" s="1"/>
  <c r="D223" i="5" s="1"/>
  <c r="E221" i="5" a="1"/>
  <c r="E221" i="5" s="1"/>
  <c r="D221" i="5" s="1"/>
  <c r="E219" i="5" a="1"/>
  <c r="E219" i="5" s="1"/>
  <c r="D219" i="5" s="1"/>
  <c r="E217" i="5" a="1"/>
  <c r="E217" i="5" s="1"/>
  <c r="D217" i="5" s="1"/>
  <c r="E216" i="5" a="1"/>
  <c r="E216" i="5" s="1"/>
  <c r="D216" i="5" s="1"/>
  <c r="E215" i="5" a="1"/>
  <c r="E215" i="5" s="1"/>
  <c r="D215" i="5" s="1"/>
  <c r="E214" i="5" a="1"/>
  <c r="E214" i="5" s="1"/>
  <c r="D214" i="5" s="1"/>
  <c r="E213" i="5" a="1"/>
  <c r="E213" i="5" s="1"/>
  <c r="D213" i="5" s="1"/>
  <c r="E212" i="5" a="1"/>
  <c r="E212" i="5" s="1"/>
  <c r="D212" i="5" s="1"/>
  <c r="E211" i="5" a="1"/>
  <c r="E211" i="5" s="1"/>
  <c r="D211" i="5" s="1"/>
  <c r="E210" i="5" a="1"/>
  <c r="E210" i="5" s="1"/>
  <c r="D210" i="5" s="1"/>
  <c r="E208" i="5" a="1"/>
  <c r="E208" i="5" s="1"/>
  <c r="D208" i="5" s="1"/>
  <c r="E207" i="5" a="1"/>
  <c r="E207" i="5" s="1"/>
  <c r="D207" i="5" s="1"/>
  <c r="E206" i="5" a="1"/>
  <c r="E206" i="5" s="1"/>
  <c r="D206" i="5" s="1"/>
  <c r="E205" i="5" a="1"/>
  <c r="E205" i="5" s="1"/>
  <c r="D205" i="5" s="1"/>
  <c r="E204" i="5" a="1"/>
  <c r="E204" i="5" s="1"/>
  <c r="D204" i="5" s="1"/>
  <c r="E203" i="5" a="1"/>
  <c r="E203" i="5" s="1"/>
  <c r="D203" i="5" s="1"/>
  <c r="E202" i="5" a="1"/>
  <c r="E202" i="5" s="1"/>
  <c r="D202" i="5" s="1"/>
  <c r="E201" i="5" a="1"/>
  <c r="E201" i="5" s="1"/>
  <c r="D201" i="5" s="1"/>
  <c r="E199" i="5" a="1"/>
  <c r="E199" i="5" s="1"/>
  <c r="D199" i="5" s="1"/>
  <c r="E198" i="5" a="1"/>
  <c r="E198" i="5" s="1"/>
  <c r="D198" i="5" s="1"/>
  <c r="E197" i="5" a="1"/>
  <c r="E197" i="5" s="1"/>
  <c r="D197" i="5" s="1"/>
  <c r="E196" i="5" a="1"/>
  <c r="E196" i="5" s="1"/>
  <c r="D196" i="5" s="1"/>
  <c r="E466" i="5" a="1"/>
  <c r="E466" i="5" s="1"/>
  <c r="D466" i="5" s="1"/>
  <c r="E465" i="5" a="1"/>
  <c r="E465" i="5" s="1"/>
  <c r="D465" i="5" s="1"/>
  <c r="E463" i="5" a="1"/>
  <c r="E463" i="5" s="1"/>
  <c r="D463" i="5" s="1"/>
  <c r="E461" i="5" a="1"/>
  <c r="E461" i="5" s="1"/>
  <c r="D461" i="5" s="1"/>
  <c r="E331" i="5" a="1"/>
  <c r="E331" i="5" s="1"/>
  <c r="D331" i="5" s="1"/>
  <c r="E329" i="5" a="1"/>
  <c r="E329" i="5" s="1"/>
  <c r="D329" i="5" s="1"/>
  <c r="E328" i="5" a="1"/>
  <c r="E328" i="5" s="1"/>
  <c r="D328" i="5" s="1"/>
  <c r="E327" i="5" a="1"/>
  <c r="E327" i="5" s="1"/>
  <c r="D327" i="5" s="1"/>
  <c r="E319" i="5" a="1"/>
  <c r="E319" i="5" s="1"/>
  <c r="D319" i="5" s="1"/>
  <c r="E318" i="5" a="1"/>
  <c r="E318" i="5" s="1"/>
  <c r="D318" i="5" s="1"/>
  <c r="E316" i="5" a="1"/>
  <c r="E316" i="5" s="1"/>
  <c r="D316" i="5" s="1"/>
  <c r="E314" i="5" a="1"/>
  <c r="E314" i="5" s="1"/>
  <c r="D314" i="5" s="1"/>
  <c r="E312" i="5" a="1"/>
  <c r="E312" i="5" s="1"/>
  <c r="D312" i="5" s="1"/>
  <c r="E311" i="5" a="1"/>
  <c r="E311" i="5" s="1"/>
  <c r="D311" i="5" s="1"/>
  <c r="E310" i="5" a="1"/>
  <c r="E310" i="5" s="1"/>
  <c r="D310" i="5" s="1"/>
  <c r="E309" i="5" a="1"/>
  <c r="E309" i="5" s="1"/>
  <c r="D309" i="5" s="1"/>
  <c r="E307" i="5" a="1"/>
  <c r="E307" i="5" s="1"/>
  <c r="D307" i="5" s="1"/>
  <c r="E306" i="5" a="1"/>
  <c r="E306" i="5" s="1"/>
  <c r="D306" i="5" s="1"/>
  <c r="E305" i="5" a="1"/>
  <c r="E305" i="5" s="1"/>
  <c r="D305" i="5" s="1"/>
  <c r="E301" i="5" a="1"/>
  <c r="E301" i="5" s="1"/>
  <c r="D301" i="5" s="1"/>
  <c r="E299" i="5" a="1"/>
  <c r="E299" i="5" s="1"/>
  <c r="D299" i="5" s="1"/>
  <c r="E298" i="5" a="1"/>
  <c r="E298" i="5" s="1"/>
  <c r="D298" i="5" s="1"/>
  <c r="E297" i="5" a="1"/>
  <c r="E297" i="5" s="1"/>
  <c r="D297" i="5" s="1"/>
  <c r="E194" i="5" a="1"/>
  <c r="E194" i="5" s="1"/>
  <c r="D194" i="5" s="1"/>
  <c r="E193" i="5" a="1"/>
  <c r="E193" i="5" s="1"/>
  <c r="D193" i="5" s="1"/>
  <c r="E192" i="5" a="1"/>
  <c r="E192" i="5" s="1"/>
  <c r="D192" i="5" s="1"/>
  <c r="E191" i="5" a="1"/>
  <c r="E191" i="5" s="1"/>
  <c r="D191" i="5" s="1"/>
  <c r="E190" i="5" a="1"/>
  <c r="E190" i="5" s="1"/>
  <c r="D190" i="5" s="1"/>
  <c r="E189" i="5" a="1"/>
  <c r="E189" i="5" s="1"/>
  <c r="D189" i="5" s="1"/>
  <c r="E188" i="5" a="1"/>
  <c r="E188" i="5" s="1"/>
  <c r="D188" i="5" s="1"/>
  <c r="E187" i="5" a="1"/>
  <c r="E187" i="5" s="1"/>
  <c r="D187" i="5" s="1"/>
  <c r="E185" i="5" a="1"/>
  <c r="E185" i="5" s="1"/>
  <c r="D185" i="5" s="1"/>
  <c r="E184" i="5" a="1"/>
  <c r="E184" i="5" s="1"/>
  <c r="D184" i="5" s="1"/>
  <c r="E183" i="5" a="1"/>
  <c r="E183" i="5" s="1"/>
  <c r="D183" i="5" s="1"/>
  <c r="E182" i="5" a="1"/>
  <c r="E182" i="5" s="1"/>
  <c r="D182" i="5" s="1"/>
  <c r="E169" i="5" a="1"/>
  <c r="E169" i="5" s="1"/>
  <c r="D169" i="5" s="1"/>
  <c r="E171" i="5" a="1"/>
  <c r="E171" i="5" s="1"/>
  <c r="D171" i="5" s="1"/>
  <c r="E164" i="5" a="1"/>
  <c r="E164" i="5" s="1"/>
  <c r="D164" i="5" s="1"/>
  <c r="E165" i="5" a="1"/>
  <c r="E165" i="5" s="1"/>
  <c r="D165" i="5" s="1"/>
  <c r="E166" i="5" a="1"/>
  <c r="E166" i="5" s="1"/>
  <c r="D166" i="5" s="1"/>
  <c r="E167" i="5" a="1"/>
  <c r="E167" i="5" s="1"/>
  <c r="D167" i="5" s="1"/>
  <c r="E162" i="5" a="1"/>
  <c r="E162" i="5" s="1"/>
  <c r="D162" i="5" s="1"/>
  <c r="E160" i="5" a="1"/>
  <c r="E160" i="5" s="1"/>
  <c r="D160" i="5" s="1"/>
  <c r="E159" i="5" a="1"/>
  <c r="E159" i="5" s="1"/>
  <c r="D159" i="5" s="1"/>
  <c r="E158" i="5" a="1"/>
  <c r="E158" i="5" s="1"/>
  <c r="D158" i="5" s="1"/>
  <c r="E157" i="5" a="1"/>
  <c r="E157" i="5" s="1"/>
  <c r="D157" i="5" s="1"/>
  <c r="E155" i="5" a="1"/>
  <c r="E155" i="5" s="1"/>
  <c r="D155" i="5" s="1"/>
  <c r="E154" i="5" a="1"/>
  <c r="E154" i="5" s="1"/>
  <c r="D154" i="5" s="1"/>
  <c r="E153" i="5" a="1"/>
  <c r="E153" i="5" s="1"/>
  <c r="D153" i="5" s="1"/>
  <c r="E152" i="5" a="1"/>
  <c r="E152" i="5" s="1"/>
  <c r="D152" i="5" s="1"/>
  <c r="E151" i="5" a="1"/>
  <c r="E151" i="5" s="1"/>
  <c r="D151" i="5" s="1"/>
  <c r="E150" i="5" a="1"/>
  <c r="E150" i="5" s="1"/>
  <c r="D150" i="5" s="1"/>
  <c r="E149" i="5" a="1"/>
  <c r="E149" i="5" s="1"/>
  <c r="D149" i="5" s="1"/>
  <c r="E148" i="5" a="1"/>
  <c r="E148" i="5" s="1"/>
  <c r="D148" i="5" s="1"/>
  <c r="E146" i="5" a="1"/>
  <c r="E146" i="5" s="1"/>
  <c r="D146" i="5" s="1"/>
  <c r="E145" i="5" a="1"/>
  <c r="E145" i="5" s="1"/>
  <c r="D145" i="5" s="1"/>
  <c r="E144" i="5" a="1"/>
  <c r="E144" i="5" s="1"/>
  <c r="D144" i="5" s="1"/>
  <c r="E143" i="5" a="1"/>
  <c r="E143" i="5" s="1"/>
  <c r="D143" i="5" s="1"/>
  <c r="E141" i="5" a="1"/>
  <c r="E141" i="5" s="1"/>
  <c r="D141" i="5" s="1"/>
  <c r="E140" i="5" a="1"/>
  <c r="E140" i="5" s="1"/>
  <c r="D140" i="5" s="1"/>
  <c r="E139" i="5" a="1"/>
  <c r="E139" i="5" s="1"/>
  <c r="D139" i="5" s="1"/>
  <c r="E138" i="5" a="1"/>
  <c r="E138" i="5" s="1"/>
  <c r="D138" i="5" s="1"/>
  <c r="E137" i="5" a="1"/>
  <c r="E137" i="5" s="1"/>
  <c r="D137" i="5" s="1"/>
  <c r="E136" i="5" a="1"/>
  <c r="E136" i="5" s="1"/>
  <c r="D136" i="5" s="1"/>
  <c r="E135" i="5" a="1"/>
  <c r="E135" i="5" s="1"/>
  <c r="D135" i="5" s="1"/>
  <c r="E134" i="5" a="1"/>
  <c r="E134" i="5" s="1"/>
  <c r="D134" i="5" s="1"/>
  <c r="E132" i="5" a="1"/>
  <c r="E132" i="5" s="1"/>
  <c r="D132" i="5" s="1"/>
  <c r="E131" i="5" a="1"/>
  <c r="E131" i="5" s="1"/>
  <c r="D131" i="5" s="1"/>
  <c r="E130" i="5" a="1"/>
  <c r="E130" i="5" s="1"/>
  <c r="D130" i="5" s="1"/>
  <c r="E129" i="5" a="1"/>
  <c r="E129" i="5" s="1"/>
  <c r="D129" i="5" s="1"/>
  <c r="E128" i="5" a="1"/>
  <c r="E128" i="5" s="1"/>
  <c r="D128" i="5" s="1"/>
  <c r="E127" i="5" a="1"/>
  <c r="E127" i="5" s="1"/>
  <c r="D127" i="5" s="1"/>
  <c r="E125" i="5" a="1"/>
  <c r="E125" i="5" s="1"/>
  <c r="D125" i="5" s="1"/>
  <c r="E124" i="5" a="1"/>
  <c r="E124" i="5" s="1"/>
  <c r="D124" i="5" s="1"/>
  <c r="E123" i="5" a="1"/>
  <c r="E123" i="5" s="1"/>
  <c r="D123" i="5" s="1"/>
  <c r="E122" i="5" a="1"/>
  <c r="E122" i="5" s="1"/>
  <c r="D122" i="5" s="1"/>
  <c r="E111" i="5" a="1"/>
  <c r="E111" i="5" s="1"/>
  <c r="D111" i="5" s="1"/>
  <c r="E109" i="5" a="1"/>
  <c r="E109" i="5" s="1"/>
  <c r="D109" i="5" s="1"/>
  <c r="E93" i="5" a="1"/>
  <c r="E93" i="5" s="1"/>
  <c r="D93" i="5" s="1"/>
  <c r="E87" i="5" a="1"/>
  <c r="E87" i="5" s="1"/>
  <c r="D87" i="5" s="1"/>
  <c r="E85" i="5" a="1"/>
  <c r="E85" i="5" s="1"/>
  <c r="D85" i="5" s="1"/>
  <c r="E67" i="5" a="1"/>
  <c r="E67" i="5" s="1"/>
  <c r="D67" i="5" s="1"/>
  <c r="E31" i="5" a="1"/>
  <c r="E31" i="5" s="1"/>
  <c r="D31" i="5" s="1"/>
  <c r="E389" i="5" a="1"/>
  <c r="E389" i="5" s="1"/>
  <c r="D389" i="5" s="1"/>
  <c r="E403" i="5" a="1"/>
  <c r="E403" i="5" s="1"/>
  <c r="D403" i="5" s="1"/>
  <c r="E335" i="5" a="1"/>
  <c r="E335" i="5" s="1"/>
  <c r="D335" i="5" s="1"/>
  <c r="E336" i="5" a="1"/>
  <c r="E336" i="5" s="1"/>
  <c r="D336" i="5" s="1"/>
  <c r="E333" i="5" a="1"/>
  <c r="E333" i="5" s="1"/>
  <c r="D333" i="5" s="1"/>
  <c r="E349" i="5" l="1" a="1"/>
  <c r="E349" i="5" s="1"/>
  <c r="D349" i="5" s="1"/>
  <c r="E350" i="5" a="1"/>
  <c r="E350" i="5" s="1"/>
  <c r="D350" i="5" s="1"/>
  <c r="E351" i="5" a="1"/>
  <c r="E351" i="5" s="1"/>
  <c r="D351" i="5" s="1"/>
  <c r="E348" i="5" a="1"/>
  <c r="E348" i="5" s="1"/>
  <c r="D348" i="5" s="1"/>
  <c r="E347" i="5" a="1"/>
  <c r="E347" i="5" s="1"/>
  <c r="D347" i="5" s="1"/>
  <c r="E346" i="5" a="1"/>
  <c r="E346" i="5" s="1"/>
  <c r="D346" i="5" s="1"/>
  <c r="E345" i="5" a="1"/>
  <c r="E345" i="5" s="1"/>
  <c r="D345" i="5" s="1"/>
  <c r="E338" i="5" a="1"/>
  <c r="E338" i="5" s="1"/>
  <c r="D338" i="5" s="1"/>
  <c r="E339" i="5" a="1"/>
  <c r="E339" i="5" s="1"/>
  <c r="D339" i="5" s="1"/>
  <c r="E340" i="5" a="1"/>
  <c r="E340" i="5" s="1"/>
  <c r="D340" i="5" s="1"/>
  <c r="E341" i="5" a="1"/>
  <c r="E341" i="5" s="1"/>
  <c r="D341" i="5" s="1"/>
  <c r="E343" i="5" a="1"/>
  <c r="E343" i="5" s="1"/>
  <c r="D343" i="5" s="1"/>
  <c r="E342" i="5" a="1"/>
  <c r="E342" i="5" s="1"/>
  <c r="D342" i="5" s="1"/>
  <c r="E440" i="5" l="1" a="1"/>
  <c r="E440" i="5" s="1"/>
  <c r="D440" i="5" s="1"/>
  <c r="E438" i="5" a="1"/>
  <c r="E438" i="5" s="1"/>
  <c r="D438" i="5" s="1"/>
  <c r="E437" i="5" a="1"/>
  <c r="E437" i="5" s="1"/>
  <c r="D437" i="5" s="1"/>
  <c r="E435" i="5" a="1"/>
  <c r="E435" i="5" s="1"/>
  <c r="D435" i="5" s="1"/>
  <c r="E433" i="5" a="1"/>
  <c r="E433" i="5" s="1"/>
  <c r="D433" i="5" s="1"/>
  <c r="E431" i="5" a="1"/>
  <c r="E431" i="5" s="1"/>
  <c r="D431" i="5" s="1"/>
  <c r="E429" i="5" a="1"/>
  <c r="E429" i="5" s="1"/>
  <c r="D429" i="5" s="1"/>
  <c r="E427" i="5" a="1"/>
  <c r="E427" i="5" s="1"/>
  <c r="D427" i="5" s="1"/>
  <c r="E425" i="5" a="1"/>
  <c r="E425" i="5" s="1"/>
  <c r="D425" i="5" s="1"/>
  <c r="E423" i="5" a="1"/>
  <c r="E423" i="5" s="1"/>
  <c r="D423" i="5" s="1"/>
  <c r="E421" i="5" a="1"/>
  <c r="E421" i="5" s="1"/>
  <c r="D421" i="5" s="1"/>
  <c r="E415" i="5" a="1"/>
  <c r="E415" i="5" s="1"/>
  <c r="D415" i="5" s="1"/>
  <c r="E413" i="5" a="1"/>
  <c r="E413" i="5" s="1"/>
  <c r="D413" i="5" s="1"/>
  <c r="E411" i="5" a="1"/>
  <c r="E411" i="5" s="1"/>
  <c r="D411" i="5" s="1"/>
  <c r="E410" i="5" a="1"/>
  <c r="E410" i="5" s="1"/>
  <c r="D410" i="5" s="1"/>
  <c r="E409" i="5" a="1"/>
  <c r="E409" i="5" s="1"/>
  <c r="D409" i="5" s="1"/>
  <c r="E407" i="5" a="1"/>
  <c r="E407" i="5" s="1"/>
  <c r="D407" i="5" s="1"/>
  <c r="E406" i="5" a="1"/>
  <c r="E406" i="5" s="1"/>
  <c r="D406" i="5" s="1"/>
  <c r="E405" i="5" a="1"/>
  <c r="E405" i="5" s="1"/>
  <c r="D405" i="5" s="1"/>
  <c r="E404" i="5" a="1"/>
  <c r="E404" i="5" s="1"/>
  <c r="D404" i="5" s="1"/>
  <c r="E401" i="5" a="1"/>
  <c r="E401" i="5" s="1"/>
  <c r="D401" i="5" s="1"/>
  <c r="E400" i="5" a="1"/>
  <c r="E400" i="5" s="1"/>
  <c r="D400" i="5" s="1"/>
  <c r="E399" i="5" a="1"/>
  <c r="E399" i="5" s="1"/>
  <c r="D399" i="5" s="1"/>
  <c r="E398" i="5" a="1"/>
  <c r="E398" i="5" s="1"/>
  <c r="D398" i="5" s="1"/>
  <c r="E397" i="5" a="1"/>
  <c r="E397" i="5" s="1"/>
  <c r="D397" i="5" s="1"/>
  <c r="E396" i="5" a="1"/>
  <c r="E396" i="5" s="1"/>
  <c r="D396" i="5" s="1"/>
  <c r="E395" i="5" a="1"/>
  <c r="E395" i="5" s="1"/>
  <c r="D395" i="5" s="1"/>
  <c r="E394" i="5" a="1"/>
  <c r="E394" i="5" s="1"/>
  <c r="D394" i="5" s="1"/>
  <c r="E392" i="5" a="1"/>
  <c r="E392" i="5" s="1"/>
  <c r="D392" i="5" s="1"/>
  <c r="E391" i="5" a="1"/>
  <c r="E391" i="5" s="1"/>
  <c r="D391" i="5" s="1"/>
  <c r="E390" i="5" a="1"/>
  <c r="E390" i="5" s="1"/>
  <c r="D390" i="5" s="1"/>
  <c r="E387" i="5" a="1"/>
  <c r="E387" i="5" s="1"/>
  <c r="D387" i="5" s="1"/>
  <c r="E383" i="5" a="1"/>
  <c r="E383" i="5" s="1"/>
  <c r="D383" i="5" s="1"/>
  <c r="E382" i="5" a="1"/>
  <c r="E382" i="5" s="1"/>
  <c r="D382" i="5" s="1"/>
  <c r="E380" i="5" a="1"/>
  <c r="E380" i="5" s="1"/>
  <c r="D380" i="5" s="1"/>
  <c r="E379" i="5" a="1"/>
  <c r="E379" i="5" s="1"/>
  <c r="D379" i="5" s="1"/>
  <c r="E377" i="5" a="1"/>
  <c r="E377" i="5" s="1"/>
  <c r="D377" i="5" s="1"/>
  <c r="E375" i="5" a="1"/>
  <c r="E375" i="5" s="1"/>
  <c r="D375" i="5" s="1"/>
  <c r="E373" i="5" a="1"/>
  <c r="E373" i="5" s="1"/>
  <c r="D373" i="5" s="1"/>
  <c r="E371" i="5" a="1"/>
  <c r="E371" i="5" s="1"/>
  <c r="D371" i="5" s="1"/>
  <c r="E369" i="5" a="1"/>
  <c r="E369" i="5" s="1"/>
  <c r="D369" i="5" s="1"/>
  <c r="E367" i="5" a="1"/>
  <c r="E367" i="5" s="1"/>
  <c r="D367" i="5" s="1"/>
  <c r="E365" i="5" a="1"/>
  <c r="E365" i="5" s="1"/>
  <c r="D365" i="5" s="1"/>
  <c r="E357" i="5" a="1"/>
  <c r="E357" i="5" s="1"/>
  <c r="D357" i="5" s="1"/>
  <c r="E355" i="5" a="1"/>
  <c r="E355" i="5" s="1"/>
  <c r="D355" i="5" s="1"/>
  <c r="E353" i="5" a="1"/>
  <c r="E353" i="5" s="1"/>
  <c r="D353" i="5" s="1"/>
  <c r="E180" i="5" a="1"/>
  <c r="E180" i="5" s="1"/>
  <c r="D180" i="5" s="1"/>
  <c r="E179" i="5" a="1"/>
  <c r="E179" i="5" s="1"/>
  <c r="D179" i="5" s="1"/>
  <c r="E178" i="5" a="1"/>
  <c r="E178" i="5" s="1"/>
  <c r="D178" i="5" s="1"/>
  <c r="E177" i="5" a="1"/>
  <c r="E177" i="5" s="1"/>
  <c r="D177" i="5" s="1"/>
  <c r="E176" i="5" a="1"/>
  <c r="E176" i="5" s="1"/>
  <c r="D176" i="5" s="1"/>
  <c r="E175" i="5" a="1"/>
  <c r="E175" i="5" s="1"/>
  <c r="D175" i="5" s="1"/>
  <c r="E174" i="5" a="1"/>
  <c r="E174" i="5" s="1"/>
  <c r="D174" i="5" s="1"/>
  <c r="E173" i="5" a="1"/>
  <c r="E173" i="5" s="1"/>
  <c r="D173" i="5" s="1"/>
  <c r="E448" i="5" a="1"/>
  <c r="E448" i="5" s="1"/>
  <c r="D448" i="5" s="1"/>
  <c r="E457" i="5" l="1" a="1"/>
  <c r="E457" i="5" s="1"/>
  <c r="D457" i="5" s="1"/>
  <c r="E458" i="5" a="1"/>
  <c r="E458" i="5" s="1"/>
  <c r="D458" i="5" s="1"/>
  <c r="E453" i="5" a="1"/>
  <c r="E453" i="5" s="1"/>
  <c r="D453" i="5" s="1"/>
  <c r="E454" i="5" a="1"/>
  <c r="E454" i="5" s="1"/>
  <c r="D454" i="5" s="1"/>
  <c r="E734" i="5" a="1"/>
  <c r="E734" i="5" s="1"/>
  <c r="D734" i="5" s="1"/>
  <c r="E550" i="5" a="1"/>
  <c r="E550" i="5" s="1"/>
  <c r="D550" i="5" s="1"/>
  <c r="E541" i="5" a="1"/>
  <c r="E541" i="5" s="1"/>
  <c r="D541" i="5" s="1"/>
  <c r="E542" i="5" a="1"/>
  <c r="E542" i="5" s="1"/>
  <c r="D542" i="5" s="1"/>
  <c r="E543" i="5" a="1"/>
  <c r="E543" i="5" s="1"/>
  <c r="D543" i="5" s="1"/>
  <c r="E537" i="5" a="1"/>
  <c r="E537" i="5" s="1"/>
  <c r="D537" i="5" s="1"/>
  <c r="E538" i="5" a="1"/>
  <c r="E538" i="5" s="1"/>
  <c r="D538" i="5" s="1"/>
  <c r="E529" i="5" l="1" a="1"/>
  <c r="E529" i="5" s="1"/>
  <c r="D529" i="5" s="1"/>
  <c r="E528" i="5" a="1"/>
  <c r="E528" i="5" s="1"/>
  <c r="D528" i="5" s="1"/>
  <c r="E527" i="5" a="1"/>
  <c r="E527" i="5" s="1"/>
  <c r="D527" i="5" s="1"/>
  <c r="E525" i="5" a="1"/>
  <c r="E525" i="5" s="1"/>
  <c r="D525" i="5" s="1"/>
  <c r="E524" i="5" a="1"/>
  <c r="E524" i="5" s="1"/>
  <c r="D524" i="5" s="1"/>
  <c r="E523" i="5" a="1"/>
  <c r="E523" i="5" s="1"/>
  <c r="D523" i="5" s="1"/>
  <c r="E522" i="5" a="1"/>
  <c r="E522" i="5" s="1"/>
  <c r="D522" i="5" s="1"/>
  <c r="E520" i="5" a="1"/>
  <c r="E520" i="5" s="1"/>
  <c r="D520" i="5" s="1"/>
  <c r="E519" i="5" a="1"/>
  <c r="E519" i="5" s="1"/>
  <c r="D519" i="5" s="1"/>
  <c r="E518" i="5" a="1"/>
  <c r="E518" i="5" s="1"/>
  <c r="D518" i="5" s="1"/>
  <c r="E509" i="5" a="1"/>
  <c r="E509" i="5" s="1"/>
  <c r="D509" i="5" s="1"/>
  <c r="E515" i="5" a="1"/>
  <c r="E515" i="5" s="1"/>
  <c r="D515" i="5" s="1"/>
  <c r="E514" i="5" a="1"/>
  <c r="E514" i="5" s="1"/>
  <c r="D514" i="5" s="1"/>
  <c r="E511" i="5" a="1"/>
  <c r="E511" i="5" s="1"/>
  <c r="D511" i="5" s="1"/>
  <c r="E510" i="5" a="1"/>
  <c r="E510" i="5" s="1"/>
  <c r="D510" i="5" s="1"/>
  <c r="E505" i="5" a="1"/>
  <c r="E505" i="5" s="1"/>
  <c r="D505" i="5" s="1"/>
  <c r="E506" i="5" a="1"/>
  <c r="E506" i="5" s="1"/>
  <c r="D506" i="5" s="1"/>
  <c r="E659" i="5" l="1" a="1"/>
  <c r="E659" i="5" s="1"/>
  <c r="D659" i="5" s="1"/>
  <c r="E660" i="5" a="1"/>
  <c r="E660" i="5" s="1"/>
  <c r="D660" i="5" s="1"/>
  <c r="E468" i="5" a="1"/>
  <c r="E468" i="5" s="1"/>
  <c r="D468" i="5" s="1"/>
  <c r="E449" i="5" a="1"/>
  <c r="E449" i="5" s="1"/>
  <c r="D449" i="5" s="1"/>
  <c r="E691" i="5" a="1"/>
  <c r="E691" i="5" s="1"/>
  <c r="D691" i="5" s="1"/>
  <c r="E689" i="5" a="1"/>
  <c r="E689" i="5" s="1"/>
  <c r="D689" i="5" s="1"/>
  <c r="E459" i="5" a="1"/>
  <c r="E459" i="5" s="1"/>
  <c r="D459" i="5" s="1"/>
  <c r="E455" i="5" a="1"/>
  <c r="E455" i="5" s="1"/>
  <c r="D455" i="5" s="1"/>
  <c r="E451" i="5" a="1"/>
  <c r="E451" i="5" s="1"/>
  <c r="D451" i="5" s="1"/>
  <c r="E551" i="5" a="1"/>
  <c r="E551" i="5" s="1"/>
  <c r="D551" i="5" s="1"/>
  <c r="E548" i="5" a="1"/>
  <c r="E548" i="5" s="1"/>
  <c r="D548" i="5" s="1"/>
  <c r="E546" i="5" a="1"/>
  <c r="E546" i="5" s="1"/>
  <c r="D546" i="5" s="1"/>
  <c r="E544" i="5" a="1"/>
  <c r="E544" i="5" s="1"/>
  <c r="D544" i="5" s="1"/>
  <c r="E539" i="5" a="1"/>
  <c r="E539" i="5" s="1"/>
  <c r="D539" i="5" s="1"/>
  <c r="E643" i="5" a="1"/>
  <c r="E643" i="5" s="1"/>
  <c r="D643" i="5" s="1"/>
  <c r="E642" i="5" a="1"/>
  <c r="E642" i="5" s="1"/>
  <c r="E670" i="5" a="1"/>
  <c r="E670" i="5" s="1"/>
  <c r="D670" i="5" s="1"/>
  <c r="E651" i="5" a="1"/>
  <c r="E651" i="5" s="1"/>
  <c r="D651" i="5" s="1"/>
  <c r="E655" i="5" a="1"/>
  <c r="E655" i="5" s="1"/>
  <c r="D655" i="5" s="1"/>
  <c r="E674" i="5" a="1"/>
  <c r="E674" i="5" s="1"/>
  <c r="D674" i="5" s="1"/>
  <c r="E619" i="5" a="1"/>
  <c r="E619" i="5" s="1"/>
  <c r="D619" i="5" s="1"/>
  <c r="E617" i="5" a="1"/>
  <c r="E617" i="5" s="1"/>
  <c r="D617" i="5" s="1"/>
  <c r="E609" i="5" a="1"/>
  <c r="E609" i="5" s="1"/>
  <c r="D609" i="5" s="1"/>
  <c r="E608" i="5" a="1"/>
  <c r="E608" i="5" s="1"/>
  <c r="D608" i="5" s="1"/>
  <c r="E615" i="5" a="1"/>
  <c r="E615" i="5" s="1"/>
  <c r="D615" i="5" s="1"/>
  <c r="E613" i="5" a="1"/>
  <c r="E613" i="5" s="1"/>
  <c r="D613" i="5" s="1"/>
  <c r="E611" i="5" a="1"/>
  <c r="E611" i="5" s="1"/>
  <c r="D611" i="5" s="1"/>
  <c r="E606" i="5" a="1"/>
  <c r="E606" i="5" s="1"/>
  <c r="D606" i="5" s="1"/>
  <c r="E604" i="5" a="1"/>
  <c r="E604" i="5" s="1"/>
  <c r="D604" i="5" s="1"/>
  <c r="E602" i="5" a="1"/>
  <c r="E602" i="5" s="1"/>
  <c r="D602" i="5" s="1"/>
  <c r="E577" i="5" a="1"/>
  <c r="E577" i="5" s="1"/>
  <c r="D577" i="5" s="1"/>
  <c r="E575" i="5" a="1"/>
  <c r="E575" i="5" s="1"/>
  <c r="D575" i="5" s="1"/>
  <c r="E574" i="5" a="1"/>
  <c r="E574" i="5" s="1"/>
  <c r="E572" i="5" a="1"/>
  <c r="E572" i="5" s="1"/>
  <c r="E570" i="5" a="1"/>
  <c r="E570" i="5" s="1"/>
  <c r="D570" i="5" s="1"/>
  <c r="E568" i="5" a="1"/>
  <c r="E568" i="5" s="1"/>
  <c r="D568" i="5" s="1"/>
  <c r="E566" i="5" a="1"/>
  <c r="E566" i="5" s="1"/>
  <c r="D566" i="5" s="1"/>
  <c r="E564" i="5" a="1"/>
  <c r="E564" i="5" s="1"/>
  <c r="D564" i="5" s="1"/>
  <c r="E562" i="5" a="1"/>
  <c r="E562" i="5" s="1"/>
  <c r="D562" i="5" s="1"/>
  <c r="E560" i="5" a="1"/>
  <c r="E560" i="5" s="1"/>
  <c r="D560" i="5" s="1"/>
  <c r="E532" i="5" a="1"/>
  <c r="E532" i="5" s="1"/>
  <c r="D532" i="5" s="1"/>
  <c r="E531" i="5" a="1"/>
  <c r="E531" i="5" s="1"/>
  <c r="D531" i="5" s="1"/>
  <c r="E516" i="5" a="1"/>
  <c r="E516" i="5" s="1"/>
  <c r="D516" i="5" s="1"/>
  <c r="E512" i="5" a="1"/>
  <c r="E512" i="5" s="1"/>
  <c r="D512" i="5" s="1"/>
  <c r="E507" i="5" a="1"/>
  <c r="E507" i="5" s="1"/>
  <c r="D507" i="5" s="1"/>
  <c r="E445" i="5" a="1"/>
  <c r="E445" i="5" s="1"/>
  <c r="D445" i="5" s="1"/>
  <c r="E444" i="5" a="1"/>
  <c r="E444" i="5" s="1"/>
  <c r="D444" i="5" s="1"/>
  <c r="E728" i="5" a="1"/>
  <c r="E728" i="5" s="1"/>
  <c r="D728" i="5" s="1"/>
  <c r="E727" i="5" a="1"/>
  <c r="E727" i="5" s="1"/>
  <c r="D727" i="5" s="1"/>
  <c r="E725" i="5" a="1"/>
  <c r="E725" i="5" s="1"/>
  <c r="D725" i="5" s="1"/>
  <c r="E723" i="5" a="1"/>
  <c r="E723" i="5" s="1"/>
  <c r="D723" i="5" s="1"/>
  <c r="E721" i="5" a="1"/>
  <c r="E721" i="5" s="1"/>
  <c r="D721" i="5" s="1"/>
  <c r="E719" i="5" a="1"/>
  <c r="E719" i="5" s="1"/>
  <c r="D719" i="5" s="1"/>
  <c r="E717" i="5" a="1"/>
  <c r="E717" i="5" s="1"/>
  <c r="D717" i="5" s="1"/>
  <c r="E715" i="5" a="1"/>
  <c r="E715" i="5" s="1"/>
  <c r="D715" i="5" s="1"/>
  <c r="E713" i="5" a="1"/>
  <c r="E713" i="5" s="1"/>
  <c r="D713" i="5" s="1"/>
  <c r="E746" i="5" a="1"/>
  <c r="E746" i="5" s="1"/>
  <c r="D746" i="5" s="1"/>
  <c r="E745" i="5" a="1"/>
  <c r="E745" i="5" s="1"/>
  <c r="D745" i="5" s="1"/>
  <c r="E743" i="5" a="1"/>
  <c r="E743" i="5" s="1"/>
  <c r="D743" i="5" s="1"/>
  <c r="E739" i="5" a="1"/>
  <c r="E739" i="5" s="1"/>
  <c r="D739" i="5" s="1"/>
  <c r="E737" i="5" a="1"/>
  <c r="E737" i="5" s="1"/>
  <c r="D737" i="5" s="1"/>
  <c r="E735" i="5" a="1"/>
  <c r="E735" i="5" s="1"/>
  <c r="D735" i="5" s="1"/>
  <c r="E732" i="5" a="1"/>
  <c r="E732" i="5" s="1"/>
  <c r="D732" i="5" s="1"/>
  <c r="E730" i="5" a="1"/>
  <c r="E730" i="5" s="1"/>
  <c r="D730" i="5" s="1"/>
  <c r="E500" i="5" a="1"/>
  <c r="E500" i="5" s="1"/>
  <c r="D500" i="5" s="1"/>
  <c r="E498" i="5" a="1"/>
  <c r="E498" i="5" s="1"/>
  <c r="D498" i="5" s="1"/>
  <c r="E494" i="5" a="1"/>
  <c r="E494" i="5" s="1"/>
  <c r="D494" i="5" s="1"/>
  <c r="E711" i="5" a="1"/>
  <c r="E711" i="5" s="1"/>
  <c r="D711" i="5" s="1"/>
  <c r="E710" i="5" a="1"/>
  <c r="E710" i="5" s="1"/>
  <c r="D710" i="5" s="1"/>
  <c r="E706" i="5" a="1"/>
  <c r="E706" i="5" s="1"/>
  <c r="D706" i="5" s="1"/>
  <c r="E704" i="5" a="1"/>
  <c r="E704" i="5" s="1"/>
  <c r="D704" i="5" s="1"/>
  <c r="E702" i="5" a="1"/>
  <c r="E702" i="5" s="1"/>
  <c r="D702" i="5" s="1"/>
  <c r="E700" i="5" a="1"/>
  <c r="E700" i="5" s="1"/>
  <c r="D700" i="5" s="1"/>
  <c r="E698" i="5" a="1"/>
  <c r="E698" i="5" s="1"/>
  <c r="D698" i="5" s="1"/>
  <c r="E696" i="5" a="1"/>
  <c r="E696" i="5" s="1"/>
  <c r="D696" i="5" s="1"/>
  <c r="E476" i="5" a="1"/>
  <c r="E476" i="5" s="1"/>
  <c r="D476" i="5" s="1"/>
  <c r="E492" i="5" a="1"/>
  <c r="E492" i="5" s="1"/>
  <c r="D492" i="5" s="1"/>
  <c r="E489" i="5" a="1"/>
  <c r="E489" i="5" s="1"/>
  <c r="D489" i="5" s="1"/>
  <c r="E487" i="5" a="1"/>
  <c r="E487" i="5" s="1"/>
  <c r="D487" i="5" s="1"/>
  <c r="E485" i="5" a="1"/>
  <c r="E485" i="5" s="1"/>
  <c r="D485" i="5" s="1"/>
  <c r="E480" i="5" a="1"/>
  <c r="E480" i="5" s="1"/>
  <c r="D480" i="5" s="1"/>
  <c r="E478" i="5" a="1"/>
  <c r="E478" i="5" s="1"/>
  <c r="D478" i="5" s="1"/>
  <c r="E474" i="5" a="1"/>
  <c r="E474" i="5" s="1"/>
  <c r="D474" i="5" s="1"/>
  <c r="E472" i="5" a="1"/>
  <c r="E472" i="5" s="1"/>
  <c r="D472" i="5" s="1"/>
  <c r="E470" i="5" a="1"/>
  <c r="E470" i="5" s="1"/>
  <c r="D470" i="5" s="1"/>
  <c r="E27" i="5" a="1"/>
  <c r="E27" i="5" s="1"/>
  <c r="D27" i="5" s="1"/>
  <c r="E28" i="5" a="1"/>
  <c r="E28" i="5" s="1"/>
  <c r="D28" i="5" s="1"/>
  <c r="E29" i="5" a="1"/>
  <c r="E29" i="5" s="1"/>
  <c r="D29" i="5" s="1"/>
  <c r="E32" i="5" a="1"/>
  <c r="E32" i="5" s="1"/>
  <c r="D32" i="5" s="1"/>
  <c r="E33" i="5" a="1"/>
  <c r="E33" i="5" s="1"/>
  <c r="D33" i="5" s="1"/>
  <c r="E34" i="5" a="1"/>
  <c r="E34" i="5" s="1"/>
  <c r="D34" i="5" s="1"/>
  <c r="E35" i="5" a="1"/>
  <c r="E35" i="5" s="1"/>
  <c r="D35" i="5" s="1"/>
  <c r="E36" i="5" a="1"/>
  <c r="E36" i="5" s="1"/>
  <c r="D36" i="5" s="1"/>
  <c r="E38" i="5" a="1"/>
  <c r="E38" i="5" s="1"/>
  <c r="D38" i="5" s="1"/>
  <c r="E39" i="5" a="1"/>
  <c r="E39" i="5" s="1"/>
  <c r="D39" i="5" s="1"/>
  <c r="E41" i="5" a="1"/>
  <c r="E41" i="5" s="1"/>
  <c r="D41" i="5" s="1"/>
  <c r="E43" i="5" a="1"/>
  <c r="E43" i="5" s="1"/>
  <c r="D43" i="5" s="1"/>
  <c r="E45" i="5" a="1"/>
  <c r="E45" i="5" s="1"/>
  <c r="D45" i="5" s="1"/>
  <c r="E47" i="5" a="1"/>
  <c r="E47" i="5" s="1"/>
  <c r="D47" i="5" s="1"/>
  <c r="E49" i="5" a="1"/>
  <c r="E49" i="5" s="1"/>
  <c r="D49" i="5" s="1"/>
  <c r="E51" i="5" a="1"/>
  <c r="E51" i="5" s="1"/>
  <c r="D51" i="5" s="1"/>
  <c r="E53" i="5" a="1"/>
  <c r="E53" i="5" s="1"/>
  <c r="D53" i="5" s="1"/>
  <c r="E55" i="5" a="1"/>
  <c r="E55" i="5" s="1"/>
  <c r="D55" i="5" s="1"/>
  <c r="E56" i="5" a="1"/>
  <c r="E56" i="5" s="1"/>
  <c r="D56" i="5" s="1"/>
  <c r="E58" i="5" a="1"/>
  <c r="E58" i="5" s="1"/>
  <c r="D58" i="5" s="1"/>
  <c r="E60" i="5" a="1"/>
  <c r="E60" i="5" s="1"/>
  <c r="D60" i="5" s="1"/>
  <c r="E61" i="5" a="1"/>
  <c r="E61" i="5" s="1"/>
  <c r="D61" i="5" s="1"/>
  <c r="E63" i="5" a="1"/>
  <c r="E63" i="5" s="1"/>
  <c r="D63" i="5" s="1"/>
  <c r="E65" i="5" a="1"/>
  <c r="E65" i="5" s="1"/>
  <c r="D65" i="5" s="1"/>
  <c r="E69" i="5" a="1"/>
  <c r="E69" i="5" s="1"/>
  <c r="D69" i="5" s="1"/>
  <c r="E71" i="5" a="1"/>
  <c r="E71" i="5" s="1"/>
  <c r="D71" i="5" s="1"/>
  <c r="E73" i="5" a="1"/>
  <c r="E73" i="5" s="1"/>
  <c r="D73" i="5" s="1"/>
  <c r="E75" i="5" a="1"/>
  <c r="E75" i="5" s="1"/>
  <c r="D75" i="5" s="1"/>
  <c r="E77" i="5" a="1"/>
  <c r="E77" i="5" s="1"/>
  <c r="D77" i="5" s="1"/>
  <c r="E79" i="5" a="1"/>
  <c r="E79" i="5" s="1"/>
  <c r="D79" i="5" s="1"/>
  <c r="E81" i="5" a="1"/>
  <c r="E81" i="5" s="1"/>
  <c r="D81" i="5" s="1"/>
  <c r="E83" i="5" a="1"/>
  <c r="E83" i="5" s="1"/>
  <c r="D83" i="5" s="1"/>
  <c r="E89" i="5" a="1"/>
  <c r="E89" i="5" s="1"/>
  <c r="D89" i="5" s="1"/>
  <c r="E91" i="5" a="1"/>
  <c r="E91" i="5" s="1"/>
  <c r="D91" i="5" s="1"/>
  <c r="E95" i="5" a="1"/>
  <c r="E95" i="5" s="1"/>
  <c r="D95" i="5" s="1"/>
  <c r="E97" i="5" a="1"/>
  <c r="E97" i="5" s="1"/>
  <c r="D97" i="5" s="1"/>
  <c r="E99" i="5" a="1"/>
  <c r="E99" i="5" s="1"/>
  <c r="D99" i="5" s="1"/>
  <c r="E101" i="5" a="1"/>
  <c r="E101" i="5" s="1"/>
  <c r="D101" i="5" s="1"/>
  <c r="E103" i="5" a="1"/>
  <c r="E103" i="5" s="1"/>
  <c r="D103" i="5" s="1"/>
  <c r="E105" i="5" a="1"/>
  <c r="E105" i="5" s="1"/>
  <c r="D105" i="5" s="1"/>
  <c r="E107" i="5" a="1"/>
  <c r="E107" i="5" s="1"/>
  <c r="D107" i="5" s="1"/>
  <c r="E113" i="5" a="1"/>
  <c r="E113" i="5" s="1"/>
  <c r="D113" i="5" s="1"/>
  <c r="E114" i="5" a="1"/>
  <c r="E114" i="5" s="1"/>
  <c r="D114" i="5" s="1"/>
  <c r="E115" i="5" a="1"/>
  <c r="E115" i="5" s="1"/>
  <c r="D115" i="5" s="1"/>
  <c r="E116" i="5" a="1"/>
  <c r="E116" i="5" s="1"/>
  <c r="D116" i="5" s="1"/>
  <c r="E117" i="5" a="1"/>
  <c r="E117" i="5" s="1"/>
  <c r="D117" i="5" s="1"/>
  <c r="E118" i="5" a="1"/>
  <c r="E118" i="5" s="1"/>
  <c r="D118" i="5" s="1"/>
  <c r="E119" i="5" a="1"/>
  <c r="E119" i="5" s="1"/>
  <c r="D119" i="5" s="1"/>
  <c r="E120" i="5" a="1"/>
  <c r="E120" i="5" s="1"/>
  <c r="D120" i="5" s="1"/>
  <c r="E442" i="5" a="1"/>
  <c r="E442" i="5" s="1"/>
  <c r="D442" i="5" s="1"/>
  <c r="D642" i="5" l="1"/>
  <c r="D572" i="5"/>
  <c r="D574" i="5"/>
  <c r="E30" i="5" a="1"/>
  <c r="E30" i="5" s="1"/>
  <c r="D30" i="5" s="1"/>
  <c r="B8" i="10"/>
  <c r="B9" i="10" s="1"/>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66" i="10" s="1"/>
  <c r="B67" i="10" s="1"/>
  <c r="B68" i="10" s="1"/>
  <c r="B69" i="10" s="1"/>
  <c r="B70" i="10" s="1"/>
  <c r="B71" i="10" s="1"/>
  <c r="B72" i="10" s="1"/>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B132" i="10" s="1"/>
  <c r="B133" i="10" s="1"/>
  <c r="B134" i="10" s="1"/>
  <c r="B135" i="10" s="1"/>
  <c r="B136" i="10" s="1"/>
  <c r="B137" i="10" s="1"/>
  <c r="B138" i="10" s="1"/>
  <c r="B139" i="10" s="1"/>
  <c r="B140" i="10" s="1"/>
  <c r="B141" i="10" s="1"/>
  <c r="B142" i="10" s="1"/>
  <c r="B143" i="10" s="1"/>
  <c r="B144" i="10" s="1"/>
  <c r="B145" i="10" s="1"/>
  <c r="B146" i="10" s="1"/>
  <c r="B147" i="10" s="1"/>
  <c r="B148" i="10" s="1"/>
  <c r="B149" i="10" s="1"/>
  <c r="B150" i="10" s="1"/>
  <c r="B151" i="10" s="1"/>
  <c r="B152" i="10" s="1"/>
  <c r="B153" i="10" s="1"/>
  <c r="B154" i="10" s="1"/>
  <c r="B155" i="10" s="1"/>
  <c r="B156" i="10" s="1"/>
  <c r="B157" i="10" s="1"/>
  <c r="B158" i="10" s="1"/>
  <c r="B159" i="10" s="1"/>
  <c r="B160" i="10" s="1"/>
  <c r="B161" i="10" s="1"/>
  <c r="B162" i="10" s="1"/>
  <c r="B163" i="10" s="1"/>
  <c r="B164" i="10" s="1"/>
  <c r="B165" i="10" s="1"/>
  <c r="B166" i="10" s="1"/>
  <c r="B167" i="10" s="1"/>
  <c r="B168" i="10" s="1"/>
  <c r="B169" i="10" s="1"/>
  <c r="B170" i="10" s="1"/>
  <c r="B171" i="10" s="1"/>
  <c r="B172" i="10" s="1"/>
  <c r="B173" i="10" s="1"/>
  <c r="B174" i="10" s="1"/>
  <c r="B175" i="10" s="1"/>
  <c r="B176" i="10" s="1"/>
  <c r="B177" i="10" s="1"/>
  <c r="B178" i="10" s="1"/>
  <c r="B179" i="10" s="1"/>
  <c r="B180" i="10" s="1"/>
  <c r="B181" i="10" s="1"/>
  <c r="B182" i="10" s="1"/>
  <c r="B183" i="10" s="1"/>
  <c r="B184" i="10" s="1"/>
  <c r="B185" i="10" s="1"/>
  <c r="B186" i="10" s="1"/>
  <c r="B187" i="10" s="1"/>
  <c r="B188" i="10" s="1"/>
  <c r="B189" i="10" s="1"/>
  <c r="B190" i="10" s="1"/>
  <c r="B191" i="10" s="1"/>
  <c r="B192" i="10" s="1"/>
  <c r="B193" i="10" s="1"/>
  <c r="B194" i="10" s="1"/>
  <c r="B195" i="10" s="1"/>
  <c r="B196" i="10" s="1"/>
  <c r="B197" i="10" s="1"/>
  <c r="B198" i="10" s="1"/>
  <c r="B199" i="10" s="1"/>
  <c r="B200" i="10" s="1"/>
  <c r="B201" i="10" s="1"/>
  <c r="B202" i="10" s="1"/>
  <c r="B203" i="10" s="1"/>
  <c r="B204" i="10" s="1"/>
  <c r="B205" i="10" s="1"/>
  <c r="B206" i="10" s="1"/>
  <c r="B207" i="10" s="1"/>
  <c r="B208" i="10" s="1"/>
  <c r="B209" i="10" s="1"/>
  <c r="B210" i="10" s="1"/>
  <c r="B211" i="10" s="1"/>
  <c r="B212" i="10" s="1"/>
  <c r="B213" i="10" s="1"/>
  <c r="B214" i="10" s="1"/>
  <c r="B215" i="10" s="1"/>
  <c r="B216" i="10" s="1"/>
  <c r="B217" i="10" s="1"/>
  <c r="B218" i="10" s="1"/>
  <c r="B219" i="10" s="1"/>
  <c r="B220" i="10" s="1"/>
  <c r="B221" i="10" s="1"/>
  <c r="B222" i="10" s="1"/>
  <c r="B223" i="10" s="1"/>
  <c r="B224" i="10" s="1"/>
  <c r="B225" i="10" s="1"/>
  <c r="B226" i="10" s="1"/>
  <c r="B227" i="10" s="1"/>
  <c r="B228" i="10" s="1"/>
  <c r="B229" i="10" s="1"/>
  <c r="B230" i="10" s="1"/>
  <c r="B231" i="10" s="1"/>
  <c r="B232" i="10" s="1"/>
  <c r="B233" i="10" s="1"/>
  <c r="B234" i="10" s="1"/>
  <c r="B235" i="10" s="1"/>
  <c r="B236" i="10" s="1"/>
  <c r="B237" i="10" s="1"/>
  <c r="B238" i="10" s="1"/>
  <c r="B239" i="10" s="1"/>
  <c r="B240" i="10" s="1"/>
  <c r="B241" i="10" s="1"/>
  <c r="B242" i="10" s="1"/>
  <c r="B243" i="10" s="1"/>
  <c r="B244" i="10" s="1"/>
  <c r="B245" i="10" s="1"/>
  <c r="B246" i="10" s="1"/>
  <c r="B247" i="10" s="1"/>
  <c r="B248" i="10" s="1"/>
  <c r="B249" i="10" s="1"/>
  <c r="B250" i="10" s="1"/>
  <c r="B251" i="10" s="1"/>
  <c r="B252" i="10" s="1"/>
  <c r="B253" i="10" s="1"/>
  <c r="B254" i="10" s="1"/>
  <c r="B255" i="10" s="1"/>
  <c r="B256" i="10" s="1"/>
  <c r="B257" i="10" s="1"/>
  <c r="B258" i="10" s="1"/>
  <c r="B259" i="10" s="1"/>
  <c r="B260" i="10" s="1"/>
  <c r="B261" i="10" s="1"/>
  <c r="C4" i="10"/>
  <c r="E37" i="5" l="1" a="1"/>
  <c r="E37" i="5" s="1"/>
  <c r="D37" i="5" s="1"/>
  <c r="E40" i="5" l="1" a="1"/>
  <c r="E40" i="5" s="1"/>
  <c r="D40" i="5" s="1"/>
  <c r="E42" i="5" l="1" a="1"/>
  <c r="E42" i="5" s="1"/>
  <c r="D42" i="5" s="1"/>
  <c r="E44" i="5" l="1" a="1"/>
  <c r="E44" i="5" s="1"/>
  <c r="D44" i="5" s="1"/>
  <c r="E46" i="5" l="1" a="1"/>
  <c r="E46" i="5" s="1"/>
  <c r="D46" i="5" s="1"/>
  <c r="E48" i="5" l="1" a="1"/>
  <c r="E48" i="5" s="1"/>
  <c r="D48" i="5" s="1"/>
  <c r="E50" i="5" l="1" a="1"/>
  <c r="E50" i="5" s="1"/>
  <c r="D50" i="5" s="1"/>
  <c r="E52" i="5" l="1" a="1"/>
  <c r="E52" i="5" s="1"/>
  <c r="D52" i="5" s="1"/>
  <c r="E54" i="5" l="1" a="1"/>
  <c r="E54" i="5" s="1"/>
  <c r="D54" i="5" s="1"/>
  <c r="E57" i="5" l="1" a="1"/>
  <c r="E57" i="5" s="1"/>
  <c r="D57" i="5" s="1"/>
  <c r="M5" i="9"/>
  <c r="N5" i="9" s="1"/>
  <c r="J5" i="9"/>
  <c r="K5" i="9" s="1"/>
  <c r="G5" i="9"/>
  <c r="H5" i="9" s="1"/>
  <c r="D5" i="9"/>
  <c r="E5" i="9" s="1"/>
  <c r="L6" i="9"/>
  <c r="I6" i="9"/>
  <c r="I7" i="9" s="1"/>
  <c r="I8" i="9" s="1"/>
  <c r="I9" i="9" s="1"/>
  <c r="I10" i="9" s="1"/>
  <c r="I11" i="9" s="1"/>
  <c r="I12" i="9" s="1"/>
  <c r="I13" i="9" s="1"/>
  <c r="I14" i="9" s="1"/>
  <c r="I15" i="9" s="1"/>
  <c r="I16" i="9" s="1"/>
  <c r="I17" i="9" s="1"/>
  <c r="I18" i="9" s="1"/>
  <c r="I19" i="9" s="1"/>
  <c r="I20" i="9" s="1"/>
  <c r="F6" i="9"/>
  <c r="F7" i="9" s="1"/>
  <c r="F8" i="9" s="1"/>
  <c r="F9" i="9" s="1"/>
  <c r="F10" i="9" s="1"/>
  <c r="F11" i="9" s="1"/>
  <c r="F12" i="9" s="1"/>
  <c r="C6" i="9"/>
  <c r="E59" i="5" l="1" a="1"/>
  <c r="E59" i="5" s="1"/>
  <c r="D59" i="5" s="1"/>
  <c r="J19" i="9"/>
  <c r="K19" i="9" s="1"/>
  <c r="J7" i="9"/>
  <c r="K7" i="9" s="1"/>
  <c r="J15" i="9"/>
  <c r="K15" i="9" s="1"/>
  <c r="G7" i="9"/>
  <c r="H7" i="9" s="1"/>
  <c r="J11" i="9"/>
  <c r="K11" i="9" s="1"/>
  <c r="G11" i="9"/>
  <c r="H11" i="9" s="1"/>
  <c r="C7" i="9"/>
  <c r="L7" i="9"/>
  <c r="G8" i="9"/>
  <c r="H8" i="9" s="1"/>
  <c r="G12" i="9"/>
  <c r="H12" i="9" s="1"/>
  <c r="J8" i="9"/>
  <c r="K8" i="9" s="1"/>
  <c r="J12" i="9"/>
  <c r="K12" i="9" s="1"/>
  <c r="J16" i="9"/>
  <c r="K16" i="9" s="1"/>
  <c r="J20" i="9"/>
  <c r="K20" i="9" s="1"/>
  <c r="G9" i="9"/>
  <c r="H9" i="9" s="1"/>
  <c r="J9" i="9"/>
  <c r="K9" i="9" s="1"/>
  <c r="J13" i="9"/>
  <c r="K13" i="9" s="1"/>
  <c r="J17" i="9"/>
  <c r="K17" i="9" s="1"/>
  <c r="D6" i="9"/>
  <c r="E6" i="9" s="1"/>
  <c r="G6" i="9"/>
  <c r="H6" i="9" s="1"/>
  <c r="G10" i="9"/>
  <c r="H10" i="9" s="1"/>
  <c r="J6" i="9"/>
  <c r="K6" i="9" s="1"/>
  <c r="J10" i="9"/>
  <c r="K10" i="9" s="1"/>
  <c r="J14" i="9"/>
  <c r="K14" i="9" s="1"/>
  <c r="J18" i="9"/>
  <c r="K18" i="9" s="1"/>
  <c r="M6" i="9"/>
  <c r="N6" i="9" s="1"/>
  <c r="E62" i="5" l="1" a="1"/>
  <c r="E62" i="5" s="1"/>
  <c r="D62" i="5" s="1"/>
  <c r="L8" i="9"/>
  <c r="M7" i="9"/>
  <c r="N7" i="9" s="1"/>
  <c r="C8" i="9"/>
  <c r="D7" i="9"/>
  <c r="E7" i="9" s="1"/>
  <c r="E64" i="5" l="1" a="1"/>
  <c r="E64" i="5" s="1"/>
  <c r="D64" i="5" s="1"/>
  <c r="D8" i="9"/>
  <c r="E8" i="9" s="1"/>
  <c r="L9" i="9"/>
  <c r="M8" i="9"/>
  <c r="N8" i="9" s="1"/>
  <c r="E66" i="5" l="1" a="1"/>
  <c r="E66" i="5" s="1"/>
  <c r="D66" i="5" s="1"/>
  <c r="L10" i="9"/>
  <c r="M9" i="9"/>
  <c r="N9" i="9" s="1"/>
  <c r="E68" i="5" l="1" a="1"/>
  <c r="E68" i="5" s="1"/>
  <c r="D68" i="5" s="1"/>
  <c r="L11" i="9"/>
  <c r="M10" i="9"/>
  <c r="N10" i="9" s="1"/>
  <c r="E70" i="5" l="1" a="1"/>
  <c r="E70" i="5" s="1"/>
  <c r="D70" i="5" s="1"/>
  <c r="L12" i="9"/>
  <c r="M11" i="9"/>
  <c r="N11" i="9" s="1"/>
  <c r="E72" i="5" l="1" a="1"/>
  <c r="E72" i="5" s="1"/>
  <c r="D72" i="5" s="1"/>
  <c r="L13" i="9"/>
  <c r="M12" i="9"/>
  <c r="N12" i="9" s="1"/>
  <c r="E74" i="5" l="1" a="1"/>
  <c r="E74" i="5" s="1"/>
  <c r="D74" i="5" s="1"/>
  <c r="L14" i="9"/>
  <c r="M13" i="9"/>
  <c r="N13" i="9" s="1"/>
  <c r="E76" i="5" l="1" a="1"/>
  <c r="E76" i="5" s="1"/>
  <c r="D76" i="5" s="1"/>
  <c r="L15" i="9"/>
  <c r="M14" i="9"/>
  <c r="N14" i="9" s="1"/>
  <c r="E78" i="5" l="1" a="1"/>
  <c r="E78" i="5" s="1"/>
  <c r="L16" i="9"/>
  <c r="M15" i="9"/>
  <c r="N15" i="9" s="1"/>
  <c r="E80" i="5" l="1" a="1"/>
  <c r="E80" i="5" s="1"/>
  <c r="D80" i="5" s="1"/>
  <c r="D78" i="5"/>
  <c r="L17" i="9"/>
  <c r="M16" i="9"/>
  <c r="N16" i="9" s="1"/>
  <c r="E82" i="5" l="1" a="1"/>
  <c r="E82" i="5" s="1"/>
  <c r="D82" i="5" s="1"/>
  <c r="L18" i="9"/>
  <c r="M17" i="9"/>
  <c r="N17" i="9" s="1"/>
  <c r="E84" i="5" l="1" a="1"/>
  <c r="E84" i="5" s="1"/>
  <c r="D84" i="5" s="1"/>
  <c r="L19" i="9"/>
  <c r="M18" i="9"/>
  <c r="N18" i="9" s="1"/>
  <c r="E86" i="5" l="1" a="1"/>
  <c r="E86" i="5" s="1"/>
  <c r="D86" i="5" s="1"/>
  <c r="L20" i="9"/>
  <c r="M19" i="9"/>
  <c r="N19" i="9" s="1"/>
  <c r="E88" i="5" l="1" a="1"/>
  <c r="E88" i="5" s="1"/>
  <c r="D88" i="5" s="1"/>
  <c r="L21" i="9"/>
  <c r="M20" i="9"/>
  <c r="N20" i="9" s="1"/>
  <c r="E90" i="5" l="1" a="1"/>
  <c r="E90" i="5" s="1"/>
  <c r="D90" i="5" s="1"/>
  <c r="L22" i="9"/>
  <c r="M21" i="9"/>
  <c r="N21" i="9" s="1"/>
  <c r="E92" i="5" l="1" a="1"/>
  <c r="E92" i="5" s="1"/>
  <c r="D92" i="5" s="1"/>
  <c r="L23" i="9"/>
  <c r="M22" i="9"/>
  <c r="N22" i="9" s="1"/>
  <c r="E94" i="5" l="1" a="1"/>
  <c r="E94" i="5" s="1"/>
  <c r="D94" i="5" s="1"/>
  <c r="L24" i="9"/>
  <c r="M23" i="9"/>
  <c r="N23" i="9" s="1"/>
  <c r="E96" i="5" l="1" a="1"/>
  <c r="E96" i="5" s="1"/>
  <c r="D96" i="5" s="1"/>
  <c r="L25" i="9"/>
  <c r="M24" i="9"/>
  <c r="N24" i="9" s="1"/>
  <c r="E98" i="5" l="1" a="1"/>
  <c r="E98" i="5" s="1"/>
  <c r="D98" i="5" s="1"/>
  <c r="L26" i="9"/>
  <c r="M25" i="9"/>
  <c r="N25" i="9" s="1"/>
  <c r="E100" i="5" l="1" a="1"/>
  <c r="E100" i="5" s="1"/>
  <c r="D100" i="5" s="1"/>
  <c r="L27" i="9"/>
  <c r="M26" i="9"/>
  <c r="N26" i="9" s="1"/>
  <c r="E102" i="5" l="1" a="1"/>
  <c r="E102" i="5" s="1"/>
  <c r="D102" i="5" s="1"/>
  <c r="L28" i="9"/>
  <c r="M27" i="9"/>
  <c r="N27" i="9" s="1"/>
  <c r="E104" i="5" l="1" a="1"/>
  <c r="E104" i="5" s="1"/>
  <c r="D104" i="5" s="1"/>
  <c r="L29" i="9"/>
  <c r="M28" i="9"/>
  <c r="N28" i="9" s="1"/>
  <c r="B3" i="5"/>
  <c r="E106" i="5" l="1" a="1"/>
  <c r="E106" i="5" s="1"/>
  <c r="D106" i="5" s="1"/>
  <c r="L30" i="9"/>
  <c r="M29" i="9"/>
  <c r="N29" i="9" s="1"/>
  <c r="E108" i="5" l="1" a="1"/>
  <c r="E108" i="5" s="1"/>
  <c r="D108" i="5" s="1"/>
  <c r="L31" i="9"/>
  <c r="M30" i="9"/>
  <c r="N30" i="9" s="1"/>
  <c r="E110" i="5" l="1" a="1"/>
  <c r="E110" i="5" s="1"/>
  <c r="D110" i="5" s="1"/>
  <c r="L32" i="9"/>
  <c r="M31" i="9"/>
  <c r="N31" i="9" s="1"/>
  <c r="E112" i="5" l="1" a="1"/>
  <c r="E112" i="5" s="1"/>
  <c r="D112" i="5" s="1"/>
  <c r="L33" i="9"/>
  <c r="M32" i="9"/>
  <c r="N32" i="9" s="1"/>
  <c r="E121" i="5" l="1" a="1"/>
  <c r="E121" i="5" s="1"/>
  <c r="D121" i="5" s="1"/>
  <c r="L34" i="9"/>
  <c r="M33" i="9"/>
  <c r="N33" i="9" s="1"/>
  <c r="E126" i="5" l="1" a="1"/>
  <c r="E126" i="5" s="1"/>
  <c r="D126" i="5" s="1"/>
  <c r="L35" i="9"/>
  <c r="M34" i="9"/>
  <c r="N34" i="9" s="1"/>
  <c r="E133" i="5" l="1" a="1"/>
  <c r="E133" i="5" s="1"/>
  <c r="D133" i="5" s="1"/>
  <c r="L36" i="9"/>
  <c r="M35" i="9"/>
  <c r="N35" i="9" s="1"/>
  <c r="E142" i="5" l="1" a="1"/>
  <c r="E142" i="5" s="1"/>
  <c r="D142" i="5" s="1"/>
  <c r="M36" i="9"/>
  <c r="N36" i="9" s="1"/>
  <c r="E147" i="5" l="1" a="1"/>
  <c r="E147" i="5" s="1"/>
  <c r="D147" i="5" s="1"/>
  <c r="E156" i="5" l="1" a="1"/>
  <c r="E156" i="5" s="1"/>
  <c r="D156" i="5" s="1"/>
  <c r="E161" i="5" l="1" a="1"/>
  <c r="E161" i="5" s="1"/>
  <c r="D161" i="5" s="1"/>
  <c r="E163" i="5" l="1" a="1"/>
  <c r="E163" i="5" s="1"/>
  <c r="D163" i="5" s="1"/>
  <c r="E168" i="5" l="1" a="1"/>
  <c r="E168" i="5" s="1"/>
  <c r="D168" i="5" s="1"/>
  <c r="E170" i="5" l="1" a="1"/>
  <c r="E170" i="5" s="1"/>
  <c r="D170" i="5" s="1"/>
  <c r="E172" i="5" l="1" a="1"/>
  <c r="E172" i="5" s="1"/>
  <c r="D172" i="5" s="1"/>
  <c r="E181" i="5" l="1" a="1"/>
  <c r="E181" i="5" s="1"/>
  <c r="D181" i="5" s="1"/>
  <c r="E186" i="5" l="1" a="1"/>
  <c r="E186" i="5" s="1"/>
  <c r="D186" i="5" s="1"/>
  <c r="E195" i="5" l="1" a="1"/>
  <c r="E195" i="5" s="1"/>
  <c r="D195" i="5" s="1"/>
  <c r="E200" i="5" l="1" a="1"/>
  <c r="E200" i="5" s="1"/>
  <c r="E209" i="5" s="1" a="1"/>
  <c r="E209" i="5" s="1"/>
  <c r="D209" i="5" s="1"/>
  <c r="D200" i="5" l="1"/>
  <c r="E218" i="5" a="1"/>
  <c r="E218" i="5" s="1"/>
  <c r="D218" i="5" l="1"/>
  <c r="E222" i="5" a="1"/>
  <c r="E222" i="5" s="1"/>
  <c r="D222" i="5" l="1"/>
  <c r="E225" i="5" a="1"/>
  <c r="E225" i="5" s="1"/>
  <c r="D225" i="5" l="1"/>
  <c r="E227" i="5" a="1"/>
  <c r="E227" i="5" s="1"/>
  <c r="E231" i="5" l="1" a="1"/>
  <c r="E231" i="5" s="1"/>
  <c r="D227" i="5"/>
  <c r="D231" i="5" l="1"/>
  <c r="E235" i="5" a="1"/>
  <c r="E235" i="5" s="1"/>
  <c r="E237" i="5" l="1" a="1"/>
  <c r="E237" i="5" s="1"/>
  <c r="D235" i="5"/>
  <c r="D237" i="5" l="1"/>
  <c r="E239" i="5" a="1"/>
  <c r="E239" i="5" s="1"/>
  <c r="E241" i="5" l="1" a="1"/>
  <c r="E241" i="5" s="1"/>
  <c r="D239" i="5"/>
  <c r="D241" i="5" l="1"/>
  <c r="E243" i="5" a="1"/>
  <c r="E243" i="5" s="1"/>
  <c r="E245" i="5" l="1" a="1"/>
  <c r="E245" i="5" s="1"/>
  <c r="D243" i="5"/>
  <c r="D245" i="5" l="1"/>
  <c r="E247" i="5" a="1"/>
  <c r="E247" i="5" s="1"/>
  <c r="D247" i="5" l="1"/>
  <c r="E249" i="5" a="1"/>
  <c r="E249" i="5" s="1"/>
  <c r="D249" i="5" l="1"/>
  <c r="E251" i="5" a="1"/>
  <c r="E251" i="5" s="1"/>
  <c r="D251" i="5" s="1"/>
  <c r="E253" i="5" l="1" a="1"/>
  <c r="E253" i="5" s="1"/>
  <c r="E255" i="5" s="1" a="1"/>
  <c r="E255" i="5" s="1"/>
  <c r="D255" i="5" s="1"/>
  <c r="E257" i="5" l="1" a="1"/>
  <c r="E257" i="5" s="1"/>
  <c r="D257" i="5" s="1"/>
  <c r="D253" i="5"/>
  <c r="E259" i="5" l="1" a="1"/>
  <c r="E259" i="5" s="1"/>
  <c r="D259" i="5" s="1"/>
  <c r="E261" i="5" l="1" a="1"/>
  <c r="E261" i="5" s="1"/>
  <c r="D261" i="5" s="1"/>
  <c r="E263" i="5" l="1" a="1"/>
  <c r="E263" i="5" s="1"/>
  <c r="D263" i="5" s="1"/>
  <c r="E265" i="5" l="1" a="1"/>
  <c r="E265" i="5" s="1"/>
  <c r="E267" i="5" s="1" a="1"/>
  <c r="E267" i="5" s="1"/>
  <c r="D267" i="5" s="1"/>
  <c r="E270" i="5" l="1" a="1"/>
  <c r="E270" i="5" s="1"/>
  <c r="D270" i="5" s="1"/>
  <c r="D265" i="5"/>
  <c r="E272" i="5" l="1" a="1"/>
  <c r="E272" i="5" s="1"/>
  <c r="D272" i="5" s="1"/>
  <c r="E278" i="5" l="1" a="1"/>
  <c r="E278" i="5" s="1"/>
  <c r="E283" i="5" s="1" a="1"/>
  <c r="E283" i="5" s="1"/>
  <c r="D283" i="5" s="1"/>
  <c r="E287" i="5" l="1" a="1"/>
  <c r="E287" i="5" s="1"/>
  <c r="D287" i="5" s="1"/>
  <c r="D278" i="5"/>
  <c r="E291" i="5" l="1" a="1"/>
  <c r="E291" i="5" s="1"/>
  <c r="E296" i="5" s="1" a="1"/>
  <c r="E296" i="5" s="1"/>
  <c r="D296" i="5" s="1"/>
  <c r="D291" i="5" l="1"/>
  <c r="E300" i="5" a="1"/>
  <c r="E300" i="5" s="1"/>
  <c r="D300" i="5" s="1"/>
  <c r="E302" i="5" l="1" a="1"/>
  <c r="E302" i="5" s="1"/>
  <c r="D302" i="5" s="1"/>
  <c r="E304" i="5" l="1" a="1"/>
  <c r="E304" i="5" s="1"/>
  <c r="D304" i="5" s="1"/>
  <c r="E308" i="5" l="1" a="1"/>
  <c r="E308" i="5" s="1"/>
  <c r="D308" i="5" s="1"/>
  <c r="E313" i="5" l="1" a="1"/>
  <c r="E313" i="5" s="1"/>
  <c r="D313" i="5" s="1"/>
  <c r="E315" i="5" l="1" a="1"/>
  <c r="E315" i="5" s="1"/>
  <c r="D315" i="5" l="1"/>
  <c r="E317" i="5" a="1"/>
  <c r="E317" i="5" s="1"/>
  <c r="D317" i="5" s="1"/>
  <c r="E320" i="5" l="1" a="1"/>
  <c r="E320" i="5" s="1"/>
  <c r="D320" i="5" s="1"/>
  <c r="E322" i="5" l="1" a="1"/>
  <c r="E322" i="5" s="1"/>
  <c r="D322" i="5" s="1"/>
  <c r="E324" i="5" l="1" a="1"/>
  <c r="E324" i="5" s="1"/>
  <c r="D324" i="5" s="1"/>
  <c r="E326" i="5" l="1" a="1"/>
  <c r="E326" i="5" s="1"/>
  <c r="D326" i="5" s="1"/>
  <c r="E330" i="5" l="1" a="1"/>
  <c r="E330" i="5" s="1"/>
  <c r="E332" i="5" s="1" a="1"/>
  <c r="E332" i="5" s="1"/>
  <c r="E334" i="5" s="1" a="1"/>
  <c r="E334" i="5" s="1"/>
  <c r="D330" i="5" l="1"/>
  <c r="E337" i="5" a="1"/>
  <c r="E337" i="5" s="1"/>
  <c r="D334" i="5"/>
  <c r="D332" i="5"/>
  <c r="E344" i="5" l="1" a="1"/>
  <c r="E344" i="5" s="1"/>
  <c r="D344" i="5" s="1"/>
  <c r="D337" i="5"/>
  <c r="E354" i="5" l="1" a="1"/>
  <c r="E354" i="5" s="1"/>
  <c r="D354" i="5" s="1"/>
  <c r="E356" i="5" l="1" a="1"/>
  <c r="E356" i="5" s="1"/>
  <c r="D356" i="5" s="1"/>
  <c r="E358" i="5" l="1" a="1"/>
  <c r="E358" i="5" s="1"/>
  <c r="E360" i="5" l="1" a="1"/>
  <c r="E360" i="5" s="1"/>
  <c r="D360" i="5" s="1"/>
  <c r="D358" i="5"/>
  <c r="E362" i="5" l="1" a="1"/>
  <c r="E362" i="5" s="1"/>
  <c r="D362" i="5" s="1"/>
  <c r="E366" i="5" l="1" a="1"/>
  <c r="E366" i="5" s="1"/>
  <c r="E368" i="5" s="1" a="1"/>
  <c r="E368" i="5" s="1"/>
  <c r="D368" i="5" s="1"/>
  <c r="D366" i="5" l="1"/>
  <c r="E370" i="5" a="1"/>
  <c r="E370" i="5" s="1"/>
  <c r="D370" i="5" l="1"/>
  <c r="E372" i="5" a="1"/>
  <c r="E372" i="5" s="1"/>
  <c r="D372" i="5" l="1"/>
  <c r="E374" i="5" a="1"/>
  <c r="E374" i="5" s="1"/>
  <c r="E376" i="5" l="1" a="1"/>
  <c r="E376" i="5" s="1"/>
  <c r="E378" i="5" s="1" a="1"/>
  <c r="E378" i="5" s="1"/>
  <c r="D378" i="5" s="1"/>
  <c r="D374" i="5"/>
  <c r="D376" i="5" l="1"/>
  <c r="E381" i="5" a="1"/>
  <c r="E381" i="5" s="1"/>
  <c r="D381" i="5" s="1"/>
  <c r="E384" i="5" l="1" a="1"/>
  <c r="E384" i="5" s="1"/>
  <c r="D384" i="5" s="1"/>
  <c r="E388" i="5" l="1" a="1"/>
  <c r="E388" i="5" s="1"/>
  <c r="E393" i="5" l="1" a="1"/>
  <c r="E393" i="5" s="1"/>
  <c r="D393" i="5" s="1"/>
  <c r="D388" i="5"/>
  <c r="E402" i="5" l="1" a="1"/>
  <c r="E402" i="5" s="1"/>
  <c r="D402" i="5" s="1"/>
  <c r="E408" i="5" l="1" a="1"/>
  <c r="E408" i="5" s="1"/>
  <c r="D408" i="5" s="1"/>
  <c r="E412" i="5" l="1" a="1"/>
  <c r="E412" i="5" s="1"/>
  <c r="D412" i="5" s="1"/>
  <c r="E414" i="5" l="1" a="1"/>
  <c r="E414" i="5" s="1"/>
  <c r="D414" i="5" s="1"/>
  <c r="E422" i="5" l="1" a="1"/>
  <c r="E422" i="5" s="1"/>
  <c r="D422" i="5" s="1"/>
  <c r="E424" i="5" l="1" a="1"/>
  <c r="E424" i="5" s="1"/>
  <c r="D424" i="5" l="1"/>
  <c r="E426" i="5" a="1"/>
  <c r="E426" i="5" s="1"/>
  <c r="D426" i="5" s="1"/>
  <c r="E428" i="5" l="1" a="1"/>
  <c r="E428" i="5" s="1"/>
  <c r="D428" i="5" s="1"/>
  <c r="E430" i="5" l="1" a="1"/>
  <c r="E430" i="5" s="1"/>
  <c r="D430" i="5" s="1"/>
  <c r="E432" i="5" l="1" a="1"/>
  <c r="E432" i="5" s="1"/>
  <c r="D432" i="5" s="1"/>
  <c r="E434" i="5" l="1" a="1"/>
  <c r="E434" i="5" s="1"/>
  <c r="E436" i="5" l="1" a="1"/>
  <c r="E436" i="5" s="1"/>
  <c r="D436" i="5" s="1"/>
  <c r="D434" i="5"/>
  <c r="E439" i="5" l="1" a="1"/>
  <c r="E439" i="5" s="1"/>
  <c r="E441" i="5" s="1" a="1"/>
  <c r="E441" i="5" s="1"/>
  <c r="D441" i="5" s="1"/>
  <c r="D439" i="5" l="1"/>
  <c r="E446" i="5" a="1"/>
  <c r="E446" i="5" s="1"/>
  <c r="D446" i="5" s="1"/>
  <c r="E450" i="5" l="1" a="1"/>
  <c r="E450" i="5" s="1"/>
  <c r="D450" i="5" s="1"/>
  <c r="E452" i="5" l="1" a="1"/>
  <c r="E452" i="5" s="1"/>
  <c r="D452" i="5" s="1"/>
  <c r="E456" i="5" l="1" a="1"/>
  <c r="E456" i="5" s="1"/>
  <c r="D456" i="5" s="1"/>
  <c r="E460" i="5" l="1" a="1"/>
  <c r="E460" i="5" s="1"/>
  <c r="E462" i="5" l="1" a="1"/>
  <c r="E462" i="5" s="1"/>
  <c r="B460" i="5"/>
  <c r="D460" i="5"/>
  <c r="E464" i="5" l="1" a="1"/>
  <c r="E464" i="5" s="1"/>
  <c r="D462" i="5"/>
  <c r="B462" i="5"/>
  <c r="D464" i="5" l="1"/>
  <c r="B464" i="5"/>
  <c r="E467" i="5" l="1" a="1"/>
  <c r="E467" i="5" s="1"/>
  <c r="D467" i="5" s="1"/>
  <c r="E469" i="5" l="1" a="1"/>
  <c r="E469" i="5" s="1"/>
  <c r="E471" i="5" s="1" a="1"/>
  <c r="E471" i="5" s="1"/>
  <c r="D471" i="5" s="1"/>
  <c r="E473" i="5" l="1" a="1"/>
  <c r="E473" i="5" s="1"/>
  <c r="D473" i="5" s="1"/>
  <c r="D469" i="5"/>
  <c r="E475" i="5" l="1" a="1"/>
  <c r="E475" i="5" s="1"/>
  <c r="E477" i="5" s="1" a="1"/>
  <c r="E477" i="5" s="1"/>
  <c r="D477" i="5" s="1"/>
  <c r="D475" i="5" l="1"/>
  <c r="E479" i="5" a="1"/>
  <c r="E479" i="5" s="1"/>
  <c r="E481" i="5" l="1" a="1"/>
  <c r="E481" i="5" s="1"/>
  <c r="D479" i="5"/>
  <c r="D481" i="5" l="1"/>
  <c r="B481" i="5"/>
  <c r="E484" i="5" a="1"/>
  <c r="E484" i="5" s="1"/>
  <c r="D484" i="5" l="1"/>
  <c r="E486" i="5" a="1"/>
  <c r="E486" i="5" s="1"/>
  <c r="D486" i="5" s="1"/>
  <c r="E488" i="5" l="1" a="1"/>
  <c r="E488" i="5" s="1"/>
  <c r="E490" i="5" l="1" a="1"/>
  <c r="E490" i="5" s="1"/>
  <c r="D488" i="5"/>
  <c r="E493" i="5" l="1" a="1"/>
  <c r="E493" i="5" s="1"/>
  <c r="E495" i="5" s="1" a="1"/>
  <c r="E495" i="5" s="1"/>
  <c r="D490" i="5"/>
  <c r="E499" i="5" l="1" a="1"/>
  <c r="E499" i="5" s="1"/>
  <c r="D495" i="5"/>
  <c r="D493" i="5"/>
  <c r="E501" i="5" l="1" a="1"/>
  <c r="E501" i="5" s="1"/>
  <c r="B499" i="5"/>
  <c r="D499" i="5"/>
  <c r="D501" i="5" l="1"/>
  <c r="B501" i="5"/>
  <c r="E504" i="5" a="1"/>
  <c r="E504" i="5" s="1"/>
  <c r="D504" i="5" s="1"/>
  <c r="E508" i="5" l="1" a="1"/>
  <c r="E508" i="5" s="1"/>
  <c r="D508" i="5" l="1"/>
  <c r="E513" i="5" a="1"/>
  <c r="E513" i="5" s="1"/>
  <c r="D513" i="5" s="1"/>
  <c r="E517" i="5" l="1" a="1"/>
  <c r="E517" i="5" s="1"/>
  <c r="E521" i="5" s="1" a="1"/>
  <c r="E521" i="5" s="1"/>
  <c r="D521" i="5" l="1"/>
  <c r="E526" i="5" a="1"/>
  <c r="E526" i="5" s="1"/>
  <c r="D517" i="5"/>
  <c r="E530" i="5" l="1" a="1"/>
  <c r="E530" i="5" s="1"/>
  <c r="D526" i="5"/>
  <c r="D530" i="5" l="1"/>
  <c r="E533" i="5" a="1"/>
  <c r="E533" i="5" s="1"/>
  <c r="E536" i="5" l="1" a="1"/>
  <c r="E536" i="5" s="1"/>
  <c r="E540" i="5" s="1" a="1"/>
  <c r="E540" i="5" s="1"/>
  <c r="D533" i="5"/>
  <c r="B533" i="5"/>
  <c r="D540" i="5" l="1"/>
  <c r="E545" i="5" a="1"/>
  <c r="E545" i="5" s="1"/>
  <c r="D536" i="5"/>
  <c r="D545" i="5" l="1"/>
  <c r="E547" i="5" a="1"/>
  <c r="E547" i="5" s="1"/>
  <c r="E549" i="5" l="1" a="1"/>
  <c r="E549" i="5" s="1"/>
  <c r="D547" i="5"/>
  <c r="E552" i="5" l="1" a="1"/>
  <c r="E552" i="5" s="1"/>
  <c r="D549" i="5"/>
  <c r="E554" i="5" l="1" a="1"/>
  <c r="E554" i="5" s="1"/>
  <c r="E556" i="5" s="1" a="1"/>
  <c r="E556" i="5" s="1"/>
  <c r="B552" i="5"/>
  <c r="D552" i="5"/>
  <c r="D556" i="5" l="1"/>
  <c r="B556" i="5"/>
  <c r="E559" i="5" a="1"/>
  <c r="E559" i="5" s="1"/>
  <c r="D554" i="5"/>
  <c r="B554" i="5"/>
  <c r="E561" i="5" l="1" a="1"/>
  <c r="E561" i="5" s="1"/>
  <c r="D559" i="5"/>
  <c r="D561" i="5" l="1"/>
  <c r="E563" i="5" a="1"/>
  <c r="E563" i="5" s="1"/>
  <c r="D563" i="5" l="1"/>
  <c r="E565" i="5" a="1"/>
  <c r="E565" i="5" s="1"/>
  <c r="E567" i="5" l="1" a="1"/>
  <c r="E567" i="5" s="1"/>
  <c r="D567" i="5" s="1"/>
  <c r="D565" i="5"/>
  <c r="E569" i="5" l="1" a="1"/>
  <c r="E569" i="5" s="1"/>
  <c r="D569" i="5" s="1"/>
  <c r="E571" i="5" l="1" a="1"/>
  <c r="E571" i="5" s="1"/>
  <c r="D571" i="5" l="1"/>
  <c r="E573" i="5" a="1"/>
  <c r="E573" i="5" s="1"/>
  <c r="E576" i="5" l="1" a="1"/>
  <c r="E576" i="5" s="1"/>
  <c r="D573" i="5"/>
  <c r="B573" i="5"/>
  <c r="D576" i="5" l="1"/>
  <c r="E578" i="5" a="1"/>
  <c r="E578" i="5" s="1"/>
  <c r="E580" i="5" s="1" a="1"/>
  <c r="E580" i="5" s="1"/>
  <c r="D580" i="5" l="1"/>
  <c r="D578" i="5"/>
  <c r="E582" i="5" a="1"/>
  <c r="E582" i="5" s="1"/>
  <c r="D582" i="5" l="1"/>
  <c r="E584" i="5" a="1"/>
  <c r="E584" i="5" s="1"/>
  <c r="D584" i="5" s="1"/>
  <c r="E586" i="5" l="1" a="1"/>
  <c r="E586" i="5" s="1"/>
  <c r="D586" i="5" l="1"/>
  <c r="E588" i="5" a="1"/>
  <c r="E588" i="5" s="1"/>
  <c r="E590" i="5" l="1" a="1"/>
  <c r="E590" i="5" s="1"/>
  <c r="D588" i="5"/>
  <c r="E593" i="5" l="1" a="1"/>
  <c r="E593" i="5" s="1"/>
  <c r="B590" i="5"/>
  <c r="D590" i="5"/>
  <c r="E595" i="5" l="1" a="1"/>
  <c r="E595" i="5" s="1"/>
  <c r="D593" i="5"/>
  <c r="E597" i="5" l="1" a="1"/>
  <c r="E597" i="5" s="1"/>
  <c r="D595" i="5"/>
  <c r="D597" i="5" l="1"/>
  <c r="E599" i="5" a="1"/>
  <c r="E599" i="5" s="1"/>
  <c r="E601" i="5" l="1" a="1"/>
  <c r="E601" i="5" s="1"/>
  <c r="D601" i="5" s="1"/>
  <c r="D599" i="5"/>
  <c r="E603" i="5" l="1" a="1"/>
  <c r="E603" i="5" s="1"/>
  <c r="D603" i="5" l="1"/>
  <c r="E605" i="5" a="1"/>
  <c r="E605" i="5" s="1"/>
  <c r="E607" i="5" l="1" a="1"/>
  <c r="E607" i="5" s="1"/>
  <c r="D605" i="5"/>
  <c r="B607" i="5" l="1"/>
  <c r="D607" i="5"/>
  <c r="E610" i="5" a="1"/>
  <c r="E610" i="5" s="1"/>
  <c r="D610" i="5" l="1"/>
  <c r="E612" i="5" a="1"/>
  <c r="E612" i="5" s="1"/>
  <c r="E614" i="5" s="1" a="1"/>
  <c r="E614" i="5" s="1"/>
  <c r="D614" i="5" l="1"/>
  <c r="E616" i="5" a="1"/>
  <c r="E616" i="5" s="1"/>
  <c r="D612" i="5"/>
  <c r="D616" i="5" l="1"/>
  <c r="E618" i="5" a="1"/>
  <c r="E618" i="5" s="1"/>
  <c r="D618" i="5" s="1"/>
  <c r="E620" i="5" l="1" a="1"/>
  <c r="E620" i="5" s="1"/>
  <c r="D620" i="5" l="1"/>
  <c r="E622" i="5" a="1"/>
  <c r="E622" i="5" s="1"/>
  <c r="D622" i="5" s="1"/>
  <c r="E624" i="5" l="1" a="1"/>
  <c r="E624" i="5" s="1"/>
  <c r="E627" i="5" l="1" a="1"/>
  <c r="E627" i="5" s="1"/>
  <c r="B624" i="5"/>
  <c r="D624" i="5"/>
  <c r="E629" i="5" l="1" a="1"/>
  <c r="E629" i="5" s="1"/>
  <c r="E631" i="5" s="1" a="1"/>
  <c r="E631" i="5" s="1"/>
  <c r="E633" i="5" s="1" a="1"/>
  <c r="E633" i="5" s="1"/>
  <c r="D627" i="5"/>
  <c r="D633" i="5" l="1"/>
  <c r="E635" i="5" a="1"/>
  <c r="E635" i="5" s="1"/>
  <c r="D635" i="5" s="1"/>
  <c r="D631" i="5"/>
  <c r="D629" i="5"/>
  <c r="E637" i="5" l="1" a="1"/>
  <c r="E637" i="5" s="1"/>
  <c r="D637" i="5" l="1"/>
  <c r="E639" i="5" a="1"/>
  <c r="E639" i="5" s="1"/>
  <c r="E641" i="5" l="1" a="1"/>
  <c r="E641" i="5" s="1"/>
  <c r="D639" i="5"/>
  <c r="B641" i="5" l="1"/>
  <c r="D641" i="5"/>
  <c r="E644" i="5" a="1"/>
  <c r="E644" i="5" s="1"/>
  <c r="E646" i="5" l="1" a="1"/>
  <c r="E646" i="5" s="1"/>
  <c r="D644" i="5"/>
  <c r="D646" i="5" l="1"/>
  <c r="E648" i="5" a="1"/>
  <c r="E648" i="5" s="1"/>
  <c r="D648" i="5" s="1"/>
  <c r="E650" i="5" l="1" a="1"/>
  <c r="E650" i="5" s="1"/>
  <c r="D650" i="5" l="1"/>
  <c r="E652" i="5" a="1"/>
  <c r="E652" i="5" s="1"/>
  <c r="D652" i="5" s="1"/>
  <c r="E654" i="5" l="1" a="1"/>
  <c r="E654" i="5" s="1"/>
  <c r="D654" i="5" l="1"/>
  <c r="E656" i="5" a="1"/>
  <c r="E656" i="5" s="1"/>
  <c r="D656" i="5" l="1"/>
  <c r="E658" i="5" a="1"/>
  <c r="E658" i="5" s="1"/>
  <c r="E661" i="5" s="1" a="1"/>
  <c r="E661" i="5" s="1"/>
  <c r="D661" i="5" l="1"/>
  <c r="E663" i="5" a="1"/>
  <c r="E663" i="5" s="1"/>
  <c r="D658" i="5"/>
  <c r="B658" i="5"/>
  <c r="E665" i="5" l="1" a="1"/>
  <c r="E665" i="5" s="1"/>
  <c r="E667" i="5" s="1" a="1"/>
  <c r="E667" i="5" s="1"/>
  <c r="E669" i="5" s="1" a="1"/>
  <c r="E669" i="5" s="1"/>
  <c r="D669" i="5" s="1"/>
  <c r="D663" i="5"/>
  <c r="D667" i="5" l="1"/>
  <c r="D665" i="5"/>
  <c r="E671" i="5" a="1"/>
  <c r="E671" i="5" s="1"/>
  <c r="E673" i="5" l="1" a="1"/>
  <c r="E673" i="5" s="1"/>
  <c r="D671" i="5"/>
  <c r="D673" i="5" l="1"/>
  <c r="E675" i="5" a="1"/>
  <c r="E675" i="5" s="1"/>
  <c r="D675" i="5" l="1"/>
  <c r="B675" i="5"/>
  <c r="E678" i="5" a="1"/>
  <c r="E678" i="5" s="1"/>
  <c r="D678" i="5" l="1"/>
  <c r="E680" i="5" a="1"/>
  <c r="E680" i="5" s="1"/>
  <c r="D680" i="5" s="1"/>
  <c r="E682" i="5" l="1" a="1"/>
  <c r="E682" i="5" s="1"/>
  <c r="E684" i="5" l="1" a="1"/>
  <c r="E684" i="5" s="1"/>
  <c r="E686" i="5" s="1" a="1"/>
  <c r="E686" i="5" s="1"/>
  <c r="D686" i="5" s="1"/>
  <c r="D682" i="5"/>
  <c r="E688" i="5" l="1" a="1"/>
  <c r="E688" i="5" s="1"/>
  <c r="D688" i="5" s="1"/>
  <c r="D684" i="5"/>
  <c r="E690" i="5" l="1" a="1"/>
  <c r="E690" i="5" s="1"/>
  <c r="D690" i="5" s="1"/>
  <c r="E692" i="5" l="1" a="1"/>
  <c r="E692" i="5" s="1"/>
  <c r="E695" i="5" s="1" a="1"/>
  <c r="E695" i="5" s="1"/>
  <c r="B692" i="5" l="1"/>
  <c r="D692" i="5"/>
  <c r="E697" i="5" a="1"/>
  <c r="E697" i="5" s="1"/>
  <c r="D695" i="5"/>
  <c r="B695" i="5"/>
  <c r="D697" i="5" l="1"/>
  <c r="B697" i="5"/>
  <c r="E699" i="5" a="1"/>
  <c r="E699" i="5" s="1"/>
  <c r="D699" i="5" l="1"/>
  <c r="B699" i="5"/>
  <c r="E701" i="5" a="1"/>
  <c r="E701" i="5" s="1"/>
  <c r="B701" i="5" l="1"/>
  <c r="D701" i="5"/>
  <c r="E703" i="5" a="1"/>
  <c r="E703" i="5" s="1"/>
  <c r="E705" i="5" l="1" a="1"/>
  <c r="E705" i="5" s="1"/>
  <c r="E707" i="5" s="1" a="1"/>
  <c r="E707" i="5" s="1"/>
  <c r="D703" i="5"/>
  <c r="B703" i="5"/>
  <c r="D707" i="5" l="1"/>
  <c r="B707" i="5"/>
  <c r="D705" i="5"/>
  <c r="B705" i="5"/>
  <c r="E709" i="5" a="1"/>
  <c r="E709" i="5" s="1"/>
  <c r="B709" i="5" l="1"/>
  <c r="D709" i="5"/>
  <c r="E712" i="5" a="1"/>
  <c r="E712" i="5" s="1"/>
  <c r="E714" i="5" l="1" a="1"/>
  <c r="E714" i="5" s="1"/>
  <c r="E716" i="5" s="1" a="1"/>
  <c r="E716" i="5" s="1"/>
  <c r="B712" i="5"/>
  <c r="D712" i="5"/>
  <c r="B716" i="5" l="1"/>
  <c r="D716" i="5"/>
  <c r="B714" i="5"/>
  <c r="D714" i="5"/>
  <c r="E718" i="5" a="1"/>
  <c r="E718" i="5" s="1"/>
  <c r="E720" i="5" l="1" a="1"/>
  <c r="E720" i="5" s="1"/>
  <c r="D718" i="5"/>
  <c r="B718" i="5"/>
  <c r="D720" i="5" l="1"/>
  <c r="B720" i="5"/>
  <c r="E722" i="5" a="1"/>
  <c r="E722" i="5" s="1"/>
  <c r="D722" i="5" l="1"/>
  <c r="B722" i="5"/>
  <c r="E724" i="5" a="1"/>
  <c r="E724" i="5" s="1"/>
  <c r="D724" i="5" l="1"/>
  <c r="B724" i="5"/>
  <c r="E726" i="5" a="1"/>
  <c r="E726" i="5" s="1"/>
  <c r="D726" i="5" l="1"/>
  <c r="B726" i="5"/>
  <c r="E729" i="5" a="1"/>
  <c r="E729" i="5" s="1"/>
  <c r="D729" i="5" s="1"/>
  <c r="E731" i="5" l="1" a="1"/>
  <c r="E731" i="5" s="1"/>
  <c r="D731" i="5" s="1"/>
  <c r="E733" i="5" l="1" a="1"/>
  <c r="E733" i="5" s="1"/>
  <c r="D733" i="5" s="1"/>
  <c r="E736" i="5" l="1" a="1"/>
  <c r="E736" i="5" s="1"/>
  <c r="D736" i="5" l="1"/>
  <c r="E738" i="5" a="1"/>
  <c r="E738" i="5" s="1"/>
  <c r="E740" i="5" l="1" a="1"/>
  <c r="E740" i="5" s="1"/>
  <c r="E742" i="5" s="1" a="1"/>
  <c r="E742" i="5" s="1"/>
  <c r="B738" i="5"/>
  <c r="D738" i="5"/>
  <c r="D742" i="5" l="1"/>
  <c r="B742" i="5"/>
  <c r="B740" i="5"/>
  <c r="D740" i="5"/>
  <c r="E744" i="5" a="1"/>
  <c r="E744" i="5" s="1"/>
  <c r="B744" i="5" l="1"/>
  <c r="D7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<sst xmlns="http://schemas.openxmlformats.org/spreadsheetml/2006/main" count="2522" uniqueCount="846">
  <si>
    <t>pSemi - POWER</t>
  </si>
  <si>
    <t>WARNING: THIS TAB IS USED TO AUTO-GENERATE DIGITAL RTL CODE. PLEASE CHECK WITH DIGITAL DESIGNERS BEFORE MODIFYING COLUMN OR ROW FORMAT</t>
  </si>
  <si>
    <t>TEST DESIGN MASTER DOCUMENT</t>
  </si>
  <si>
    <t>Name</t>
  </si>
  <si>
    <t>Type</t>
  </si>
  <si>
    <t>Addr (Hex)</t>
  </si>
  <si>
    <t>Addr (Dec)</t>
  </si>
  <si>
    <t>Reg Size</t>
  </si>
  <si>
    <t>POR Reset Value</t>
  </si>
  <si>
    <t>RTL Block</t>
  </si>
  <si>
    <t>Bit Name</t>
  </si>
  <si>
    <t>Bit Description</t>
  </si>
  <si>
    <t>Bit 7</t>
  </si>
  <si>
    <t>Bit 6</t>
  </si>
  <si>
    <t>Bit 5</t>
  </si>
  <si>
    <t>Bit 4</t>
  </si>
  <si>
    <t>Bit 3</t>
  </si>
  <si>
    <t>Bit 2</t>
  </si>
  <si>
    <t>Protected</t>
  </si>
  <si>
    <t>POR</t>
  </si>
  <si>
    <t>PARITY</t>
  </si>
  <si>
    <t>SPARE</t>
  </si>
  <si>
    <t>Bit 1</t>
  </si>
  <si>
    <t>Bit 0</t>
  </si>
  <si>
    <t>Bits 7:0</t>
  </si>
  <si>
    <t>Bits 2:0</t>
  </si>
  <si>
    <t>Bits 7:6</t>
  </si>
  <si>
    <t>Bits 7:4</t>
  </si>
  <si>
    <t>Bits 3:0</t>
  </si>
  <si>
    <t>Bits 5:0</t>
  </si>
  <si>
    <t>RW</t>
  </si>
  <si>
    <t>latch_blk</t>
  </si>
  <si>
    <t>Prot_unique</t>
  </si>
  <si>
    <t>tst_cfg_ctrl</t>
  </si>
  <si>
    <t>flt_ctrl</t>
  </si>
  <si>
    <t>RO</t>
  </si>
  <si>
    <t>IOUT_OC_FLT</t>
  </si>
  <si>
    <t>VOUT_UV_WARN</t>
  </si>
  <si>
    <t>IOUT_OC_WARN</t>
  </si>
  <si>
    <t>VIN_OV_FLT</t>
  </si>
  <si>
    <t>VIN_OV_WARN</t>
  </si>
  <si>
    <t>VIN_UV_WARN</t>
  </si>
  <si>
    <t>IIN_OC_FLT</t>
  </si>
  <si>
    <t>IIN_OC_WARN</t>
  </si>
  <si>
    <t>adc_ctrl</t>
  </si>
  <si>
    <t>ps1_ctrl</t>
  </si>
  <si>
    <t>ps2_ctrl</t>
  </si>
  <si>
    <t>ps3_ctrl</t>
  </si>
  <si>
    <t>ps4_ctrl</t>
  </si>
  <si>
    <t>power_ctrl</t>
  </si>
  <si>
    <t>nvm_ctrl</t>
  </si>
  <si>
    <t>glue_logic</t>
  </si>
  <si>
    <t>SCAN_ENTRY</t>
  </si>
  <si>
    <t>SCRATCH00</t>
  </si>
  <si>
    <t>SCRATCH_RW</t>
  </si>
  <si>
    <t>TEST_CODE</t>
  </si>
  <si>
    <t>CHIPID</t>
  </si>
  <si>
    <t>PSEMI</t>
  </si>
  <si>
    <t>Address breaks as we try to group the register addresses into blocks that we can use to create the block address select</t>
  </si>
  <si>
    <t>Block Size</t>
  </si>
  <si>
    <t>4 x 128</t>
  </si>
  <si>
    <t>8 x 64</t>
  </si>
  <si>
    <t>16 x 32</t>
  </si>
  <si>
    <t>32 x 16</t>
  </si>
  <si>
    <t>Date</t>
  </si>
  <si>
    <t>Who</t>
  </si>
  <si>
    <t>Change</t>
  </si>
  <si>
    <t>DW</t>
  </si>
  <si>
    <t>This tab defines the drop down lists which we use on the "Register Map" tab. When adding a new value, add a new row in the MIDDLE of an existing list so that the drop down list is updated automatically.</t>
  </si>
  <si>
    <t>Memory Type Column Values</t>
  </si>
  <si>
    <t>Register Type Column Values</t>
  </si>
  <si>
    <t>Customer</t>
  </si>
  <si>
    <t>Cust_unique</t>
  </si>
  <si>
    <t>Register is for internal use, but has a unique read or write condition which has to be hand coded in the RTL. There is no difference between "Protected" and "Prot_unique" except for digital RTL implementation.</t>
  </si>
  <si>
    <t>RTL Block Column Values</t>
  </si>
  <si>
    <t>These values should exactly match the corresponding RTL file name without the .sv extension (e.g "adc_ctrl.sv" in this case). These values are used to help scripts which can be used to auto-generate some of the register read/write code. The block name is where the register will be instantiated.</t>
  </si>
  <si>
    <t>Holds the trims/config values which need soft registers. Also holds most of the test registers used in final test.</t>
  </si>
  <si>
    <t>There are a handful of system bus registers inside the power_ctrl RTL block</t>
  </si>
  <si>
    <t>Holds any miscellaneous logic &amp; system bus registers without a home anywhere else.</t>
  </si>
  <si>
    <t>PATTERN_FFFF</t>
  </si>
  <si>
    <t>Reads a fixed value of all 1's.</t>
  </si>
  <si>
    <t>PATTERN_0000</t>
  </si>
  <si>
    <t>Reads a fixed value of all 0's.</t>
  </si>
  <si>
    <t>PATTERN_AAAA</t>
  </si>
  <si>
    <t>PATTERN_5555</t>
  </si>
  <si>
    <t>Number of Select Bits</t>
  </si>
  <si>
    <t>Number of Signals</t>
  </si>
  <si>
    <t>Select Setting</t>
  </si>
  <si>
    <t>Signal Name</t>
  </si>
  <si>
    <t>Comment Text</t>
  </si>
  <si>
    <t>Comments</t>
  </si>
  <si>
    <t>tie_high</t>
  </si>
  <si>
    <t>A constant logic 1 to help test the MUX itself.</t>
  </si>
  <si>
    <t>tie_low</t>
  </si>
  <si>
    <t>A constant logic 0 to help test the MUX itself.</t>
  </si>
  <si>
    <t>adc_bs_out</t>
  </si>
  <si>
    <t>clk_adc</t>
  </si>
  <si>
    <t>en_detect</t>
  </si>
  <si>
    <t>clk_chop</t>
  </si>
  <si>
    <t>ADC bit-stream from the analog to the digital</t>
  </si>
  <si>
    <t>Clock signal being sent to the ADC</t>
  </si>
  <si>
    <t>State of the EN pin seen by the digital block</t>
  </si>
  <si>
    <t>Clock sent to the chopper amp for IIN &amp; IOUT measurements</t>
  </si>
  <si>
    <t>rst_adc_mod</t>
  </si>
  <si>
    <t>Reset signal to the ADC each time channels change</t>
  </si>
  <si>
    <t>en_buck</t>
  </si>
  <si>
    <t>The main BUCK Enable signal common to all 4</t>
  </si>
  <si>
    <t>clk_cp</t>
  </si>
  <si>
    <t>The main charge pump clock signal</t>
  </si>
  <si>
    <t>en_cp</t>
  </si>
  <si>
    <t>en_ph_pd_cp</t>
  </si>
  <si>
    <t>en_ss_cp</t>
  </si>
  <si>
    <t>en_bl_cp</t>
  </si>
  <si>
    <t>dischg_cp</t>
  </si>
  <si>
    <t>phase_cp</t>
  </si>
  <si>
    <t>Enables switching in the CP</t>
  </si>
  <si>
    <t>Enables the hard phasor pulldowns</t>
  </si>
  <si>
    <t>Enables the soft-start current source</t>
  </si>
  <si>
    <t>Enables the balancing circuit</t>
  </si>
  <si>
    <t>Switches between chg and dischg during balancing</t>
  </si>
  <si>
    <t>Phase control during balancing to set comparator input signal</t>
  </si>
  <si>
    <t>vrefsel_cp[1]</t>
  </si>
  <si>
    <t>vrefsel_cp[0]</t>
  </si>
  <si>
    <t>Selects the reference signal for CP comparators</t>
  </si>
  <si>
    <t>en_ph_spd_cp</t>
  </si>
  <si>
    <t>Enables soft phasor pulldown</t>
  </si>
  <si>
    <t>en_vxca_spd_cp</t>
  </si>
  <si>
    <t>Enables soft pulldowns for VX and CA nodes</t>
  </si>
  <si>
    <t>en_rtrim</t>
  </si>
  <si>
    <t>Enables the Rtrim current source</t>
  </si>
  <si>
    <t>block_en_fall</t>
  </si>
  <si>
    <t>Blocks the falling edge of EN</t>
  </si>
  <si>
    <t>pgood_drv</t>
  </si>
  <si>
    <t>alert_drv</t>
  </si>
  <si>
    <t>Data signal to drive the PGOOD pin</t>
  </si>
  <si>
    <t>Data signal to drive the ALERT pin</t>
  </si>
  <si>
    <t>en_cp_bias</t>
  </si>
  <si>
    <t>Bias enable for the CP</t>
  </si>
  <si>
    <t>mstr_cp_en</t>
  </si>
  <si>
    <t>Master enable for the CP</t>
  </si>
  <si>
    <t>trim_rdy</t>
  </si>
  <si>
    <t>Timing signal after trims are loaded</t>
  </si>
  <si>
    <t>clk_pwm[4]</t>
  </si>
  <si>
    <t>clk_pwm[3]</t>
  </si>
  <si>
    <t>clk_pwm[2]</t>
  </si>
  <si>
    <t>clk_pwm[1]</t>
  </si>
  <si>
    <t>Switching clock for BUCK1</t>
  </si>
  <si>
    <t>Switching clock for BUCK4</t>
  </si>
  <si>
    <t>Switching clock for BUCK3</t>
  </si>
  <si>
    <t>Switching clock for BUCK2</t>
  </si>
  <si>
    <t>dac_bs[4]</t>
  </si>
  <si>
    <t>DAC bit-stream to create Vref for BUCK4</t>
  </si>
  <si>
    <t>dac_bs[3]</t>
  </si>
  <si>
    <t>dac_bs[2]</t>
  </si>
  <si>
    <t>dac_bs[1]</t>
  </si>
  <si>
    <t>DAC bit-stream to create Vref for BUCK3</t>
  </si>
  <si>
    <t>DAC bit-stream to create Vref for BUCK2</t>
  </si>
  <si>
    <t>DAC bit-stream to create Vref for BUCK1</t>
  </si>
  <si>
    <t>ongm1[4]</t>
  </si>
  <si>
    <t>Partial turn-on signal for BUCK4</t>
  </si>
  <si>
    <t>ongm1[3]</t>
  </si>
  <si>
    <t>ongm1[2]</t>
  </si>
  <si>
    <t>ongm1[1]</t>
  </si>
  <si>
    <t>Partial turn-on signal for BUCK3</t>
  </si>
  <si>
    <t>Partial turn-on signal for BUCK2</t>
  </si>
  <si>
    <t>Partial turn-on signal for BUCK1</t>
  </si>
  <si>
    <t>ongm2[4]</t>
  </si>
  <si>
    <t>ongm2[3]</t>
  </si>
  <si>
    <t>ongm2[2]</t>
  </si>
  <si>
    <t>ongm2[1]</t>
  </si>
  <si>
    <t>onpwm1[4]</t>
  </si>
  <si>
    <t>Partial enable for switching in BUCK4</t>
  </si>
  <si>
    <t>onpwm1[3]</t>
  </si>
  <si>
    <t>onpwm1[2]</t>
  </si>
  <si>
    <t>onpwm1[1]</t>
  </si>
  <si>
    <t>Partial enable for switching in BUCK3</t>
  </si>
  <si>
    <t>Partial enable for switching in BUCK2</t>
  </si>
  <si>
    <t>Partial enable for switching in BUCK1</t>
  </si>
  <si>
    <t>onpwm2[4]</t>
  </si>
  <si>
    <t>onpwm2[3]</t>
  </si>
  <si>
    <t>onpwm2[2]</t>
  </si>
  <si>
    <t>onpwm2[1]</t>
  </si>
  <si>
    <t>buck_pulld[4]</t>
  </si>
  <si>
    <t>Enables the pulldown for VOUT4</t>
  </si>
  <si>
    <t>buck_pulld[3]</t>
  </si>
  <si>
    <t>buck_pulld[2]</t>
  </si>
  <si>
    <t>buck_pulld[1]</t>
  </si>
  <si>
    <t>Enables the pulldown for VOUT3</t>
  </si>
  <si>
    <t>Enables the pulldown for VOUT2</t>
  </si>
  <si>
    <t>Enables the pulldown for VOUT1</t>
  </si>
  <si>
    <t>vref_lg_03[4]</t>
  </si>
  <si>
    <t>Digital thinks Vref &gt; 0.3V for BUCK4</t>
  </si>
  <si>
    <t>vref_lg_03[3]</t>
  </si>
  <si>
    <t>vref_lg_03[2]</t>
  </si>
  <si>
    <t>vref_lg_03[1]</t>
  </si>
  <si>
    <t>Digital thinks Vref &gt; 0.3V for BUCK3</t>
  </si>
  <si>
    <t>Digital thinks Vref &gt; 0.3V for BUCK2</t>
  </si>
  <si>
    <t>Digital thinks Vref &gt; 0.3V for BUCK1</t>
  </si>
  <si>
    <t>DIE_REV_MAJOR</t>
  </si>
  <si>
    <t>DIE_REV_MINOR</t>
  </si>
  <si>
    <t>nvm_pbusy_dg</t>
  </si>
  <si>
    <t>BUSY flag from the MTP during ERASE/PROGRAM</t>
  </si>
  <si>
    <t>sec_flag</t>
  </si>
  <si>
    <t>ded_flag</t>
  </si>
  <si>
    <t>Error correction flag from MTP</t>
  </si>
  <si>
    <t>Error detection flag from MTP</t>
  </si>
  <si>
    <t>nvm_ready</t>
  </si>
  <si>
    <t>MTP ready state after start-up or ERASE/PROGRAM</t>
  </si>
  <si>
    <t>adc_done</t>
  </si>
  <si>
    <t>Flag indicating ADC results ready to process</t>
  </si>
  <si>
    <t>matrix_cfg_ok</t>
  </si>
  <si>
    <t>Useful signal when using the BUCK matrix</t>
  </si>
  <si>
    <t>Bits 6:0</t>
  </si>
  <si>
    <t>adc_rr_en</t>
  </si>
  <si>
    <t>ADC round robin enable signal</t>
  </si>
  <si>
    <t>cp_pgood</t>
  </si>
  <si>
    <t>CP status flag contributing to chip power good</t>
  </si>
  <si>
    <t>dec_clk_adc</t>
  </si>
  <si>
    <t>This ADC signal marks each decimation period</t>
  </si>
  <si>
    <t>buck_pgood[1]</t>
  </si>
  <si>
    <t>buck_pgood[2]</t>
  </si>
  <si>
    <t>buck_pgood[3]</t>
  </si>
  <si>
    <t>buck_pgood[4]</t>
  </si>
  <si>
    <t>Power Good for BUCK1</t>
  </si>
  <si>
    <t>Power Good for BUCK2</t>
  </si>
  <si>
    <t>Power Good for BUCK3</t>
  </si>
  <si>
    <t>Power Good for BUCK4</t>
  </si>
  <si>
    <t>Initial Version based on cliosoft version 84 of R2D2_Register_Map_latest.xlsx.</t>
  </si>
  <si>
    <t>RW NVM</t>
  </si>
  <si>
    <t>NVM Only</t>
  </si>
  <si>
    <t>Read Only registers accessible via I2C</t>
  </si>
  <si>
    <t>Regular Read/Write registers via I2C</t>
  </si>
  <si>
    <t>Values which are in the register map for convenience but which have NO register based equivalent. These register addresses are in effect just an alias to a location in NVM.</t>
  </si>
  <si>
    <t>These are the "shadow" registers which can be read/written from the I2C interface. In most designs, we copy data from NVM to the shadow register equivalent at start-up. In some designs, we also allow the shadow register values to be saved automatically to NVM.</t>
  </si>
  <si>
    <t>Register is accessible via the I2C interface</t>
  </si>
  <si>
    <t>Register is accessible via the I2C interface, but has a unique read or write condition which has to be hand coded in the RTL. There is no difference between "Customer" and "Cust_unique" except for digital RTL implementation.</t>
  </si>
  <si>
    <t>Register is for internal use. This location will be available for read and/or write via the private I2C interface once it has been successfully unlocked.</t>
  </si>
  <si>
    <t>IC_ENABLE</t>
  </si>
  <si>
    <t>NVM Default Value</t>
  </si>
  <si>
    <t>0x00</t>
  </si>
  <si>
    <t>Bit Number</t>
  </si>
  <si>
    <t>MODE</t>
  </si>
  <si>
    <t>FREQUENCY</t>
  </si>
  <si>
    <t>VOUT_REG</t>
  </si>
  <si>
    <t>VBATT_REG</t>
  </si>
  <si>
    <t>IOUT_MAX</t>
  </si>
  <si>
    <t>IIN_MAX</t>
  </si>
  <si>
    <t>TEMP_ADC</t>
  </si>
  <si>
    <t>IIN_ADC</t>
  </si>
  <si>
    <t>IOUT_ADC</t>
  </si>
  <si>
    <t>VIN_ADC_LB</t>
  </si>
  <si>
    <t>VIN_ADC_UB</t>
  </si>
  <si>
    <t>VBATT_ADC_LB</t>
  </si>
  <si>
    <t>VBATT_ADC_UB</t>
  </si>
  <si>
    <t>TEMP_OT</t>
  </si>
  <si>
    <t>IIN_OC</t>
  </si>
  <si>
    <t>IOUT_OC</t>
  </si>
  <si>
    <t>VIN_UV</t>
  </si>
  <si>
    <t>VIN_OV</t>
  </si>
  <si>
    <t>EXT1_OV</t>
  </si>
  <si>
    <t>EXT2_OV</t>
  </si>
  <si>
    <t>VOUT_UV</t>
  </si>
  <si>
    <t>VBATT_OV</t>
  </si>
  <si>
    <t>TEMP_OT_WARN</t>
  </si>
  <si>
    <t>EXT1_OV_WARN</t>
  </si>
  <si>
    <t>EXT2_OV_WARN</t>
  </si>
  <si>
    <t>VBATT_OV_WARN</t>
  </si>
  <si>
    <t>IC_RESET</t>
  </si>
  <si>
    <t>IC_EN</t>
  </si>
  <si>
    <t>V_EXTG</t>
  </si>
  <si>
    <t>EXTGX</t>
  </si>
  <si>
    <t>EXTG_EN</t>
  </si>
  <si>
    <t>PT_OPER</t>
  </si>
  <si>
    <t>Bits 2:1</t>
  </si>
  <si>
    <t>PT_EN</t>
  </si>
  <si>
    <t>DITHER</t>
  </si>
  <si>
    <t>Bits 5:3</t>
  </si>
  <si>
    <t>STEP_UP</t>
  </si>
  <si>
    <t>TEMP_OT_FLT_SHDN</t>
  </si>
  <si>
    <t>IIN_OC_FLT_SHDN</t>
  </si>
  <si>
    <t>IOUT_OC_FLT_SHDN</t>
  </si>
  <si>
    <t>VIN_UV_FLT_SHDN</t>
  </si>
  <si>
    <t>VIN_OV_FLT_SHDN</t>
  </si>
  <si>
    <t>VBATT_UV_FLT_SHDN</t>
  </si>
  <si>
    <t>VBATT_OV_FLT_SHDN</t>
  </si>
  <si>
    <t>TEMP_OT_FLT_MASK</t>
  </si>
  <si>
    <t>IIN_OC_FLT_MASK</t>
  </si>
  <si>
    <t>IOUT_OC_FLT_MASK</t>
  </si>
  <si>
    <t>VIN_UV_FLT_MASK</t>
  </si>
  <si>
    <t>VIN_OV_FLT_MASK</t>
  </si>
  <si>
    <t>VBATT_UV_FLT_MASK</t>
  </si>
  <si>
    <t>VBATT_OV_FLT_MASK</t>
  </si>
  <si>
    <t>TEMP_OT_FLT</t>
  </si>
  <si>
    <t>VBATT_UV_WARN</t>
  </si>
  <si>
    <t>PGOOD</t>
  </si>
  <si>
    <t>SHDN</t>
  </si>
  <si>
    <t>PT_EN_IND</t>
  </si>
  <si>
    <t>REG_SET</t>
  </si>
  <si>
    <t>Remove the first column on the Register Map tab - it was not used in Dumbledore.</t>
  </si>
  <si>
    <t>Add in the user registers and bits defined by Jason Ngai in version 1.72 of the GIMLI2 datasheet. To do this we need to move the NVM registers to the top of memory instead of the bottom as usual.</t>
  </si>
  <si>
    <t>Bits 6:1</t>
  </si>
  <si>
    <t>VALID</t>
  </si>
  <si>
    <t>When set to 4'b1010, this shows that the data in PAGE A of the OTP space is valid.</t>
  </si>
  <si>
    <t>Bits 7:1</t>
  </si>
  <si>
    <t>DIE_REV</t>
  </si>
  <si>
    <t>The DIE_REV_MAJOR values comes from metal resistor straps on the die and indicates the version of the all-layer changes for GIMLI2. The first version of the chip which taped out in XXX 2023 was major revision 1, and encoded as 4'b0001.</t>
  </si>
  <si>
    <t>The DIE_REV_MINOR values comes from metal resistor straps on the die and indicates the version of the metal-layer changes for GIMLI2. The first version of the chip which taped out in XXX 2023 was minor revision 0, and encoded as 4'b0000.</t>
  </si>
  <si>
    <t>The CHIPID value is a fixed value for each of the major die types that pSemi creates. The order is essentially numerical. The value for GIMLI2/PE26100 is 0x1A. This value is fixed inside the digital P&amp;R part of the die.</t>
  </si>
  <si>
    <t>This is an unallocated read/write register implemented only to help with communications debug when intially working with PE26100 on the bench.</t>
  </si>
  <si>
    <t>Reads a fixed value of 0xAA.</t>
  </si>
  <si>
    <t>Reads a fixed value of 0x55.</t>
  </si>
  <si>
    <t>OTP_CTRL0</t>
  </si>
  <si>
    <t>TM_PWE</t>
  </si>
  <si>
    <t>The TM_PWE register bit provides an alternate method of manually controlling the PWE pulse width at the OTP instance for writes. In most cases the PWE signal will be automatically timed using internal clock cycles and the counter value in the OTP_WTIMx registers, but this signal provides the ability to control the PWE pulse width using I2C write commands.</t>
  </si>
  <si>
    <t>TM_PRD</t>
  </si>
  <si>
    <t>The TM_PRD register bit provides an alternate method of manually controlling the PRD pulse width at the OTP instance for reads. In most cases the PRD signal will be automatically timed using internal clock cycles, but this signal provides the ability to control the PRD pulse width using I2C write commands.</t>
  </si>
  <si>
    <t>PPROG</t>
  </si>
  <si>
    <t>This register bit directly controls the PPROG pin on the OTP instance. This bit needs to be set to '1' to successfully write data to the OTP.</t>
  </si>
  <si>
    <t>Bits 1:0</t>
  </si>
  <si>
    <t>PTM</t>
  </si>
  <si>
    <t>Controls the PTM[1:0] bits which go to the NVM instance.</t>
  </si>
  <si>
    <t>OTP_CTRL1</t>
  </si>
  <si>
    <t>0x5</t>
  </si>
  <si>
    <t>OTP_S2</t>
  </si>
  <si>
    <t>Optional power supply switch control signal which can connect the Vreg chip pin to the VDD port on the OTP instance. This switch is closed for reads of the OTP. By default this switch is CLOSED and S2=1'b1.</t>
  </si>
  <si>
    <t>OTP_S1</t>
  </si>
  <si>
    <t>Power supply switch control signal which can connect the VPP chip pin to the VPP port on the OTP instance. This switch is closed for programming of the OTP. By default this switch is OPEN and S1=1'b0.</t>
  </si>
  <si>
    <t>OTP_S0</t>
  </si>
  <si>
    <t>Power supply switch control which can connect the VPP and VDD pins on the OTP instance together. By default this switch is CLOSED and S0=1'b1.</t>
  </si>
  <si>
    <t>OTP_WTIM0</t>
  </si>
  <si>
    <t>PWE_TIME</t>
  </si>
  <si>
    <t>OTP_WTIM1</t>
  </si>
  <si>
    <t>DTBCTRL0</t>
  </si>
  <si>
    <t>DTBSEL0</t>
  </si>
  <si>
    <t>The DTBSEL0 (and DTBSEL1) bit fields are used to select which digital signals are passed through the digital test multiplexer inside the digital block and passed out from the digital block to drive the FREQ (for DTBSEL0) or VDD_EXT (DTBSEL1) chip pins. To observe the signals selected by DTBSEL0 (and DTBSEL1), just ensure that no other test mode (which uses the same pins) is active and then set a non-zero value for DTBSEL1/0.</t>
  </si>
  <si>
    <t>DTBCTRL1</t>
  </si>
  <si>
    <t>DTBSEL1</t>
  </si>
  <si>
    <t>The DTBSEL1 (and DTBSEL0) bit fields are used to select which digital signals are passed through the digital test multiplexer inside the digital block and passed out from the digital block to drive the FREQ (for DTBSEL0) or VDD_EXT (DTBSEL1) chip pins. To observe the signals selected by DTBSEL1 (and DTBSEL0), just ensure that no other test mode (which uses the same pins) is active and then set a non-zero value for DTBSEL1/0.</t>
  </si>
  <si>
    <t>ATBCTRL</t>
  </si>
  <si>
    <t>ATBEN</t>
  </si>
  <si>
    <t>This is the analog test bus enable control signal. Note that there are several test modes which all access the same limited set of chip pins, as a result it is recommended that when enabling the analog test bus, no other test modes are also trying to use the same chip pins.</t>
  </si>
  <si>
    <t>NVM_DATA0</t>
  </si>
  <si>
    <t>DATA</t>
  </si>
  <si>
    <t>NVM_DATA1</t>
  </si>
  <si>
    <t>NVM_DATA2</t>
  </si>
  <si>
    <t>NVM_DATA3</t>
  </si>
  <si>
    <t>NVM_DATA4</t>
  </si>
  <si>
    <t>NVM_DATA5</t>
  </si>
  <si>
    <t>NVM_DATA6</t>
  </si>
  <si>
    <t>NVM_DATA7</t>
  </si>
  <si>
    <t>NVM_CTRL</t>
  </si>
  <si>
    <t>0x7</t>
  </si>
  <si>
    <t>NVM_SIZE</t>
  </si>
  <si>
    <t xml:space="preserve">Allows access to the NVM to be based on block sizes of 64-bits, 32-bits, 16-bits or 8-bits. Typically we will use 64-bit blocks along with ECC enabled, but this gives flexibility.
2'b00 - 8-bits
2'b01 - 16-bits
2'b10 - 32-bits
2'b11 - 64-bits
</t>
  </si>
  <si>
    <t>This is a test/debug switch which will allow us to enable/disable the Hamming Error correction coding for the NVM contents. We will use this bit when testing the NVM itself. For example, we will want to be able to write checkerboards/inverse checkerboards &amp; physical patterns to the entire NVM contents without regard for those locations which hold parity bits and those which do not.</t>
  </si>
  <si>
    <t>NVM_ADDR</t>
  </si>
  <si>
    <t>NVM_CMD</t>
  </si>
  <si>
    <t>RELOAD</t>
  </si>
  <si>
    <t>When set to '1' the RELOAD bit will cause all the trim/configuration values in the OTP to be read again and re-stored to the soft-trim registers. The RELOAD bit should be cleared by a further I2C command when the RELOAD_DONE flag in the NVM_STATUS register has been set to '1'.</t>
  </si>
  <si>
    <t>READ_MAN</t>
  </si>
  <si>
    <t>When set to '1' the READ_MAN bit will trigger one (or a series) of reads from the OTP. The READ_MAN bit should be cleared by a further I2C command when the READ_DONE flag in the NVM_STATUS register has been set to '1'.</t>
  </si>
  <si>
    <t>WRITE</t>
  </si>
  <si>
    <t>When set to '1' the WRITE bit will trigger programming of the OTP. The WRITE bit should be cleared by a further I2C command when the WRITE_DONE flag in the NVM_STATUS register has been set to '1'.</t>
  </si>
  <si>
    <t>NVM_STATUS</t>
  </si>
  <si>
    <t>DED</t>
  </si>
  <si>
    <t>The DED bit indicates that two (or more) bit errors were found in one (or more) of the 64-bit PAGES when the OTP was read (with ECC enabled). This is an unrecoverable failure and could lead to incomplete data being captured in the soft-trim registers at start-up.</t>
  </si>
  <si>
    <t>SEC</t>
  </si>
  <si>
    <t>The SEC bit indicates that a single bit error was found (and corrected) in one (or more) of the 64-bit PAGES when the OTP was read (with ECC enabled).</t>
  </si>
  <si>
    <t>LOAD_ERR</t>
  </si>
  <si>
    <t>The LOAD_ERR bit will go high if a valid bank of data was not found in the OTP. In this case the soft-trim registers will continue with the power-on-reset values and no data will be copied from OTP to soft-trim registers.</t>
  </si>
  <si>
    <t>INDEX0</t>
  </si>
  <si>
    <t>LOAD_DONE</t>
  </si>
  <si>
    <t>This status flag will go to '1' when an OTP load command has completed. This happens automatically (under control of the main state machine) as part of the chip start-up sequence. The status bit will clear back to '0' when the (internal) LOAD command has been cleared. It is likely that in normal operation this bit will always read as a logic '0'.</t>
  </si>
  <si>
    <t>RELOAD_DONE</t>
  </si>
  <si>
    <t>This status flag will go to '1' when an OTP reload command has completed. The status bit will clear back to '0' when the NVM_CMD[RELOAD] bits has been cleared.</t>
  </si>
  <si>
    <t>READ_DONE</t>
  </si>
  <si>
    <t>This status flag will go to '1' when an OTP read command has completed. The status bit will clear back to '0' when the NVM_CMD[READ_MAN] bits has been cleared.</t>
  </si>
  <si>
    <t>WRITE_DONE</t>
  </si>
  <si>
    <t>This status flag will go to '1' when an OTP write command has completed. The status bit will clear back to '0' when the NVM_CMD[WRITE] bits has been cleared.</t>
  </si>
  <si>
    <t>This register holds bits 7:0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</si>
  <si>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15:8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</si>
  <si>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23:16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</si>
  <si>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31:24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</si>
  <si>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39:32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</si>
  <si>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47:40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</si>
  <si>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bits 55:48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</si>
  <si>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This register holds the parity bit placeholders of the 64-bit PAGE which we can write to the NVM in GIMLI2 using error correction. The error correction scheme is block based with each 64-bit "PAGE" containing 57-bits of data (the LS bits) and 7-bits of error correction parity bits (the MS bits). When error correction is enabled, the parity bits are calculated automatically on-chip (and these register bits are ignored). When error correction is not enabled, these bits may contain test data (or valid parity data) are supplied by the user.</t>
  </si>
  <si>
    <t>This register holds bit 57 of the 64-bit PAGE which we can write to the NVM in GIMLI2 using error correction. The error correction scheme is block based with each 64-bit "PAGE" containing 57-bits of data (the LS bits) and 7-bits of error correction parity bits (the MS bits). The parity bits are calculated automatically on-chip.</t>
  </si>
  <si>
    <t>When writing data to the NVM in GIMLI2, the 7-bit address inside the NVM that is the destination of the data comes from this register. GIMLI2 supports a 128x8 OTP instance which is programmed one byte at a time, so a 7-bit address value is required to allow any location in the NVM to be addressed.</t>
  </si>
  <si>
    <t xml:space="preserve">This block holds the registers which can be accessed by I2C where this is not a more obvious home. </t>
  </si>
  <si>
    <t>The block used to manage the eMemory OTP instance and it's test modes.</t>
  </si>
  <si>
    <t>ADC_CH_SEL00</t>
  </si>
  <si>
    <t>ADC_CH_SEL01</t>
  </si>
  <si>
    <t>ADC_CH_SEL02</t>
  </si>
  <si>
    <t>ADC_CH_SEL03</t>
  </si>
  <si>
    <t>ADC_CH_SEL04</t>
  </si>
  <si>
    <t>ADC_CH_SEL05</t>
  </si>
  <si>
    <t>Bits 3:1</t>
  </si>
  <si>
    <t>Bits 6:4</t>
  </si>
  <si>
    <t>Bits 4:2</t>
  </si>
  <si>
    <t>Bits 7:5</t>
  </si>
  <si>
    <t>CH00</t>
  </si>
  <si>
    <t>CH01</t>
  </si>
  <si>
    <t>CH03</t>
  </si>
  <si>
    <t>CH04</t>
  </si>
  <si>
    <t>CH06</t>
  </si>
  <si>
    <t>CH07</t>
  </si>
  <si>
    <t>CH08</t>
  </si>
  <si>
    <t>CH09</t>
  </si>
  <si>
    <t>CH11</t>
  </si>
  <si>
    <t>CH12</t>
  </si>
  <si>
    <t>CH13</t>
  </si>
  <si>
    <t>CH14</t>
  </si>
  <si>
    <t>This is a 3-bit field to select one of 8 potential ADC input channels. Up to 15 channel selections can be stored and converted in a round robin scheme. The same ADC channel may be converted more than once in the sequence of 15 channels so that some channels are converted more often than others. The channel selected by CH00 will be converted first, followed by CH01 etc. The total number of channels in the round-robin scheme, may be limited to be less than 15 using the CH_LOOP_LIM field of the ADC_CH_SEL05 register.</t>
  </si>
  <si>
    <t>Bits 1:0 of the CH02 ADC channel value</t>
  </si>
  <si>
    <t>Bit 2 of the CH02 ADC channel value</t>
  </si>
  <si>
    <t>Bit 0 of the CH05 ADC channel value</t>
  </si>
  <si>
    <t>Bits 2:1 of the CH05 ADC channel value</t>
  </si>
  <si>
    <t>Bits 1:0 of the CH10 ADC channel value</t>
  </si>
  <si>
    <t>Bit 0 of the CH13 ADC channel value</t>
  </si>
  <si>
    <t>Bit 2 of the CH10 ADC channel value</t>
  </si>
  <si>
    <t>Bits 2:1 of the CH13 ADC channel value</t>
  </si>
  <si>
    <t>Bits 2:0 of the CH_LOOP_LIM value. CH_LOOP_LIM will decide how many ADC channels will be converted in the round-robin scheme. The channel selected by CH00 will always be converted (regardless of the CH_LOOP_LIM value). If CH_LOOP_LIM has a value in the range 2 to 15, the channel selected by CH00, CH01, CH02... to CH14 will be converted in order depending on the CH_LOOP_LIM value. For CH_LOOP_LIM values of 0 and 15 all of the 15 selected ADC channels will be converted in sequence.</t>
  </si>
  <si>
    <t>CH02_10</t>
  </si>
  <si>
    <t>CH05_0</t>
  </si>
  <si>
    <t>CH02_2</t>
  </si>
  <si>
    <t>CH05_21</t>
  </si>
  <si>
    <t>CH10_10</t>
  </si>
  <si>
    <t>CH13_0</t>
  </si>
  <si>
    <t>CH10_2</t>
  </si>
  <si>
    <t>ADC_CH_SEL00_R</t>
  </si>
  <si>
    <t>ADC_CH_SEL01_R</t>
  </si>
  <si>
    <t>ADC_CH_SEL02_R</t>
  </si>
  <si>
    <t>ADC_CH_SEL03_R</t>
  </si>
  <si>
    <t>ADC_CH_SEL04_R</t>
  </si>
  <si>
    <t>ADC_CH_SEL05_R</t>
  </si>
  <si>
    <t>ADC_LOOP_LIM</t>
  </si>
  <si>
    <t>ADC_LOOP_LIM_R</t>
  </si>
  <si>
    <t>ADC_OFF00</t>
  </si>
  <si>
    <t>ADC_OFF01</t>
  </si>
  <si>
    <t>ADC_OFF02</t>
  </si>
  <si>
    <t>ADC_OFF03</t>
  </si>
  <si>
    <t>ADC_OFF04</t>
  </si>
  <si>
    <t>ADC_OFF05</t>
  </si>
  <si>
    <t>ADC_OFF06</t>
  </si>
  <si>
    <t>ADC_OFF07</t>
  </si>
  <si>
    <t>ADC_GAIN00</t>
  </si>
  <si>
    <t>ADC_GAIN01</t>
  </si>
  <si>
    <t>ADC_GAIN02</t>
  </si>
  <si>
    <t>ADC_GAIN03</t>
  </si>
  <si>
    <t>ADC_GAIN04</t>
  </si>
  <si>
    <t>ADC_GAIN05</t>
  </si>
  <si>
    <t>ADC_GAIN06</t>
  </si>
  <si>
    <t>ADC_GAIN07</t>
  </si>
  <si>
    <t>Used direct from NVM, no soft-trim</t>
  </si>
  <si>
    <t>See ADC_to_PMBus_scaling.xlxs spreadsheet for details of this value</t>
  </si>
  <si>
    <t>SCALE_VOUT</t>
  </si>
  <si>
    <t>Digital scaling factor to convert a VOUT ADC result from ADC LS bit size to the PMBUS bit size. Expected ADC full scale voltage is 2.5V, so ADC LS bit size will be 2.5/2048. The PMBus registers for VOUT will be scaled to give a 2's complement value in a sign + 5.10 representation to represent a voltage range of -32.0V to +31.999V. The ratio to convert from ADC format to PMBus format would then be 1.25. For example, an ADC input of +2V would convert as 2/2.5*2048 = 1638.   1.25 * 1638 = 2,047 which as a 5.10 number is 1 and 1023/1024 or 1.999V. Note that this scaling factor value is UNSIGNED.</t>
  </si>
  <si>
    <t>SCALE_IOUT</t>
  </si>
  <si>
    <t>Digital scaling factor to convert an IOUT ADC result from ADC LS bit size to the PMBUS bit size. Expected ADC full scale current is 8.0A (FIXME), so ADC LS bit size will be 8.0/2048. The PMBus registers for IOUT will be scaled to give a 2's complement value in a sign + 4.10 representation to represent a current range of -32.0A to +31.999A. The ratio to convert from ADC format to PMBus format would then be 4.0. For example, an ADC input of +3A would convert as 3.0/8.0*2048 = 768.   4.0 * 768 = 3,072 which as a 5.10 number is 3 and 0/1024 or 3.0A. Note that this scaling factor value is UNSIGNED.</t>
  </si>
  <si>
    <t>SCALE_VIN</t>
  </si>
  <si>
    <t>Digital scaling factor to convert a VIN ADC result from ADC LS bit size to the PMBUS bit size. Expected ADC full scale voltage is 20V, so ADC LS bit size will be 20.0/2048. The PMBus registers for VOUT will be scaled to give a 2's complement value in a sign + 5.10 representation to represent a voltage range of -32.0V to +31.999V. The ratio to convert from ADC format to PMBus format would then be 10. For example, an ADC input of +15V would convert as 15/20*2048 = 1536.  10.0 * 1536 = 15,360 which as a 5.10 number is 15 and 0/1024 or 15.0V. Note that this scaling factor value is UNSIGNED.</t>
  </si>
  <si>
    <t>SCALE_TEMP</t>
  </si>
  <si>
    <t>Digital scaling factor to convert a temperature ADC result from ADC LS bit size in volts to the PMBUS bit size in degrees Kelvin. Expected ADC full scale voltage is 500K, so ADC LS bit size will be 500.0/2048. The PMBus registers for Temperature will be scaled to give a 2's complement value in a sign + 9.6 representation to represent a temperature range of -512K to +511.98K (obviously the negative range is not needed when we choose to present the results in Kelvin). The ratio to convert from ADC format to PMBus format would then be 15.625. For example, an ADC input of +1.221V would convert as 1.221/2.5*2048 = 1000.  15.625 * 1000 = 15,625 which as a 9.6 number is 244 and 9/64 or 244.14K. Note that this scaling factor value is UNSIGNED.</t>
  </si>
  <si>
    <t>CONFIGADC1</t>
  </si>
  <si>
    <t>Soft-trim in adc_ctrl</t>
  </si>
  <si>
    <t>ADC_USE_SINC3</t>
  </si>
  <si>
    <t>This MTP bit can reconfigure the ADC filter logic so that it operates as a SINC3 filter rather than the planned SINC4 option. The logic change is straightfoward and SINC3 requires smaller filter hardware than SINC4, so the logic cost is very small.</t>
  </si>
  <si>
    <t>Bits 6:5</t>
  </si>
  <si>
    <t>ADC_DECR_OPTIONS</t>
  </si>
  <si>
    <t>These MTP bits can be used to set various options for the ADC decimation ratio as follows:
2'b00 - Decimation ratio is 64. ADC results emerge at a rate of ADC clock/64
2'b01 - Decimation ratio is 128. ADC results emerge at a rate of ADC clock/128
2'b1x -  Decimation ratio is 256. ADC results emerge at a rate of ADC clock/256</t>
  </si>
  <si>
    <t>Bits 4:0</t>
  </si>
  <si>
    <t>CLK_ADC_OPTIONS</t>
  </si>
  <si>
    <t xml:space="preserve">These MTP bits can be used to set various options for the ADC clock signal which is derived from the 12MHz system clock as follows:
5'b0_0000 - ADC clock is SYSCLK/6 (2MHz) with a 33/67 duty cycle
5'b0_0001 - ADC clock is SYSCLK/6 (2MHz) with a 50/50 duty cycle
5'b0_0010 - ADC clock is SYSCLK/8 (1.5MHz) with a 25/75 duty cycle
5'b0_0011 - ADC clock is SYSCLK/8 (1.5MHz) with a 38/62 duty cycle
5'b0_0100 - ADC clock is SYSCLK/8 (1.5MHz) with a 50/50 duty cycle
5'b0_0101 - ADC clock is SYSCLK/12 (1MHz) with a 17/83 duty cycle
5'b0_0110 - ADC clock is SYSCLK/12 (1MHz) with a 25/75 duty cycle
5'b0_0111 - ADC clock is SYSCLK/12 (1MHz) with a 33/67 duty cycle
5'b0_1000 - ADC clock is SYSCLK/12 (1MHz) with a 42/58 duty cycle
5'b0_1001 - ADC clock is SYSCLK/12 (1MHz) with a 50/50 duty cycle
5'b0_1010 - ADC clock is SYSCLK/16 (750kHz) with a 19/81 duty cycle
5'b0_1011 - ADC clock is SYSCLK/16 (750kHz) with a 25/75 duty cycle
5'b0_1100 - ADC clock is SYSCLK/16 (750kHz) with a 31/69 duty cycle
5'b0_1101 - ADC clock is SYSCLK/16 (750kHz) with a 38/62 duty cycle
5'b0_1110 - ADC clock is SYSCLK/16 (750kHz) with a 44/56 duty cycle
5'b0_1111 - ADC clock is SYSCLK/16 (750kHz) with a 50/50 duty cycle
5'b1_0000 - ADC clock is tied to the BUCK clock with fixed 1 (12MHz) clock period high, the rest low
5'b1_0001 - ADC clock is tied to the BUCK clock with fixed 2 (12MHz) clock periods high, the rest low
5'b1_0010 - ADC clock is tied to the BUCK clock with fixed 3 (12MHz) clock periods high, the rest low
5'b1_0011 - ADC clock is tied to the BUCK clock with fixed 4 (12MHz) clock periods high, the rest low
5'b1_0100 - ADC clock is tied to the BUCK clock with fixed 5 (12MHz) clock periods high, the rest low
5'b1_0101 - ADC clock is tied to the BUCK clock with approx 5% duty cycle
5'b1_0110 - ADC clock is tied to the BUCK clock with approx 10% duty cycle
5'b1_0111 - ADC clock is tied to the BUCK clock with approx 15% duty cycle
5'b1_1000 - ADC clock is tied to the BUCK clock with approx 20% duty cycle
5'b1_1001 - ADC clock is tied to the BUCK clock with approx 25% duty cycle
5'b1_1010 - ADC clock is tied to the BUCK clock with approx 30% duty cycle
5'b1_1011 - ADC clock is tied to the BUCK clock with approx 35% duty cycle
5'b1_1100 - ADC clock is tied to the BUCK clock with approx 40% duty cycle
5'b1_1101 - ADC clock is tied to the BUCK clock with approx 45% duty cycle
5'b1_1110 - ADC clock is tied to the BUCK clock with approx 50% duty cycle
5'b1_1111 - Not valid/used
</t>
  </si>
  <si>
    <t>CONFIGADC2</t>
  </si>
  <si>
    <t>DISCARD</t>
  </si>
  <si>
    <t>These MTP bits select how many ADC results are discarded before the "settled" result is settled and the ADC moves to the next channel. The expected value for this bit field is 4'd4, so that the 5th ADC result is used. When the ADC is configured to be in continuous conversion mode (for test/debug purposes for example) then this value will still be used for the first ADC result, but the ADC state machine will not use this value to decide when to move on to the next channel.</t>
  </si>
  <si>
    <t>BIT_FLIP</t>
  </si>
  <si>
    <t xml:space="preserve">This MTP bit selects how the digital part of the ADC will sample the bit-stream coming from the analog part of the ADC. The expectation is that the modulator output from the analog holds 2s complement values of +1 (2'b01) or -1 (2'b10) and just the sign bit is sent from the analog to the digital. The expectation is the single-bit value used in the ADC filter is the INVERTED sign bit of the modulator data. The BIT_FLIP MTP values allows a "just-in-case" option should something go wrong in our handing of the analog &lt;&gt; digital interface.
1'b0 - Decimating filter uses the INVERSE of bit 1 of the analog modulator output.
1'b1 - Decimating filter uses bit 1 of the analog modulator output (without any inversion). This option is the EXPECTED DEFAULT.
</t>
  </si>
  <si>
    <t>CLK_RISE</t>
  </si>
  <si>
    <t>This MTP bit selects whether the digital part of the ADC will sample the bit-stream coming from the analog on the rising edge of the ADC clock signal or not. The default is to sample on the FALLING edge of CLK_ADC, but using the wrong edge would damage the ADC performance and so this is a "just-in-case" option should something go wrong in our handing of the analog &lt;&gt; digital interface.</t>
  </si>
  <si>
    <t>Bits 5:2</t>
  </si>
  <si>
    <t>CONFIGADC3</t>
  </si>
  <si>
    <t>CONFIGADC4</t>
  </si>
  <si>
    <t>TRIM_ADC_OS</t>
  </si>
  <si>
    <t xml:space="preserve">Each bit of this register will (when set to '1') enable the automatic digital offset correction for ADC results for the corresponding ADC input channel number (0 to 15). When set to '0', no digital offset correction will be applied to ADC results for the corresponding ADC input channel number. </t>
  </si>
  <si>
    <t>TRIM_ADC_GN</t>
  </si>
  <si>
    <t xml:space="preserve">Each bit of this register will (when set to '1') enable the automatic digital gain error correction for ADC results for the corresponding ADC input channel number (0 to 15). When set to '0', no digital gain error correction will be applied to ADC results for the corresponding ADC input channel number. </t>
  </si>
  <si>
    <t>CONFIGADC5</t>
  </si>
  <si>
    <t>CHOPCFG</t>
  </si>
  <si>
    <t>Bits 7:2</t>
  </si>
  <si>
    <t>DIE_X</t>
  </si>
  <si>
    <t>DIE_Y</t>
  </si>
  <si>
    <t>WAFER_NO</t>
  </si>
  <si>
    <t>WAFER_ID0</t>
  </si>
  <si>
    <t>WAFER_ID1</t>
  </si>
  <si>
    <t>Allows 65k die per 8" wafer and allows for the X dimension to be less than 1mm (much less than expected).</t>
  </si>
  <si>
    <t>Allows 65k die per 8" wafer and allows for the Y dimension to be less than 1mm (much less than expected).</t>
  </si>
  <si>
    <t>In case of 50 wafer lots</t>
  </si>
  <si>
    <t>LOT_NO</t>
  </si>
  <si>
    <t>1000 lots of up to 50 wafers per lot =&gt; with approx 1800 candidates/wafer = 46million devices (assuming 25 wafer lots)</t>
  </si>
  <si>
    <t>DAC_OFFSET</t>
  </si>
  <si>
    <t>TRIM</t>
  </si>
  <si>
    <t>The DAC used to create the control voltage for the switching stage uses this trim value as an OFFSET trim for the DAC. The value is a signed, 2s complement value specified in DAC bits. The DAC uses a 16-bit value, so full scale is a code of 65,536. The offset value can be set to the range of -32,768 to +32,767 DAC bits (although the actual value is expected to be substantially smaller than that. Note that this value should be sign extended to the full 16-bit value. An offset of -1 bit should therefore be encoded as 16'hFFFF for example.</t>
  </si>
  <si>
    <t>CFG_DAC0</t>
  </si>
  <si>
    <t>STEP</t>
  </si>
  <si>
    <t xml:space="preserve">These register bits set the maximum step size when running the DAC calibration loop and accumulating the calibration total which we add to the DAC set voltage. On Elsa/Olaf, this value was fixed in hardware to the range -16 to +15 bits (using 12-bit DAC values). On R2D2, we add some flexibility to make sure we can cover a range of values:
3'b000 - 8 bit range (-8 to +7 bits)
3'b001 - 16 bit range (-16 to +15 bits)
3'b010 - 32 bit range (-32 to +31 bits)
3'b011 - 64 bit range (-64 to +63 bits)
3'b100 - 128 bit range (-128 to +127 bits)
3'b101 - 256 bit range (-256 to +255 bits) - this is the Elsa/Olaf setting scaled to 16-bit DAC values
3'b110 - 512 bit range (-512 to +511 bits)
3'b111 - 1024 bit range (-1024 to +1023 bits)
</t>
  </si>
  <si>
    <t>CLAMP</t>
  </si>
  <si>
    <t xml:space="preserve">These register bits set a maximum amount of deviation for the DAC calibration value from the nominal set point. The value is specified in DAC bits (with a 2^16 full scale), but the rough voltage range is also noted.
4'b0000 - clamp to an 8-bit range (approx +/- 293uV)
4'b0001 - clamp to a 16-bit range (approx +/- 586uV)
4'b0010 - clamp to a 32-bit range (approx +/- 1mV)
4'b0011 - clamp to a 64-bit range (approx +/- 2mV)
4'b0100 - clamp to a 128-bit range (approx +/- 5mV)   - This value from E/O
4'b0101 - clamp to a 256-bit range (approx +/- 9mV)   - This value from E/O
4'b0110 - clamp to a 512-bit range (approx +/- 19mV)   - This value from E/O
4'b0111 - clamp to a 1024-bit range (approx +/- 38mV)   - This value from E/O
4'b1000 - clamp to a 2048-bit range (approx +/- 75mV)   - This value from E/O
4'b1001 - clamp to a 4096-bit range (approx +/- 150mV)   - This value from E/O
4'b1010 - clamp to a 8192-bit range (approx +/- 300mV)
Other values - no clamp
</t>
  </si>
  <si>
    <t>Bits 4:1</t>
  </si>
  <si>
    <t>CAL_EN</t>
  </si>
  <si>
    <t>When set to '1' the CAL_EN bit will enable the closed loop DAC calibration loop which uses ADC measurements of VOUT to adjust the DAC set voltage up, or down, to enhance DC accuracy. The calibration loop is very slow and not intended to help with transients.</t>
  </si>
  <si>
    <t>CFG_DAC1</t>
  </si>
  <si>
    <t>UPDATE</t>
  </si>
  <si>
    <t xml:space="preserve">These register bits set the update rate for the DAC calibration loop when enabled. Each of these periods the latest ADC measurement of VOUT will be compared with the current DAC code and a potential correction value will be accumulated.
3'b000 - compare the ADC measurement of VOUT with the commanded value of VOUT every 600us - This value from E/O
3'b001 - compare the ADC measurement of VOUT with the commanded value of VOUT every 1.2ms - This value from E/O
3'b010 - compare the ADC measurement of VOUT with the commanded value of VOUT every 2.1ms - This value from E/O
3'b011 - compare the ADC measurement of VOUT with the commanded value of VOUT every 2.7ms - This value from E/O
3'b100 - compare the ADC measurement of VOUT with the commanded value of VOUT every 3.2ms
3'b101 - compare the ADC measurement of VOUT with the commanded value of VOUT every 4.0ms
3'b110 - compare the ADC measurement of VOUT with the commanded value of VOUT every 5.0ms
3'b111 - compare the ADC measurement of VOUT with the commanded value of VOUT every 6.0ms
</t>
  </si>
  <si>
    <t>MODGAIN</t>
  </si>
  <si>
    <t xml:space="preserve">The DAC used to create the control voltage for the switching stage uses a 2nd order (digital) sigma-delta modulator. The modgain values control the gain used for the 2nd stage in the modulator. These bits are unchanged in definition and use from the Elsa/Olaf implementation of the modulator.
2'b00 - gain of 2 (expected default value)
2'b01 - gain of 4
2'b10 - gain of 8 WARNING - this setting imported from E/O but may not have worked there or in R2D2. Test carefully before adopting this setting.
2'b11 - gain of 1
</t>
  </si>
  <si>
    <t>DIVSEL</t>
  </si>
  <si>
    <t xml:space="preserve">The DIVSEL bits are used to set a division ratio for the delta calculated between the current open-loop set point for the DAC and the most recent ADC measurement. In effect these bits will interact with the UPDATE register bits to decide how quickly the DAC calibration loop will act to modify the DAC set-point so that the closed loop voltage is accurate (according to the ADC measurement of VOUT).
3'b000 - divide calculated delta by 1
3'b001 - divide calculated delta by 2 - This value from E/O
3'b010 - divide calculated delta by 4 - This value from E/O
3'b011 - divide calculated delta by 8 - This value from E/O
3'b100 - divide calculated delta by 16 - This value from E/O
3'b101 - divide calculated delta by 32
3'b110 - divide calculated delta by 64
3'b111 - divide calculated delta by 128
</t>
  </si>
  <si>
    <t>Bits 4:3</t>
  </si>
  <si>
    <t>PSEMI_OT_SET_FLT_LIM</t>
  </si>
  <si>
    <t>LIM</t>
  </si>
  <si>
    <t>This register contains a "fixed" over-temperature threshold value for RISING die temperature. ADC conversions of the temperature channel will be compared with this value so we can decide when the die is getting too hot and we need to ENFORCE some action to ensure safety of the device &amp; system. This value is like a LINEAR11 value set with units of 0.25C per bit, but we will not store the mantissa bits, and the sign is expected to be positive), and we expect the value to be set to around +150C (0x0258 - if we don't store the mantissa)</t>
  </si>
  <si>
    <t>PSEMI_OT_CLR_FLT_LIM</t>
  </si>
  <si>
    <t>This register contains a "fixed" over-temperature threshold value for FALLING die temperature. ADC conversions of the temperature channel will be compared with this value so we can decide when the die has cooled enough to allow operation again. This value is like a LINEAR11 value set with units of 0.25C per bit, but we will not store the mantissa bits, and the sign is expected to be positive), and we expect the value to be set to around +125C (0x01F4 - if we don't store the mantissa)</t>
  </si>
  <si>
    <t>CFG_I2C</t>
  </si>
  <si>
    <t>NO_I2CADDR</t>
  </si>
  <si>
    <t>This OTP bit is used to show whether there is a valid value (or not) in the ADDR bits of this register. When the ADDR bits are set to a valid value, this register bit should be set to 1'b0 so that the OTP setting for the I2C device address propagates to the I2C hardware.</t>
  </si>
  <si>
    <t>ADDR</t>
  </si>
  <si>
    <t>No soft trim</t>
  </si>
  <si>
    <t>Soft-trim in power_control</t>
  </si>
  <si>
    <t>CONFIGADC1_R</t>
  </si>
  <si>
    <t>CONFIGADC2_R</t>
  </si>
  <si>
    <t>CONFIGADC3_R</t>
  </si>
  <si>
    <t>CONFIGADC4_R</t>
  </si>
  <si>
    <t>CONFIGADC5_R</t>
  </si>
  <si>
    <t>DAC_OFFSET_R</t>
  </si>
  <si>
    <t>CFG_DAC0_R</t>
  </si>
  <si>
    <t>CFG_DAC1_R</t>
  </si>
  <si>
    <t>CFG_I2C_R</t>
  </si>
  <si>
    <t>i2c_slave</t>
  </si>
  <si>
    <t>This block holds almost all the logic which is clocked by the I2C SCL clock signal.</t>
  </si>
  <si>
    <t>MASTER_TEST_UB</t>
  </si>
  <si>
    <t>MASTER_TEST_LB</t>
  </si>
  <si>
    <t>The I2C interface will only allow reads and writes of the full system bus when the (arbitrary) value 8'hA5 is written to this address location followed (in the next I2C transaction) by writing the value 8'h96 to MASTER_TEST_LB. Writing any other value to this address will clear the master test mode enable. This address location will read as 8'h01 when the master test mode is active and 8'h00 when not.</t>
  </si>
  <si>
    <t>The I2C interface will only allow reads and writes of the full system bus when the (arbitrary) value 8'hA5 is written to MASTER_TEST_UB followed (in the next I2C transaction) by writing the value 8'h96 to this address. Writing any other value to this address will clear the master test mode enable. This address location will read as 8'h01 when the master test mode is active and 8'h00 when not.</t>
  </si>
  <si>
    <t>nvm_wrap</t>
  </si>
  <si>
    <t>Soft-trim in latch_blk</t>
  </si>
  <si>
    <t>TM_ADC1</t>
  </si>
  <si>
    <t>TM_CH_ID</t>
  </si>
  <si>
    <t xml:space="preserve">When the TM_SEL_CH_ID bit is set to '1', the ADC will convert the channel selected by the TM_CH_ID1/0 bits as follows:
4'b0000 - VGPR for all 5 RTRIM channels. TM_CH_ID1 bits select the RTRIM channel
4'b0001 - VIN voltage measurement
4'b0010 - IIN input current measurement
4'b0011 - Charge pump output voltage
4'b0100 - VOUT for switching output 1
4'b0101 - VOUT for switching output 2
4'b0110 - VOUT for switching output 3
4'b0111 - VOUT for switching output 4
4'b1000 - IOUT for switching output 1
4'b1001 - IOUT for switching output 2
4'b1010 - IOUT for switching output 3
4'b1011 - IOUT for switching output 4
4'b1100 - Die temperature
4'b1101 - Not currently used
4'b1110 - VREF (Modulator) for test use only
4'b1111 - Analog test mux signals
</t>
  </si>
  <si>
    <t>TM_ADC_RST</t>
  </si>
  <si>
    <t>TM_DEC_RST</t>
  </si>
  <si>
    <t>TM_CONT_CONV</t>
  </si>
  <si>
    <t>TM_SEL_CH_ID</t>
  </si>
  <si>
    <t>This test mode signal resets the entire ADC (including the integrators in the modulator) so that a new conversion can start from a known state.</t>
  </si>
  <si>
    <t>This test mode signal allows the decimation filters for the ADC to be reset. This might be used in combination with the TM_CONT_CONV register bit to allow the current ADC result to be cleared.</t>
  </si>
  <si>
    <t>When the TM_CONT_CONV &amp; TM_SEL_CH_ID register bits are set then the ADC will continuously convert the input channel set by the TM_CH_ID register bits. The ADC will not pause for results to be collected, nor will the ADC require to be started. New ADC results will be available roughly every 50us (for ADC clock of 1.5MHz and decimation ratio of 64) which is approximately the same as the maximum rate for a continuously read 16-bit result via PMBus/I2C at 400kHz. When TM_CONT_CONV = 1'b0 and TM_SEL_CH_ID = 1'b1, the ADC will operate in a one-shot mode. A single conversion of the channel selected by TM_CH_ID will be kicked off every time the ADC_CTRL1[ADC_START] register bit is set to '1'.</t>
  </si>
  <si>
    <t>When the TM_SEL_CH_ID bit is set to '1', the ADC can be forced to convert a specific input channel as set by the TM_CH_ID register bits. When TM_SEL_CH_ID = 1'b0, the ADC channel will be set automatically by the values in the ADC_CH_SEL00 to ADC_CH_SEL15 registers.</t>
  </si>
  <si>
    <t>TM_EN_ADC</t>
  </si>
  <si>
    <t>Drives the tm_en_adc_o signal from the digital block. At the ADC_R2D2_Analog block this signal is the TM_EN pin. This test register bit is not used inside the digital block.</t>
  </si>
  <si>
    <t>TM_ADC2</t>
  </si>
  <si>
    <t>TM_CLK_CHOP_SEL</t>
  </si>
  <si>
    <t>When the TM_CLK_CHOP_SEL bit is set to '1', the CLK_CHOP signal from the digital to the analog block is driven directly by the TM_CLK_CHOP_DAT register bit. When TM_CLK_CHOP_SEL is set to '0', the TM_CLK_CHOP_DAT bit has no effect.</t>
  </si>
  <si>
    <t>TM_CLK_CHOP_DAT</t>
  </si>
  <si>
    <t>TM_ADC_MOD_EN_SEL</t>
  </si>
  <si>
    <t>When the TM_ADC_MOD_EN_SEL bit is set to '1', the ADC_MOD_EN signal from the digital to the analog block is driven directly by the TM_ADC_MOD_EN_DAT register bit. When TM_ADC_MOD_EN_SEL is set to '0', the TM_ADC_MOD_EN_DAT bit has no effect.</t>
  </si>
  <si>
    <t>TM_ADC_MOD_EN_DAT</t>
  </si>
  <si>
    <t>TM_ADC_ON_SEL</t>
  </si>
  <si>
    <t>When the TM_ADC_ON_SEL bit is set to '1', the ADC_ON[15:0] signals from the digital to the analog block are driven directly by the TM_ADC_ON_DAT register bit. When TM_ADC_ON_SEL is set to '0', the TM_ADC_ON_DAT bit has no effect. Note that a single bit is used for all 16 bits because there is no difference in the RTL code in timing, or logic state, between any of the ADC_ON[15:0] signals.</t>
  </si>
  <si>
    <t>TM_ADC_ON_DAT</t>
  </si>
  <si>
    <t>ADC_CHAN_ID</t>
  </si>
  <si>
    <t>This register bit indicates to the bus_master whether the latest ADC result should be corrected for gain error or not. The value for this bit depends on the CH_ID values and comes from MTP data where there is a channel-by-channel enable for gain error correction for each ADC input channel.</t>
  </si>
  <si>
    <t>This register bit indicates to the bus_master whether the latest ADC result should be corrected for offset or not. The value for this bit depends on the CH_ID values and comes from MTP data where there is a channel-by-channel enable for offset correction for each ADC input channel.</t>
  </si>
  <si>
    <t>CH_ID</t>
  </si>
  <si>
    <t xml:space="preserve">The CH_ID register bits indicate the channel which was last converted. This is an internal register, although it can also be read via the private test mode. The channels are defined as follows:
4'b0000 - GPR voltage setting resistor for all switching outputs
4'b0001 - VIN voltage measurement
4'b0010 - IIN current measurement
4'b0011 - Charge pump output voltage ("Vx")
4'b0100 - VOUT for switching output 1
4'b0101 - VOUT for switching output 2
4'b0110 - VOUT for switching output 3
4'b0111 - VOUT for switching output 4
4'b1000 - IOUT for switching output 1
4'b1001 - IOUT for switching output 2
4'b1010 - IOUT for switching output 3
4'b1011 - IOUT for switching output 4
4'b1100 - Die temperature
4'b1110 - Not currently used
4'b0100 - Voltage reference for all the switching outputs
4'b1111 - Analog MUX test input
</t>
  </si>
  <si>
    <t>ADC_CHAN_RSLT_MS</t>
  </si>
  <si>
    <t>ADC_RSLT</t>
  </si>
  <si>
    <t>The ADC_RSLT register bits give the raw (uncorrected) value for the most recent ADC conversion. The ADC presents a 16-bit, signed result (although we only anticipate ENOB around 10-11 bits) and this register holds the FIXME most significant bits of that value. As we need more than 8-bits, we need to use 2 registers to hold the total ADC result value.</t>
  </si>
  <si>
    <t>ADC_CHAN_RSLT_LS</t>
  </si>
  <si>
    <t>The ADC_RSLT register bits give the raw (uncorrected) value for the most recent ADC conversion. The ADC presents a 16-bit, signed result (although we only anticipate ENOB around 10-11 bits) and this register holds the 8 least significant bits of that value. As we need more than 8-bits, we need to use 2 registers to hold the total ADC result value.</t>
  </si>
  <si>
    <t>ADC_CTRL1</t>
  </si>
  <si>
    <t>ADC_DONE</t>
  </si>
  <si>
    <t>The ADC_DONE register bit indicates that a new ADC result is available in the ADC_CHAN_RSLT register. The ADC_DONE flag is used by the system when automatically converting multiple channels in a round-robin scheme.</t>
  </si>
  <si>
    <t>ADC_START</t>
  </si>
  <si>
    <t>The ADC_START register bit is self-clearing. The ADC_START register bit is used by the system to start the next ADC conversion (when the current result has been captured). When managing the ADC in test mode, the ADC_START register bit may also be set via PMBus/I2C writes via the private test interface. Note that setting ADC_START to 1'b1 should only be done when the the ADC_DONE register bit is also '1' to indicate that the ADC is not active. Attempting to start a new conversion when the ADC is already busy will be ignored.</t>
  </si>
  <si>
    <t>CH13_21</t>
  </si>
  <si>
    <t>NVM_ECC_EN</t>
  </si>
  <si>
    <t>TM_LOOP</t>
  </si>
  <si>
    <t xml:space="preserve">Allows looping of reads which can help when trying to characterize the OTP supply current in production testing.
</t>
  </si>
  <si>
    <t>PAGE</t>
  </si>
  <si>
    <t>0x0A</t>
  </si>
  <si>
    <t>Mark OTP A as valid</t>
  </si>
  <si>
    <t>Bits 5:4</t>
  </si>
  <si>
    <t>IIN_UC</t>
  </si>
  <si>
    <t>VBATT_UV</t>
  </si>
  <si>
    <t>VOUT_OV</t>
  </si>
  <si>
    <t>IIN_UC_WARN</t>
  </si>
  <si>
    <t>VOUT_OV_WARN</t>
  </si>
  <si>
    <t>FLT_SHDN1</t>
  </si>
  <si>
    <t>FLT_SHDN2</t>
  </si>
  <si>
    <t>IIN_UC_FLT_SHDN</t>
  </si>
  <si>
    <t>EXT1_OV_FLT_SHDN</t>
  </si>
  <si>
    <t>EXT2_OV_FLT_SHDN</t>
  </si>
  <si>
    <t>VOUT_UV_FLT_SHDN</t>
  </si>
  <si>
    <t>VOUT_OV_FLT_SHDN</t>
  </si>
  <si>
    <t>FLT_ACTIVE</t>
  </si>
  <si>
    <t>IIN_UC_FLT_ACT</t>
  </si>
  <si>
    <t>IIN_OC_FLT_ACT</t>
  </si>
  <si>
    <t>IOUT_OC_FLT_ACT</t>
  </si>
  <si>
    <t>VIN_UV_FLT_ACT</t>
  </si>
  <si>
    <t>VIN_OV_FLT_ACT</t>
  </si>
  <si>
    <t>FLT_MASK1</t>
  </si>
  <si>
    <t>IIN_UC_FLT_MASK</t>
  </si>
  <si>
    <t>EXT1_OV_FLT_MASK</t>
  </si>
  <si>
    <t>EXT2_OV_FLT_MASK</t>
  </si>
  <si>
    <t>FLT_MASK2</t>
  </si>
  <si>
    <t>VOUT_UV_FLT_MASK</t>
  </si>
  <si>
    <t>VOUT_OV_FLT_MASK</t>
  </si>
  <si>
    <t>WARN_MASK1</t>
  </si>
  <si>
    <t>WARN_MASK2</t>
  </si>
  <si>
    <t>TEMP_OT_WARN_MASK</t>
  </si>
  <si>
    <t>IIN_UC_WARN_MASK</t>
  </si>
  <si>
    <t>IIN_OC_WARN_MASK</t>
  </si>
  <si>
    <t>IOUT_OC_WARN_MASK</t>
  </si>
  <si>
    <t>VIN_UV_WARN_MASK</t>
  </si>
  <si>
    <t>VIN_OV_WARN_MASK</t>
  </si>
  <si>
    <t>EXT1_OV_WARN_MASK</t>
  </si>
  <si>
    <t>EXT2_OV_WARN_MASK</t>
  </si>
  <si>
    <t>VBATT_UV_WARN_MASK</t>
  </si>
  <si>
    <t>VBATT_OV_WARN_MASK</t>
  </si>
  <si>
    <t>VOUT_UV_WARN_MASK</t>
  </si>
  <si>
    <t>VOUT_OV_WARN_MASK</t>
  </si>
  <si>
    <t>DEGLITCH</t>
  </si>
  <si>
    <t>WATCHDOG</t>
  </si>
  <si>
    <t>WD_TIME</t>
  </si>
  <si>
    <t>WD_ENABLE</t>
  </si>
  <si>
    <t>WD_I2C_RESET</t>
  </si>
  <si>
    <t>WD_RESET</t>
  </si>
  <si>
    <t>TEMP_LIM</t>
  </si>
  <si>
    <t>TEMP_SYS</t>
  </si>
  <si>
    <t>TEMP_LIMIT</t>
  </si>
  <si>
    <t>FLT_STATUS1</t>
  </si>
  <si>
    <t>IIN_UC_FLT</t>
  </si>
  <si>
    <t>WIN_UV_FLT</t>
  </si>
  <si>
    <t>EXT1_OV_FLT</t>
  </si>
  <si>
    <t>EXT2_OV_FLT</t>
  </si>
  <si>
    <t>FLT_STATUS2</t>
  </si>
  <si>
    <t>VBATT_UV_FLT</t>
  </si>
  <si>
    <t>VBATT_OV_FLT</t>
  </si>
  <si>
    <t>VOUT_UV_FLT</t>
  </si>
  <si>
    <t>VOUT_OV_FLT</t>
  </si>
  <si>
    <t>WARN_STATUS1</t>
  </si>
  <si>
    <t>WARN_STATUS2</t>
  </si>
  <si>
    <t>WIN_UV_WARN</t>
  </si>
  <si>
    <t>IC_STATUS1</t>
  </si>
  <si>
    <t>IC_STATUS2</t>
  </si>
  <si>
    <t>IC_OTP</t>
  </si>
  <si>
    <t>IC_ILIM</t>
  </si>
  <si>
    <t>IC_OVP</t>
  </si>
  <si>
    <t>REVERSE_SSTIMOUT</t>
  </si>
  <si>
    <t>WD_TIMEOUT</t>
  </si>
  <si>
    <t>SYS_OTP</t>
  </si>
  <si>
    <t>EXT_EN_IND</t>
  </si>
  <si>
    <t>CH_LOOP_LIM</t>
  </si>
  <si>
    <t>CH15</t>
  </si>
  <si>
    <t>Check into Cliosoft after adding registers from V1.75 of the datasheet</t>
  </si>
  <si>
    <t>Get the shadow registers and OTP space into sync because using the 64-bit writes from nvm_ctrl assumes a 1:1 mapping between OTP location and shadow register.</t>
  </si>
  <si>
    <t>Add a 16th ADC round-robin channel select bit and move the ADC round-robin max channel count limit to be all in one location instead of being split across 2.</t>
  </si>
  <si>
    <t>Assume the OTP is no longer directly mapped to the 8-bit register address. We think we might run out of space before tape-out, so better to make the change now. Spread the RTL blocks further part in the register address space which has effectively doubled. We assign the OTP addresses to the range 256 to 383, but in reality, this is only to keep track of which OTP byte contains which data. In reality the indirect accesses will only use the 7-bits of address needed for the OTP itself.</t>
  </si>
  <si>
    <t>DUMMY0</t>
  </si>
  <si>
    <t>DUMMY1</t>
  </si>
  <si>
    <t>Used for fault signals. Might not be needed for GIMLI2?</t>
  </si>
  <si>
    <t>Dummy placeholder reg for the power_ctrl block</t>
  </si>
  <si>
    <t>Dummy placeholder reg for the flt_ctrl block</t>
  </si>
  <si>
    <t>ADC_OFF08</t>
  </si>
  <si>
    <t>ADC_OFF09</t>
  </si>
  <si>
    <t>ADC_OFF10</t>
  </si>
  <si>
    <t>ADC_OFF11</t>
  </si>
  <si>
    <t>ADC_OFF12</t>
  </si>
  <si>
    <t>ADC_OFF13</t>
  </si>
  <si>
    <t>ADC_OFF14</t>
  </si>
  <si>
    <t>ADC_OFF15</t>
  </si>
  <si>
    <t>ADC_GAIN08</t>
  </si>
  <si>
    <t>ADC_GAIN09</t>
  </si>
  <si>
    <t>ADC_GAIN10</t>
  </si>
  <si>
    <t>ADC_GAIN11</t>
  </si>
  <si>
    <t>ADC_GAIN12</t>
  </si>
  <si>
    <t>ADC_GAIN13</t>
  </si>
  <si>
    <t>ADC_GAIN14</t>
  </si>
  <si>
    <t>ADC_GAIN15</t>
  </si>
  <si>
    <t>Expand the ADC offset and gain error corrections for each ADC input from 8-bits to 16-bits. This is enough to exceed a 64-byte PAGE (and we still expect a bunch of OTP trim/test values which are not yet known). As a result we will use only a single PAGE in the OTP.</t>
  </si>
  <si>
    <t>SCALE_IIN</t>
  </si>
  <si>
    <t>FIXME, might we be able to share the ADC_SCALE_IOUT value for the IIN ADC conversions? The PMBus output current will be in the same 2s complement sign, 5.10 format. Current measurements are not expected to be particularly accurate (15%?), so we could set the full scale current for IIN to be the same as for IOUT.</t>
  </si>
  <si>
    <t>As we now have a single logical PAGE, we only need one NVM location to hold the "page valid" bits. Remove the duplicate which was for the previous 2nd page.</t>
  </si>
  <si>
    <t>NVM_RW</t>
  </si>
  <si>
    <t xml:space="preserve">The NVM_RW bit is self clearing. Writing this bit to '1' will trigger an automatic read of a 64-bit block of the OTP (with the block selected by address bits NVM_PA[6:3]). At the end of the read the data can be fetched from the NVM_DATAx registers. If the NVM_ADDR value is chnaged, but the NVM_RW bit is set to '0', then no automatic read will occur and it is assumed that the address value has been written prior to writing data to the OTP. </t>
  </si>
  <si>
    <t>Expand the NVM_ADDR register to add a new NVM_RW bit which is used to trigger automatic reads of OTP data.</t>
  </si>
  <si>
    <t>Bits 6:3</t>
  </si>
  <si>
    <t>NVM_PAH</t>
  </si>
  <si>
    <t>NVM_PAL</t>
  </si>
  <si>
    <t>For convenience split the bit in the NVM_ADDR register into 2 fields. Function is unchanged, but we may use the bits which identify the 64-bit block differently to the bits which identify the byte inside that block.</t>
  </si>
  <si>
    <t>Change the NVM_DATAx registers to protected_unique data type as the actual flops are inside the nvm_ctrl block.</t>
  </si>
  <si>
    <t>The OTP_WTIM0 and OTP_WTIM1 registers define a counter value (in oscillator clocks) for the PWE pulse width when writing a value to the OTP. The target PWE pulse width is 300-350us for each byte with a nominal value of 325us. For long term reliability of the OTP data it is desirable to keep the PWE pulse width accurate. The oscillator clock frequency is expected to be 12MHz +/- 10%. There will be accuracy tolerances on top of the nominal frequency range (especially before the oscillator is trimmed). The counter value allows the actual clock frequency to be measured prior to writing any data to the OTP instance. The OTP_WTIM0 register holds bit 7:0 of the counter value. The OTP_WTIM1 register holds bits 15:8 of the counter value.</t>
  </si>
  <si>
    <t>The OTP_WTIM1 and OTP_WTIM0 registers define a counter value (in oscillator clocks) for the PWE pulse width when writing a value to the OTP. The target PWE pulse width is 300-350us for each byte with a nominal value of 325us. For long term reliability of the OTP data it is desirable to keep the PWE pulse width accurate. The oscillator clock frequency is expected to be 12MHz +/- 10%. There will be accuracy tolerances on top of the nominal frequency range (especially before the oscillator is trimmed). The counter value allows the actual clock frequency to be measured prior to writing any data to the OTP instance. The OTP_WTIM0 register holds bit 7:0 of the counter value. The OTP_WTIM1 register holds bits 15:8 of the counter value.</t>
  </si>
  <si>
    <t>Expand the OTP_WTIM1 register from3 to 8-bits to match the nvm_ctrl IP. We need about 12 to 13-bits in reality for GIMLI2 assuming a 12MHz oscillator.</t>
  </si>
  <si>
    <t>Modify the ADC_CHAN_ID register to use a 3-bit ADC channel ID value instead of the 4-bits from R2D2. Reduce the size of the register to match.</t>
  </si>
  <si>
    <t>ADC_SCALE_VOUT_UB</t>
  </si>
  <si>
    <t>ADC_SCALE_VOUT_LB</t>
  </si>
  <si>
    <t>ADC_SCALE_VBAT_UB</t>
  </si>
  <si>
    <t>ADC_SCALE_VBAT_LB</t>
  </si>
  <si>
    <t>SCALE_VBATT</t>
  </si>
  <si>
    <t>ADC_SCALE_VIN_UB</t>
  </si>
  <si>
    <t>ADC_SCALE_VIN_LB</t>
  </si>
  <si>
    <t>ADC_SCALE_IOUT_UB</t>
  </si>
  <si>
    <t>ADC_SCALE_IOUT_LB</t>
  </si>
  <si>
    <t>ADC_SCALE_TEMP_UB</t>
  </si>
  <si>
    <t>ADC_SCALE_TEMP_LB</t>
  </si>
  <si>
    <t>ADC_SCALE_VEXT1_UB</t>
  </si>
  <si>
    <t>ADC_SCALE_VEXT1_LB</t>
  </si>
  <si>
    <t>SCALE_VEXT1</t>
  </si>
  <si>
    <t>ADC_SCALE_VEXT2_UB</t>
  </si>
  <si>
    <t>ADC_SCALE_VEXT2_LB</t>
  </si>
  <si>
    <t>SCALE_VEXT2</t>
  </si>
  <si>
    <t>Expand the OTP locations used to store scaling factors for bits to volts, amps etc from 8 to 16-bits. Also allow extra words because the customer register map now has OV and/or UV settings (in volts, amps etc) for all 8 ADC channels, even though we only explicitly report 5 ADC channels.</t>
  </si>
  <si>
    <t>Expand the HEX address values from 2 to 3 characters. This is part of extending the internal system address bus from 8 to 9-bits to help with OTP accesses from the bus_master block for ADC corrections.</t>
  </si>
  <si>
    <t>Create a new I2C test register which will allow us to set the 9th bit of the internal system bus address to 1 so that we can access OTP data directly via I2C. This is really only a test mode as normal OTP reads via I2C will use the NVM_DATAx registers.</t>
  </si>
  <si>
    <t>TM_I2C_MSB</t>
  </si>
  <si>
    <t>This bit can be set via an I2C read/write and would allow the I2C interface to directly access the OTP at addresses 256 to 383. Normally OTP reads via I2C will go via the NVM_DATAx registers.</t>
  </si>
  <si>
    <t>ADDR8</t>
  </si>
  <si>
    <t>Change the 2 FLT_STATUS and 2 WARN_STATUS registers in the custoemr memory map to a unique register type as we will need some special RTL code to implement these bits.</t>
  </si>
  <si>
    <t>The INDEX0 status bit will indicate which bank of OTP was found to have valid data in. Currently the 128x8 OTP instance in GIMLI2 uses too much data to support more than 1 bank. As a result this status bit will always read as a logic '0'.</t>
  </si>
  <si>
    <t>Allows selection of a specific PAGE of OTP memory to be re-loaded to the shadow registers. GIMLI2 only supports a single PAGE (and so this bit is unused).</t>
  </si>
  <si>
    <t>Tweak bit descriptions in NVM_CMD and NVM_STATUS as GIMLI2 will only support a single logical bank in the OTP.</t>
  </si>
  <si>
    <t>Change the IC_ENABLE register from a customer to a customer-unique type. We expect this register to live in the i2c_slave block so we can read/write it without the oscillator running.</t>
  </si>
  <si>
    <t>Change the OTP default value for the CFG_I2C NVM location.</t>
  </si>
  <si>
    <t>Change the WATCHDOG user register to a unique type as one of the bits is self-clearing, so we need some special RTL code.</t>
  </si>
  <si>
    <t>Modify the power-on-reset value of the CFG_I2C_R register.</t>
  </si>
  <si>
    <t>These OTP bits define the most significant bits of the PE26100 I2C Device Address value. Allowing OTP control of some of the bits of the device address allows the maximum device address flexibility in case we wish to communicate with multiple devices (during HTOL or parallel device testing for example).</t>
  </si>
  <si>
    <t>We have agreed that to help with bench testing of parallel devices when the OTP isempty, we will use the chip ADDR pin to set the 3 LS bits of the I2C device address under all conditions. As a result reduce the number of bits defined for NVM and shadow register in the memory map.</t>
  </si>
  <si>
    <t>0x10</t>
  </si>
  <si>
    <t>Fix POR value of the CFG_I2C_R register.</t>
  </si>
  <si>
    <t>Fix default OTP value of the CFG_I2C OTP location.</t>
  </si>
  <si>
    <t>The IC_STATUS1 register is a clear-on-read register, so it needs to be a unique type so we can implement non-standard register read/write by hand in the RTL.</t>
  </si>
  <si>
    <t>RC</t>
  </si>
  <si>
    <t>Clear-on-read register accessible via I2C</t>
  </si>
  <si>
    <t>At Luuk's request define a clear-on-read register type, add it to the drop-down list and then use it for the 5 registers in the current datashete which have been defined as clear-on-read.</t>
  </si>
  <si>
    <t>0x95</t>
  </si>
  <si>
    <t>0x1A</t>
  </si>
  <si>
    <t>0xFF</t>
  </si>
  <si>
    <t>0xAA</t>
  </si>
  <si>
    <t>0x55</t>
  </si>
  <si>
    <t>0x04</t>
  </si>
  <si>
    <t>Modify the power-on-reset column for registers: ADC_CHAN_ID, PATTERN_5555, PATTERN_AAAA, PATTERN_FFFF, CHIP_ID and PSEMI to help with verification. Only the ADC_CHAN_ID results in an RTL change as most of the others are read-only anyway.</t>
  </si>
  <si>
    <t>A new internal IIN current sense option has been added. It is likely that we may need different offset &amp; gain correction for the internal option. It is possible that the nominal resistance value is 6mOhm for internal and 10mOhm for external, so we may need a different scaling factor too. Shuffle the OTP memory map to add space for these possible new values (which are all read direct from OTP and do not need shadow values).</t>
  </si>
  <si>
    <t>ADC_OFF16</t>
  </si>
  <si>
    <t>ADC_OFF17</t>
  </si>
  <si>
    <t>ADC_GAIN16</t>
  </si>
  <si>
    <t>ADC_GAIN17</t>
  </si>
  <si>
    <t>ADC_SCALE_IIN_INT_UB</t>
  </si>
  <si>
    <t>ADC_SCALE_IIN_INT_LB</t>
  </si>
  <si>
    <t>ADC_SCALE_IIN_EXT_UB</t>
  </si>
  <si>
    <t>ADC_SCALE_IIN_EXT_LB</t>
  </si>
  <si>
    <t>Based on cliosoft V1 of the Cadence GIMLI2_Digital symbol, add the following trim.config signals to the OTP and shadow registers:
trimcs&lt;23:0&gt;
trimdel&lt;1:0&gt;
trimextg&lt;1:0&gt;
trimgm&lt;7:0&gt;
trimmint&lt;7:0&gt;
trimpower&lt;15:0&gt;
trimrefs&lt;27:0&gt;
trimslope&lt;7:0&gt;</t>
  </si>
  <si>
    <t>TRIMCS0</t>
  </si>
  <si>
    <t>TRIMCS1</t>
  </si>
  <si>
    <t>TRIMCS2</t>
  </si>
  <si>
    <t>TRIMCS</t>
  </si>
  <si>
    <t>TRIMGM</t>
  </si>
  <si>
    <t>TRIMMINT</t>
  </si>
  <si>
    <t>TRIMPOWER0</t>
  </si>
  <si>
    <t>TRIMPOWER1</t>
  </si>
  <si>
    <t>TRIMPOWER</t>
  </si>
  <si>
    <t>TRIMREFS0</t>
  </si>
  <si>
    <t>TRIMREFS1</t>
  </si>
  <si>
    <t>TRIMREFS2</t>
  </si>
  <si>
    <t>TRIMREFS3</t>
  </si>
  <si>
    <t>TRIMREFS</t>
  </si>
  <si>
    <t>TRIMSLOPE</t>
  </si>
  <si>
    <t>TRIMMISC0</t>
  </si>
  <si>
    <t>Bits 3:2</t>
  </si>
  <si>
    <t>TRIMDEL</t>
  </si>
  <si>
    <t>TRIMEXTG</t>
  </si>
  <si>
    <t>TRIMCS0_R</t>
  </si>
  <si>
    <t>TRIMCS1_R</t>
  </si>
  <si>
    <t>TRIMCS2_R</t>
  </si>
  <si>
    <t>TRIMGM_R</t>
  </si>
  <si>
    <t>TRIMMINT_R</t>
  </si>
  <si>
    <t>TRIMPOWER0_R</t>
  </si>
  <si>
    <t>TRIMPOWER1_R</t>
  </si>
  <si>
    <t>Drives trimcs_d&lt;7:0&gt; from the OTP in the digital block via this shadow register in latch_blk.</t>
  </si>
  <si>
    <t>Drives trimcs_d&lt;15:8&gt; from the OTP in the digital block via this shadow register in latch_blk.</t>
  </si>
  <si>
    <t>Drives trimcs_d&lt;23:16&gt; from the OTP in the digital block via this shadow register in latch_blk.</t>
  </si>
  <si>
    <t>Drives trimdel_d&lt;7:0&gt; from the OTP in the digital block via this shadow register in latch_blk.</t>
  </si>
  <si>
    <t>Drives trimmint_d&lt;7:0&gt; from the OTP in the digital block via this shadow register in latch_blk.</t>
  </si>
  <si>
    <t>Drives trimpower_d&lt;7:0&gt; from the OTP in the digital block via this shadow register in latch_blk.</t>
  </si>
  <si>
    <t>Drives trimpower_d&lt;15:8&gt; from the OTP in the digital block via this shadow register in latch_blk.</t>
  </si>
  <si>
    <t>Drives trimcs_d&lt;7:0&gt; from the digital block via a shadow register in latch_blk.</t>
  </si>
  <si>
    <t>Drives trimcs_d&lt;15:8&gt; from the digital block via a shadow register in latch_blk.</t>
  </si>
  <si>
    <t>Drives trimcs_d&lt;23:16&gt; from the digital block via a shadow register in latch_blk.</t>
  </si>
  <si>
    <t>Drives trimgm_d&lt;7:0&gt; from the digital block via a shadow register in latch_blk.</t>
  </si>
  <si>
    <t>Drives trimmint_d&lt;7:0&gt; from the digital block via a shadow register in latch_blk.</t>
  </si>
  <si>
    <t>Drives trimpower_d&lt;7:0&gt; from the digital block via a shadow register in latch_blk.</t>
  </si>
  <si>
    <t>Drives trimpower_d&lt;15:8&gt; from the digital block via a shadow register in latch_blk.</t>
  </si>
  <si>
    <t>Drives trimrefs_d&lt;7:0&gt; from the digital block via a shadow register in latch_blk.</t>
  </si>
  <si>
    <t>Drives trimrefs_d&lt;15:8&gt; from the digital block via a shadow register in latch_blk.</t>
  </si>
  <si>
    <t>Drives trimrefs_d&lt;23:16&gt; from the digital block via a shadow register in latch_blk.</t>
  </si>
  <si>
    <t>Drives trimrefs_d&lt;27:24&gt; from the digital block via a shadow register in latch_blk.</t>
  </si>
  <si>
    <t>Drives trimslope_d&lt;7:0&gt; from the digital block via a shadow register in latch_blk.</t>
  </si>
  <si>
    <t>Drives trimdel_d&lt;1:0&gt; from the digital block via a shadow register in latch_blk.</t>
  </si>
  <si>
    <t>Drives trimextg_d&lt;7:0&gt; from the digital block via a shadow register in latch_blk.</t>
  </si>
  <si>
    <t>TRIMREFS0_R</t>
  </si>
  <si>
    <t>TRIMREFS1_R</t>
  </si>
  <si>
    <t>TRIMREFS2_R</t>
  </si>
  <si>
    <t>TRIMREFS3_R</t>
  </si>
  <si>
    <t>TRIMSLOPE_R</t>
  </si>
  <si>
    <t>TRIMMISC0_R</t>
  </si>
  <si>
    <t>Drives trimextg_d&lt;1:0&gt; from the OTP in the digital block via this shadow register in latch_blk.</t>
  </si>
  <si>
    <t>Drives trimdel_d&lt;1:0&gt; from the OTP in the digital block via this shadow register in latch_blk.</t>
  </si>
  <si>
    <t>Drives trimslope_d&lt;7:0&gt; from the OTP in the digital block via this shadow register in latch_blk.</t>
  </si>
  <si>
    <t>Drives trimrefs_d&lt;27:24&gt; from the OTP in the digital block via this shadow register in latch_blk.</t>
  </si>
  <si>
    <t>Drives trimrefs_d&lt;15:8&gt; from the OTP in the digital block via this shadow register in latch_blk.</t>
  </si>
  <si>
    <t>Drives trimrefs_d&lt;7:0&gt; from the OTP in the digital block via this shadow register in latch_blk.</t>
  </si>
  <si>
    <t>VINRES</t>
  </si>
  <si>
    <t>FSW</t>
  </si>
  <si>
    <t>STEP_DOWN</t>
  </si>
  <si>
    <t>CHRPUMP</t>
  </si>
  <si>
    <t>Add the new VINRES bit to the MODE register to track datasheet updates.
Update the FREQUENCY register to match V1.9 of the datasheet.
Remove STEP_UP/DOWN bit from VOUT_REG register. Change VOUT_REG and VBATT_REG from 7bit to 8bit to match V1.9 of the datasheet.
Update the IC_STATUS2 register to match V1.9 of the datasheet.</t>
  </si>
  <si>
    <t>TM_REFS</t>
  </si>
  <si>
    <t>TMREFS</t>
  </si>
  <si>
    <t>This register drives the tmrefs_d&lt;7:0&gt; signals from the digital block. The register value is not used in the digital block.</t>
  </si>
  <si>
    <t>TM_ENABLE</t>
  </si>
  <si>
    <t>TMREFS_EN</t>
  </si>
  <si>
    <t>This register bit drives the tmrefs_en_d signal from the digital block. The register value is not used in the digital block.</t>
  </si>
  <si>
    <t>Add new register bits to drive tmrefs&lt;7:0&gt; and tmrefs_en which comes cliosoft V1 of the Cadence GIMLI2_Digital symbol.</t>
  </si>
  <si>
    <t>0x08</t>
  </si>
  <si>
    <t>0x88</t>
  </si>
  <si>
    <t>0xC6</t>
  </si>
  <si>
    <t>0xFA</t>
  </si>
  <si>
    <t>Modify the default NVM values for the ADC round robin scheme to select a simple loop of each of the 8 possible channels.</t>
  </si>
  <si>
    <t xml:space="preserve">Each bit of this register will (when set to '1') enable the automatic digital gain error correction for ADC results for the corresponding ADC input channel number (0 to 7). When set to '0', no digital gain error correction will be applied to ADC results for the corresponding ADC input channel number. </t>
  </si>
  <si>
    <t>0x12</t>
  </si>
  <si>
    <t>Modify the OTP defaults for some of the CONFIGADCx registers to get the ADC control block working as expected.</t>
  </si>
  <si>
    <t xml:space="preserve">The CHOPCFG register bits can configure a clock signal going to a chopper amplifier which is part of the ADC telemetry block. When the ADC is configured to sense current (IIN or IOUT) the clk_chop signal should run to improve the accuracy of the measured value.  CHOPCFG sets the divisorof the 12MHz clock, where 0 =12MHz, 1 = 6MHz, 2 = 3MHz, ... 15 = 750KHz.
</t>
  </si>
  <si>
    <t>Drives trimrefs_d&lt;23:16&gt; from the OTP in the digital block via this shadow register in latch_blk.
Trimrefs_d&lt;19:14&gt; provide the oscillator trim. We need to set the clock to the slowest frequency for start-up which is 6'b10_0000.</t>
  </si>
  <si>
    <t>Modify the power-on-reset value for the TRIMREFS2_R register as this contains the 12MHz oscillator trim MS bit. We need to make sure the oscillator runs slow at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</si>
</sst>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2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4"/>
      <color theme="3" tint="-0.249977111117893"/>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b/>
      <sz val="12"/>
      <color theme="3" tint="-0.249977111117893"/>
      <name val="Calibri"/>
      <family val="2"/>
      <scheme val="minor"/>
    </font>
    <font>
      <sz val="12"/>
      <color theme="0"/>
      <name val="Calibri"/>
      <family val="2"/>
      <scheme val="minor"/>
    </font>
    <font>
      <sz val="14"/>
      <color theme="1"/>
      <name val="Calibri"/>
      <family val="2"/>
      <scheme val="minor"/>
    </font>
    <font>
      <sz val="11"/>
      <color theme="1"/>
      <name val="Calibri"/>
      <family val="2"/>
      <scheme val="minor"/>
    </font>
    <font>
      <sz val="11"/>
      <color rgb="FFFF0000"/>
      <name val="Calibri"/>
      <family val="2"/>
      <scheme val="minor"/>
    </font>
    <font>
      <sz val="8"/>
      <color theme="1"/>
      <name val="Calibri"/>
      <family val="2"/>
      <scheme val="minor"/>
    </font>
    <font>
      <sz val="10"/>
      <color theme="1"/>
      <name val="Calibri"/>
      <family val="2"/>
      <scheme val="minor"/>
    </font>
    <font>
      <sz val="10"/>
      <color theme="3" tint="-0.249977111117893"/>
      <name val="Arial Narrow"/>
      <family val="2"/>
    </font>
    <font>
      <sz val="10"/>
      <name val="Calibri"/>
      <family val="2"/>
      <scheme val="minor"/>
    </font>
    <font>
      <b/>
      <sz val="10"/>
      <color rgb="FFFF0000"/>
      <name val="Calibri"/>
      <family val="2"/>
      <scheme val="minor"/>
    </font>
    <font>
      <b/>
      <sz val="10"/>
      <name val="Calibri"/>
      <family val="2"/>
      <scheme val="minor"/>
    </font>
    <font>
      <sz val="10"/>
      <color theme="0"/>
      <name val="Calibri"/>
      <family val="2"/>
      <scheme val="minor"/>
    </font>
    <font>
      <b/>
      <sz val="10"/>
      <color theme="3" tint="-0.249977111117893"/>
      <name val="Calibri"/>
      <family val="2"/>
    </font>
    <font>
      <b/>
      <sz val="10"/>
      <color theme="5" tint="-0.249977111117893"/>
      <name val="Calibri"/>
      <family val="2"/>
      <scheme val="minor"/>
    </font>
    <font>
      <b/>
      <sz val="10"/>
      <color theme="3" tint="-0.249977111117893"/>
      <name val="Calibri"/>
      <family val="2"/>
      <scheme val="minor"/>
    </font>
    <font>
      <b/>
      <sz val="11"/>
      <color rgb="FFFF0000"/>
      <name val="Calibri"/>
      <family val="2"/>
      <scheme val="minor"/>
    </font>
    <font>
      <sz val="8"/>
      <color theme="1"/>
      <name val="Courier New"/>
      <family val="3"/>
    </font>
  </fonts>
  <fills count="2">
    <fill>
      <patternFill patternType="none"/>
    </fill>
    <fill>
      <patternFill patternType="gray125"/>
    </fill>
  </fills>
  <borders count="27">
    <border>
      <left/>
      <right/>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style="medium">
        <color theme="8" tint="-0.24994659260841701"/>
      </top>
      <bottom style="medium">
        <color theme="8" tint="-0.24994659260841701"/>
      </bottom>
      <diagonal/>
    </border>
    <border>
      <left/>
      <right style="thin">
        <color theme="8" tint="-0.249977111117893"/>
      </right>
      <top/>
      <bottom/>
      <diagonal/>
    </border>
    <border>
      <left style="thin">
        <color theme="8" tint="-0.249977111117893"/>
      </left>
      <right/>
      <top/>
      <bottom style="thin">
        <color theme="8" tint="-0.249977111117893"/>
      </bottom>
      <diagonal/>
    </border>
    <border>
      <left/>
      <right/>
      <top/>
      <bottom style="thin">
        <color theme="8" tint="-0.249977111117893"/>
      </bottom>
      <diagonal/>
    </border>
    <border>
      <left style="thin">
        <color theme="8" tint="-0.249977111117893"/>
      </left>
      <right/>
      <top/>
      <bottom/>
      <diagonal/>
    </border>
    <border>
      <left style="thin">
        <color theme="8" tint="-0.249977111117893"/>
      </left>
      <right/>
      <top style="thin">
        <color theme="8" tint="-0.249977111117893"/>
      </top>
      <bottom style="thin">
        <color theme="8" tint="-0.249977111117893"/>
      </bottom>
      <diagonal/>
    </border>
    <border>
      <left/>
      <right/>
      <top style="thin">
        <color theme="8" tint="-0.249977111117893"/>
      </top>
      <bottom style="thin">
        <color theme="8"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8" tint="-0.249977111117893"/>
      </top>
      <bottom/>
      <diagonal/>
    </border>
    <border>
      <left/>
      <right/>
      <top/>
      <bottom style="thin">
        <color indexed="64"/>
      </bottom>
      <diagonal/>
    </border>
    <border>
      <left style="thin">
        <color indexed="64"/>
      </left>
      <right/>
      <top/>
      <bottom style="thin">
        <color indexed="64"/>
      </bottom>
      <diagonal/>
    </border>
    <border>
      <left style="medium">
        <color theme="8" tint="-0.24994659260841701"/>
      </left>
      <right style="thin">
        <color theme="8" tint="-0.24994659260841701"/>
      </right>
      <top style="medium">
        <color theme="8" tint="-0.24994659260841701"/>
      </top>
      <bottom style="medium">
        <color theme="8" tint="-0.24994659260841701"/>
      </bottom>
      <diagonal/>
    </border>
    <border>
      <left style="thin">
        <color theme="8" tint="-0.24994659260841701"/>
      </left>
      <right style="medium">
        <color theme="8" tint="-0.24994659260841701"/>
      </right>
      <top style="medium">
        <color theme="8" tint="-0.24994659260841701"/>
      </top>
      <bottom style="medium">
        <color theme="8" tint="-0.24994659260841701"/>
      </bottom>
      <diagonal/>
    </border>
    <border>
      <left style="thin">
        <color theme="8" tint="-0.24994659260841701"/>
      </left>
      <right style="thin">
        <color theme="8" tint="-0.24994659260841701"/>
      </right>
      <top style="medium">
        <color theme="8" tint="-0.24994659260841701"/>
      </top>
      <bottom/>
      <diagonal/>
    </border>
    <border>
      <left/>
      <right style="medium">
        <color theme="8" tint="-0.24994659260841701"/>
      </right>
      <top style="medium">
        <color theme="8" tint="-0.24994659260841701"/>
      </top>
      <bottom/>
      <diagonal/>
    </border>
    <border>
      <left style="thin">
        <color theme="8" tint="-0.24994659260841701"/>
      </left>
      <right style="thin">
        <color theme="8" tint="-0.24994659260841701"/>
      </right>
      <top style="medium">
        <color theme="8" tint="-0.24994659260841701"/>
      </top>
      <bottom style="thin">
        <color theme="8" tint="-0.24994659260841701"/>
      </bottom>
      <diagonal/>
    </border>
    <border>
      <left/>
      <right style="medium">
        <color theme="8" tint="-0.24994659260841701"/>
      </right>
      <top style="medium">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right style="medium">
        <color theme="8" tint="-0.24994659260841701"/>
      </right>
      <top style="thin">
        <color theme="8" tint="-0.24994659260841701"/>
      </top>
      <bottom style="thin">
        <color theme="8" tint="-0.24994659260841701"/>
      </bottom>
      <diagonal/>
    </border>
    <border>
      <left style="medium">
        <color theme="8" tint="-0.24994659260841701"/>
      </left>
      <right style="thin">
        <color theme="8" tint="-0.24994659260841701"/>
      </right>
      <top style="medium">
        <color theme="8" tint="-0.24994659260841701"/>
      </top>
      <bottom/>
      <diagonal/>
    </border>
    <border>
      <left style="medium">
        <color theme="8" tint="-0.24994659260841701"/>
      </left>
      <right style="thin">
        <color theme="8" tint="-0.24994659260841701"/>
      </right>
      <top/>
      <bottom/>
      <diagonal/>
    </border>
    <border>
      <left style="thin">
        <color theme="8" tint="-0.24994659260841701"/>
      </left>
      <right style="thin">
        <color theme="8" tint="-0.24994659260841701"/>
      </right>
      <top/>
      <bottom style="thin">
        <color theme="8" tint="-0.24994659260841701"/>
      </bottom>
      <diagonal/>
    </border>
    <border>
      <left/>
      <right style="medium">
        <color theme="8" tint="-0.24994659260841701"/>
      </right>
      <top/>
      <bottom style="thin">
        <color theme="8" tint="-0.24994659260841701"/>
      </bottom>
      <diagonal/>
    </border>
    <border>
      <left/>
      <right style="medium">
        <color theme="8" tint="-0.24994659260841701"/>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102">
    <xf numFmtId="0" fontId="0" fillId="0" borderId="0" xfId="0"/>
    <xf numFmtId="0" fontId="2" fillId="0" borderId="0" xfId="0" applyFont="1"/>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Alignment="1">
      <alignment horizontal="left" vertical="center"/>
    </xf>
    <xf numFmtId="0" fontId="1" fillId="0" borderId="2" xfId="0" applyFont="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wrapText="1"/>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center"/>
    </xf>
    <xf numFmtId="0" fontId="5" fillId="0" borderId="14" xfId="0" applyFont="1" applyBorder="1" applyAlignment="1">
      <alignment horizontal="center" vertical="center"/>
    </xf>
    <xf numFmtId="0" fontId="1" fillId="0" borderId="15" xfId="0" applyFont="1" applyBorder="1" applyAlignment="1">
      <alignment horizontal="center" vertical="center" wrapText="1"/>
    </xf>
    <xf numFmtId="0" fontId="12" fillId="0" borderId="0" xfId="0" applyFont="1" applyAlignment="1">
      <alignment horizontal="center" vertical="center"/>
    </xf>
    <xf numFmtId="14" fontId="3" fillId="0" borderId="4" xfId="0" applyNumberFormat="1"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center" vertical="center"/>
    </xf>
    <xf numFmtId="0" fontId="12" fillId="0" borderId="5" xfId="0" applyFont="1" applyBorder="1" applyAlignment="1">
      <alignment horizontal="center" vertical="center"/>
    </xf>
    <xf numFmtId="0" fontId="12" fillId="0" borderId="5" xfId="0" applyFont="1" applyBorder="1" applyAlignment="1">
      <alignment horizontal="left"/>
    </xf>
    <xf numFmtId="0" fontId="12" fillId="0" borderId="5" xfId="0" applyFont="1" applyBorder="1" applyAlignment="1">
      <alignment horizontal="left" wrapText="1"/>
    </xf>
    <xf numFmtId="0" fontId="3" fillId="0" borderId="6" xfId="0" applyFont="1" applyBorder="1" applyAlignment="1">
      <alignment horizontal="left" vertical="center"/>
    </xf>
    <xf numFmtId="0" fontId="12" fillId="0" borderId="0" xfId="0" applyFont="1" applyAlignment="1">
      <alignment horizontal="left"/>
    </xf>
    <xf numFmtId="0" fontId="12" fillId="0" borderId="0" xfId="0" applyFont="1" applyAlignment="1">
      <alignment horizontal="left" wrapText="1"/>
    </xf>
    <xf numFmtId="0" fontId="3" fillId="0" borderId="7" xfId="0" applyFont="1" applyBorder="1" applyAlignment="1">
      <alignment horizontal="left" vertical="center"/>
    </xf>
    <xf numFmtId="0" fontId="3" fillId="0" borderId="5" xfId="0" applyFont="1" applyBorder="1" applyAlignment="1">
      <alignment horizontal="left" vertical="center"/>
    </xf>
    <xf numFmtId="0" fontId="3" fillId="0" borderId="8" xfId="0" applyFont="1" applyBorder="1" applyAlignment="1">
      <alignment horizontal="left" vertical="center"/>
    </xf>
    <xf numFmtId="0" fontId="3" fillId="0" borderId="8" xfId="0" applyFont="1" applyBorder="1" applyAlignment="1">
      <alignment horizontal="center" vertical="center"/>
    </xf>
    <xf numFmtId="0" fontId="3" fillId="0" borderId="8" xfId="0" applyFont="1" applyBorder="1"/>
    <xf numFmtId="0" fontId="3" fillId="0" borderId="8" xfId="0" applyFont="1" applyBorder="1" applyAlignment="1">
      <alignment wrapText="1"/>
    </xf>
    <xf numFmtId="0" fontId="13" fillId="0" borderId="8" xfId="0" applyFont="1" applyBorder="1" applyAlignment="1">
      <alignment horizontal="center" vertical="center"/>
    </xf>
    <xf numFmtId="0" fontId="13" fillId="0" borderId="8" xfId="0" applyFont="1" applyBorder="1"/>
    <xf numFmtId="0" fontId="13" fillId="0" borderId="8" xfId="0" applyFont="1" applyBorder="1" applyAlignment="1">
      <alignment wrapText="1"/>
    </xf>
    <xf numFmtId="16" fontId="3" fillId="0" borderId="8" xfId="0" applyNumberFormat="1" applyFont="1" applyBorder="1" applyAlignment="1">
      <alignment horizontal="left" vertical="center"/>
    </xf>
    <xf numFmtId="0" fontId="3" fillId="0" borderId="11" xfId="0" applyFont="1" applyBorder="1" applyAlignment="1">
      <alignment horizontal="left" vertical="center"/>
    </xf>
    <xf numFmtId="0" fontId="3" fillId="0" borderId="11" xfId="0" applyFont="1" applyBorder="1" applyAlignment="1">
      <alignment horizontal="center" vertical="center"/>
    </xf>
    <xf numFmtId="0" fontId="3" fillId="0" borderId="11" xfId="0" applyFont="1" applyBorder="1"/>
    <xf numFmtId="0" fontId="3" fillId="0" borderId="11" xfId="0" applyFont="1" applyBorder="1" applyAlignment="1">
      <alignment wrapText="1"/>
    </xf>
    <xf numFmtId="0" fontId="3" fillId="0" borderId="10" xfId="0" applyFont="1" applyBorder="1" applyAlignment="1">
      <alignment horizontal="left" vertical="center"/>
    </xf>
    <xf numFmtId="0" fontId="3" fillId="0" borderId="10" xfId="0" applyFont="1" applyBorder="1" applyAlignment="1">
      <alignment horizontal="center" vertical="center"/>
    </xf>
    <xf numFmtId="0" fontId="3" fillId="0" borderId="10" xfId="0" applyFont="1" applyBorder="1"/>
    <xf numFmtId="0" fontId="3" fillId="0" borderId="10" xfId="0" applyFont="1" applyBorder="1" applyAlignment="1">
      <alignment wrapText="1"/>
    </xf>
    <xf numFmtId="0" fontId="3" fillId="0" borderId="9" xfId="0" applyFont="1" applyBorder="1" applyAlignment="1">
      <alignment horizontal="left" vertical="center"/>
    </xf>
    <xf numFmtId="0" fontId="3" fillId="0" borderId="13" xfId="0" applyFont="1" applyBorder="1" applyAlignment="1">
      <alignment horizontal="left" vertical="center"/>
    </xf>
    <xf numFmtId="0" fontId="3" fillId="0" borderId="12" xfId="0" applyFont="1" applyBorder="1" applyAlignment="1">
      <alignment horizontal="center" vertical="center"/>
    </xf>
    <xf numFmtId="0" fontId="3" fillId="0" borderId="12" xfId="0" applyFont="1" applyBorder="1"/>
    <xf numFmtId="0" fontId="3" fillId="0" borderId="12" xfId="0" applyFont="1" applyBorder="1" applyAlignment="1">
      <alignment wrapText="1"/>
    </xf>
    <xf numFmtId="0" fontId="3" fillId="0" borderId="12" xfId="0" applyFont="1" applyBorder="1" applyAlignment="1">
      <alignment horizontal="left" vertical="center"/>
    </xf>
    <xf numFmtId="0" fontId="12" fillId="0" borderId="0" xfId="0" applyFont="1"/>
    <xf numFmtId="0" fontId="12" fillId="0" borderId="0" xfId="0" applyFont="1" applyAlignment="1">
      <alignment wrapText="1"/>
    </xf>
    <xf numFmtId="0" fontId="1" fillId="0" borderId="16" xfId="0" applyFont="1" applyBorder="1" applyAlignment="1">
      <alignment horizontal="left" vertical="center"/>
    </xf>
    <xf numFmtId="0" fontId="1" fillId="0" borderId="17" xfId="0" applyFont="1" applyBorder="1" applyAlignment="1">
      <alignment horizontal="left" vertical="center" wrapText="1"/>
    </xf>
    <xf numFmtId="0" fontId="5" fillId="0" borderId="16" xfId="0" applyFont="1" applyBorder="1" applyAlignment="1">
      <alignment horizontal="center" vertical="center"/>
    </xf>
    <xf numFmtId="0" fontId="0" fillId="0" borderId="16" xfId="0" applyBorder="1" applyAlignment="1">
      <alignment horizontal="center" vertical="center"/>
    </xf>
    <xf numFmtId="0" fontId="1" fillId="0" borderId="16" xfId="0" applyFont="1" applyBorder="1" applyAlignment="1">
      <alignment horizontal="center" vertical="center"/>
    </xf>
    <xf numFmtId="0" fontId="14" fillId="0" borderId="16" xfId="0" applyFont="1" applyBorder="1" applyAlignment="1">
      <alignment horizontal="center" vertical="center"/>
    </xf>
    <xf numFmtId="0" fontId="14" fillId="0" borderId="1" xfId="0" applyFont="1" applyBorder="1" applyAlignment="1">
      <alignment horizontal="center" vertical="center"/>
    </xf>
    <xf numFmtId="0" fontId="14" fillId="0" borderId="18" xfId="0" applyFont="1" applyBorder="1" applyAlignment="1">
      <alignment horizontal="center" vertical="center"/>
    </xf>
    <xf numFmtId="0" fontId="14" fillId="0" borderId="18" xfId="0" applyFont="1" applyBorder="1" applyAlignment="1">
      <alignment vertical="center"/>
    </xf>
    <xf numFmtId="0" fontId="14" fillId="0" borderId="19" xfId="0" applyFont="1" applyBorder="1" applyAlignment="1">
      <alignment vertical="center" wrapText="1"/>
    </xf>
    <xf numFmtId="0" fontId="14" fillId="0" borderId="20" xfId="0" applyFont="1" applyBorder="1" applyAlignment="1">
      <alignment horizontal="center" vertical="center"/>
    </xf>
    <xf numFmtId="0" fontId="14" fillId="0" borderId="20" xfId="0" applyFont="1" applyBorder="1" applyAlignment="1">
      <alignment vertical="center"/>
    </xf>
    <xf numFmtId="0" fontId="14" fillId="0" borderId="21" xfId="0" applyFont="1" applyBorder="1" applyAlignment="1">
      <alignment vertical="center" wrapText="1"/>
    </xf>
    <xf numFmtId="0" fontId="6" fillId="0" borderId="0" xfId="11" applyAlignment="1">
      <alignment vertical="center" wrapText="1"/>
    </xf>
    <xf numFmtId="0" fontId="0" fillId="0" borderId="0" xfId="0" quotePrefix="1" applyAlignment="1">
      <alignment horizontal="right"/>
    </xf>
    <xf numFmtId="0" fontId="0" fillId="0" borderId="0" xfId="0" quotePrefix="1" applyAlignment="1">
      <alignment horizontal="center"/>
    </xf>
    <xf numFmtId="0" fontId="9"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left" vertical="center"/>
    </xf>
    <xf numFmtId="0" fontId="18" fillId="0" borderId="0" xfId="0" applyFont="1" applyAlignment="1">
      <alignment horizontal="center" vertical="center"/>
    </xf>
    <xf numFmtId="0" fontId="19" fillId="0" borderId="0" xfId="0" applyFont="1"/>
    <xf numFmtId="0" fontId="15" fillId="0" borderId="0" xfId="0" applyFont="1" applyAlignment="1">
      <alignment wrapText="1"/>
    </xf>
    <xf numFmtId="0" fontId="15" fillId="0" borderId="0" xfId="0" applyFont="1"/>
    <xf numFmtId="0" fontId="20" fillId="0" borderId="0" xfId="0" applyFont="1"/>
    <xf numFmtId="0" fontId="21" fillId="0" borderId="0" xfId="0" applyFont="1" applyAlignment="1">
      <alignment horizontal="center" vertical="center"/>
    </xf>
    <xf numFmtId="0" fontId="23" fillId="0" borderId="0" xfId="0" applyFont="1" applyAlignment="1">
      <alignment horizontal="center" vertical="center"/>
    </xf>
    <xf numFmtId="0" fontId="15" fillId="0" borderId="0" xfId="0" applyFont="1" applyAlignment="1">
      <alignment horizontal="center"/>
    </xf>
    <xf numFmtId="0" fontId="24" fillId="0" borderId="0" xfId="0" applyFont="1" applyAlignment="1">
      <alignment horizontal="center" vertical="center"/>
    </xf>
    <xf numFmtId="0" fontId="5" fillId="0" borderId="22" xfId="0" applyFont="1" applyBorder="1" applyAlignment="1">
      <alignment horizontal="center" vertical="center"/>
    </xf>
    <xf numFmtId="0" fontId="14" fillId="0" borderId="22" xfId="0" applyFont="1" applyBorder="1" applyAlignment="1">
      <alignment vertical="center"/>
    </xf>
    <xf numFmtId="0" fontId="14" fillId="0" borderId="23" xfId="0" applyFont="1" applyBorder="1" applyAlignment="1">
      <alignment vertical="center"/>
    </xf>
    <xf numFmtId="0" fontId="14" fillId="0" borderId="24" xfId="0" applyFont="1" applyBorder="1" applyAlignment="1">
      <alignment horizontal="center" vertical="center"/>
    </xf>
    <xf numFmtId="0" fontId="14" fillId="0" borderId="24" xfId="0" applyFont="1" applyBorder="1" applyAlignment="1">
      <alignment vertical="center"/>
    </xf>
    <xf numFmtId="0" fontId="14" fillId="0" borderId="25" xfId="0" applyFont="1" applyBorder="1" applyAlignment="1">
      <alignment vertical="center" wrapText="1"/>
    </xf>
    <xf numFmtId="0" fontId="9" fillId="0" borderId="26" xfId="0" applyFont="1" applyBorder="1" applyAlignment="1">
      <alignment horizontal="center" vertical="center"/>
    </xf>
    <xf numFmtId="0" fontId="25" fillId="0" borderId="21" xfId="0" applyFont="1" applyBorder="1" applyAlignment="1">
      <alignment vertical="center" wrapText="1"/>
    </xf>
    <xf numFmtId="0" fontId="3" fillId="0" borderId="8" xfId="0" applyFont="1" applyBorder="1" applyAlignment="1">
      <alignment horizontal="left"/>
    </xf>
    <xf numFmtId="0" fontId="22" fillId="0" borderId="0" xfId="0" applyFont="1" applyAlignment="1">
      <alignment vertical="top"/>
    </xf>
    <xf numFmtId="0" fontId="19" fillId="0" borderId="0" xfId="0" applyFont="1" applyAlignment="1">
      <alignment vertical="top"/>
    </xf>
    <xf numFmtId="0" fontId="3" fillId="0" borderId="5" xfId="0" applyFont="1" applyBorder="1" applyAlignment="1">
      <alignment horizontal="left"/>
    </xf>
    <xf numFmtId="0" fontId="24" fillId="0" borderId="0" xfId="0" applyFont="1" applyAlignment="1">
      <alignment horizontal="center" vertical="center"/>
    </xf>
  </cellXfs>
  <cellStyles count="12">
    <cellStyle name="Followed Hyperlink" xfId="6" builtinId="9" hidden="1"/>
    <cellStyle name="Followed Hyperlink" xfId="2" builtinId="9" hidden="1"/>
    <cellStyle name="Followed Hyperlink" xfId="8" builtinId="9" hidden="1"/>
    <cellStyle name="Followed Hyperlink" xfId="4" builtinId="9" hidden="1"/>
    <cellStyle name="Followed Hyperlink" xfId="10" builtinId="9" hidden="1"/>
    <cellStyle name="Hyperlink" xfId="7" builtinId="8" hidden="1"/>
    <cellStyle name="Hyperlink" xfId="1" builtinId="8" hidden="1"/>
    <cellStyle name="Hyperlink" xfId="3" builtinId="8" hidden="1"/>
    <cellStyle name="Hyperlink" xfId="5" builtinId="8" hidden="1"/>
    <cellStyle name="Hyperlink" xfId="9" builtinId="8" hidden="1"/>
    <cellStyle name="Hyperlink" xfId="11" builtinId="8"/>
    <cellStyle name="Normal" xfId="0" builtinId="0"/>
  </cellStyles>
  <dxfs count="18">
    <dxf>
      <fill>
        <patternFill>
          <bgColor theme="6" tint="0.39994506668294322"/>
        </patternFill>
      </fill>
    </dxf>
    <dxf>
      <alignment horizontal="general" vertical="center" textRotation="0" wrapText="1" indent="0" justifyLastLine="0" shrinkToFit="0" readingOrder="0"/>
    </dxf>
    <dxf>
      <numFmt numFmtId="164" formatCode="[$-409]d\-mmm\-yy;@"/>
      <alignment horizontal="center" vertical="center" textRotation="0" wrapText="0" indent="0" justifyLastLine="0" shrinkToFit="0" readingOrder="0"/>
    </dxf>
    <dxf>
      <numFmt numFmtId="164" formatCode="[$-409]d\-mmm\-yy;@"/>
      <alignment horizontal="center" vertical="center" textRotation="0" wrapText="0" indent="0" justifyLastLine="0" shrinkToFit="0" readingOrder="0"/>
    </dxf>
    <dxf>
      <alignment horizontal="center" vertical="bottom" textRotation="0" wrapText="0" indent="0" justifyLastLine="0" shrinkToFit="0" readingOrder="0"/>
    </dxf>
    <dxf>
      <fill>
        <patternFill patternType="none">
          <bgColor auto="1"/>
        </patternFill>
      </fill>
      <border diagonalUp="0" diagonalDown="0">
        <left style="thin">
          <color rgb="FF6DA1B8"/>
        </left>
        <right style="thin">
          <color rgb="FF6DA1B8"/>
        </right>
        <top style="thin">
          <color rgb="FF6DA1B8"/>
        </top>
        <bottom style="thin">
          <color rgb="FF6DA1B8"/>
        </bottom>
        <vertical/>
        <horizontal/>
      </border>
    </dxf>
    <dxf>
      <border diagonalUp="0" diagonalDown="0">
        <left style="thin">
          <color rgb="FF6DA1B8"/>
        </left>
        <right style="thin">
          <color rgb="FF6DA1B8"/>
        </right>
        <top style="thin">
          <color rgb="FF6DA1B8"/>
        </top>
        <bottom style="thin">
          <color rgb="FF6DA1B8"/>
        </bottom>
        <vertical/>
        <horizontal/>
      </border>
    </dxf>
    <dxf>
      <font>
        <b/>
        <i val="0"/>
      </font>
      <fill>
        <patternFill>
          <bgColor rgb="FFCCE5EF"/>
        </patternFill>
      </fill>
      <border>
        <top/>
        <bottom style="medium">
          <color rgb="FF6DA1B8"/>
        </bottom>
      </border>
    </dxf>
    <dxf>
      <border diagonalUp="1">
        <left style="thin">
          <color theme="8" tint="-0.24994659260841701"/>
        </left>
        <right style="thin">
          <color theme="8" tint="-0.24994659260841701"/>
        </right>
        <top style="medium">
          <color theme="8" tint="-0.24994659260841701"/>
        </top>
        <bottom style="medium">
          <color theme="8" tint="-0.24994659260841701"/>
        </bottom>
        <diagonal style="thin">
          <color theme="8" tint="-0.24994659260841701"/>
        </diagonal>
        <vertical style="thin">
          <color theme="8" tint="-0.24994659260841701"/>
        </vertical>
        <horizontal style="thin">
          <color theme="8" tint="-0.24994659260841701"/>
        </horizontal>
      </border>
    </dxf>
    <dxf>
      <font>
        <color auto="1"/>
      </font>
      <fill>
        <patternFill>
          <bgColor theme="8" tint="0.79998168889431442"/>
        </patternFill>
      </fill>
      <border>
        <left style="thin">
          <color theme="8" tint="-0.24994659260841701"/>
        </left>
        <right style="thin">
          <color theme="8" tint="-0.24994659260841701"/>
        </right>
        <top style="medium">
          <color theme="8" tint="-0.24994659260841701"/>
        </top>
        <bottom style="medium">
          <color theme="8" tint="-0.24994659260841701"/>
        </bottom>
        <vertical style="thin">
          <color theme="8" tint="-0.24994659260841701"/>
        </vertical>
        <horizontal style="thin">
          <color theme="8" tint="-0.24994659260841701"/>
        </horizontal>
      </border>
    </dxf>
    <dxf>
      <border>
        <left style="thin">
          <color theme="8" tint="-0.24994659260841701"/>
        </left>
        <right style="thin">
          <color theme="8" tint="-0.24994659260841701"/>
        </right>
        <top style="thin">
          <color theme="8" tint="-0.24994659260841701"/>
        </top>
        <bottom style="medium">
          <color theme="8" tint="-0.24994659260841701"/>
        </bottom>
        <vertical style="thin">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top style="thin">
          <color theme="8" tint="-0.24994659260841701"/>
        </top>
        <bottom style="medium">
          <color theme="8" tint="-0.24994659260841701"/>
        </bottom>
        <vertical style="thin">
          <color theme="8" tint="-0.24994659260841701"/>
        </vertical>
      </border>
    </dxf>
    <dxf>
      <font>
        <color theme="0"/>
      </font>
      <fill>
        <patternFill>
          <bgColor theme="3" tint="-0.499984740745262"/>
        </patternFill>
      </fill>
    </dxf>
    <dxf>
      <border>
        <left style="medium">
          <color theme="3" tint="-0.499984740745262"/>
        </left>
        <right style="medium">
          <color theme="3" tint="-0.499984740745262"/>
        </right>
        <top style="medium">
          <color theme="3" tint="-0.499984740745262"/>
        </top>
        <bottom style="medium">
          <color theme="3" tint="-0.499984740745262"/>
        </bottom>
        <vertical style="thin">
          <color theme="3" tint="-0.499984740745262"/>
        </vertical>
        <horizontal style="thin">
          <color theme="3" tint="-0.499984740745262"/>
        </horizontal>
      </border>
    </dxf>
    <dxf>
      <font>
        <b/>
        <i val="0"/>
      </font>
      <fill>
        <patternFill>
          <bgColor rgb="FFD7D7D7"/>
        </patternFill>
      </fill>
    </dxf>
    <dxf>
      <font>
        <b val="0"/>
        <i val="0"/>
      </font>
      <fill>
        <patternFill patternType="none">
          <bgColor indexed="65"/>
        </patternFill>
      </fill>
    </dxf>
  </dxfs>
  <tableStyles count="5" defaultTableStyle="Table Style 1" defaultPivotStyle="PivotStyleLight16">
    <tableStyle name="MySqlDefault" pivot="0" table="0" count="2" xr9:uid="{00000000-0011-0000-FFFF-FFFF00000000}">
      <tableStyleElement type="wholeTable" dxfId="17"/>
      <tableStyleElement type="headerRow" dxfId="16"/>
    </tableStyle>
    <tableStyle name="Table Style 1" pivot="0" count="2" xr9:uid="{00000000-0011-0000-FFFF-FFFF01000000}">
      <tableStyleElement type="wholeTable" dxfId="15"/>
      <tableStyleElement type="firstRowStripe" dxfId="14"/>
    </tableStyle>
    <tableStyle name="Table Style 2" pivot="0" count="3" xr9:uid="{00000000-0011-0000-FFFF-FFFF02000000}">
      <tableStyleElement type="headerRow" dxfId="13"/>
      <tableStyleElement type="firstColumnStripe" size="3" dxfId="12"/>
      <tableStyleElement type="secondColumnStripe" size="3" dxfId="11"/>
    </tableStyle>
    <tableStyle name="Table Style 2 2" pivot="0" count="3" xr9:uid="{00000000-0011-0000-FFFF-FFFF03000000}">
      <tableStyleElement type="headerRow" dxfId="10"/>
      <tableStyleElement type="firstRowStripe" dxfId="9"/>
      <tableStyleElement type="secondRowStripe" dxfId="8"/>
    </tableStyle>
    <tableStyle name="Table Style 3" pivot="0" count="3" xr9:uid="{00000000-0011-0000-FFFF-FFFF04000000}">
      <tableStyleElement type="headerRow" dxfId="7"/>
      <tableStyleElement type="firstRowStripe" dxfId="6"/>
      <tableStyleElement type="secondRowStripe" dxfId="5"/>
    </tableStyle>
  </tableStyles>
  <colors>
    <mruColors>
      <color rgb="FFEAD98B"/>
      <color rgb="FF6DA1B8"/>
      <color rgb="FFF5F5F5"/>
      <color rgb="FFC6CCCC"/>
      <color rgb="FF457E96"/>
      <color rgb="FF457E32"/>
      <color rgb="FFCCE5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3:D345" totalsRowShown="0" headerRowDxfId="4">
  <autoFilter ref="B3:D345" xr:uid="{00000000-0009-0000-0100-000001000000}"/>
  <tableColumns count="3">
    <tableColumn id="1" xr3:uid="{00000000-0010-0000-0000-000001000000}" name="Date" dataDxfId="3"/>
    <tableColumn id="3" xr3:uid="{00000000-0010-0000-0000-000003000000}" name="Who" dataDxfId="2"/>
    <tableColumn id="2" xr3:uid="{00000000-0010-0000-0000-000002000000}" name="Change" dataDxfId="1"/>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Spring 2015 V2">
      <a:dk1>
        <a:sysClr val="windowText" lastClr="000000"/>
      </a:dk1>
      <a:lt1>
        <a:sysClr val="window" lastClr="FFFFFF"/>
      </a:lt1>
      <a:dk2>
        <a:srgbClr val="965251"/>
      </a:dk2>
      <a:lt2>
        <a:srgbClr val="C6CCCC"/>
      </a:lt2>
      <a:accent1>
        <a:srgbClr val="9DC6D8"/>
      </a:accent1>
      <a:accent2>
        <a:srgbClr val="00B3CA"/>
      </a:accent2>
      <a:accent3>
        <a:srgbClr val="F69256"/>
      </a:accent3>
      <a:accent4>
        <a:srgbClr val="1D4E89"/>
      </a:accent4>
      <a:accent5>
        <a:srgbClr val="7DD0B6"/>
      </a:accent5>
      <a:accent6>
        <a:srgbClr val="EAD98B"/>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Q840"/>
  <sheetViews>
    <sheetView showGridLines="0" tabSelected="1" zoomScale="90" zoomScaleNormal="90" zoomScaleSheetLayoutView="85" zoomScalePageLayoutView="80" workbookViewId="0">
      <pane xSplit="1" ySplit="25" topLeftCell="B168" activePane="bottomRight" state="frozen"/>
      <selection activeCell="M31" sqref="M31"/>
      <selection pane="topRight" activeCell="M31" sqref="M31"/>
      <selection pane="bottomLeft" activeCell="M31" sqref="M31"/>
      <selection pane="bottomRight" activeCell="B261" sqref="B261"/>
    </sheetView>
  </sheetViews>
  <sheetFormatPr defaultColWidth="9.109375" defaultRowHeight="14.4" outlineLevelRow="1" x14ac:dyDescent="0.3"/>
  <cols>
    <col min="1" max="1" width="1.5546875" style="3" customWidth="1"/>
    <col min="2" max="2" width="29" style="8" customWidth="1"/>
    <col min="3" max="3" width="7.109375" style="2" bestFit="1" customWidth="1"/>
    <col min="4" max="4" width="5.88671875" style="3" bestFit="1" customWidth="1"/>
    <col min="5" max="5" width="7.88671875" style="3" bestFit="1" customWidth="1"/>
    <col min="6" max="6" width="9.33203125" style="3" bestFit="1" customWidth="1"/>
    <col min="7" max="7" width="4.5546875" style="3" bestFit="1" customWidth="1"/>
    <col min="8" max="8" width="12" style="3" bestFit="1" customWidth="1"/>
    <col min="9" max="9" width="10.5546875" style="3" bestFit="1" customWidth="1"/>
    <col min="10" max="10" width="8.33203125" style="3" bestFit="1" customWidth="1"/>
    <col min="11" max="11" width="8.44140625" style="3" bestFit="1" customWidth="1"/>
    <col min="12" max="12" width="17.88671875" customWidth="1"/>
    <col min="13" max="13" width="98.6640625" style="15" customWidth="1"/>
    <col min="16" max="17" width="9.109375" style="1"/>
  </cols>
  <sheetData>
    <row r="1" spans="1:17" s="83" customFormat="1" ht="13.8" x14ac:dyDescent="0.3">
      <c r="A1" s="76"/>
      <c r="B1" s="77" t="s">
        <v>0</v>
      </c>
      <c r="C1" s="78"/>
      <c r="D1" s="76"/>
      <c r="E1" s="79" t="s">
        <v>1</v>
      </c>
      <c r="F1" s="76"/>
      <c r="G1" s="76"/>
      <c r="H1" s="76"/>
      <c r="I1" s="76"/>
      <c r="J1" s="80"/>
      <c r="K1" s="76"/>
      <c r="L1" s="81"/>
      <c r="M1" s="82"/>
      <c r="P1" s="84"/>
      <c r="Q1" s="84"/>
    </row>
    <row r="2" spans="1:17" s="83" customFormat="1" ht="13.8" x14ac:dyDescent="0.3">
      <c r="A2" s="76"/>
      <c r="B2" s="85" t="s">
        <v>2</v>
      </c>
      <c r="C2" s="78"/>
      <c r="D2" s="76"/>
      <c r="E2" s="76"/>
      <c r="F2" s="76"/>
      <c r="G2" s="76"/>
      <c r="H2" s="76"/>
      <c r="I2" s="76"/>
      <c r="J2" s="76"/>
      <c r="K2" s="76"/>
      <c r="L2" s="98"/>
      <c r="M2" s="98"/>
      <c r="P2" s="84"/>
      <c r="Q2" s="84"/>
    </row>
    <row r="3" spans="1:17" s="83" customFormat="1" ht="13.8" x14ac:dyDescent="0.3">
      <c r="A3" s="76"/>
      <c r="B3" s="86" t="str">
        <f ca="1">MID(CELL("filename",B1),FIND("]",CELL("filename",B1))+1,30) &amp; " Section"</f>
        <v>Register Map Section</v>
      </c>
      <c r="C3" s="78"/>
      <c r="D3" s="87"/>
      <c r="E3" s="87"/>
      <c r="F3" s="87"/>
      <c r="G3" s="87"/>
      <c r="H3" s="76"/>
      <c r="I3" s="76"/>
      <c r="J3" s="76"/>
      <c r="K3" s="76"/>
      <c r="L3" s="98"/>
      <c r="M3" s="98"/>
      <c r="P3" s="84"/>
      <c r="Q3" s="84"/>
    </row>
    <row r="4" spans="1:17" s="83" customFormat="1" thickBot="1" x14ac:dyDescent="0.35">
      <c r="A4" s="76"/>
      <c r="B4" s="86"/>
      <c r="C4" s="78"/>
      <c r="D4" s="87"/>
      <c r="E4" s="87"/>
      <c r="F4" s="87"/>
      <c r="G4" s="87"/>
      <c r="H4" s="76"/>
      <c r="I4" s="76"/>
      <c r="J4" s="76"/>
      <c r="K4" s="76"/>
      <c r="L4" s="99"/>
      <c r="M4" s="99"/>
      <c r="P4" s="84"/>
      <c r="Q4" s="84"/>
    </row>
    <row r="5" spans="1:17" s="13" customFormat="1" ht="29.4" thickBot="1" x14ac:dyDescent="0.35">
      <c r="A5" s="4"/>
      <c r="B5" s="21" t="s">
        <v>3</v>
      </c>
      <c r="C5" s="5" t="s">
        <v>4</v>
      </c>
      <c r="D5" s="9" t="s">
        <v>5</v>
      </c>
      <c r="E5" s="9" t="s">
        <v>6</v>
      </c>
      <c r="F5" s="6" t="s">
        <v>4</v>
      </c>
      <c r="G5" s="9" t="s">
        <v>7</v>
      </c>
      <c r="H5" s="9" t="s">
        <v>238</v>
      </c>
      <c r="I5" s="9" t="s">
        <v>8</v>
      </c>
      <c r="J5" s="9" t="s">
        <v>240</v>
      </c>
      <c r="K5" s="9" t="s">
        <v>9</v>
      </c>
      <c r="L5" s="6" t="s">
        <v>10</v>
      </c>
      <c r="M5" s="22" t="s">
        <v>11</v>
      </c>
      <c r="P5" s="14"/>
      <c r="Q5" s="14"/>
    </row>
    <row r="6" spans="1:17" s="13" customFormat="1" ht="18" hidden="1" x14ac:dyDescent="0.3">
      <c r="A6" s="4"/>
      <c r="B6" s="89"/>
      <c r="C6" s="61"/>
      <c r="D6" s="62"/>
      <c r="E6" s="62"/>
      <c r="F6" s="63"/>
      <c r="G6" s="63"/>
      <c r="H6" s="63"/>
      <c r="I6" s="63"/>
      <c r="J6" s="63"/>
      <c r="K6" s="63"/>
      <c r="L6" s="59"/>
      <c r="M6" s="60"/>
      <c r="P6" s="14"/>
      <c r="Q6" s="14"/>
    </row>
    <row r="7" spans="1:17" s="16" customFormat="1" ht="15.6" hidden="1" x14ac:dyDescent="0.3">
      <c r="A7" s="75"/>
      <c r="B7" s="90"/>
      <c r="C7" s="64"/>
      <c r="D7" s="64"/>
      <c r="E7" s="64"/>
      <c r="F7" s="64"/>
      <c r="G7" s="64"/>
      <c r="H7" s="64"/>
      <c r="I7" s="64"/>
      <c r="J7" s="66"/>
      <c r="K7" s="66"/>
      <c r="L7" s="67"/>
      <c r="M7" s="68"/>
      <c r="P7" s="17"/>
      <c r="Q7" s="17"/>
    </row>
    <row r="8" spans="1:17" s="16" customFormat="1" ht="15.6" hidden="1" x14ac:dyDescent="0.3">
      <c r="A8" s="75"/>
      <c r="B8" s="91"/>
      <c r="C8" s="65"/>
      <c r="D8" s="65"/>
      <c r="E8" s="65"/>
      <c r="F8" s="65"/>
      <c r="G8" s="65"/>
      <c r="H8" s="65"/>
      <c r="I8" s="65"/>
      <c r="J8" s="69"/>
      <c r="K8" s="69"/>
      <c r="L8" s="70"/>
      <c r="M8" s="71"/>
      <c r="P8" s="17"/>
      <c r="Q8" s="17"/>
    </row>
    <row r="9" spans="1:17" s="16" customFormat="1" ht="15.6" hidden="1" x14ac:dyDescent="0.3">
      <c r="A9" s="75"/>
      <c r="B9" s="91"/>
      <c r="C9" s="65"/>
      <c r="D9" s="65"/>
      <c r="E9" s="65"/>
      <c r="F9" s="65"/>
      <c r="G9" s="65"/>
      <c r="H9" s="65"/>
      <c r="I9" s="65"/>
      <c r="J9" s="69"/>
      <c r="K9" s="69"/>
      <c r="L9" s="70"/>
      <c r="M9" s="71"/>
      <c r="P9" s="17"/>
      <c r="Q9" s="17"/>
    </row>
    <row r="10" spans="1:17" s="16" customFormat="1" ht="15.6" hidden="1" x14ac:dyDescent="0.3">
      <c r="A10" s="75"/>
      <c r="B10" s="91"/>
      <c r="C10" s="65"/>
      <c r="D10" s="65"/>
      <c r="E10" s="65"/>
      <c r="F10" s="65"/>
      <c r="G10" s="65"/>
      <c r="H10" s="65"/>
      <c r="I10" s="65"/>
      <c r="J10" s="69"/>
      <c r="K10" s="69"/>
      <c r="L10" s="70"/>
      <c r="M10" s="71"/>
      <c r="P10" s="17"/>
      <c r="Q10" s="17"/>
    </row>
    <row r="11" spans="1:17" s="16" customFormat="1" ht="15.6" hidden="1" x14ac:dyDescent="0.3">
      <c r="A11" s="75"/>
      <c r="B11" s="91"/>
      <c r="C11" s="65"/>
      <c r="D11" s="65"/>
      <c r="E11" s="65"/>
      <c r="F11" s="65"/>
      <c r="G11" s="65"/>
      <c r="H11" s="65"/>
      <c r="I11" s="65"/>
      <c r="J11" s="69"/>
      <c r="K11" s="69"/>
      <c r="L11" s="70"/>
      <c r="M11" s="71"/>
      <c r="P11" s="17"/>
      <c r="Q11" s="17"/>
    </row>
    <row r="12" spans="1:17" s="16" customFormat="1" ht="15.6" hidden="1" x14ac:dyDescent="0.3">
      <c r="A12" s="75"/>
      <c r="B12" s="91"/>
      <c r="C12" s="65"/>
      <c r="D12" s="65"/>
      <c r="E12" s="65"/>
      <c r="F12" s="65"/>
      <c r="G12" s="65"/>
      <c r="H12" s="65"/>
      <c r="I12" s="65"/>
      <c r="J12" s="69"/>
      <c r="K12" s="69"/>
      <c r="L12" s="70"/>
      <c r="M12" s="71"/>
      <c r="P12" s="17"/>
      <c r="Q12" s="17"/>
    </row>
    <row r="13" spans="1:17" s="16" customFormat="1" ht="15.6" hidden="1" x14ac:dyDescent="0.3">
      <c r="A13" s="75"/>
      <c r="B13" s="91"/>
      <c r="C13" s="65"/>
      <c r="D13" s="65"/>
      <c r="E13" s="65"/>
      <c r="F13" s="65"/>
      <c r="G13" s="65"/>
      <c r="H13" s="65"/>
      <c r="I13" s="65"/>
      <c r="J13" s="69"/>
      <c r="K13" s="69"/>
      <c r="L13" s="70"/>
      <c r="M13" s="71"/>
      <c r="P13" s="17"/>
      <c r="Q13" s="17"/>
    </row>
    <row r="14" spans="1:17" s="16" customFormat="1" ht="15.6" hidden="1" x14ac:dyDescent="0.3">
      <c r="A14" s="75"/>
      <c r="B14" s="91"/>
      <c r="C14" s="65"/>
      <c r="D14" s="65"/>
      <c r="E14" s="65"/>
      <c r="F14" s="65"/>
      <c r="G14" s="65"/>
      <c r="H14" s="65"/>
      <c r="I14" s="65"/>
      <c r="J14" s="69"/>
      <c r="K14" s="69"/>
      <c r="L14" s="70"/>
      <c r="M14" s="71"/>
      <c r="P14" s="17"/>
      <c r="Q14" s="17"/>
    </row>
    <row r="15" spans="1:17" s="16" customFormat="1" ht="15.6" hidden="1" x14ac:dyDescent="0.3">
      <c r="A15" s="75"/>
      <c r="B15" s="91"/>
      <c r="C15" s="65"/>
      <c r="D15" s="65"/>
      <c r="E15" s="65"/>
      <c r="F15" s="65"/>
      <c r="G15" s="65"/>
      <c r="H15" s="65"/>
      <c r="I15" s="65"/>
      <c r="J15" s="69"/>
      <c r="K15" s="69"/>
      <c r="L15" s="70"/>
      <c r="M15" s="71"/>
      <c r="P15" s="17"/>
      <c r="Q15" s="17"/>
    </row>
    <row r="16" spans="1:17" s="16" customFormat="1" ht="15.6" hidden="1" x14ac:dyDescent="0.3">
      <c r="A16" s="75"/>
      <c r="B16" s="91"/>
      <c r="C16" s="65"/>
      <c r="D16" s="65"/>
      <c r="E16" s="65"/>
      <c r="F16" s="65"/>
      <c r="G16" s="65"/>
      <c r="H16" s="65"/>
      <c r="I16" s="65"/>
      <c r="J16" s="69"/>
      <c r="K16" s="69"/>
      <c r="L16" s="70"/>
      <c r="M16" s="71"/>
      <c r="P16" s="17"/>
      <c r="Q16" s="17"/>
    </row>
    <row r="17" spans="1:17" s="16" customFormat="1" ht="15.6" hidden="1" x14ac:dyDescent="0.3">
      <c r="A17" s="75"/>
      <c r="B17" s="91"/>
      <c r="C17" s="65"/>
      <c r="D17" s="65"/>
      <c r="E17" s="65"/>
      <c r="F17" s="65"/>
      <c r="G17" s="65"/>
      <c r="H17" s="65"/>
      <c r="I17" s="65"/>
      <c r="J17" s="69"/>
      <c r="K17" s="69"/>
      <c r="L17" s="70"/>
      <c r="M17" s="71"/>
      <c r="P17" s="17"/>
      <c r="Q17" s="17"/>
    </row>
    <row r="18" spans="1:17" s="16" customFormat="1" ht="15.6" hidden="1" x14ac:dyDescent="0.3">
      <c r="A18" s="75"/>
      <c r="B18" s="91"/>
      <c r="C18" s="65"/>
      <c r="D18" s="65"/>
      <c r="E18" s="65"/>
      <c r="F18" s="65"/>
      <c r="G18" s="65"/>
      <c r="H18" s="65"/>
      <c r="I18" s="65"/>
      <c r="J18" s="69"/>
      <c r="K18" s="69"/>
      <c r="L18" s="70"/>
      <c r="M18" s="71"/>
      <c r="P18" s="17"/>
      <c r="Q18" s="17"/>
    </row>
    <row r="19" spans="1:17" s="16" customFormat="1" ht="15.6" hidden="1" x14ac:dyDescent="0.3">
      <c r="A19" s="75"/>
      <c r="B19" s="91"/>
      <c r="C19" s="65"/>
      <c r="D19" s="65"/>
      <c r="E19" s="65"/>
      <c r="F19" s="65"/>
      <c r="G19" s="65"/>
      <c r="H19" s="65"/>
      <c r="I19" s="65"/>
      <c r="J19" s="69"/>
      <c r="K19" s="69"/>
      <c r="L19" s="70"/>
      <c r="M19" s="71"/>
      <c r="P19" s="17"/>
      <c r="Q19" s="17"/>
    </row>
    <row r="20" spans="1:17" s="16" customFormat="1" ht="15.6" hidden="1" x14ac:dyDescent="0.3">
      <c r="A20" s="75"/>
      <c r="B20" s="91"/>
      <c r="C20" s="65"/>
      <c r="D20" s="65"/>
      <c r="E20" s="65"/>
      <c r="F20" s="65"/>
      <c r="G20" s="65"/>
      <c r="H20" s="65"/>
      <c r="I20" s="65"/>
      <c r="J20" s="69" t="s">
        <v>12</v>
      </c>
      <c r="K20" s="69"/>
      <c r="L20" s="70"/>
      <c r="M20" s="71"/>
      <c r="P20" s="17"/>
      <c r="Q20" s="17"/>
    </row>
    <row r="21" spans="1:17" s="16" customFormat="1" ht="15.6" hidden="1" x14ac:dyDescent="0.3">
      <c r="A21" s="75"/>
      <c r="B21" s="91"/>
      <c r="C21" s="65"/>
      <c r="D21" s="65"/>
      <c r="E21" s="65"/>
      <c r="F21" s="65"/>
      <c r="G21" s="65"/>
      <c r="H21" s="65"/>
      <c r="I21" s="65"/>
      <c r="J21" s="69" t="s">
        <v>13</v>
      </c>
      <c r="K21" s="69"/>
      <c r="L21" s="70"/>
      <c r="M21" s="71"/>
      <c r="P21" s="17"/>
      <c r="Q21" s="17"/>
    </row>
    <row r="22" spans="1:17" s="16" customFormat="1" ht="15.6" hidden="1" x14ac:dyDescent="0.3">
      <c r="A22" s="75"/>
      <c r="B22" s="91"/>
      <c r="C22" s="65"/>
      <c r="D22" s="65"/>
      <c r="E22" s="65"/>
      <c r="F22" s="65"/>
      <c r="G22" s="65"/>
      <c r="H22" s="65"/>
      <c r="I22" s="65"/>
      <c r="J22" s="69" t="s">
        <v>14</v>
      </c>
      <c r="K22" s="69"/>
      <c r="L22" s="70"/>
      <c r="M22" s="71"/>
      <c r="P22" s="17"/>
      <c r="Q22" s="17"/>
    </row>
    <row r="23" spans="1:17" s="16" customFormat="1" ht="15.6" hidden="1" x14ac:dyDescent="0.3">
      <c r="A23" s="75"/>
      <c r="B23" s="91"/>
      <c r="C23" s="65"/>
      <c r="D23" s="65"/>
      <c r="E23" s="65"/>
      <c r="F23" s="65"/>
      <c r="G23" s="65"/>
      <c r="H23" s="65"/>
      <c r="I23" s="65"/>
      <c r="J23" s="69" t="s">
        <v>15</v>
      </c>
      <c r="K23" s="69"/>
      <c r="L23" s="70"/>
      <c r="M23" s="71"/>
      <c r="P23" s="17"/>
      <c r="Q23" s="17"/>
    </row>
    <row r="24" spans="1:17" s="16" customFormat="1" ht="15.6" hidden="1" x14ac:dyDescent="0.3">
      <c r="A24" s="75"/>
      <c r="B24" s="91"/>
      <c r="C24" s="65"/>
      <c r="D24" s="65"/>
      <c r="E24" s="65"/>
      <c r="F24" s="65"/>
      <c r="G24" s="65"/>
      <c r="H24" s="65"/>
      <c r="I24" s="65"/>
      <c r="J24" s="69" t="s">
        <v>16</v>
      </c>
      <c r="K24" s="69"/>
      <c r="L24" s="70"/>
      <c r="M24" s="71"/>
      <c r="P24" s="17"/>
      <c r="Q24" s="17"/>
    </row>
    <row r="25" spans="1:17" s="16" customFormat="1" ht="15.6" hidden="1" x14ac:dyDescent="0.3">
      <c r="A25" s="75"/>
      <c r="B25" s="91"/>
      <c r="C25" s="65"/>
      <c r="D25" s="65"/>
      <c r="E25" s="65"/>
      <c r="F25" s="65"/>
      <c r="G25" s="65"/>
      <c r="H25" s="65"/>
      <c r="I25" s="65"/>
      <c r="J25" s="69" t="s">
        <v>17</v>
      </c>
      <c r="K25" s="69"/>
      <c r="L25" s="70"/>
      <c r="M25" s="71"/>
      <c r="P25" s="17"/>
      <c r="Q25" s="17"/>
    </row>
    <row r="26" spans="1:17" s="16" customFormat="1" ht="15.6" x14ac:dyDescent="0.3">
      <c r="A26" s="75"/>
      <c r="B26" s="91" t="s">
        <v>237</v>
      </c>
      <c r="C26" s="65" t="s">
        <v>30</v>
      </c>
      <c r="D26" s="65" t="str">
        <f>IF(E26&lt;&gt;"","0x"&amp;DEC2HEX(E26,3),"")</f>
        <v>0x000</v>
      </c>
      <c r="E26" s="65">
        <v>0</v>
      </c>
      <c r="F26" s="65" t="s">
        <v>72</v>
      </c>
      <c r="G26" s="65">
        <v>8</v>
      </c>
      <c r="H26" s="65"/>
      <c r="I26" s="65"/>
      <c r="J26" s="69"/>
      <c r="K26" s="69" t="s">
        <v>31</v>
      </c>
      <c r="L26" s="70"/>
      <c r="M26" s="71"/>
      <c r="P26" s="17"/>
      <c r="Q26" s="17"/>
    </row>
    <row r="27" spans="1:17" s="16" customFormat="1" ht="15.6" hidden="1" outlineLevel="1" x14ac:dyDescent="0.3">
      <c r="A27" s="75"/>
      <c r="B27" s="91"/>
      <c r="C27" s="65"/>
      <c r="D27" s="65" t="str">
        <f t="shared" ref="D27:D88" ca="1" si="0">IF(E27&lt;&gt;"","0x"&amp;DEC2HEX(E27,3),"")</f>
        <v/>
      </c>
      <c r="E27" s="65" t="str" cm="1">
        <f t="array" aca="1" ref="E27" ca="1">IF(ISNUMBER(SEARCH("Bit", $J27)), "", INDEX(E:E,MAX(IF(OFFSET(E27,-25,0,24,1)&lt;&gt;"",ROW(OFFSET(E27,-25,0,24,1)))),)+1)</f>
        <v/>
      </c>
      <c r="F27" s="65"/>
      <c r="G27" s="65"/>
      <c r="H27" s="65"/>
      <c r="I27" s="65"/>
      <c r="J27" s="69" t="s">
        <v>12</v>
      </c>
      <c r="K27" s="69"/>
      <c r="L27" s="70" t="s">
        <v>267</v>
      </c>
      <c r="M27" s="71"/>
      <c r="P27" s="17"/>
      <c r="Q27" s="17"/>
    </row>
    <row r="28" spans="1:17" s="16" customFormat="1" ht="15.6" hidden="1" outlineLevel="1" x14ac:dyDescent="0.3">
      <c r="A28" s="75"/>
      <c r="B28" s="91"/>
      <c r="C28" s="65"/>
      <c r="D28" s="65" t="str">
        <f t="shared" ca="1" si="0"/>
        <v/>
      </c>
      <c r="E28" s="65" t="str" cm="1">
        <f t="array" aca="1" ref="E28" ca="1">IF(ISNUMBER(SEARCH("Bit", $J28)), "", INDEX(E:E,MAX(IF(OFFSET(E28,-25,0,24,1)&lt;&gt;"",ROW(OFFSET(E28,-25,0,24,1)))),)+1)</f>
        <v/>
      </c>
      <c r="F28" s="65"/>
      <c r="G28" s="65"/>
      <c r="H28" s="65"/>
      <c r="I28" s="65"/>
      <c r="J28" s="69" t="s">
        <v>300</v>
      </c>
      <c r="K28" s="69"/>
      <c r="L28" s="70" t="s">
        <v>21</v>
      </c>
      <c r="M28" s="71"/>
      <c r="P28" s="17"/>
      <c r="Q28" s="17"/>
    </row>
    <row r="29" spans="1:17" s="16" customFormat="1" ht="15.6" hidden="1" outlineLevel="1" x14ac:dyDescent="0.3">
      <c r="A29" s="75"/>
      <c r="B29" s="91"/>
      <c r="C29" s="65"/>
      <c r="D29" s="65" t="str">
        <f t="shared" ca="1" si="0"/>
        <v/>
      </c>
      <c r="E29" s="65" t="str" cm="1">
        <f t="array" aca="1" ref="E29" ca="1">IF(ISNUMBER(SEARCH("Bit", $J29)), "", INDEX(E:E,MAX(IF(OFFSET(E29,-25,0,24,1)&lt;&gt;"",ROW(OFFSET(E29,-25,0,24,1)))),)+1)</f>
        <v/>
      </c>
      <c r="F29" s="65"/>
      <c r="G29" s="65"/>
      <c r="H29" s="65"/>
      <c r="I29" s="65"/>
      <c r="J29" s="69" t="s">
        <v>23</v>
      </c>
      <c r="K29" s="69"/>
      <c r="L29" s="70" t="s">
        <v>268</v>
      </c>
      <c r="M29" s="71"/>
      <c r="P29" s="17"/>
      <c r="Q29" s="17"/>
    </row>
    <row r="30" spans="1:17" s="16" customFormat="1" ht="15.6" collapsed="1" x14ac:dyDescent="0.3">
      <c r="A30" s="75"/>
      <c r="B30" s="91" t="s">
        <v>241</v>
      </c>
      <c r="C30" s="65" t="s">
        <v>30</v>
      </c>
      <c r="D30" s="65" t="str">
        <f t="shared" ca="1" si="0"/>
        <v>0x001</v>
      </c>
      <c r="E30" s="65" cm="1">
        <f t="array" aca="1" ref="E30" ca="1">IF(ISNUMBER(SEARCH("Bit", $J30)), "", INDEX(E:E,MAX(IF(OFFSET(E30,-25,0,24,1)&lt;&gt;"",ROW(OFFSET(E30,-25,0,24,1)))),)+1)</f>
        <v>1</v>
      </c>
      <c r="F30" s="65" t="s">
        <v>71</v>
      </c>
      <c r="G30" s="65">
        <v>8</v>
      </c>
      <c r="H30" s="65"/>
      <c r="I30" s="65"/>
      <c r="J30" s="69"/>
      <c r="K30" s="69" t="s">
        <v>31</v>
      </c>
      <c r="L30" s="70"/>
      <c r="M30" s="71"/>
      <c r="P30" s="17"/>
      <c r="Q30" s="17"/>
    </row>
    <row r="31" spans="1:17" s="16" customFormat="1" ht="15.6" hidden="1" outlineLevel="1" x14ac:dyDescent="0.3">
      <c r="A31" s="75"/>
      <c r="B31" s="91"/>
      <c r="C31" s="65"/>
      <c r="D31" s="65" t="str">
        <f t="shared" ca="1" si="0"/>
        <v/>
      </c>
      <c r="E31" s="65" t="str" cm="1">
        <f t="array" aca="1" ref="E31" ca="1">IF(ISNUMBER(SEARCH("Bit", $J31)), "", INDEX(E:E,MAX(IF(OFFSET(E31,-25,0,24,1)&lt;&gt;"",ROW(OFFSET(E31,-25,0,24,1)))),)+1)</f>
        <v/>
      </c>
      <c r="F31" s="65"/>
      <c r="G31" s="65"/>
      <c r="H31" s="65"/>
      <c r="I31" s="65"/>
      <c r="J31" s="69" t="s">
        <v>12</v>
      </c>
      <c r="K31" s="69"/>
      <c r="L31" s="70" t="s">
        <v>271</v>
      </c>
      <c r="M31" s="71"/>
      <c r="P31" s="17"/>
      <c r="Q31" s="17"/>
    </row>
    <row r="32" spans="1:17" s="16" customFormat="1" ht="15.6" hidden="1" outlineLevel="1" x14ac:dyDescent="0.3">
      <c r="A32" s="75"/>
      <c r="B32" s="91"/>
      <c r="C32" s="65"/>
      <c r="D32" s="65" t="str">
        <f t="shared" ca="1" si="0"/>
        <v/>
      </c>
      <c r="E32" s="65" t="str" cm="1">
        <f t="array" aca="1" ref="E32" ca="1">IF(ISNUMBER(SEARCH("Bit", $J32)), "", INDEX(E:E,MAX(IF(OFFSET(E32,-25,0,24,1)&lt;&gt;"",ROW(OFFSET(E32,-25,0,24,1)))),)+1)</f>
        <v/>
      </c>
      <c r="F32" s="65"/>
      <c r="G32" s="65"/>
      <c r="H32" s="65"/>
      <c r="I32" s="65"/>
      <c r="J32" s="69" t="s">
        <v>13</v>
      </c>
      <c r="K32" s="69"/>
      <c r="L32" s="70" t="s">
        <v>269</v>
      </c>
      <c r="M32" s="71"/>
      <c r="P32" s="17"/>
      <c r="Q32" s="17"/>
    </row>
    <row r="33" spans="1:17" s="16" customFormat="1" ht="15.6" hidden="1" outlineLevel="1" x14ac:dyDescent="0.3">
      <c r="A33" s="75"/>
      <c r="B33" s="91"/>
      <c r="C33" s="65"/>
      <c r="D33" s="65" t="str">
        <f t="shared" ca="1" si="0"/>
        <v/>
      </c>
      <c r="E33" s="65" t="str" cm="1">
        <f t="array" aca="1" ref="E33" ca="1">IF(ISNUMBER(SEARCH("Bit", $J33)), "", INDEX(E:E,MAX(IF(OFFSET(E33,-25,0,24,1)&lt;&gt;"",ROW(OFFSET(E33,-25,0,24,1)))),)+1)</f>
        <v/>
      </c>
      <c r="F33" s="65"/>
      <c r="G33" s="65"/>
      <c r="H33" s="65"/>
      <c r="I33" s="65"/>
      <c r="J33" s="69" t="s">
        <v>593</v>
      </c>
      <c r="K33" s="69"/>
      <c r="L33" s="70" t="s">
        <v>270</v>
      </c>
      <c r="M33" s="71"/>
      <c r="P33" s="17"/>
      <c r="Q33" s="17"/>
    </row>
    <row r="34" spans="1:17" s="16" customFormat="1" ht="15.6" hidden="1" outlineLevel="1" x14ac:dyDescent="0.3">
      <c r="A34" s="75"/>
      <c r="B34" s="91"/>
      <c r="C34" s="65"/>
      <c r="D34" s="65" t="str">
        <f t="shared" ca="1" si="0"/>
        <v/>
      </c>
      <c r="E34" s="65" t="str" cm="1">
        <f t="array" aca="1" ref="E34" ca="1">IF(ISNUMBER(SEARCH("Bit", $J34)), "", INDEX(E:E,MAX(IF(OFFSET(E34,-25,0,24,1)&lt;&gt;"",ROW(OFFSET(E34,-25,0,24,1)))),)+1)</f>
        <v/>
      </c>
      <c r="F34" s="65"/>
      <c r="G34" s="65"/>
      <c r="H34" s="65"/>
      <c r="I34" s="65"/>
      <c r="J34" s="69" t="s">
        <v>16</v>
      </c>
      <c r="K34" s="69"/>
      <c r="L34" s="70" t="s">
        <v>823</v>
      </c>
      <c r="M34" s="71"/>
      <c r="P34" s="17"/>
      <c r="Q34" s="17"/>
    </row>
    <row r="35" spans="1:17" s="16" customFormat="1" ht="15.6" hidden="1" outlineLevel="1" x14ac:dyDescent="0.3">
      <c r="A35" s="75"/>
      <c r="B35" s="91"/>
      <c r="C35" s="65"/>
      <c r="D35" s="65" t="str">
        <f t="shared" ca="1" si="0"/>
        <v/>
      </c>
      <c r="E35" s="65" t="str" cm="1">
        <f t="array" aca="1" ref="E35" ca="1">IF(ISNUMBER(SEARCH("Bit", $J35)), "", INDEX(E:E,MAX(IF(OFFSET(E35,-25,0,24,1)&lt;&gt;"",ROW(OFFSET(E35,-25,0,24,1)))),)+1)</f>
        <v/>
      </c>
      <c r="F35" s="65"/>
      <c r="G35" s="65"/>
      <c r="H35" s="65"/>
      <c r="I35" s="65"/>
      <c r="J35" s="69" t="s">
        <v>273</v>
      </c>
      <c r="K35" s="69"/>
      <c r="L35" s="70" t="s">
        <v>272</v>
      </c>
      <c r="M35" s="71"/>
      <c r="P35" s="17"/>
      <c r="Q35" s="17"/>
    </row>
    <row r="36" spans="1:17" s="16" customFormat="1" ht="15.6" hidden="1" outlineLevel="1" x14ac:dyDescent="0.3">
      <c r="A36" s="75"/>
      <c r="B36" s="91"/>
      <c r="C36" s="65"/>
      <c r="D36" s="65" t="str">
        <f t="shared" ca="1" si="0"/>
        <v/>
      </c>
      <c r="E36" s="65" t="str" cm="1">
        <f t="array" aca="1" ref="E36" ca="1">IF(ISNUMBER(SEARCH("Bit", $J36)), "", INDEX(E:E,MAX(IF(OFFSET(E36,-25,0,24,1)&lt;&gt;"",ROW(OFFSET(E36,-25,0,24,1)))),)+1)</f>
        <v/>
      </c>
      <c r="F36" s="65"/>
      <c r="G36" s="65"/>
      <c r="H36" s="65"/>
      <c r="I36" s="65"/>
      <c r="J36" s="69" t="s">
        <v>23</v>
      </c>
      <c r="K36" s="69"/>
      <c r="L36" s="70" t="s">
        <v>274</v>
      </c>
      <c r="M36" s="71"/>
      <c r="P36" s="17"/>
      <c r="Q36" s="17"/>
    </row>
    <row r="37" spans="1:17" s="16" customFormat="1" ht="15.6" collapsed="1" x14ac:dyDescent="0.3">
      <c r="A37" s="75"/>
      <c r="B37" s="91" t="s">
        <v>242</v>
      </c>
      <c r="C37" s="65" t="s">
        <v>30</v>
      </c>
      <c r="D37" s="65" t="str">
        <f t="shared" ca="1" si="0"/>
        <v>0x002</v>
      </c>
      <c r="E37" s="65" cm="1">
        <f t="array" aca="1" ref="E37" ca="1">IF(ISNUMBER(SEARCH("Bit", $J37)), "", INDEX(E:E,MAX(IF(OFFSET(E37,-25,0,24,1)&lt;&gt;"",ROW(OFFSET(E37,-25,0,24,1)))),)+1)</f>
        <v>2</v>
      </c>
      <c r="F37" s="65" t="s">
        <v>71</v>
      </c>
      <c r="G37" s="65">
        <v>4</v>
      </c>
      <c r="H37" s="65"/>
      <c r="I37" s="65"/>
      <c r="J37" s="69"/>
      <c r="K37" s="69" t="s">
        <v>31</v>
      </c>
      <c r="L37" s="70"/>
      <c r="M37" s="71"/>
      <c r="P37" s="17"/>
      <c r="Q37" s="17"/>
    </row>
    <row r="38" spans="1:17" s="16" customFormat="1" ht="15.6" hidden="1" outlineLevel="1" x14ac:dyDescent="0.3">
      <c r="A38" s="75"/>
      <c r="B38" s="91"/>
      <c r="C38" s="65"/>
      <c r="D38" s="65" t="str">
        <f t="shared" ca="1" si="0"/>
        <v/>
      </c>
      <c r="E38" s="65" t="str" cm="1">
        <f t="array" aca="1" ref="E38" ca="1">IF(ISNUMBER(SEARCH("Bit", $J38)), "", INDEX(E:E,MAX(IF(OFFSET(E38,-25,0,24,1)&lt;&gt;"",ROW(OFFSET(E38,-25,0,24,1)))),)+1)</f>
        <v/>
      </c>
      <c r="F38" s="65"/>
      <c r="G38" s="65"/>
      <c r="H38" s="65"/>
      <c r="I38" s="65"/>
      <c r="J38" s="69" t="s">
        <v>16</v>
      </c>
      <c r="K38" s="69"/>
      <c r="L38" s="70" t="s">
        <v>275</v>
      </c>
      <c r="M38" s="71"/>
      <c r="P38" s="17"/>
      <c r="Q38" s="17"/>
    </row>
    <row r="39" spans="1:17" s="16" customFormat="1" ht="15.6" hidden="1" outlineLevel="1" x14ac:dyDescent="0.3">
      <c r="A39" s="75"/>
      <c r="B39" s="91"/>
      <c r="C39" s="65"/>
      <c r="D39" s="65" t="str">
        <f t="shared" ca="1" si="0"/>
        <v/>
      </c>
      <c r="E39" s="65" t="str" cm="1">
        <f t="array" aca="1" ref="E39" ca="1">IF(ISNUMBER(SEARCH("Bit", $J39)), "", INDEX(E:E,MAX(IF(OFFSET(E39,-25,0,24,1)&lt;&gt;"",ROW(OFFSET(E39,-25,0,24,1)))),)+1)</f>
        <v/>
      </c>
      <c r="F39" s="65"/>
      <c r="G39" s="65"/>
      <c r="H39" s="65"/>
      <c r="I39" s="65"/>
      <c r="J39" s="69" t="s">
        <v>25</v>
      </c>
      <c r="K39" s="69"/>
      <c r="L39" s="70" t="s">
        <v>824</v>
      </c>
      <c r="M39" s="71"/>
      <c r="P39" s="17"/>
      <c r="Q39" s="17"/>
    </row>
    <row r="40" spans="1:17" s="16" customFormat="1" ht="15.6" collapsed="1" x14ac:dyDescent="0.3">
      <c r="A40" s="75"/>
      <c r="B40" s="91" t="s">
        <v>243</v>
      </c>
      <c r="C40" s="65" t="s">
        <v>30</v>
      </c>
      <c r="D40" s="65" t="str">
        <f t="shared" ca="1" si="0"/>
        <v>0x003</v>
      </c>
      <c r="E40" s="65" cm="1">
        <f t="array" aca="1" ref="E40" ca="1">IF(ISNUMBER(SEARCH("Bit", $J40)), "", INDEX(E:E,MAX(IF(OFFSET(E40,-25,0,24,1)&lt;&gt;"",ROW(OFFSET(E40,-25,0,24,1)))),)+1)</f>
        <v>3</v>
      </c>
      <c r="F40" s="65" t="s">
        <v>71</v>
      </c>
      <c r="G40" s="65">
        <v>8</v>
      </c>
      <c r="H40" s="65"/>
      <c r="I40" s="65"/>
      <c r="J40" s="69"/>
      <c r="K40" s="69" t="s">
        <v>31</v>
      </c>
      <c r="L40" s="70"/>
      <c r="M40" s="71"/>
      <c r="P40" s="17"/>
      <c r="Q40" s="17"/>
    </row>
    <row r="41" spans="1:17" s="16" customFormat="1" ht="15.6" hidden="1" outlineLevel="1" x14ac:dyDescent="0.3">
      <c r="A41" s="75"/>
      <c r="B41" s="91"/>
      <c r="C41" s="65"/>
      <c r="D41" s="65" t="str">
        <f t="shared" ca="1" si="0"/>
        <v/>
      </c>
      <c r="E41" s="65" t="str" cm="1">
        <f t="array" aca="1" ref="E41" ca="1">IF(ISNUMBER(SEARCH("Bit", $J41)), "", INDEX(E:E,MAX(IF(OFFSET(E41,-25,0,24,1)&lt;&gt;"",ROW(OFFSET(E41,-25,0,24,1)))),)+1)</f>
        <v/>
      </c>
      <c r="F41" s="65"/>
      <c r="G41" s="65"/>
      <c r="H41" s="65"/>
      <c r="I41" s="65"/>
      <c r="J41" s="69" t="s">
        <v>24</v>
      </c>
      <c r="K41" s="69"/>
      <c r="L41" s="70" t="s">
        <v>243</v>
      </c>
      <c r="M41" s="71"/>
      <c r="P41" s="17"/>
      <c r="Q41" s="17"/>
    </row>
    <row r="42" spans="1:17" s="16" customFormat="1" ht="15.6" collapsed="1" x14ac:dyDescent="0.3">
      <c r="A42" s="75"/>
      <c r="B42" s="91" t="s">
        <v>244</v>
      </c>
      <c r="C42" s="65" t="s">
        <v>30</v>
      </c>
      <c r="D42" s="65" t="str">
        <f t="shared" ca="1" si="0"/>
        <v>0x004</v>
      </c>
      <c r="E42" s="65" cm="1">
        <f t="array" aca="1" ref="E42" ca="1">IF(ISNUMBER(SEARCH("Bit", $J42)), "", INDEX(E:E,MAX(IF(OFFSET(E42,-25,0,24,1)&lt;&gt;"",ROW(OFFSET(E42,-25,0,24,1)))),)+1)</f>
        <v>4</v>
      </c>
      <c r="F42" s="65" t="s">
        <v>71</v>
      </c>
      <c r="G42" s="65">
        <v>8</v>
      </c>
      <c r="H42" s="65"/>
      <c r="I42" s="65"/>
      <c r="J42" s="69"/>
      <c r="K42" s="69" t="s">
        <v>31</v>
      </c>
      <c r="L42" s="70"/>
      <c r="M42" s="71"/>
      <c r="P42" s="17"/>
      <c r="Q42" s="17"/>
    </row>
    <row r="43" spans="1:17" s="16" customFormat="1" ht="15.6" hidden="1" outlineLevel="1" x14ac:dyDescent="0.3">
      <c r="A43" s="75"/>
      <c r="B43" s="91"/>
      <c r="C43" s="65"/>
      <c r="D43" s="65" t="str">
        <f t="shared" ca="1" si="0"/>
        <v/>
      </c>
      <c r="E43" s="65" t="str" cm="1">
        <f t="array" aca="1" ref="E43" ca="1">IF(ISNUMBER(SEARCH("Bit", $J43)), "", INDEX(E:E,MAX(IF(OFFSET(E43,-25,0,24,1)&lt;&gt;"",ROW(OFFSET(E43,-25,0,24,1)))),)+1)</f>
        <v/>
      </c>
      <c r="F43" s="65"/>
      <c r="G43" s="65"/>
      <c r="H43" s="65"/>
      <c r="I43" s="65"/>
      <c r="J43" s="69" t="s">
        <v>24</v>
      </c>
      <c r="K43" s="69"/>
      <c r="L43" s="70" t="s">
        <v>244</v>
      </c>
      <c r="M43" s="71"/>
      <c r="P43" s="17"/>
      <c r="Q43" s="17"/>
    </row>
    <row r="44" spans="1:17" s="16" customFormat="1" ht="15.6" collapsed="1" x14ac:dyDescent="0.3">
      <c r="A44" s="75"/>
      <c r="B44" s="91" t="s">
        <v>245</v>
      </c>
      <c r="C44" s="65" t="s">
        <v>30</v>
      </c>
      <c r="D44" s="65" t="str">
        <f t="shared" ca="1" si="0"/>
        <v>0x005</v>
      </c>
      <c r="E44" s="65" cm="1">
        <f t="array" aca="1" ref="E44" ca="1">IF(ISNUMBER(SEARCH("Bit", $J44)), "", INDEX(E:E,MAX(IF(OFFSET(E44,-25,0,24,1)&lt;&gt;"",ROW(OFFSET(E44,-25,0,24,1)))),)+1)</f>
        <v>5</v>
      </c>
      <c r="F44" s="65" t="s">
        <v>71</v>
      </c>
      <c r="G44" s="65">
        <v>7</v>
      </c>
      <c r="H44" s="65"/>
      <c r="I44" s="65"/>
      <c r="J44" s="69"/>
      <c r="K44" s="69" t="s">
        <v>31</v>
      </c>
      <c r="L44" s="70"/>
      <c r="M44" s="71"/>
      <c r="P44" s="17"/>
      <c r="Q44" s="17"/>
    </row>
    <row r="45" spans="1:17" s="16" customFormat="1" ht="15.6" hidden="1" outlineLevel="1" x14ac:dyDescent="0.3">
      <c r="A45" s="75"/>
      <c r="B45" s="91"/>
      <c r="C45" s="65"/>
      <c r="D45" s="65" t="str">
        <f t="shared" ca="1" si="0"/>
        <v/>
      </c>
      <c r="E45" s="65" t="str" cm="1">
        <f t="array" aca="1" ref="E45" ca="1">IF(ISNUMBER(SEARCH("Bit", $J45)), "", INDEX(E:E,MAX(IF(OFFSET(E45,-25,0,24,1)&lt;&gt;"",ROW(OFFSET(E45,-25,0,24,1)))),)+1)</f>
        <v/>
      </c>
      <c r="F45" s="65"/>
      <c r="G45" s="65"/>
      <c r="H45" s="65"/>
      <c r="I45" s="65"/>
      <c r="J45" s="69" t="s">
        <v>212</v>
      </c>
      <c r="K45" s="69"/>
      <c r="L45" s="70" t="s">
        <v>245</v>
      </c>
      <c r="M45" s="71"/>
      <c r="P45" s="17"/>
      <c r="Q45" s="17"/>
    </row>
    <row r="46" spans="1:17" s="16" customFormat="1" ht="15.6" collapsed="1" x14ac:dyDescent="0.3">
      <c r="A46" s="75"/>
      <c r="B46" s="91" t="s">
        <v>246</v>
      </c>
      <c r="C46" s="65" t="s">
        <v>30</v>
      </c>
      <c r="D46" s="65" t="str">
        <f t="shared" ca="1" si="0"/>
        <v>0x006</v>
      </c>
      <c r="E46" s="65" cm="1">
        <f t="array" aca="1" ref="E46" ca="1">IF(ISNUMBER(SEARCH("Bit", $J46)), "", INDEX(E:E,MAX(IF(OFFSET(E46,-25,0,24,1)&lt;&gt;"",ROW(OFFSET(E46,-25,0,24,1)))),)+1)</f>
        <v>6</v>
      </c>
      <c r="F46" s="65" t="s">
        <v>71</v>
      </c>
      <c r="G46" s="65">
        <v>7</v>
      </c>
      <c r="H46" s="65"/>
      <c r="I46" s="65"/>
      <c r="J46" s="69"/>
      <c r="K46" s="69" t="s">
        <v>31</v>
      </c>
      <c r="L46" s="70"/>
      <c r="M46" s="71"/>
      <c r="P46" s="17"/>
      <c r="Q46" s="17"/>
    </row>
    <row r="47" spans="1:17" s="16" customFormat="1" ht="15.6" hidden="1" outlineLevel="1" x14ac:dyDescent="0.3">
      <c r="A47" s="75"/>
      <c r="B47" s="91"/>
      <c r="C47" s="65"/>
      <c r="D47" s="65" t="str">
        <f t="shared" ca="1" si="0"/>
        <v/>
      </c>
      <c r="E47" s="65" t="str" cm="1">
        <f t="array" aca="1" ref="E47" ca="1">IF(ISNUMBER(SEARCH("Bit", $J47)), "", INDEX(E:E,MAX(IF(OFFSET(E47,-25,0,24,1)&lt;&gt;"",ROW(OFFSET(E47,-25,0,24,1)))),)+1)</f>
        <v/>
      </c>
      <c r="F47" s="65"/>
      <c r="G47" s="65"/>
      <c r="H47" s="65"/>
      <c r="I47" s="65"/>
      <c r="J47" s="69" t="s">
        <v>212</v>
      </c>
      <c r="K47" s="69"/>
      <c r="L47" s="70" t="s">
        <v>246</v>
      </c>
      <c r="M47" s="71"/>
      <c r="P47" s="17"/>
      <c r="Q47" s="17"/>
    </row>
    <row r="48" spans="1:17" s="16" customFormat="1" ht="15.6" collapsed="1" x14ac:dyDescent="0.3">
      <c r="A48" s="75"/>
      <c r="B48" s="91" t="s">
        <v>247</v>
      </c>
      <c r="C48" s="65" t="s">
        <v>30</v>
      </c>
      <c r="D48" s="65" t="str">
        <f t="shared" ca="1" si="0"/>
        <v>0x007</v>
      </c>
      <c r="E48" s="65" cm="1">
        <f t="array" aca="1" ref="E48" ca="1">IF(ISNUMBER(SEARCH("Bit", $J48)), "", INDEX(E:E,MAX(IF(OFFSET(E48,-25,0,24,1)&lt;&gt;"",ROW(OFFSET(E48,-25,0,24,1)))),)+1)</f>
        <v>7</v>
      </c>
      <c r="F48" s="65" t="s">
        <v>71</v>
      </c>
      <c r="G48" s="65">
        <v>6</v>
      </c>
      <c r="H48" s="65"/>
      <c r="I48" s="65"/>
      <c r="J48" s="69"/>
      <c r="K48" s="69" t="s">
        <v>31</v>
      </c>
      <c r="L48" s="70"/>
      <c r="M48" s="71"/>
      <c r="P48" s="17"/>
      <c r="Q48" s="17"/>
    </row>
    <row r="49" spans="1:17" s="16" customFormat="1" ht="15.6" hidden="1" outlineLevel="1" x14ac:dyDescent="0.3">
      <c r="A49" s="75"/>
      <c r="B49" s="91"/>
      <c r="C49" s="65"/>
      <c r="D49" s="65" t="str">
        <f t="shared" ca="1" si="0"/>
        <v/>
      </c>
      <c r="E49" s="65" t="str" cm="1">
        <f t="array" aca="1" ref="E49" ca="1">IF(ISNUMBER(SEARCH("Bit", $J49)), "", INDEX(E:E,MAX(IF(OFFSET(E49,-25,0,24,1)&lt;&gt;"",ROW(OFFSET(E49,-25,0,24,1)))),)+1)</f>
        <v/>
      </c>
      <c r="F49" s="65"/>
      <c r="G49" s="65"/>
      <c r="H49" s="65"/>
      <c r="I49" s="65"/>
      <c r="J49" s="69" t="s">
        <v>29</v>
      </c>
      <c r="K49" s="69"/>
      <c r="L49" s="70" t="s">
        <v>247</v>
      </c>
      <c r="M49" s="71"/>
      <c r="P49" s="17"/>
      <c r="Q49" s="17"/>
    </row>
    <row r="50" spans="1:17" s="16" customFormat="1" ht="15.6" collapsed="1" x14ac:dyDescent="0.3">
      <c r="A50" s="75"/>
      <c r="B50" s="91" t="s">
        <v>248</v>
      </c>
      <c r="C50" s="65" t="s">
        <v>30</v>
      </c>
      <c r="D50" s="65" t="str">
        <f t="shared" ca="1" si="0"/>
        <v>0x008</v>
      </c>
      <c r="E50" s="65" cm="1">
        <f t="array" aca="1" ref="E50" ca="1">IF(ISNUMBER(SEARCH("Bit", $J50)), "", INDEX(E:E,MAX(IF(OFFSET(E50,-25,0,24,1)&lt;&gt;"",ROW(OFFSET(E50,-25,0,24,1)))),)+1)</f>
        <v>8</v>
      </c>
      <c r="F50" s="65" t="s">
        <v>71</v>
      </c>
      <c r="G50" s="65">
        <v>7</v>
      </c>
      <c r="H50" s="65"/>
      <c r="I50" s="65"/>
      <c r="J50" s="69"/>
      <c r="K50" s="69" t="s">
        <v>31</v>
      </c>
      <c r="L50" s="70"/>
      <c r="M50" s="71"/>
      <c r="P50" s="17"/>
      <c r="Q50" s="17"/>
    </row>
    <row r="51" spans="1:17" s="16" customFormat="1" ht="15.6" hidden="1" outlineLevel="1" x14ac:dyDescent="0.3">
      <c r="A51" s="75"/>
      <c r="B51" s="91"/>
      <c r="C51" s="65"/>
      <c r="D51" s="65" t="str">
        <f t="shared" ca="1" si="0"/>
        <v/>
      </c>
      <c r="E51" s="65" t="str" cm="1">
        <f t="array" aca="1" ref="E51" ca="1">IF(ISNUMBER(SEARCH("Bit", $J51)), "", INDEX(E:E,MAX(IF(OFFSET(E51,-25,0,24,1)&lt;&gt;"",ROW(OFFSET(E51,-25,0,24,1)))),)+1)</f>
        <v/>
      </c>
      <c r="F51" s="65"/>
      <c r="G51" s="65"/>
      <c r="H51" s="65"/>
      <c r="I51" s="65"/>
      <c r="J51" s="69" t="s">
        <v>212</v>
      </c>
      <c r="K51" s="69"/>
      <c r="L51" s="70" t="s">
        <v>248</v>
      </c>
      <c r="M51" s="71"/>
      <c r="P51" s="17"/>
      <c r="Q51" s="17"/>
    </row>
    <row r="52" spans="1:17" s="16" customFormat="1" ht="15.6" collapsed="1" x14ac:dyDescent="0.3">
      <c r="A52" s="75"/>
      <c r="B52" s="91" t="s">
        <v>249</v>
      </c>
      <c r="C52" s="65" t="s">
        <v>30</v>
      </c>
      <c r="D52" s="65" t="str">
        <f t="shared" ca="1" si="0"/>
        <v>0x009</v>
      </c>
      <c r="E52" s="65" cm="1">
        <f t="array" aca="1" ref="E52" ca="1">IF(ISNUMBER(SEARCH("Bit", $J52)), "", INDEX(E:E,MAX(IF(OFFSET(E52,-25,0,24,1)&lt;&gt;"",ROW(OFFSET(E52,-25,0,24,1)))),)+1)</f>
        <v>9</v>
      </c>
      <c r="F52" s="65" t="s">
        <v>71</v>
      </c>
      <c r="G52" s="65">
        <v>7</v>
      </c>
      <c r="H52" s="65"/>
      <c r="I52" s="65"/>
      <c r="J52" s="69"/>
      <c r="K52" s="69" t="s">
        <v>31</v>
      </c>
      <c r="L52" s="70"/>
      <c r="M52" s="71"/>
      <c r="P52" s="17"/>
      <c r="Q52" s="17"/>
    </row>
    <row r="53" spans="1:17" s="16" customFormat="1" ht="15.6" hidden="1" outlineLevel="1" x14ac:dyDescent="0.3">
      <c r="A53" s="75"/>
      <c r="B53" s="91"/>
      <c r="C53" s="65"/>
      <c r="D53" s="65" t="str">
        <f t="shared" ca="1" si="0"/>
        <v/>
      </c>
      <c r="E53" s="65" t="str" cm="1">
        <f t="array" aca="1" ref="E53" ca="1">IF(ISNUMBER(SEARCH("Bit", $J53)), "", INDEX(E:E,MAX(IF(OFFSET(E53,-25,0,24,1)&lt;&gt;"",ROW(OFFSET(E53,-25,0,24,1)))),)+1)</f>
        <v/>
      </c>
      <c r="F53" s="65"/>
      <c r="G53" s="65"/>
      <c r="H53" s="65"/>
      <c r="I53" s="65"/>
      <c r="J53" s="69" t="s">
        <v>212</v>
      </c>
      <c r="K53" s="69"/>
      <c r="L53" s="70" t="s">
        <v>249</v>
      </c>
      <c r="M53" s="71"/>
      <c r="P53" s="17"/>
      <c r="Q53" s="17"/>
    </row>
    <row r="54" spans="1:17" s="16" customFormat="1" ht="15.6" collapsed="1" x14ac:dyDescent="0.3">
      <c r="A54" s="75"/>
      <c r="B54" s="91" t="s">
        <v>250</v>
      </c>
      <c r="C54" s="65" t="s">
        <v>30</v>
      </c>
      <c r="D54" s="65" t="str">
        <f t="shared" ca="1" si="0"/>
        <v>0x00A</v>
      </c>
      <c r="E54" s="65" cm="1">
        <f t="array" aca="1" ref="E54" ca="1">IF(ISNUMBER(SEARCH("Bit", $J54)), "", INDEX(E:E,MAX(IF(OFFSET(E54,-25,0,24,1)&lt;&gt;"",ROW(OFFSET(E54,-25,0,24,1)))),)+1)</f>
        <v>10</v>
      </c>
      <c r="F54" s="65" t="s">
        <v>71</v>
      </c>
      <c r="G54" s="65">
        <v>8</v>
      </c>
      <c r="H54" s="65"/>
      <c r="I54" s="65"/>
      <c r="J54" s="69"/>
      <c r="K54" s="69" t="s">
        <v>31</v>
      </c>
      <c r="L54" s="70"/>
      <c r="M54" s="71"/>
      <c r="P54" s="17"/>
      <c r="Q54" s="17"/>
    </row>
    <row r="55" spans="1:17" s="16" customFormat="1" ht="15.6" hidden="1" outlineLevel="1" x14ac:dyDescent="0.3">
      <c r="A55" s="75"/>
      <c r="B55" s="91"/>
      <c r="C55" s="65"/>
      <c r="D55" s="65" t="str">
        <f t="shared" ca="1" si="0"/>
        <v/>
      </c>
      <c r="E55" s="65" t="str" cm="1">
        <f t="array" aca="1" ref="E55" ca="1">IF(ISNUMBER(SEARCH("Bit", $J55)), "", INDEX(E:E,MAX(IF(OFFSET(E55,-25,0,24,1)&lt;&gt;"",ROW(OFFSET(E55,-25,0,24,1)))),)+1)</f>
        <v/>
      </c>
      <c r="F55" s="65"/>
      <c r="G55" s="65"/>
      <c r="H55" s="65"/>
      <c r="I55" s="65"/>
      <c r="J55" s="69" t="s">
        <v>26</v>
      </c>
      <c r="K55" s="69"/>
      <c r="L55" s="70" t="s">
        <v>250</v>
      </c>
      <c r="M55" s="71"/>
      <c r="P55" s="17"/>
      <c r="Q55" s="17"/>
    </row>
    <row r="56" spans="1:17" s="16" customFormat="1" ht="15.6" hidden="1" outlineLevel="1" x14ac:dyDescent="0.3">
      <c r="A56" s="75"/>
      <c r="B56" s="91"/>
      <c r="C56" s="65"/>
      <c r="D56" s="65" t="str">
        <f t="shared" ca="1" si="0"/>
        <v/>
      </c>
      <c r="E56" s="65" t="str" cm="1">
        <f t="array" aca="1" ref="E56" ca="1">IF(ISNUMBER(SEARCH("Bit", $J56)), "", INDEX(E:E,MAX(IF(OFFSET(E56,-25,0,24,1)&lt;&gt;"",ROW(OFFSET(E56,-25,0,24,1)))),)+1)</f>
        <v/>
      </c>
      <c r="F56" s="65"/>
      <c r="G56" s="65"/>
      <c r="H56" s="65"/>
      <c r="I56" s="65"/>
      <c r="J56" s="69" t="s">
        <v>29</v>
      </c>
      <c r="K56" s="69"/>
      <c r="L56" s="70" t="s">
        <v>21</v>
      </c>
      <c r="M56" s="71"/>
      <c r="P56" s="17"/>
      <c r="Q56" s="17"/>
    </row>
    <row r="57" spans="1:17" s="16" customFormat="1" ht="15.6" collapsed="1" x14ac:dyDescent="0.3">
      <c r="A57" s="75"/>
      <c r="B57" s="91" t="s">
        <v>251</v>
      </c>
      <c r="C57" s="65" t="s">
        <v>30</v>
      </c>
      <c r="D57" s="65" t="str">
        <f t="shared" ca="1" si="0"/>
        <v>0x00B</v>
      </c>
      <c r="E57" s="65" cm="1">
        <f t="array" aca="1" ref="E57" ca="1">IF(ISNUMBER(SEARCH("Bit", $J57)), "", INDEX(E:E,MAX(IF(OFFSET(E57,-25,0,24,1)&lt;&gt;"",ROW(OFFSET(E57,-25,0,24,1)))),)+1)</f>
        <v>11</v>
      </c>
      <c r="F57" s="65" t="s">
        <v>71</v>
      </c>
      <c r="G57" s="65">
        <v>8</v>
      </c>
      <c r="H57" s="65"/>
      <c r="I57" s="65"/>
      <c r="J57" s="69"/>
      <c r="K57" s="69" t="s">
        <v>31</v>
      </c>
      <c r="L57" s="70"/>
      <c r="M57" s="71"/>
      <c r="P57" s="17"/>
      <c r="Q57" s="17"/>
    </row>
    <row r="58" spans="1:17" s="16" customFormat="1" ht="15.6" hidden="1" outlineLevel="1" x14ac:dyDescent="0.3">
      <c r="A58" s="75"/>
      <c r="B58" s="91"/>
      <c r="C58" s="65"/>
      <c r="D58" s="65" t="str">
        <f t="shared" ca="1" si="0"/>
        <v/>
      </c>
      <c r="E58" s="65" t="str" cm="1">
        <f t="array" aca="1" ref="E58" ca="1">IF(ISNUMBER(SEARCH("Bit", $J58)), "", INDEX(E:E,MAX(IF(OFFSET(E58,-25,0,24,1)&lt;&gt;"",ROW(OFFSET(E58,-25,0,24,1)))),)+1)</f>
        <v/>
      </c>
      <c r="F58" s="65"/>
      <c r="G58" s="65"/>
      <c r="H58" s="65"/>
      <c r="I58" s="65"/>
      <c r="J58" s="69" t="s">
        <v>24</v>
      </c>
      <c r="K58" s="69"/>
      <c r="L58" s="70" t="s">
        <v>251</v>
      </c>
      <c r="M58" s="71"/>
      <c r="P58" s="17"/>
      <c r="Q58" s="17"/>
    </row>
    <row r="59" spans="1:17" s="16" customFormat="1" ht="15.6" collapsed="1" x14ac:dyDescent="0.3">
      <c r="A59" s="75"/>
      <c r="B59" s="91" t="s">
        <v>252</v>
      </c>
      <c r="C59" s="65" t="s">
        <v>30</v>
      </c>
      <c r="D59" s="65" t="str">
        <f t="shared" ca="1" si="0"/>
        <v>0x00C</v>
      </c>
      <c r="E59" s="65" cm="1">
        <f t="array" aca="1" ref="E59" ca="1">IF(ISNUMBER(SEARCH("Bit", $J59)), "", INDEX(E:E,MAX(IF(OFFSET(E59,-25,0,24,1)&lt;&gt;"",ROW(OFFSET(E59,-25,0,24,1)))),)+1)</f>
        <v>12</v>
      </c>
      <c r="F59" s="65" t="s">
        <v>71</v>
      </c>
      <c r="G59" s="65">
        <v>8</v>
      </c>
      <c r="H59" s="65"/>
      <c r="I59" s="65"/>
      <c r="J59" s="69"/>
      <c r="K59" s="69" t="s">
        <v>31</v>
      </c>
      <c r="L59" s="70"/>
      <c r="M59" s="71"/>
      <c r="P59" s="17"/>
      <c r="Q59" s="17"/>
    </row>
    <row r="60" spans="1:17" s="16" customFormat="1" ht="15.6" hidden="1" outlineLevel="1" x14ac:dyDescent="0.3">
      <c r="A60" s="75"/>
      <c r="B60" s="91"/>
      <c r="C60" s="65"/>
      <c r="D60" s="65" t="str">
        <f t="shared" ca="1" si="0"/>
        <v/>
      </c>
      <c r="E60" s="65" t="str" cm="1">
        <f t="array" aca="1" ref="E60" ca="1">IF(ISNUMBER(SEARCH("Bit", $J60)), "", INDEX(E:E,MAX(IF(OFFSET(E60,-25,0,24,1)&lt;&gt;"",ROW(OFFSET(E60,-25,0,24,1)))),)+1)</f>
        <v/>
      </c>
      <c r="F60" s="65"/>
      <c r="G60" s="65"/>
      <c r="H60" s="65"/>
      <c r="I60" s="65"/>
      <c r="J60" s="69" t="s">
        <v>26</v>
      </c>
      <c r="K60" s="69"/>
      <c r="L60" s="70" t="s">
        <v>252</v>
      </c>
      <c r="M60" s="71"/>
      <c r="P60" s="17"/>
      <c r="Q60" s="17"/>
    </row>
    <row r="61" spans="1:17" s="16" customFormat="1" ht="15.6" hidden="1" outlineLevel="1" x14ac:dyDescent="0.3">
      <c r="A61" s="75"/>
      <c r="B61" s="91"/>
      <c r="C61" s="65"/>
      <c r="D61" s="65" t="str">
        <f t="shared" ca="1" si="0"/>
        <v/>
      </c>
      <c r="E61" s="65" t="str" cm="1">
        <f t="array" aca="1" ref="E61" ca="1">IF(ISNUMBER(SEARCH("Bit", $J61)), "", INDEX(E:E,MAX(IF(OFFSET(E61,-25,0,24,1)&lt;&gt;"",ROW(OFFSET(E61,-25,0,24,1)))),)+1)</f>
        <v/>
      </c>
      <c r="F61" s="65"/>
      <c r="G61" s="65"/>
      <c r="H61" s="65"/>
      <c r="I61" s="65"/>
      <c r="J61" s="69" t="s">
        <v>29</v>
      </c>
      <c r="K61" s="69"/>
      <c r="L61" s="70" t="s">
        <v>21</v>
      </c>
      <c r="M61" s="71"/>
      <c r="P61" s="17"/>
      <c r="Q61" s="17"/>
    </row>
    <row r="62" spans="1:17" s="16" customFormat="1" ht="15.6" collapsed="1" x14ac:dyDescent="0.3">
      <c r="A62" s="75"/>
      <c r="B62" s="91" t="s">
        <v>253</v>
      </c>
      <c r="C62" s="65" t="s">
        <v>30</v>
      </c>
      <c r="D62" s="65" t="str">
        <f t="shared" ca="1" si="0"/>
        <v>0x00D</v>
      </c>
      <c r="E62" s="65" cm="1">
        <f t="array" aca="1" ref="E62" ca="1">IF(ISNUMBER(SEARCH("Bit", $J62)), "", INDEX(E:E,MAX(IF(OFFSET(E62,-25,0,24,1)&lt;&gt;"",ROW(OFFSET(E62,-25,0,24,1)))),)+1)</f>
        <v>13</v>
      </c>
      <c r="F62" s="65" t="s">
        <v>71</v>
      </c>
      <c r="G62" s="65">
        <v>8</v>
      </c>
      <c r="H62" s="65"/>
      <c r="I62" s="65"/>
      <c r="J62" s="69"/>
      <c r="K62" s="69" t="s">
        <v>31</v>
      </c>
      <c r="L62" s="70"/>
      <c r="M62" s="71"/>
      <c r="P62" s="17"/>
      <c r="Q62" s="17"/>
    </row>
    <row r="63" spans="1:17" s="16" customFormat="1" ht="15.6" hidden="1" outlineLevel="1" x14ac:dyDescent="0.3">
      <c r="A63" s="75"/>
      <c r="B63" s="91"/>
      <c r="C63" s="65"/>
      <c r="D63" s="65" t="str">
        <f t="shared" ca="1" si="0"/>
        <v/>
      </c>
      <c r="E63" s="65" t="str" cm="1">
        <f t="array" aca="1" ref="E63" ca="1">IF(ISNUMBER(SEARCH("Bit", $J63)), "", INDEX(E:E,MAX(IF(OFFSET(E63,-25,0,24,1)&lt;&gt;"",ROW(OFFSET(E63,-25,0,24,1)))),)+1)</f>
        <v/>
      </c>
      <c r="F63" s="65"/>
      <c r="G63" s="65"/>
      <c r="H63" s="65"/>
      <c r="I63" s="65"/>
      <c r="J63" s="69" t="s">
        <v>24</v>
      </c>
      <c r="K63" s="69"/>
      <c r="L63" s="70" t="s">
        <v>253</v>
      </c>
      <c r="M63" s="71"/>
      <c r="P63" s="17"/>
      <c r="Q63" s="17"/>
    </row>
    <row r="64" spans="1:17" s="16" customFormat="1" ht="15.6" collapsed="1" x14ac:dyDescent="0.3">
      <c r="A64" s="75"/>
      <c r="B64" s="91" t="s">
        <v>254</v>
      </c>
      <c r="C64" s="65" t="s">
        <v>30</v>
      </c>
      <c r="D64" s="65" t="str">
        <f t="shared" ca="1" si="0"/>
        <v>0x00E</v>
      </c>
      <c r="E64" s="65" cm="1">
        <f t="array" aca="1" ref="E64" ca="1">IF(ISNUMBER(SEARCH("Bit", $J64)), "", INDEX(E:E,MAX(IF(OFFSET(E64,-25,0,24,1)&lt;&gt;"",ROW(OFFSET(E64,-25,0,24,1)))),)+1)</f>
        <v>14</v>
      </c>
      <c r="F64" s="65" t="s">
        <v>71</v>
      </c>
      <c r="G64" s="65">
        <v>6</v>
      </c>
      <c r="H64" s="65"/>
      <c r="I64" s="65"/>
      <c r="J64" s="69"/>
      <c r="K64" s="69" t="s">
        <v>31</v>
      </c>
      <c r="L64" s="70"/>
      <c r="M64" s="71"/>
      <c r="P64" s="17"/>
      <c r="Q64" s="17"/>
    </row>
    <row r="65" spans="1:17" s="16" customFormat="1" ht="15.6" hidden="1" outlineLevel="1" x14ac:dyDescent="0.3">
      <c r="A65" s="75"/>
      <c r="B65" s="91"/>
      <c r="C65" s="65"/>
      <c r="D65" s="65" t="str">
        <f t="shared" ca="1" si="0"/>
        <v/>
      </c>
      <c r="E65" s="65" t="str" cm="1">
        <f t="array" aca="1" ref="E65" ca="1">IF(ISNUMBER(SEARCH("Bit", $J65)), "", INDEX(E:E,MAX(IF(OFFSET(E65,-25,0,24,1)&lt;&gt;"",ROW(OFFSET(E65,-25,0,24,1)))),)+1)</f>
        <v/>
      </c>
      <c r="F65" s="65"/>
      <c r="G65" s="65"/>
      <c r="H65" s="65"/>
      <c r="I65" s="65"/>
      <c r="J65" s="69" t="s">
        <v>29</v>
      </c>
      <c r="K65" s="69"/>
      <c r="L65" s="70" t="s">
        <v>254</v>
      </c>
      <c r="M65" s="71"/>
      <c r="P65" s="17"/>
      <c r="Q65" s="17"/>
    </row>
    <row r="66" spans="1:17" s="16" customFormat="1" ht="15.6" collapsed="1" x14ac:dyDescent="0.3">
      <c r="A66" s="75"/>
      <c r="B66" s="91" t="s">
        <v>594</v>
      </c>
      <c r="C66" s="65" t="s">
        <v>30</v>
      </c>
      <c r="D66" s="65" t="str">
        <f t="shared" ca="1" si="0"/>
        <v>0x00F</v>
      </c>
      <c r="E66" s="65" cm="1">
        <f t="array" aca="1" ref="E66" ca="1">IF(ISNUMBER(SEARCH("Bit", $J66)), "", INDEX(E:E,MAX(IF(OFFSET(E66,-25,0,24,1)&lt;&gt;"",ROW(OFFSET(E66,-25,0,24,1)))),)+1)</f>
        <v>15</v>
      </c>
      <c r="F66" s="65" t="s">
        <v>71</v>
      </c>
      <c r="G66" s="65">
        <v>7</v>
      </c>
      <c r="H66" s="65"/>
      <c r="I66" s="65"/>
      <c r="J66" s="69"/>
      <c r="K66" s="69" t="s">
        <v>31</v>
      </c>
      <c r="L66" s="70"/>
      <c r="M66" s="71"/>
      <c r="P66" s="17"/>
      <c r="Q66" s="17"/>
    </row>
    <row r="67" spans="1:17" s="16" customFormat="1" ht="15.6" hidden="1" outlineLevel="1" x14ac:dyDescent="0.3">
      <c r="A67" s="75"/>
      <c r="B67" s="91"/>
      <c r="C67" s="65"/>
      <c r="D67" s="65" t="str">
        <f t="shared" ca="1" si="0"/>
        <v/>
      </c>
      <c r="E67" s="65" t="str" cm="1">
        <f t="array" aca="1" ref="E67" ca="1">IF(ISNUMBER(SEARCH("Bit", $J67)), "", INDEX(E:E,MAX(IF(OFFSET(E67,-25,0,24,1)&lt;&gt;"",ROW(OFFSET(E67,-25,0,24,1)))),)+1)</f>
        <v/>
      </c>
      <c r="F67" s="65"/>
      <c r="G67" s="65"/>
      <c r="H67" s="65"/>
      <c r="I67" s="65"/>
      <c r="J67" s="69" t="s">
        <v>212</v>
      </c>
      <c r="K67" s="69"/>
      <c r="L67" s="70" t="s">
        <v>594</v>
      </c>
      <c r="M67" s="71"/>
      <c r="P67" s="17"/>
      <c r="Q67" s="17"/>
    </row>
    <row r="68" spans="1:17" s="16" customFormat="1" ht="15.6" collapsed="1" x14ac:dyDescent="0.3">
      <c r="A68" s="75"/>
      <c r="B68" s="91" t="s">
        <v>255</v>
      </c>
      <c r="C68" s="65" t="s">
        <v>30</v>
      </c>
      <c r="D68" s="65" t="str">
        <f t="shared" ca="1" si="0"/>
        <v>0x010</v>
      </c>
      <c r="E68" s="65" cm="1">
        <f t="array" aca="1" ref="E68" ca="1">IF(ISNUMBER(SEARCH("Bit", $J68)), "", INDEX(E:E,MAX(IF(OFFSET(E68,-25,0,24,1)&lt;&gt;"",ROW(OFFSET(E68,-25,0,24,1)))),)+1)</f>
        <v>16</v>
      </c>
      <c r="F68" s="65" t="s">
        <v>71</v>
      </c>
      <c r="G68" s="65">
        <v>7</v>
      </c>
      <c r="H68" s="65"/>
      <c r="I68" s="65"/>
      <c r="J68" s="69"/>
      <c r="K68" s="69" t="s">
        <v>31</v>
      </c>
      <c r="L68" s="70"/>
      <c r="M68" s="71"/>
      <c r="P68" s="17"/>
      <c r="Q68" s="17"/>
    </row>
    <row r="69" spans="1:17" s="16" customFormat="1" ht="15.6" hidden="1" outlineLevel="1" x14ac:dyDescent="0.3">
      <c r="A69" s="75"/>
      <c r="B69" s="91"/>
      <c r="C69" s="65"/>
      <c r="D69" s="65" t="str">
        <f t="shared" ca="1" si="0"/>
        <v/>
      </c>
      <c r="E69" s="65" t="str" cm="1">
        <f t="array" aca="1" ref="E69" ca="1">IF(ISNUMBER(SEARCH("Bit", $J69)), "", INDEX(E:E,MAX(IF(OFFSET(E69,-25,0,24,1)&lt;&gt;"",ROW(OFFSET(E69,-25,0,24,1)))),)+1)</f>
        <v/>
      </c>
      <c r="F69" s="65"/>
      <c r="G69" s="65"/>
      <c r="H69" s="65"/>
      <c r="I69" s="65"/>
      <c r="J69" s="69" t="s">
        <v>212</v>
      </c>
      <c r="K69" s="69"/>
      <c r="L69" s="70" t="s">
        <v>255</v>
      </c>
      <c r="M69" s="71"/>
      <c r="P69" s="17"/>
      <c r="Q69" s="17"/>
    </row>
    <row r="70" spans="1:17" s="16" customFormat="1" ht="15.6" collapsed="1" x14ac:dyDescent="0.3">
      <c r="A70" s="75"/>
      <c r="B70" s="91" t="s">
        <v>256</v>
      </c>
      <c r="C70" s="65" t="s">
        <v>30</v>
      </c>
      <c r="D70" s="65" t="str">
        <f t="shared" ca="1" si="0"/>
        <v>0x011</v>
      </c>
      <c r="E70" s="65" cm="1">
        <f t="array" aca="1" ref="E70" ca="1">IF(ISNUMBER(SEARCH("Bit", $J70)), "", INDEX(E:E,MAX(IF(OFFSET(E70,-25,0,24,1)&lt;&gt;"",ROW(OFFSET(E70,-25,0,24,1)))),)+1)</f>
        <v>17</v>
      </c>
      <c r="F70" s="65" t="s">
        <v>71</v>
      </c>
      <c r="G70" s="65">
        <v>7</v>
      </c>
      <c r="H70" s="65"/>
      <c r="I70" s="65"/>
      <c r="J70" s="69"/>
      <c r="K70" s="69" t="s">
        <v>31</v>
      </c>
      <c r="L70" s="70"/>
      <c r="M70" s="71"/>
      <c r="P70" s="17"/>
      <c r="Q70" s="17"/>
    </row>
    <row r="71" spans="1:17" s="16" customFormat="1" ht="15.6" hidden="1" outlineLevel="1" x14ac:dyDescent="0.3">
      <c r="A71" s="75"/>
      <c r="B71" s="91"/>
      <c r="C71" s="65"/>
      <c r="D71" s="65" t="str">
        <f t="shared" ca="1" si="0"/>
        <v/>
      </c>
      <c r="E71" s="65" t="str" cm="1">
        <f t="array" aca="1" ref="E71" ca="1">IF(ISNUMBER(SEARCH("Bit", $J71)), "", INDEX(E:E,MAX(IF(OFFSET(E71,-25,0,24,1)&lt;&gt;"",ROW(OFFSET(E71,-25,0,24,1)))),)+1)</f>
        <v/>
      </c>
      <c r="F71" s="65"/>
      <c r="G71" s="65"/>
      <c r="H71" s="65"/>
      <c r="I71" s="65"/>
      <c r="J71" s="69" t="s">
        <v>212</v>
      </c>
      <c r="K71" s="69"/>
      <c r="L71" s="70" t="s">
        <v>256</v>
      </c>
      <c r="M71" s="71"/>
      <c r="P71" s="17"/>
      <c r="Q71" s="17"/>
    </row>
    <row r="72" spans="1:17" s="16" customFormat="1" ht="15.6" collapsed="1" x14ac:dyDescent="0.3">
      <c r="A72" s="75"/>
      <c r="B72" s="91" t="s">
        <v>257</v>
      </c>
      <c r="C72" s="65" t="s">
        <v>30</v>
      </c>
      <c r="D72" s="65" t="str">
        <f t="shared" ca="1" si="0"/>
        <v>0x012</v>
      </c>
      <c r="E72" s="65" cm="1">
        <f t="array" aca="1" ref="E72" ca="1">IF(ISNUMBER(SEARCH("Bit", $J72)), "", INDEX(E:E,MAX(IF(OFFSET(E72,-25,0,24,1)&lt;&gt;"",ROW(OFFSET(E72,-25,0,24,1)))),)+1)</f>
        <v>18</v>
      </c>
      <c r="F72" s="65" t="s">
        <v>71</v>
      </c>
      <c r="G72" s="65">
        <v>8</v>
      </c>
      <c r="H72" s="65"/>
      <c r="I72" s="65"/>
      <c r="J72" s="69"/>
      <c r="K72" s="69" t="s">
        <v>31</v>
      </c>
      <c r="L72" s="70"/>
      <c r="M72" s="71"/>
      <c r="P72" s="17"/>
      <c r="Q72" s="17"/>
    </row>
    <row r="73" spans="1:17" s="16" customFormat="1" ht="15.6" hidden="1" outlineLevel="1" x14ac:dyDescent="0.3">
      <c r="A73" s="75"/>
      <c r="B73" s="91"/>
      <c r="C73" s="65"/>
      <c r="D73" s="65" t="str">
        <f t="shared" ca="1" si="0"/>
        <v/>
      </c>
      <c r="E73" s="65" t="str" cm="1">
        <f t="array" aca="1" ref="E73" ca="1">IF(ISNUMBER(SEARCH("Bit", $J73)), "", INDEX(E:E,MAX(IF(OFFSET(E73,-25,0,24,1)&lt;&gt;"",ROW(OFFSET(E73,-25,0,24,1)))),)+1)</f>
        <v/>
      </c>
      <c r="F73" s="65"/>
      <c r="G73" s="65"/>
      <c r="H73" s="65"/>
      <c r="I73" s="65"/>
      <c r="J73" s="69" t="s">
        <v>24</v>
      </c>
      <c r="K73" s="69"/>
      <c r="L73" s="70" t="s">
        <v>257</v>
      </c>
      <c r="M73" s="71"/>
      <c r="P73" s="17"/>
      <c r="Q73" s="17"/>
    </row>
    <row r="74" spans="1:17" s="16" customFormat="1" ht="15.6" collapsed="1" x14ac:dyDescent="0.3">
      <c r="A74" s="75"/>
      <c r="B74" s="91" t="s">
        <v>258</v>
      </c>
      <c r="C74" s="65" t="s">
        <v>30</v>
      </c>
      <c r="D74" s="65" t="str">
        <f t="shared" ca="1" si="0"/>
        <v>0x013</v>
      </c>
      <c r="E74" s="65" cm="1">
        <f t="array" aca="1" ref="E74" ca="1">IF(ISNUMBER(SEARCH("Bit", $J74)), "", INDEX(E:E,MAX(IF(OFFSET(E74,-25,0,24,1)&lt;&gt;"",ROW(OFFSET(E74,-25,0,24,1)))),)+1)</f>
        <v>19</v>
      </c>
      <c r="F74" s="65" t="s">
        <v>71</v>
      </c>
      <c r="G74" s="65">
        <v>8</v>
      </c>
      <c r="H74" s="65"/>
      <c r="I74" s="65"/>
      <c r="J74" s="69"/>
      <c r="K74" s="69" t="s">
        <v>31</v>
      </c>
      <c r="L74" s="70"/>
      <c r="M74" s="71"/>
      <c r="P74" s="17"/>
      <c r="Q74" s="17"/>
    </row>
    <row r="75" spans="1:17" s="16" customFormat="1" ht="15.6" hidden="1" outlineLevel="1" x14ac:dyDescent="0.3">
      <c r="A75" s="75"/>
      <c r="B75" s="91"/>
      <c r="C75" s="65"/>
      <c r="D75" s="65" t="str">
        <f t="shared" ca="1" si="0"/>
        <v/>
      </c>
      <c r="E75" s="65" t="str" cm="1">
        <f t="array" aca="1" ref="E75" ca="1">IF(ISNUMBER(SEARCH("Bit", $J75)), "", INDEX(E:E,MAX(IF(OFFSET(E75,-25,0,24,1)&lt;&gt;"",ROW(OFFSET(E75,-25,0,24,1)))),)+1)</f>
        <v/>
      </c>
      <c r="F75" s="65"/>
      <c r="G75" s="65"/>
      <c r="H75" s="65"/>
      <c r="I75" s="65"/>
      <c r="J75" s="69" t="s">
        <v>24</v>
      </c>
      <c r="K75" s="69"/>
      <c r="L75" s="70" t="s">
        <v>258</v>
      </c>
      <c r="M75" s="71"/>
      <c r="P75" s="17"/>
      <c r="Q75" s="17"/>
    </row>
    <row r="76" spans="1:17" s="16" customFormat="1" ht="15.6" collapsed="1" x14ac:dyDescent="0.3">
      <c r="A76" s="75"/>
      <c r="B76" s="91" t="s">
        <v>259</v>
      </c>
      <c r="C76" s="65" t="s">
        <v>30</v>
      </c>
      <c r="D76" s="65" t="str">
        <f t="shared" ca="1" si="0"/>
        <v>0x014</v>
      </c>
      <c r="E76" s="65" cm="1">
        <f t="array" aca="1" ref="E76" ca="1">IF(ISNUMBER(SEARCH("Bit", $J76)), "", INDEX(E:E,MAX(IF(OFFSET(E76,-25,0,24,1)&lt;&gt;"",ROW(OFFSET(E76,-25,0,24,1)))),)+1)</f>
        <v>20</v>
      </c>
      <c r="F76" s="65" t="s">
        <v>71</v>
      </c>
      <c r="G76" s="65">
        <v>8</v>
      </c>
      <c r="H76" s="65"/>
      <c r="I76" s="65"/>
      <c r="J76" s="69"/>
      <c r="K76" s="69" t="s">
        <v>31</v>
      </c>
      <c r="L76" s="70"/>
      <c r="M76" s="71"/>
      <c r="P76" s="17"/>
      <c r="Q76" s="17"/>
    </row>
    <row r="77" spans="1:17" s="16" customFormat="1" ht="15.6" hidden="1" outlineLevel="1" x14ac:dyDescent="0.3">
      <c r="A77" s="75"/>
      <c r="B77" s="91"/>
      <c r="C77" s="65"/>
      <c r="D77" s="65" t="str">
        <f t="shared" ca="1" si="0"/>
        <v/>
      </c>
      <c r="E77" s="65" t="str" cm="1">
        <f t="array" aca="1" ref="E77" ca="1">IF(ISNUMBER(SEARCH("Bit", $J77)), "", INDEX(E:E,MAX(IF(OFFSET(E77,-25,0,24,1)&lt;&gt;"",ROW(OFFSET(E77,-25,0,24,1)))),)+1)</f>
        <v/>
      </c>
      <c r="F77" s="65"/>
      <c r="G77" s="65"/>
      <c r="H77" s="65"/>
      <c r="I77" s="65"/>
      <c r="J77" s="69" t="s">
        <v>24</v>
      </c>
      <c r="K77" s="69"/>
      <c r="L77" s="70" t="s">
        <v>259</v>
      </c>
      <c r="M77" s="71"/>
      <c r="P77" s="17"/>
      <c r="Q77" s="17"/>
    </row>
    <row r="78" spans="1:17" s="16" customFormat="1" ht="15.6" collapsed="1" x14ac:dyDescent="0.3">
      <c r="A78" s="75"/>
      <c r="B78" s="91" t="s">
        <v>260</v>
      </c>
      <c r="C78" s="65" t="s">
        <v>30</v>
      </c>
      <c r="D78" s="65" t="str">
        <f t="shared" ca="1" si="0"/>
        <v>0x015</v>
      </c>
      <c r="E78" s="65" cm="1">
        <f t="array" aca="1" ref="E78" ca="1">IF(ISNUMBER(SEARCH("Bit", $J78)), "", INDEX(E:E,MAX(IF(OFFSET(E78,-25,0,24,1)&lt;&gt;"",ROW(OFFSET(E78,-25,0,24,1)))),)+1)</f>
        <v>21</v>
      </c>
      <c r="F78" s="65" t="s">
        <v>71</v>
      </c>
      <c r="G78" s="65">
        <v>8</v>
      </c>
      <c r="H78" s="65"/>
      <c r="I78" s="65"/>
      <c r="J78" s="69"/>
      <c r="K78" s="69" t="s">
        <v>31</v>
      </c>
      <c r="L78" s="70"/>
      <c r="M78" s="71"/>
      <c r="P78" s="17"/>
      <c r="Q78" s="17"/>
    </row>
    <row r="79" spans="1:17" s="16" customFormat="1" ht="15.6" hidden="1" outlineLevel="1" x14ac:dyDescent="0.3">
      <c r="A79" s="75"/>
      <c r="B79" s="91"/>
      <c r="C79" s="65"/>
      <c r="D79" s="65" t="str">
        <f t="shared" ca="1" si="0"/>
        <v/>
      </c>
      <c r="E79" s="65" t="str" cm="1">
        <f t="array" aca="1" ref="E79" ca="1">IF(ISNUMBER(SEARCH("Bit", $J79)), "", INDEX(E:E,MAX(IF(OFFSET(E79,-25,0,24,1)&lt;&gt;"",ROW(OFFSET(E79,-25,0,24,1)))),)+1)</f>
        <v/>
      </c>
      <c r="F79" s="65"/>
      <c r="G79" s="65"/>
      <c r="H79" s="65"/>
      <c r="I79" s="65"/>
      <c r="J79" s="69" t="s">
        <v>24</v>
      </c>
      <c r="K79" s="69"/>
      <c r="L79" s="70" t="s">
        <v>260</v>
      </c>
      <c r="M79" s="71"/>
      <c r="P79" s="17"/>
      <c r="Q79" s="17"/>
    </row>
    <row r="80" spans="1:17" s="16" customFormat="1" ht="15.6" collapsed="1" x14ac:dyDescent="0.3">
      <c r="A80" s="75"/>
      <c r="B80" s="91" t="s">
        <v>595</v>
      </c>
      <c r="C80" s="65" t="s">
        <v>30</v>
      </c>
      <c r="D80" s="65" t="str">
        <f t="shared" ca="1" si="0"/>
        <v>0x016</v>
      </c>
      <c r="E80" s="65" cm="1">
        <f t="array" aca="1" ref="E80" ca="1">IF(ISNUMBER(SEARCH("Bit", $J80)), "", INDEX(E:E,MAX(IF(OFFSET(E80,-25,0,24,1)&lt;&gt;"",ROW(OFFSET(E80,-25,0,24,1)))),)+1)</f>
        <v>22</v>
      </c>
      <c r="F80" s="65" t="s">
        <v>71</v>
      </c>
      <c r="G80" s="65">
        <v>8</v>
      </c>
      <c r="H80" s="65"/>
      <c r="I80" s="65"/>
      <c r="J80" s="69"/>
      <c r="K80" s="69" t="s">
        <v>31</v>
      </c>
      <c r="L80" s="70"/>
      <c r="M80" s="71"/>
      <c r="P80" s="17"/>
      <c r="Q80" s="17"/>
    </row>
    <row r="81" spans="1:17" s="16" customFormat="1" ht="15.6" hidden="1" outlineLevel="1" x14ac:dyDescent="0.3">
      <c r="A81" s="75"/>
      <c r="B81" s="91"/>
      <c r="C81" s="65"/>
      <c r="D81" s="65" t="str">
        <f t="shared" ca="1" si="0"/>
        <v/>
      </c>
      <c r="E81" s="65" t="str" cm="1">
        <f t="array" aca="1" ref="E81" ca="1">IF(ISNUMBER(SEARCH("Bit", $J81)), "", INDEX(E:E,MAX(IF(OFFSET(E81,-25,0,24,1)&lt;&gt;"",ROW(OFFSET(E81,-25,0,24,1)))),)+1)</f>
        <v/>
      </c>
      <c r="F81" s="65"/>
      <c r="G81" s="65"/>
      <c r="H81" s="65"/>
      <c r="I81" s="65"/>
      <c r="J81" s="69" t="s">
        <v>24</v>
      </c>
      <c r="K81" s="69"/>
      <c r="L81" s="70" t="s">
        <v>595</v>
      </c>
      <c r="M81" s="71"/>
      <c r="P81" s="17"/>
      <c r="Q81" s="17"/>
    </row>
    <row r="82" spans="1:17" s="16" customFormat="1" ht="15.6" collapsed="1" x14ac:dyDescent="0.3">
      <c r="A82" s="75"/>
      <c r="B82" s="91" t="s">
        <v>262</v>
      </c>
      <c r="C82" s="65" t="s">
        <v>30</v>
      </c>
      <c r="D82" s="65" t="str">
        <f t="shared" ca="1" si="0"/>
        <v>0x017</v>
      </c>
      <c r="E82" s="65" cm="1">
        <f t="array" aca="1" ref="E82" ca="1">IF(ISNUMBER(SEARCH("Bit", $J82)), "", INDEX(E:E,MAX(IF(OFFSET(E82,-25,0,24,1)&lt;&gt;"",ROW(OFFSET(E82,-25,0,24,1)))),)+1)</f>
        <v>23</v>
      </c>
      <c r="F82" s="65" t="s">
        <v>71</v>
      </c>
      <c r="G82" s="65">
        <v>8</v>
      </c>
      <c r="H82" s="65"/>
      <c r="I82" s="65"/>
      <c r="J82" s="69"/>
      <c r="K82" s="69" t="s">
        <v>31</v>
      </c>
      <c r="L82" s="70"/>
      <c r="M82" s="71"/>
      <c r="P82" s="17"/>
      <c r="Q82" s="17"/>
    </row>
    <row r="83" spans="1:17" s="16" customFormat="1" ht="15.6" hidden="1" outlineLevel="1" x14ac:dyDescent="0.3">
      <c r="A83" s="75"/>
      <c r="B83" s="91"/>
      <c r="C83" s="65"/>
      <c r="D83" s="65" t="str">
        <f t="shared" ca="1" si="0"/>
        <v/>
      </c>
      <c r="E83" s="65" t="str" cm="1">
        <f t="array" aca="1" ref="E83" ca="1">IF(ISNUMBER(SEARCH("Bit", $J83)), "", INDEX(E:E,MAX(IF(OFFSET(E83,-25,0,24,1)&lt;&gt;"",ROW(OFFSET(E83,-25,0,24,1)))),)+1)</f>
        <v/>
      </c>
      <c r="F83" s="65"/>
      <c r="G83" s="65"/>
      <c r="H83" s="65"/>
      <c r="I83" s="65"/>
      <c r="J83" s="69" t="s">
        <v>24</v>
      </c>
      <c r="K83" s="69"/>
      <c r="L83" s="70" t="s">
        <v>262</v>
      </c>
      <c r="M83" s="71"/>
      <c r="P83" s="17"/>
      <c r="Q83" s="17"/>
    </row>
    <row r="84" spans="1:17" s="16" customFormat="1" ht="15.6" collapsed="1" x14ac:dyDescent="0.3">
      <c r="A84" s="75"/>
      <c r="B84" s="91" t="s">
        <v>261</v>
      </c>
      <c r="C84" s="65" t="s">
        <v>30</v>
      </c>
      <c r="D84" s="65" t="str">
        <f t="shared" ca="1" si="0"/>
        <v>0x018</v>
      </c>
      <c r="E84" s="65" cm="1">
        <f t="array" aca="1" ref="E84" ca="1">IF(ISNUMBER(SEARCH("Bit", $J84)), "", INDEX(E:E,MAX(IF(OFFSET(E84,-25,0,24,1)&lt;&gt;"",ROW(OFFSET(E84,-25,0,24,1)))),)+1)</f>
        <v>24</v>
      </c>
      <c r="F84" s="65" t="s">
        <v>71</v>
      </c>
      <c r="G84" s="65">
        <v>8</v>
      </c>
      <c r="H84" s="65"/>
      <c r="I84" s="65"/>
      <c r="J84" s="69"/>
      <c r="K84" s="69" t="s">
        <v>31</v>
      </c>
      <c r="L84" s="70"/>
      <c r="M84" s="71"/>
      <c r="P84" s="17"/>
      <c r="Q84" s="17"/>
    </row>
    <row r="85" spans="1:17" s="16" customFormat="1" ht="15.6" hidden="1" outlineLevel="1" x14ac:dyDescent="0.3">
      <c r="A85" s="75"/>
      <c r="B85" s="91"/>
      <c r="C85" s="65"/>
      <c r="D85" s="65" t="str">
        <f t="shared" ca="1" si="0"/>
        <v/>
      </c>
      <c r="E85" s="65" t="str" cm="1">
        <f t="array" aca="1" ref="E85" ca="1">IF(ISNUMBER(SEARCH("Bit", $J85)), "", INDEX(E:E,MAX(IF(OFFSET(E85,-25,0,24,1)&lt;&gt;"",ROW(OFFSET(E85,-25,0,24,1)))),)+1)</f>
        <v/>
      </c>
      <c r="F85" s="65"/>
      <c r="G85" s="65"/>
      <c r="H85" s="65"/>
      <c r="I85" s="65"/>
      <c r="J85" s="69" t="s">
        <v>24</v>
      </c>
      <c r="K85" s="69"/>
      <c r="L85" s="70" t="s">
        <v>261</v>
      </c>
      <c r="M85" s="71"/>
      <c r="P85" s="17"/>
      <c r="Q85" s="17"/>
    </row>
    <row r="86" spans="1:17" s="16" customFormat="1" ht="15.6" collapsed="1" x14ac:dyDescent="0.3">
      <c r="A86" s="75"/>
      <c r="B86" s="91" t="s">
        <v>596</v>
      </c>
      <c r="C86" s="65" t="s">
        <v>30</v>
      </c>
      <c r="D86" s="65" t="str">
        <f t="shared" ca="1" si="0"/>
        <v>0x019</v>
      </c>
      <c r="E86" s="65" cm="1">
        <f t="array" aca="1" ref="E86" ca="1">IF(ISNUMBER(SEARCH("Bit", $J86)), "", INDEX(E:E,MAX(IF(OFFSET(E86,-25,0,24,1)&lt;&gt;"",ROW(OFFSET(E86,-25,0,24,1)))),)+1)</f>
        <v>25</v>
      </c>
      <c r="F86" s="65" t="s">
        <v>71</v>
      </c>
      <c r="G86" s="65">
        <v>8</v>
      </c>
      <c r="H86" s="65"/>
      <c r="I86" s="65"/>
      <c r="J86" s="69"/>
      <c r="K86" s="69" t="s">
        <v>31</v>
      </c>
      <c r="L86" s="70"/>
      <c r="M86" s="71"/>
      <c r="P86" s="17"/>
      <c r="Q86" s="17"/>
    </row>
    <row r="87" spans="1:17" s="16" customFormat="1" ht="15.6" hidden="1" outlineLevel="1" x14ac:dyDescent="0.3">
      <c r="A87" s="75"/>
      <c r="B87" s="91"/>
      <c r="C87" s="65"/>
      <c r="D87" s="65" t="str">
        <f t="shared" ca="1" si="0"/>
        <v/>
      </c>
      <c r="E87" s="65" t="str" cm="1">
        <f t="array" aca="1" ref="E87" ca="1">IF(ISNUMBER(SEARCH("Bit", $J87)), "", INDEX(E:E,MAX(IF(OFFSET(E87,-25,0,24,1)&lt;&gt;"",ROW(OFFSET(E87,-25,0,24,1)))),)+1)</f>
        <v/>
      </c>
      <c r="F87" s="65"/>
      <c r="G87" s="65"/>
      <c r="H87" s="65"/>
      <c r="I87" s="65"/>
      <c r="J87" s="69" t="s">
        <v>24</v>
      </c>
      <c r="K87" s="69"/>
      <c r="L87" s="70" t="s">
        <v>596</v>
      </c>
      <c r="M87" s="71"/>
      <c r="P87" s="17"/>
      <c r="Q87" s="17"/>
    </row>
    <row r="88" spans="1:17" s="16" customFormat="1" ht="15.6" collapsed="1" x14ac:dyDescent="0.3">
      <c r="A88" s="75"/>
      <c r="B88" s="91" t="s">
        <v>263</v>
      </c>
      <c r="C88" s="65" t="s">
        <v>30</v>
      </c>
      <c r="D88" s="65" t="str">
        <f t="shared" ca="1" si="0"/>
        <v>0x01A</v>
      </c>
      <c r="E88" s="65" cm="1">
        <f t="array" aca="1" ref="E88" ca="1">IF(ISNUMBER(SEARCH("Bit", $J88)), "", INDEX(E:E,MAX(IF(OFFSET(E88,-25,0,24,1)&lt;&gt;"",ROW(OFFSET(E88,-25,0,24,1)))),)+1)</f>
        <v>26</v>
      </c>
      <c r="F88" s="65" t="s">
        <v>71</v>
      </c>
      <c r="G88" s="65">
        <v>6</v>
      </c>
      <c r="H88" s="65"/>
      <c r="I88" s="65"/>
      <c r="J88" s="69"/>
      <c r="K88" s="69" t="s">
        <v>31</v>
      </c>
      <c r="L88" s="70"/>
      <c r="M88" s="71"/>
      <c r="P88" s="17"/>
      <c r="Q88" s="17"/>
    </row>
    <row r="89" spans="1:17" s="16" customFormat="1" ht="15.6" hidden="1" outlineLevel="1" x14ac:dyDescent="0.3">
      <c r="A89" s="75"/>
      <c r="B89" s="91"/>
      <c r="C89" s="65"/>
      <c r="D89" s="65" t="str">
        <f t="shared" ref="D89:D152" ca="1" si="1">IF(E89&lt;&gt;"","0x"&amp;DEC2HEX(E89,3),"")</f>
        <v/>
      </c>
      <c r="E89" s="65" t="str" cm="1">
        <f t="array" aca="1" ref="E89" ca="1">IF(ISNUMBER(SEARCH("Bit", $J89)), "", INDEX(E:E,MAX(IF(OFFSET(E89,-25,0,24,1)&lt;&gt;"",ROW(OFFSET(E89,-25,0,24,1)))),)+1)</f>
        <v/>
      </c>
      <c r="F89" s="65"/>
      <c r="G89" s="65"/>
      <c r="H89" s="65"/>
      <c r="I89" s="65"/>
      <c r="J89" s="69" t="s">
        <v>29</v>
      </c>
      <c r="K89" s="69"/>
      <c r="L89" s="70" t="s">
        <v>263</v>
      </c>
      <c r="M89" s="71"/>
      <c r="P89" s="17"/>
      <c r="Q89" s="17"/>
    </row>
    <row r="90" spans="1:17" s="16" customFormat="1" ht="15.6" collapsed="1" x14ac:dyDescent="0.3">
      <c r="A90" s="75"/>
      <c r="B90" s="91" t="s">
        <v>597</v>
      </c>
      <c r="C90" s="65" t="s">
        <v>30</v>
      </c>
      <c r="D90" s="65" t="str">
        <f t="shared" ca="1" si="1"/>
        <v>0x01B</v>
      </c>
      <c r="E90" s="65" cm="1">
        <f t="array" aca="1" ref="E90" ca="1">IF(ISNUMBER(SEARCH("Bit", $J90)), "", INDEX(E:E,MAX(IF(OFFSET(E90,-25,0,24,1)&lt;&gt;"",ROW(OFFSET(E90,-25,0,24,1)))),)+1)</f>
        <v>27</v>
      </c>
      <c r="F90" s="65" t="s">
        <v>71</v>
      </c>
      <c r="G90" s="65">
        <v>7</v>
      </c>
      <c r="H90" s="65"/>
      <c r="I90" s="65"/>
      <c r="J90" s="69"/>
      <c r="K90" s="69" t="s">
        <v>31</v>
      </c>
      <c r="L90" s="70"/>
      <c r="M90" s="71"/>
      <c r="P90" s="17"/>
      <c r="Q90" s="17"/>
    </row>
    <row r="91" spans="1:17" s="16" customFormat="1" ht="15.6" hidden="1" outlineLevel="1" x14ac:dyDescent="0.3">
      <c r="A91" s="75"/>
      <c r="B91" s="91"/>
      <c r="C91" s="65"/>
      <c r="D91" s="65" t="str">
        <f t="shared" ca="1" si="1"/>
        <v/>
      </c>
      <c r="E91" s="65" t="str" cm="1">
        <f t="array" aca="1" ref="E91" ca="1">IF(ISNUMBER(SEARCH("Bit", $J91)), "", INDEX(E:E,MAX(IF(OFFSET(E91,-25,0,24,1)&lt;&gt;"",ROW(OFFSET(E91,-25,0,24,1)))),)+1)</f>
        <v/>
      </c>
      <c r="F91" s="65"/>
      <c r="G91" s="65"/>
      <c r="H91" s="65"/>
      <c r="I91" s="65"/>
      <c r="J91" s="69" t="s">
        <v>212</v>
      </c>
      <c r="K91" s="69"/>
      <c r="L91" s="70" t="s">
        <v>597</v>
      </c>
      <c r="M91" s="71"/>
      <c r="P91" s="17"/>
      <c r="Q91" s="17"/>
    </row>
    <row r="92" spans="1:17" s="16" customFormat="1" ht="15.6" collapsed="1" x14ac:dyDescent="0.3">
      <c r="A92" s="75"/>
      <c r="B92" s="91" t="s">
        <v>43</v>
      </c>
      <c r="C92" s="65" t="s">
        <v>30</v>
      </c>
      <c r="D92" s="65" t="str">
        <f t="shared" ca="1" si="1"/>
        <v>0x01C</v>
      </c>
      <c r="E92" s="65" cm="1">
        <f t="array" aca="1" ref="E92" ca="1">IF(ISNUMBER(SEARCH("Bit", $J92)), "", INDEX(E:E,MAX(IF(OFFSET(E92,-25,0,24,1)&lt;&gt;"",ROW(OFFSET(E92,-25,0,24,1)))),)+1)</f>
        <v>28</v>
      </c>
      <c r="F92" s="65" t="s">
        <v>71</v>
      </c>
      <c r="G92" s="65">
        <v>7</v>
      </c>
      <c r="H92" s="65"/>
      <c r="I92" s="65"/>
      <c r="J92" s="69"/>
      <c r="K92" s="69" t="s">
        <v>31</v>
      </c>
      <c r="L92" s="70"/>
      <c r="M92" s="71"/>
      <c r="P92" s="17"/>
      <c r="Q92" s="17"/>
    </row>
    <row r="93" spans="1:17" s="16" customFormat="1" ht="15.6" hidden="1" outlineLevel="1" x14ac:dyDescent="0.3">
      <c r="A93" s="75"/>
      <c r="B93" s="91"/>
      <c r="C93" s="65"/>
      <c r="D93" s="65" t="str">
        <f t="shared" ca="1" si="1"/>
        <v/>
      </c>
      <c r="E93" s="65" t="str" cm="1">
        <f t="array" aca="1" ref="E93" ca="1">IF(ISNUMBER(SEARCH("Bit", $J93)), "", INDEX(E:E,MAX(IF(OFFSET(E93,-25,0,24,1)&lt;&gt;"",ROW(OFFSET(E93,-25,0,24,1)))),)+1)</f>
        <v/>
      </c>
      <c r="F93" s="65"/>
      <c r="G93" s="65"/>
      <c r="H93" s="65"/>
      <c r="I93" s="65"/>
      <c r="J93" s="69" t="s">
        <v>212</v>
      </c>
      <c r="K93" s="69"/>
      <c r="L93" s="70" t="s">
        <v>43</v>
      </c>
      <c r="M93" s="71"/>
      <c r="P93" s="17"/>
      <c r="Q93" s="17"/>
    </row>
    <row r="94" spans="1:17" s="16" customFormat="1" ht="15.6" collapsed="1" x14ac:dyDescent="0.3">
      <c r="A94" s="75"/>
      <c r="B94" s="91" t="s">
        <v>38</v>
      </c>
      <c r="C94" s="65" t="s">
        <v>30</v>
      </c>
      <c r="D94" s="65" t="str">
        <f t="shared" ca="1" si="1"/>
        <v>0x01D</v>
      </c>
      <c r="E94" s="65" cm="1">
        <f t="array" aca="1" ref="E94" ca="1">IF(ISNUMBER(SEARCH("Bit", $J94)), "", INDEX(E:E,MAX(IF(OFFSET(E94,-25,0,24,1)&lt;&gt;"",ROW(OFFSET(E94,-25,0,24,1)))),)+1)</f>
        <v>29</v>
      </c>
      <c r="F94" s="65" t="s">
        <v>71</v>
      </c>
      <c r="G94" s="65">
        <v>7</v>
      </c>
      <c r="H94" s="65"/>
      <c r="I94" s="65"/>
      <c r="J94" s="69"/>
      <c r="K94" s="69" t="s">
        <v>31</v>
      </c>
      <c r="L94" s="70"/>
      <c r="M94" s="71"/>
      <c r="P94" s="17"/>
      <c r="Q94" s="17"/>
    </row>
    <row r="95" spans="1:17" s="16" customFormat="1" ht="15.6" hidden="1" outlineLevel="1" x14ac:dyDescent="0.3">
      <c r="A95" s="75"/>
      <c r="B95" s="91"/>
      <c r="C95" s="65"/>
      <c r="D95" s="65" t="str">
        <f t="shared" ca="1" si="1"/>
        <v/>
      </c>
      <c r="E95" s="65" t="str" cm="1">
        <f t="array" aca="1" ref="E95" ca="1">IF(ISNUMBER(SEARCH("Bit", $J95)), "", INDEX(E:E,MAX(IF(OFFSET(E95,-25,0,24,1)&lt;&gt;"",ROW(OFFSET(E95,-25,0,24,1)))),)+1)</f>
        <v/>
      </c>
      <c r="F95" s="65"/>
      <c r="G95" s="65"/>
      <c r="H95" s="65"/>
      <c r="I95" s="65"/>
      <c r="J95" s="69" t="s">
        <v>212</v>
      </c>
      <c r="K95" s="69"/>
      <c r="L95" s="70" t="s">
        <v>38</v>
      </c>
      <c r="M95" s="71"/>
      <c r="P95" s="17"/>
      <c r="Q95" s="17"/>
    </row>
    <row r="96" spans="1:17" s="16" customFormat="1" ht="15.6" collapsed="1" x14ac:dyDescent="0.3">
      <c r="A96" s="75"/>
      <c r="B96" s="91" t="s">
        <v>41</v>
      </c>
      <c r="C96" s="65" t="s">
        <v>30</v>
      </c>
      <c r="D96" s="65" t="str">
        <f t="shared" ca="1" si="1"/>
        <v>0x01E</v>
      </c>
      <c r="E96" s="65" cm="1">
        <f t="array" aca="1" ref="E96" ca="1">IF(ISNUMBER(SEARCH("Bit", $J96)), "", INDEX(E:E,MAX(IF(OFFSET(E96,-25,0,24,1)&lt;&gt;"",ROW(OFFSET(E96,-25,0,24,1)))),)+1)</f>
        <v>30</v>
      </c>
      <c r="F96" s="65" t="s">
        <v>71</v>
      </c>
      <c r="G96" s="65">
        <v>8</v>
      </c>
      <c r="H96" s="65"/>
      <c r="I96" s="65"/>
      <c r="J96" s="69"/>
      <c r="K96" s="69" t="s">
        <v>31</v>
      </c>
      <c r="L96" s="70"/>
      <c r="M96" s="71"/>
      <c r="P96" s="17"/>
      <c r="Q96" s="17"/>
    </row>
    <row r="97" spans="1:17" s="16" customFormat="1" ht="15.6" hidden="1" outlineLevel="1" x14ac:dyDescent="0.3">
      <c r="A97" s="75"/>
      <c r="B97" s="91"/>
      <c r="C97" s="65"/>
      <c r="D97" s="65" t="str">
        <f t="shared" ca="1" si="1"/>
        <v/>
      </c>
      <c r="E97" s="65" t="str" cm="1">
        <f t="array" aca="1" ref="E97" ca="1">IF(ISNUMBER(SEARCH("Bit", $J97)), "", INDEX(E:E,MAX(IF(OFFSET(E97,-25,0,24,1)&lt;&gt;"",ROW(OFFSET(E97,-25,0,24,1)))),)+1)</f>
        <v/>
      </c>
      <c r="F97" s="65"/>
      <c r="G97" s="65"/>
      <c r="H97" s="65"/>
      <c r="I97" s="65"/>
      <c r="J97" s="69" t="s">
        <v>24</v>
      </c>
      <c r="K97" s="69"/>
      <c r="L97" s="70" t="s">
        <v>41</v>
      </c>
      <c r="M97" s="71"/>
      <c r="P97" s="17"/>
      <c r="Q97" s="17"/>
    </row>
    <row r="98" spans="1:17" s="16" customFormat="1" ht="15.6" collapsed="1" x14ac:dyDescent="0.3">
      <c r="A98" s="75"/>
      <c r="B98" s="91" t="s">
        <v>40</v>
      </c>
      <c r="C98" s="65" t="s">
        <v>30</v>
      </c>
      <c r="D98" s="65" t="str">
        <f t="shared" ca="1" si="1"/>
        <v>0x01F</v>
      </c>
      <c r="E98" s="65" cm="1">
        <f t="array" aca="1" ref="E98" ca="1">IF(ISNUMBER(SEARCH("Bit", $J98)), "", INDEX(E:E,MAX(IF(OFFSET(E98,-25,0,24,1)&lt;&gt;"",ROW(OFFSET(E98,-25,0,24,1)))),)+1)</f>
        <v>31</v>
      </c>
      <c r="F98" s="65" t="s">
        <v>71</v>
      </c>
      <c r="G98" s="65">
        <v>8</v>
      </c>
      <c r="H98" s="65"/>
      <c r="I98" s="65"/>
      <c r="J98" s="69"/>
      <c r="K98" s="69" t="s">
        <v>31</v>
      </c>
      <c r="L98" s="70"/>
      <c r="M98" s="71"/>
      <c r="P98" s="17"/>
      <c r="Q98" s="17"/>
    </row>
    <row r="99" spans="1:17" s="16" customFormat="1" ht="15.6" hidden="1" outlineLevel="1" x14ac:dyDescent="0.3">
      <c r="A99" s="75"/>
      <c r="B99" s="91"/>
      <c r="C99" s="65"/>
      <c r="D99" s="65" t="str">
        <f t="shared" ca="1" si="1"/>
        <v/>
      </c>
      <c r="E99" s="65" t="str" cm="1">
        <f t="array" aca="1" ref="E99" ca="1">IF(ISNUMBER(SEARCH("Bit", $J99)), "", INDEX(E:E,MAX(IF(OFFSET(E99,-25,0,24,1)&lt;&gt;"",ROW(OFFSET(E99,-25,0,24,1)))),)+1)</f>
        <v/>
      </c>
      <c r="F99" s="65"/>
      <c r="G99" s="65"/>
      <c r="H99" s="65"/>
      <c r="I99" s="65"/>
      <c r="J99" s="69" t="s">
        <v>24</v>
      </c>
      <c r="K99" s="69"/>
      <c r="L99" s="70" t="s">
        <v>40</v>
      </c>
      <c r="M99" s="71"/>
      <c r="P99" s="17"/>
      <c r="Q99" s="17"/>
    </row>
    <row r="100" spans="1:17" s="16" customFormat="1" ht="15.6" collapsed="1" x14ac:dyDescent="0.3">
      <c r="A100" s="75"/>
      <c r="B100" s="91" t="s">
        <v>264</v>
      </c>
      <c r="C100" s="65" t="s">
        <v>30</v>
      </c>
      <c r="D100" s="65" t="str">
        <f t="shared" ca="1" si="1"/>
        <v>0x020</v>
      </c>
      <c r="E100" s="65" cm="1">
        <f t="array" aca="1" ref="E100" ca="1">IF(ISNUMBER(SEARCH("Bit", $J100)), "", INDEX(E:E,MAX(IF(OFFSET(E100,-25,0,24,1)&lt;&gt;"",ROW(OFFSET(E100,-25,0,24,1)))),)+1)</f>
        <v>32</v>
      </c>
      <c r="F100" s="65" t="s">
        <v>71</v>
      </c>
      <c r="G100" s="65">
        <v>8</v>
      </c>
      <c r="H100" s="65"/>
      <c r="I100" s="65"/>
      <c r="J100" s="69"/>
      <c r="K100" s="69" t="s">
        <v>31</v>
      </c>
      <c r="L100" s="70"/>
      <c r="M100" s="71"/>
      <c r="P100" s="17"/>
      <c r="Q100" s="17"/>
    </row>
    <row r="101" spans="1:17" s="16" customFormat="1" ht="15.6" hidden="1" outlineLevel="1" x14ac:dyDescent="0.3">
      <c r="A101" s="75"/>
      <c r="B101" s="91"/>
      <c r="C101" s="65"/>
      <c r="D101" s="65" t="str">
        <f t="shared" ca="1" si="1"/>
        <v/>
      </c>
      <c r="E101" s="65" t="str" cm="1">
        <f t="array" aca="1" ref="E101" ca="1">IF(ISNUMBER(SEARCH("Bit", $J101)), "", INDEX(E:E,MAX(IF(OFFSET(E101,-25,0,24,1)&lt;&gt;"",ROW(OFFSET(E101,-25,0,24,1)))),)+1)</f>
        <v/>
      </c>
      <c r="F101" s="65"/>
      <c r="G101" s="65"/>
      <c r="H101" s="65"/>
      <c r="I101" s="65"/>
      <c r="J101" s="69" t="s">
        <v>24</v>
      </c>
      <c r="K101" s="69"/>
      <c r="L101" s="70" t="s">
        <v>264</v>
      </c>
      <c r="M101" s="71"/>
      <c r="P101" s="17"/>
      <c r="Q101" s="17"/>
    </row>
    <row r="102" spans="1:17" s="16" customFormat="1" ht="15.6" collapsed="1" x14ac:dyDescent="0.3">
      <c r="A102" s="75"/>
      <c r="B102" s="91" t="s">
        <v>265</v>
      </c>
      <c r="C102" s="65" t="s">
        <v>30</v>
      </c>
      <c r="D102" s="65" t="str">
        <f t="shared" ca="1" si="1"/>
        <v>0x021</v>
      </c>
      <c r="E102" s="65" cm="1">
        <f t="array" aca="1" ref="E102" ca="1">IF(ISNUMBER(SEARCH("Bit", $J102)), "", INDEX(E:E,MAX(IF(OFFSET(E102,-25,0,24,1)&lt;&gt;"",ROW(OFFSET(E102,-25,0,24,1)))),)+1)</f>
        <v>33</v>
      </c>
      <c r="F102" s="65" t="s">
        <v>71</v>
      </c>
      <c r="G102" s="65">
        <v>8</v>
      </c>
      <c r="H102" s="65"/>
      <c r="I102" s="65"/>
      <c r="J102" s="69"/>
      <c r="K102" s="69" t="s">
        <v>31</v>
      </c>
      <c r="L102" s="70"/>
      <c r="M102" s="71"/>
      <c r="P102" s="17"/>
      <c r="Q102" s="17"/>
    </row>
    <row r="103" spans="1:17" s="16" customFormat="1" ht="15.6" hidden="1" outlineLevel="1" x14ac:dyDescent="0.3">
      <c r="A103" s="75"/>
      <c r="B103" s="91"/>
      <c r="C103" s="65"/>
      <c r="D103" s="65" t="str">
        <f t="shared" ca="1" si="1"/>
        <v/>
      </c>
      <c r="E103" s="65" t="str" cm="1">
        <f t="array" aca="1" ref="E103" ca="1">IF(ISNUMBER(SEARCH("Bit", $J103)), "", INDEX(E:E,MAX(IF(OFFSET(E103,-25,0,24,1)&lt;&gt;"",ROW(OFFSET(E103,-25,0,24,1)))),)+1)</f>
        <v/>
      </c>
      <c r="F103" s="65"/>
      <c r="G103" s="65"/>
      <c r="H103" s="65"/>
      <c r="I103" s="65"/>
      <c r="J103" s="69" t="s">
        <v>24</v>
      </c>
      <c r="K103" s="69"/>
      <c r="L103" s="70" t="s">
        <v>265</v>
      </c>
      <c r="M103" s="71"/>
      <c r="P103" s="17"/>
      <c r="Q103" s="17"/>
    </row>
    <row r="104" spans="1:17" s="16" customFormat="1" ht="15.6" collapsed="1" x14ac:dyDescent="0.3">
      <c r="A104" s="75"/>
      <c r="B104" s="91" t="s">
        <v>293</v>
      </c>
      <c r="C104" s="65" t="s">
        <v>30</v>
      </c>
      <c r="D104" s="65" t="str">
        <f t="shared" ca="1" si="1"/>
        <v>0x022</v>
      </c>
      <c r="E104" s="65" cm="1">
        <f t="array" aca="1" ref="E104" ca="1">IF(ISNUMBER(SEARCH("Bit", $J104)), "", INDEX(E:E,MAX(IF(OFFSET(E104,-25,0,24,1)&lt;&gt;"",ROW(OFFSET(E104,-25,0,24,1)))),)+1)</f>
        <v>34</v>
      </c>
      <c r="F104" s="65" t="s">
        <v>71</v>
      </c>
      <c r="G104" s="65">
        <v>8</v>
      </c>
      <c r="H104" s="65"/>
      <c r="I104" s="65"/>
      <c r="J104" s="69"/>
      <c r="K104" s="69" t="s">
        <v>31</v>
      </c>
      <c r="L104" s="70"/>
      <c r="M104" s="71"/>
      <c r="P104" s="17"/>
      <c r="Q104" s="17"/>
    </row>
    <row r="105" spans="1:17" s="16" customFormat="1" ht="15.6" hidden="1" outlineLevel="1" x14ac:dyDescent="0.3">
      <c r="A105" s="75"/>
      <c r="B105" s="91"/>
      <c r="C105" s="65"/>
      <c r="D105" s="65" t="str">
        <f t="shared" ca="1" si="1"/>
        <v/>
      </c>
      <c r="E105" s="65" t="str" cm="1">
        <f t="array" aca="1" ref="E105" ca="1">IF(ISNUMBER(SEARCH("Bit", $J105)), "", INDEX(E:E,MAX(IF(OFFSET(E105,-25,0,24,1)&lt;&gt;"",ROW(OFFSET(E105,-25,0,24,1)))),)+1)</f>
        <v/>
      </c>
      <c r="F105" s="65"/>
      <c r="G105" s="65"/>
      <c r="H105" s="65"/>
      <c r="I105" s="65"/>
      <c r="J105" s="69" t="s">
        <v>24</v>
      </c>
      <c r="K105" s="69"/>
      <c r="L105" s="70" t="s">
        <v>293</v>
      </c>
      <c r="M105" s="71"/>
      <c r="P105" s="17"/>
      <c r="Q105" s="17"/>
    </row>
    <row r="106" spans="1:17" s="16" customFormat="1" ht="15.6" collapsed="1" x14ac:dyDescent="0.3">
      <c r="A106" s="75"/>
      <c r="B106" s="91" t="s">
        <v>266</v>
      </c>
      <c r="C106" s="65" t="s">
        <v>30</v>
      </c>
      <c r="D106" s="65" t="str">
        <f t="shared" ca="1" si="1"/>
        <v>0x023</v>
      </c>
      <c r="E106" s="65" cm="1">
        <f t="array" aca="1" ref="E106" ca="1">IF(ISNUMBER(SEARCH("Bit", $J106)), "", INDEX(E:E,MAX(IF(OFFSET(E106,-25,0,24,1)&lt;&gt;"",ROW(OFFSET(E106,-25,0,24,1)))),)+1)</f>
        <v>35</v>
      </c>
      <c r="F106" s="65" t="s">
        <v>71</v>
      </c>
      <c r="G106" s="65">
        <v>8</v>
      </c>
      <c r="H106" s="65"/>
      <c r="I106" s="65"/>
      <c r="J106" s="69"/>
      <c r="K106" s="69" t="s">
        <v>31</v>
      </c>
      <c r="L106" s="70"/>
      <c r="M106" s="71"/>
      <c r="P106" s="17"/>
      <c r="Q106" s="17"/>
    </row>
    <row r="107" spans="1:17" s="16" customFormat="1" ht="15.6" hidden="1" outlineLevel="1" x14ac:dyDescent="0.3">
      <c r="A107" s="75"/>
      <c r="B107" s="91"/>
      <c r="C107" s="65"/>
      <c r="D107" s="65" t="str">
        <f t="shared" ca="1" si="1"/>
        <v/>
      </c>
      <c r="E107" s="65" t="str" cm="1">
        <f t="array" aca="1" ref="E107" ca="1">IF(ISNUMBER(SEARCH("Bit", $J107)), "", INDEX(E:E,MAX(IF(OFFSET(E107,-25,0,24,1)&lt;&gt;"",ROW(OFFSET(E107,-25,0,24,1)))),)+1)</f>
        <v/>
      </c>
      <c r="F107" s="65"/>
      <c r="G107" s="65"/>
      <c r="H107" s="65"/>
      <c r="I107" s="65"/>
      <c r="J107" s="69" t="s">
        <v>24</v>
      </c>
      <c r="K107" s="69"/>
      <c r="L107" s="70" t="s">
        <v>266</v>
      </c>
      <c r="M107" s="71"/>
      <c r="P107" s="17"/>
      <c r="Q107" s="17"/>
    </row>
    <row r="108" spans="1:17" s="16" customFormat="1" ht="15.6" collapsed="1" x14ac:dyDescent="0.3">
      <c r="A108" s="75"/>
      <c r="B108" s="91" t="s">
        <v>37</v>
      </c>
      <c r="C108" s="65" t="s">
        <v>30</v>
      </c>
      <c r="D108" s="65" t="str">
        <f t="shared" ca="1" si="1"/>
        <v>0x024</v>
      </c>
      <c r="E108" s="65" cm="1">
        <f t="array" aca="1" ref="E108" ca="1">IF(ISNUMBER(SEARCH("Bit", $J108)), "", INDEX(E:E,MAX(IF(OFFSET(E108,-25,0,24,1)&lt;&gt;"",ROW(OFFSET(E108,-25,0,24,1)))),)+1)</f>
        <v>36</v>
      </c>
      <c r="F108" s="65" t="s">
        <v>71</v>
      </c>
      <c r="G108" s="65">
        <v>8</v>
      </c>
      <c r="H108" s="65"/>
      <c r="I108" s="65"/>
      <c r="J108" s="69"/>
      <c r="K108" s="69" t="s">
        <v>31</v>
      </c>
      <c r="L108" s="70"/>
      <c r="M108" s="71"/>
      <c r="P108" s="17"/>
      <c r="Q108" s="17"/>
    </row>
    <row r="109" spans="1:17" s="16" customFormat="1" ht="15.6" hidden="1" outlineLevel="1" x14ac:dyDescent="0.3">
      <c r="A109" s="75"/>
      <c r="B109" s="91"/>
      <c r="C109" s="65"/>
      <c r="D109" s="65" t="str">
        <f t="shared" ca="1" si="1"/>
        <v/>
      </c>
      <c r="E109" s="65" t="str" cm="1">
        <f t="array" aca="1" ref="E109" ca="1">IF(ISNUMBER(SEARCH("Bit", $J109)), "", INDEX(E:E,MAX(IF(OFFSET(E109,-25,0,24,1)&lt;&gt;"",ROW(OFFSET(E109,-25,0,24,1)))),)+1)</f>
        <v/>
      </c>
      <c r="F109" s="65"/>
      <c r="G109" s="65"/>
      <c r="H109" s="65"/>
      <c r="I109" s="65"/>
      <c r="J109" s="69" t="s">
        <v>24</v>
      </c>
      <c r="K109" s="69"/>
      <c r="L109" s="70" t="s">
        <v>37</v>
      </c>
      <c r="M109" s="71"/>
      <c r="P109" s="17"/>
      <c r="Q109" s="17"/>
    </row>
    <row r="110" spans="1:17" s="16" customFormat="1" ht="15.6" collapsed="1" x14ac:dyDescent="0.3">
      <c r="A110" s="75"/>
      <c r="B110" s="91" t="s">
        <v>598</v>
      </c>
      <c r="C110" s="65" t="s">
        <v>30</v>
      </c>
      <c r="D110" s="65" t="str">
        <f t="shared" ca="1" si="1"/>
        <v>0x025</v>
      </c>
      <c r="E110" s="65" cm="1">
        <f t="array" aca="1" ref="E110" ca="1">IF(ISNUMBER(SEARCH("Bit", $J110)), "", INDEX(E:E,MAX(IF(OFFSET(E110,-25,0,24,1)&lt;&gt;"",ROW(OFFSET(E110,-25,0,24,1)))),)+1)</f>
        <v>37</v>
      </c>
      <c r="F110" s="65" t="s">
        <v>71</v>
      </c>
      <c r="G110" s="65">
        <v>8</v>
      </c>
      <c r="H110" s="65"/>
      <c r="I110" s="65"/>
      <c r="J110" s="69"/>
      <c r="K110" s="69" t="s">
        <v>31</v>
      </c>
      <c r="L110" s="70"/>
      <c r="M110" s="71"/>
      <c r="P110" s="17"/>
      <c r="Q110" s="17"/>
    </row>
    <row r="111" spans="1:17" s="16" customFormat="1" ht="15.6" hidden="1" outlineLevel="1" x14ac:dyDescent="0.3">
      <c r="A111" s="75"/>
      <c r="B111" s="91"/>
      <c r="C111" s="65"/>
      <c r="D111" s="65" t="str">
        <f t="shared" ca="1" si="1"/>
        <v/>
      </c>
      <c r="E111" s="65" t="str" cm="1">
        <f t="array" aca="1" ref="E111" ca="1">IF(ISNUMBER(SEARCH("Bit", $J111)), "", INDEX(E:E,MAX(IF(OFFSET(E111,-25,0,24,1)&lt;&gt;"",ROW(OFFSET(E111,-25,0,24,1)))),)+1)</f>
        <v/>
      </c>
      <c r="F111" s="65"/>
      <c r="G111" s="65"/>
      <c r="H111" s="65"/>
      <c r="I111" s="65"/>
      <c r="J111" s="69" t="s">
        <v>24</v>
      </c>
      <c r="K111" s="69"/>
      <c r="L111" s="70" t="s">
        <v>598</v>
      </c>
      <c r="M111" s="71"/>
      <c r="P111" s="17"/>
      <c r="Q111" s="17"/>
    </row>
    <row r="112" spans="1:17" s="16" customFormat="1" ht="15.6" collapsed="1" x14ac:dyDescent="0.3">
      <c r="A112" s="75"/>
      <c r="B112" s="91" t="s">
        <v>599</v>
      </c>
      <c r="C112" s="65" t="s">
        <v>30</v>
      </c>
      <c r="D112" s="65" t="str">
        <f t="shared" ca="1" si="1"/>
        <v>0x026</v>
      </c>
      <c r="E112" s="65" cm="1">
        <f t="array" aca="1" ref="E112" ca="1">IF(ISNUMBER(SEARCH("Bit", $J112)), "", INDEX(E:E,MAX(IF(OFFSET(E112,-25,0,24,1)&lt;&gt;"",ROW(OFFSET(E112,-25,0,24,1)))),)+1)</f>
        <v>38</v>
      </c>
      <c r="F112" s="65" t="s">
        <v>71</v>
      </c>
      <c r="G112" s="65">
        <v>8</v>
      </c>
      <c r="H112" s="65"/>
      <c r="I112" s="65"/>
      <c r="J112" s="69"/>
      <c r="K112" s="69" t="s">
        <v>31</v>
      </c>
      <c r="L112" s="70"/>
      <c r="M112" s="71"/>
      <c r="P112" s="17"/>
      <c r="Q112" s="17"/>
    </row>
    <row r="113" spans="1:17" s="16" customFormat="1" ht="15.6" hidden="1" outlineLevel="1" x14ac:dyDescent="0.3">
      <c r="A113" s="75"/>
      <c r="B113" s="91"/>
      <c r="C113" s="65"/>
      <c r="D113" s="65" t="str">
        <f t="shared" ca="1" si="1"/>
        <v/>
      </c>
      <c r="E113" s="65" t="str" cm="1">
        <f t="array" aca="1" ref="E113" ca="1">IF(ISNUMBER(SEARCH("Bit", $J113)), "", INDEX(E:E,MAX(IF(OFFSET(E113,-25,0,24,1)&lt;&gt;"",ROW(OFFSET(E113,-25,0,24,1)))),)+1)</f>
        <v/>
      </c>
      <c r="F113" s="65"/>
      <c r="G113" s="65"/>
      <c r="H113" s="65"/>
      <c r="I113" s="65"/>
      <c r="J113" s="69" t="s">
        <v>12</v>
      </c>
      <c r="K113" s="69"/>
      <c r="L113" s="70" t="s">
        <v>278</v>
      </c>
      <c r="M113" s="71"/>
      <c r="P113" s="17"/>
      <c r="Q113" s="17"/>
    </row>
    <row r="114" spans="1:17" s="16" customFormat="1" ht="15.6" hidden="1" outlineLevel="1" x14ac:dyDescent="0.3">
      <c r="A114" s="75"/>
      <c r="B114" s="91"/>
      <c r="C114" s="65"/>
      <c r="D114" s="65" t="str">
        <f t="shared" ca="1" si="1"/>
        <v/>
      </c>
      <c r="E114" s="65" t="str" cm="1">
        <f t="array" aca="1" ref="E114" ca="1">IF(ISNUMBER(SEARCH("Bit", $J114)), "", INDEX(E:E,MAX(IF(OFFSET(E114,-25,0,24,1)&lt;&gt;"",ROW(OFFSET(E114,-25,0,24,1)))),)+1)</f>
        <v/>
      </c>
      <c r="F114" s="65"/>
      <c r="G114" s="65"/>
      <c r="H114" s="65"/>
      <c r="I114" s="65"/>
      <c r="J114" s="69" t="s">
        <v>13</v>
      </c>
      <c r="K114" s="69"/>
      <c r="L114" s="70" t="s">
        <v>601</v>
      </c>
      <c r="M114" s="71"/>
      <c r="P114" s="17"/>
      <c r="Q114" s="17"/>
    </row>
    <row r="115" spans="1:17" s="16" customFormat="1" ht="15.6" hidden="1" outlineLevel="1" x14ac:dyDescent="0.3">
      <c r="A115" s="75"/>
      <c r="B115" s="91"/>
      <c r="C115" s="65"/>
      <c r="D115" s="65" t="str">
        <f t="shared" ca="1" si="1"/>
        <v/>
      </c>
      <c r="E115" s="65" t="str" cm="1">
        <f t="array" aca="1" ref="E115" ca="1">IF(ISNUMBER(SEARCH("Bit", $J115)), "", INDEX(E:E,MAX(IF(OFFSET(E115,-25,0,24,1)&lt;&gt;"",ROW(OFFSET(E115,-25,0,24,1)))),)+1)</f>
        <v/>
      </c>
      <c r="F115" s="65"/>
      <c r="G115" s="65"/>
      <c r="H115" s="65"/>
      <c r="I115" s="65"/>
      <c r="J115" s="69" t="s">
        <v>14</v>
      </c>
      <c r="K115" s="69"/>
      <c r="L115" s="70" t="s">
        <v>279</v>
      </c>
      <c r="M115" s="71"/>
      <c r="P115" s="17"/>
      <c r="Q115" s="17"/>
    </row>
    <row r="116" spans="1:17" s="16" customFormat="1" ht="15.6" hidden="1" outlineLevel="1" x14ac:dyDescent="0.3">
      <c r="A116" s="75"/>
      <c r="B116" s="91"/>
      <c r="C116" s="65"/>
      <c r="D116" s="65" t="str">
        <f t="shared" ca="1" si="1"/>
        <v/>
      </c>
      <c r="E116" s="65" t="str" cm="1">
        <f t="array" aca="1" ref="E116" ca="1">IF(ISNUMBER(SEARCH("Bit", $J116)), "", INDEX(E:E,MAX(IF(OFFSET(E116,-25,0,24,1)&lt;&gt;"",ROW(OFFSET(E116,-25,0,24,1)))),)+1)</f>
        <v/>
      </c>
      <c r="F116" s="65"/>
      <c r="G116" s="65"/>
      <c r="H116" s="65"/>
      <c r="I116" s="65"/>
      <c r="J116" s="69" t="s">
        <v>15</v>
      </c>
      <c r="K116" s="69"/>
      <c r="L116" s="70" t="s">
        <v>280</v>
      </c>
      <c r="M116" s="71"/>
      <c r="P116" s="17"/>
      <c r="Q116" s="17"/>
    </row>
    <row r="117" spans="1:17" s="16" customFormat="1" ht="15.6" hidden="1" outlineLevel="1" x14ac:dyDescent="0.3">
      <c r="A117" s="75"/>
      <c r="B117" s="91"/>
      <c r="C117" s="65"/>
      <c r="D117" s="65" t="str">
        <f t="shared" ca="1" si="1"/>
        <v/>
      </c>
      <c r="E117" s="65" t="str" cm="1">
        <f t="array" aca="1" ref="E117" ca="1">IF(ISNUMBER(SEARCH("Bit", $J117)), "", INDEX(E:E,MAX(IF(OFFSET(E117,-25,0,24,1)&lt;&gt;"",ROW(OFFSET(E117,-25,0,24,1)))),)+1)</f>
        <v/>
      </c>
      <c r="F117" s="65"/>
      <c r="G117" s="65"/>
      <c r="H117" s="65"/>
      <c r="I117" s="65"/>
      <c r="J117" s="69" t="s">
        <v>16</v>
      </c>
      <c r="K117" s="69"/>
      <c r="L117" s="70" t="s">
        <v>281</v>
      </c>
      <c r="M117" s="71"/>
      <c r="P117" s="17"/>
      <c r="Q117" s="17"/>
    </row>
    <row r="118" spans="1:17" s="16" customFormat="1" ht="15.6" hidden="1" outlineLevel="1" x14ac:dyDescent="0.3">
      <c r="A118" s="75"/>
      <c r="B118" s="91"/>
      <c r="C118" s="65"/>
      <c r="D118" s="65" t="str">
        <f t="shared" ca="1" si="1"/>
        <v/>
      </c>
      <c r="E118" s="65" t="str" cm="1">
        <f t="array" aca="1" ref="E118" ca="1">IF(ISNUMBER(SEARCH("Bit", $J118)), "", INDEX(E:E,MAX(IF(OFFSET(E118,-25,0,24,1)&lt;&gt;"",ROW(OFFSET(E118,-25,0,24,1)))),)+1)</f>
        <v/>
      </c>
      <c r="F118" s="65"/>
      <c r="G118" s="65"/>
      <c r="H118" s="65"/>
      <c r="I118" s="65"/>
      <c r="J118" s="69" t="s">
        <v>17</v>
      </c>
      <c r="K118" s="69"/>
      <c r="L118" s="70" t="s">
        <v>282</v>
      </c>
      <c r="M118" s="71"/>
      <c r="P118" s="17"/>
      <c r="Q118" s="17"/>
    </row>
    <row r="119" spans="1:17" s="16" customFormat="1" ht="15.6" hidden="1" outlineLevel="1" x14ac:dyDescent="0.3">
      <c r="A119" s="75"/>
      <c r="B119" s="91"/>
      <c r="C119" s="65"/>
      <c r="D119" s="65" t="str">
        <f t="shared" ca="1" si="1"/>
        <v/>
      </c>
      <c r="E119" s="65" t="str" cm="1">
        <f t="array" aca="1" ref="E119" ca="1">IF(ISNUMBER(SEARCH("Bit", $J119)), "", INDEX(E:E,MAX(IF(OFFSET(E119,-25,0,24,1)&lt;&gt;"",ROW(OFFSET(E119,-25,0,24,1)))),)+1)</f>
        <v/>
      </c>
      <c r="F119" s="65"/>
      <c r="G119" s="65"/>
      <c r="H119" s="65"/>
      <c r="I119" s="65"/>
      <c r="J119" s="69" t="s">
        <v>22</v>
      </c>
      <c r="K119" s="69"/>
      <c r="L119" s="70" t="s">
        <v>602</v>
      </c>
      <c r="M119" s="71"/>
      <c r="P119" s="17"/>
      <c r="Q119" s="17"/>
    </row>
    <row r="120" spans="1:17" s="16" customFormat="1" ht="15.6" hidden="1" outlineLevel="1" x14ac:dyDescent="0.3">
      <c r="A120" s="75"/>
      <c r="B120" s="91"/>
      <c r="C120" s="65"/>
      <c r="D120" s="65" t="str">
        <f t="shared" ca="1" si="1"/>
        <v/>
      </c>
      <c r="E120" s="65" t="str" cm="1">
        <f t="array" aca="1" ref="E120" ca="1">IF(ISNUMBER(SEARCH("Bit", $J120)), "", INDEX(E:E,MAX(IF(OFFSET(E120,-25,0,24,1)&lt;&gt;"",ROW(OFFSET(E120,-25,0,24,1)))),)+1)</f>
        <v/>
      </c>
      <c r="F120" s="65"/>
      <c r="G120" s="65"/>
      <c r="H120" s="65"/>
      <c r="I120" s="65"/>
      <c r="J120" s="69" t="s">
        <v>23</v>
      </c>
      <c r="K120" s="69"/>
      <c r="L120" s="70" t="s">
        <v>603</v>
      </c>
      <c r="M120" s="71"/>
      <c r="P120" s="17"/>
      <c r="Q120" s="17"/>
    </row>
    <row r="121" spans="1:17" s="16" customFormat="1" ht="15.6" collapsed="1" x14ac:dyDescent="0.3">
      <c r="A121" s="75"/>
      <c r="B121" s="91" t="s">
        <v>600</v>
      </c>
      <c r="C121" s="65" t="s">
        <v>30</v>
      </c>
      <c r="D121" s="65" t="str">
        <f t="shared" ca="1" si="1"/>
        <v>0x027</v>
      </c>
      <c r="E121" s="65" cm="1">
        <f t="array" aca="1" ref="E121" ca="1">IF(ISNUMBER(SEARCH("Bit", $J121)), "", INDEX(E:E,MAX(IF(OFFSET(E121,-25,0,24,1)&lt;&gt;"",ROW(OFFSET(E121,-25,0,24,1)))),)+1)</f>
        <v>39</v>
      </c>
      <c r="F121" s="65" t="s">
        <v>71</v>
      </c>
      <c r="G121" s="65">
        <v>4</v>
      </c>
      <c r="H121" s="65"/>
      <c r="I121" s="65"/>
      <c r="J121" s="69"/>
      <c r="K121" s="69" t="s">
        <v>31</v>
      </c>
      <c r="L121" s="70"/>
      <c r="M121" s="71"/>
      <c r="P121" s="17"/>
      <c r="Q121" s="17"/>
    </row>
    <row r="122" spans="1:17" s="16" customFormat="1" ht="15.6" hidden="1" outlineLevel="1" x14ac:dyDescent="0.3">
      <c r="A122" s="75"/>
      <c r="B122" s="91"/>
      <c r="C122" s="65"/>
      <c r="D122" s="65" t="str">
        <f t="shared" ca="1" si="1"/>
        <v/>
      </c>
      <c r="E122" s="65" t="str" cm="1">
        <f t="array" aca="1" ref="E122" ca="1">IF(ISNUMBER(SEARCH("Bit", $J122)), "", INDEX(E:E,MAX(IF(OFFSET(E122,-25,0,24,1)&lt;&gt;"",ROW(OFFSET(E122,-25,0,24,1)))),)+1)</f>
        <v/>
      </c>
      <c r="F122" s="65"/>
      <c r="G122" s="65"/>
      <c r="H122" s="65"/>
      <c r="I122" s="65"/>
      <c r="J122" s="69" t="s">
        <v>16</v>
      </c>
      <c r="K122" s="69"/>
      <c r="L122" s="70" t="s">
        <v>283</v>
      </c>
      <c r="M122" s="71"/>
      <c r="P122" s="17"/>
      <c r="Q122" s="17"/>
    </row>
    <row r="123" spans="1:17" s="16" customFormat="1" ht="15.6" hidden="1" outlineLevel="1" x14ac:dyDescent="0.3">
      <c r="A123" s="75"/>
      <c r="B123" s="91"/>
      <c r="C123" s="65"/>
      <c r="D123" s="65" t="str">
        <f t="shared" ca="1" si="1"/>
        <v/>
      </c>
      <c r="E123" s="65" t="str" cm="1">
        <f t="array" aca="1" ref="E123" ca="1">IF(ISNUMBER(SEARCH("Bit", $J123)), "", INDEX(E:E,MAX(IF(OFFSET(E123,-25,0,24,1)&lt;&gt;"",ROW(OFFSET(E123,-25,0,24,1)))),)+1)</f>
        <v/>
      </c>
      <c r="F123" s="65"/>
      <c r="G123" s="65"/>
      <c r="H123" s="65"/>
      <c r="I123" s="65"/>
      <c r="J123" s="69" t="s">
        <v>17</v>
      </c>
      <c r="K123" s="69"/>
      <c r="L123" s="70" t="s">
        <v>284</v>
      </c>
      <c r="M123" s="71"/>
      <c r="P123" s="17"/>
      <c r="Q123" s="17"/>
    </row>
    <row r="124" spans="1:17" s="16" customFormat="1" ht="15.6" hidden="1" outlineLevel="1" x14ac:dyDescent="0.3">
      <c r="A124" s="75"/>
      <c r="B124" s="91"/>
      <c r="C124" s="65"/>
      <c r="D124" s="65" t="str">
        <f t="shared" ca="1" si="1"/>
        <v/>
      </c>
      <c r="E124" s="65" t="str" cm="1">
        <f t="array" aca="1" ref="E124" ca="1">IF(ISNUMBER(SEARCH("Bit", $J124)), "", INDEX(E:E,MAX(IF(OFFSET(E124,-25,0,24,1)&lt;&gt;"",ROW(OFFSET(E124,-25,0,24,1)))),)+1)</f>
        <v/>
      </c>
      <c r="F124" s="65"/>
      <c r="G124" s="65"/>
      <c r="H124" s="65"/>
      <c r="I124" s="65"/>
      <c r="J124" s="69" t="s">
        <v>22</v>
      </c>
      <c r="K124" s="69"/>
      <c r="L124" s="70" t="s">
        <v>604</v>
      </c>
      <c r="M124" s="71"/>
      <c r="P124" s="17"/>
      <c r="Q124" s="17"/>
    </row>
    <row r="125" spans="1:17" s="16" customFormat="1" ht="15.6" hidden="1" outlineLevel="1" x14ac:dyDescent="0.3">
      <c r="A125" s="75"/>
      <c r="B125" s="91"/>
      <c r="C125" s="65"/>
      <c r="D125" s="65" t="str">
        <f t="shared" ca="1" si="1"/>
        <v/>
      </c>
      <c r="E125" s="65" t="str" cm="1">
        <f t="array" aca="1" ref="E125" ca="1">IF(ISNUMBER(SEARCH("Bit", $J125)), "", INDEX(E:E,MAX(IF(OFFSET(E125,-25,0,24,1)&lt;&gt;"",ROW(OFFSET(E125,-25,0,24,1)))),)+1)</f>
        <v/>
      </c>
      <c r="F125" s="65"/>
      <c r="G125" s="65"/>
      <c r="H125" s="65"/>
      <c r="I125" s="65"/>
      <c r="J125" s="69" t="s">
        <v>23</v>
      </c>
      <c r="K125" s="69"/>
      <c r="L125" s="70" t="s">
        <v>605</v>
      </c>
      <c r="M125" s="71"/>
      <c r="P125" s="17"/>
      <c r="Q125" s="17"/>
    </row>
    <row r="126" spans="1:17" s="16" customFormat="1" ht="15.6" collapsed="1" x14ac:dyDescent="0.3">
      <c r="A126" s="75"/>
      <c r="B126" s="91" t="s">
        <v>606</v>
      </c>
      <c r="C126" s="65" t="s">
        <v>30</v>
      </c>
      <c r="D126" s="65" t="str">
        <f t="shared" ca="1" si="1"/>
        <v>0x028</v>
      </c>
      <c r="E126" s="65" cm="1">
        <f t="array" aca="1" ref="E126" ca="1">IF(ISNUMBER(SEARCH("Bit", $J126)), "", INDEX(E:E,MAX(IF(OFFSET(E126,-25,0,24,1)&lt;&gt;"",ROW(OFFSET(E126,-25,0,24,1)))),)+1)</f>
        <v>40</v>
      </c>
      <c r="F126" s="65" t="s">
        <v>71</v>
      </c>
      <c r="G126" s="65">
        <v>7</v>
      </c>
      <c r="H126" s="65"/>
      <c r="I126" s="65"/>
      <c r="J126" s="69"/>
      <c r="K126" s="69" t="s">
        <v>31</v>
      </c>
      <c r="L126" s="70"/>
      <c r="M126" s="71"/>
      <c r="P126" s="17"/>
      <c r="Q126" s="17"/>
    </row>
    <row r="127" spans="1:17" s="16" customFormat="1" ht="15.6" hidden="1" outlineLevel="1" x14ac:dyDescent="0.3">
      <c r="A127" s="75"/>
      <c r="B127" s="91"/>
      <c r="C127" s="65"/>
      <c r="D127" s="65" t="str">
        <f t="shared" ca="1" si="1"/>
        <v/>
      </c>
      <c r="E127" s="65" t="str" cm="1">
        <f t="array" aca="1" ref="E127" ca="1">IF(ISNUMBER(SEARCH("Bit", $J127)), "", INDEX(E:E,MAX(IF(OFFSET(E127,-25,0,24,1)&lt;&gt;"",ROW(OFFSET(E127,-25,0,24,1)))),)+1)</f>
        <v/>
      </c>
      <c r="F127" s="65"/>
      <c r="G127" s="65"/>
      <c r="H127" s="65"/>
      <c r="I127" s="65"/>
      <c r="J127" s="69" t="s">
        <v>13</v>
      </c>
      <c r="K127" s="69"/>
      <c r="L127" s="70" t="s">
        <v>607</v>
      </c>
      <c r="M127" s="71"/>
      <c r="P127" s="17"/>
      <c r="Q127" s="17"/>
    </row>
    <row r="128" spans="1:17" s="16" customFormat="1" ht="15.6" hidden="1" outlineLevel="1" x14ac:dyDescent="0.3">
      <c r="A128" s="75"/>
      <c r="B128" s="91"/>
      <c r="C128" s="65"/>
      <c r="D128" s="65" t="str">
        <f t="shared" ca="1" si="1"/>
        <v/>
      </c>
      <c r="E128" s="65" t="str" cm="1">
        <f t="array" aca="1" ref="E128" ca="1">IF(ISNUMBER(SEARCH("Bit", $J128)), "", INDEX(E:E,MAX(IF(OFFSET(E128,-25,0,24,1)&lt;&gt;"",ROW(OFFSET(E128,-25,0,24,1)))),)+1)</f>
        <v/>
      </c>
      <c r="F128" s="65"/>
      <c r="G128" s="65"/>
      <c r="H128" s="65"/>
      <c r="I128" s="65"/>
      <c r="J128" s="69" t="s">
        <v>14</v>
      </c>
      <c r="K128" s="69"/>
      <c r="L128" s="70" t="s">
        <v>608</v>
      </c>
      <c r="M128" s="71"/>
      <c r="P128" s="17"/>
      <c r="Q128" s="17"/>
    </row>
    <row r="129" spans="1:17" s="16" customFormat="1" ht="15.6" hidden="1" outlineLevel="1" x14ac:dyDescent="0.3">
      <c r="A129" s="75"/>
      <c r="B129" s="91"/>
      <c r="C129" s="65"/>
      <c r="D129" s="65" t="str">
        <f t="shared" ca="1" si="1"/>
        <v/>
      </c>
      <c r="E129" s="65" t="str" cm="1">
        <f t="array" aca="1" ref="E129" ca="1">IF(ISNUMBER(SEARCH("Bit", $J129)), "", INDEX(E:E,MAX(IF(OFFSET(E129,-25,0,24,1)&lt;&gt;"",ROW(OFFSET(E129,-25,0,24,1)))),)+1)</f>
        <v/>
      </c>
      <c r="F129" s="65"/>
      <c r="G129" s="65"/>
      <c r="H129" s="65"/>
      <c r="I129" s="65"/>
      <c r="J129" s="69" t="s">
        <v>15</v>
      </c>
      <c r="K129" s="69"/>
      <c r="L129" s="70" t="s">
        <v>609</v>
      </c>
      <c r="M129" s="71"/>
      <c r="P129" s="17"/>
      <c r="Q129" s="17"/>
    </row>
    <row r="130" spans="1:17" s="16" customFormat="1" ht="15.6" hidden="1" outlineLevel="1" x14ac:dyDescent="0.3">
      <c r="A130" s="75"/>
      <c r="B130" s="91"/>
      <c r="C130" s="65"/>
      <c r="D130" s="65" t="str">
        <f t="shared" ca="1" si="1"/>
        <v/>
      </c>
      <c r="E130" s="65" t="str" cm="1">
        <f t="array" aca="1" ref="E130" ca="1">IF(ISNUMBER(SEARCH("Bit", $J130)), "", INDEX(E:E,MAX(IF(OFFSET(E130,-25,0,24,1)&lt;&gt;"",ROW(OFFSET(E130,-25,0,24,1)))),)+1)</f>
        <v/>
      </c>
      <c r="F130" s="65"/>
      <c r="G130" s="65"/>
      <c r="H130" s="65"/>
      <c r="I130" s="65"/>
      <c r="J130" s="69" t="s">
        <v>16</v>
      </c>
      <c r="K130" s="69"/>
      <c r="L130" s="70" t="s">
        <v>610</v>
      </c>
      <c r="M130" s="71"/>
      <c r="P130" s="17"/>
      <c r="Q130" s="17"/>
    </row>
    <row r="131" spans="1:17" s="16" customFormat="1" ht="15.6" hidden="1" outlineLevel="1" x14ac:dyDescent="0.3">
      <c r="A131" s="75"/>
      <c r="B131" s="91"/>
      <c r="C131" s="65"/>
      <c r="D131" s="65" t="str">
        <f t="shared" ca="1" si="1"/>
        <v/>
      </c>
      <c r="E131" s="65" t="str" cm="1">
        <f t="array" aca="1" ref="E131" ca="1">IF(ISNUMBER(SEARCH("Bit", $J131)), "", INDEX(E:E,MAX(IF(OFFSET(E131,-25,0,24,1)&lt;&gt;"",ROW(OFFSET(E131,-25,0,24,1)))),)+1)</f>
        <v/>
      </c>
      <c r="F131" s="65"/>
      <c r="G131" s="65"/>
      <c r="H131" s="65"/>
      <c r="I131" s="65"/>
      <c r="J131" s="69" t="s">
        <v>17</v>
      </c>
      <c r="K131" s="69"/>
      <c r="L131" s="70" t="s">
        <v>611</v>
      </c>
      <c r="M131" s="71"/>
      <c r="P131" s="17"/>
      <c r="Q131" s="17"/>
    </row>
    <row r="132" spans="1:17" s="16" customFormat="1" ht="15.6" hidden="1" outlineLevel="1" x14ac:dyDescent="0.3">
      <c r="A132" s="75"/>
      <c r="B132" s="91"/>
      <c r="C132" s="65"/>
      <c r="D132" s="65" t="str">
        <f t="shared" ca="1" si="1"/>
        <v/>
      </c>
      <c r="E132" s="65" t="str" cm="1">
        <f t="array" aca="1" ref="E132" ca="1">IF(ISNUMBER(SEARCH("Bit", $J132)), "", INDEX(E:E,MAX(IF(OFFSET(E132,-25,0,24,1)&lt;&gt;"",ROW(OFFSET(E132,-25,0,24,1)))),)+1)</f>
        <v/>
      </c>
      <c r="F132" s="65"/>
      <c r="G132" s="65"/>
      <c r="H132" s="65"/>
      <c r="I132" s="65"/>
      <c r="J132" s="69" t="s">
        <v>318</v>
      </c>
      <c r="K132" s="69"/>
      <c r="L132" s="70" t="s">
        <v>21</v>
      </c>
      <c r="M132" s="71"/>
      <c r="P132" s="17"/>
      <c r="Q132" s="17"/>
    </row>
    <row r="133" spans="1:17" s="16" customFormat="1" ht="15.6" collapsed="1" x14ac:dyDescent="0.3">
      <c r="A133" s="75"/>
      <c r="B133" s="91" t="s">
        <v>612</v>
      </c>
      <c r="C133" s="65" t="s">
        <v>30</v>
      </c>
      <c r="D133" s="65" t="str">
        <f t="shared" ca="1" si="1"/>
        <v>0x029</v>
      </c>
      <c r="E133" s="65" cm="1">
        <f t="array" aca="1" ref="E133" ca="1">IF(ISNUMBER(SEARCH("Bit", $J133)), "", INDEX(E:E,MAX(IF(OFFSET(E133,-25,0,24,1)&lt;&gt;"",ROW(OFFSET(E133,-25,0,24,1)))),)+1)</f>
        <v>41</v>
      </c>
      <c r="F133" s="65" t="s">
        <v>71</v>
      </c>
      <c r="G133" s="65">
        <v>8</v>
      </c>
      <c r="H133" s="65"/>
      <c r="I133" s="65"/>
      <c r="J133" s="69"/>
      <c r="K133" s="69" t="s">
        <v>31</v>
      </c>
      <c r="L133" s="70"/>
      <c r="M133" s="71"/>
      <c r="P133" s="17"/>
      <c r="Q133" s="17"/>
    </row>
    <row r="134" spans="1:17" s="16" customFormat="1" ht="15.6" hidden="1" outlineLevel="1" x14ac:dyDescent="0.3">
      <c r="A134" s="75"/>
      <c r="B134" s="91"/>
      <c r="C134" s="65"/>
      <c r="D134" s="65" t="str">
        <f t="shared" ca="1" si="1"/>
        <v/>
      </c>
      <c r="E134" s="65" t="str" cm="1">
        <f t="array" aca="1" ref="E134" ca="1">IF(ISNUMBER(SEARCH("Bit", $J134)), "", INDEX(E:E,MAX(IF(OFFSET(E134,-25,0,24,1)&lt;&gt;"",ROW(OFFSET(E134,-25,0,24,1)))),)+1)</f>
        <v/>
      </c>
      <c r="F134" s="65"/>
      <c r="G134" s="65"/>
      <c r="H134" s="65"/>
      <c r="I134" s="65"/>
      <c r="J134" s="69" t="s">
        <v>12</v>
      </c>
      <c r="K134" s="69"/>
      <c r="L134" s="70" t="s">
        <v>285</v>
      </c>
      <c r="M134" s="71"/>
      <c r="P134" s="17"/>
      <c r="Q134" s="17"/>
    </row>
    <row r="135" spans="1:17" s="16" customFormat="1" ht="15.6" hidden="1" outlineLevel="1" x14ac:dyDescent="0.3">
      <c r="A135" s="75"/>
      <c r="B135" s="91"/>
      <c r="C135" s="65"/>
      <c r="D135" s="65" t="str">
        <f t="shared" ca="1" si="1"/>
        <v/>
      </c>
      <c r="E135" s="65" t="str" cm="1">
        <f t="array" aca="1" ref="E135" ca="1">IF(ISNUMBER(SEARCH("Bit", $J135)), "", INDEX(E:E,MAX(IF(OFFSET(E135,-25,0,24,1)&lt;&gt;"",ROW(OFFSET(E135,-25,0,24,1)))),)+1)</f>
        <v/>
      </c>
      <c r="F135" s="65"/>
      <c r="G135" s="65"/>
      <c r="H135" s="65"/>
      <c r="I135" s="65"/>
      <c r="J135" s="69" t="s">
        <v>13</v>
      </c>
      <c r="K135" s="69"/>
      <c r="L135" s="70" t="s">
        <v>613</v>
      </c>
      <c r="M135" s="71"/>
      <c r="P135" s="17"/>
      <c r="Q135" s="17"/>
    </row>
    <row r="136" spans="1:17" s="16" customFormat="1" ht="15.6" hidden="1" outlineLevel="1" x14ac:dyDescent="0.3">
      <c r="A136" s="75"/>
      <c r="B136" s="91"/>
      <c r="C136" s="65"/>
      <c r="D136" s="65" t="str">
        <f t="shared" ca="1" si="1"/>
        <v/>
      </c>
      <c r="E136" s="65" t="str" cm="1">
        <f t="array" aca="1" ref="E136" ca="1">IF(ISNUMBER(SEARCH("Bit", $J136)), "", INDEX(E:E,MAX(IF(OFFSET(E136,-25,0,24,1)&lt;&gt;"",ROW(OFFSET(E136,-25,0,24,1)))),)+1)</f>
        <v/>
      </c>
      <c r="F136" s="65"/>
      <c r="G136" s="65"/>
      <c r="H136" s="65"/>
      <c r="I136" s="65"/>
      <c r="J136" s="69" t="s">
        <v>14</v>
      </c>
      <c r="K136" s="69"/>
      <c r="L136" s="70" t="s">
        <v>286</v>
      </c>
      <c r="M136" s="71"/>
      <c r="P136" s="17"/>
      <c r="Q136" s="17"/>
    </row>
    <row r="137" spans="1:17" s="16" customFormat="1" ht="15.6" hidden="1" outlineLevel="1" x14ac:dyDescent="0.3">
      <c r="A137" s="75"/>
      <c r="B137" s="91"/>
      <c r="C137" s="65"/>
      <c r="D137" s="65" t="str">
        <f t="shared" ca="1" si="1"/>
        <v/>
      </c>
      <c r="E137" s="65" t="str" cm="1">
        <f t="array" aca="1" ref="E137" ca="1">IF(ISNUMBER(SEARCH("Bit", $J137)), "", INDEX(E:E,MAX(IF(OFFSET(E137,-25,0,24,1)&lt;&gt;"",ROW(OFFSET(E137,-25,0,24,1)))),)+1)</f>
        <v/>
      </c>
      <c r="F137" s="65"/>
      <c r="G137" s="65"/>
      <c r="H137" s="65"/>
      <c r="I137" s="65"/>
      <c r="J137" s="69" t="s">
        <v>15</v>
      </c>
      <c r="K137" s="69"/>
      <c r="L137" s="70" t="s">
        <v>287</v>
      </c>
      <c r="M137" s="71"/>
      <c r="P137" s="17"/>
      <c r="Q137" s="17"/>
    </row>
    <row r="138" spans="1:17" s="16" customFormat="1" ht="15.6" hidden="1" outlineLevel="1" x14ac:dyDescent="0.3">
      <c r="A138" s="75"/>
      <c r="B138" s="91"/>
      <c r="C138" s="65"/>
      <c r="D138" s="65" t="str">
        <f t="shared" ca="1" si="1"/>
        <v/>
      </c>
      <c r="E138" s="65" t="str" cm="1">
        <f t="array" aca="1" ref="E138" ca="1">IF(ISNUMBER(SEARCH("Bit", $J138)), "", INDEX(E:E,MAX(IF(OFFSET(E138,-25,0,24,1)&lt;&gt;"",ROW(OFFSET(E138,-25,0,24,1)))),)+1)</f>
        <v/>
      </c>
      <c r="F138" s="65"/>
      <c r="G138" s="65"/>
      <c r="H138" s="65"/>
      <c r="I138" s="65"/>
      <c r="J138" s="69" t="s">
        <v>16</v>
      </c>
      <c r="K138" s="69"/>
      <c r="L138" s="70" t="s">
        <v>288</v>
      </c>
      <c r="M138" s="71"/>
      <c r="P138" s="17"/>
      <c r="Q138" s="17"/>
    </row>
    <row r="139" spans="1:17" s="16" customFormat="1" ht="15.6" hidden="1" outlineLevel="1" x14ac:dyDescent="0.3">
      <c r="A139" s="75"/>
      <c r="B139" s="91"/>
      <c r="C139" s="65"/>
      <c r="D139" s="65" t="str">
        <f t="shared" ca="1" si="1"/>
        <v/>
      </c>
      <c r="E139" s="65" t="str" cm="1">
        <f t="array" aca="1" ref="E139" ca="1">IF(ISNUMBER(SEARCH("Bit", $J139)), "", INDEX(E:E,MAX(IF(OFFSET(E139,-25,0,24,1)&lt;&gt;"",ROW(OFFSET(E139,-25,0,24,1)))),)+1)</f>
        <v/>
      </c>
      <c r="F139" s="65"/>
      <c r="G139" s="65"/>
      <c r="H139" s="65"/>
      <c r="I139" s="65"/>
      <c r="J139" s="69" t="s">
        <v>17</v>
      </c>
      <c r="K139" s="69"/>
      <c r="L139" s="70" t="s">
        <v>289</v>
      </c>
      <c r="M139" s="71"/>
      <c r="P139" s="17"/>
      <c r="Q139" s="17"/>
    </row>
    <row r="140" spans="1:17" s="16" customFormat="1" ht="15.6" hidden="1" outlineLevel="1" x14ac:dyDescent="0.3">
      <c r="A140" s="75"/>
      <c r="B140" s="91"/>
      <c r="C140" s="65"/>
      <c r="D140" s="65" t="str">
        <f t="shared" ca="1" si="1"/>
        <v/>
      </c>
      <c r="E140" s="65" t="str" cm="1">
        <f t="array" aca="1" ref="E140" ca="1">IF(ISNUMBER(SEARCH("Bit", $J140)), "", INDEX(E:E,MAX(IF(OFFSET(E140,-25,0,24,1)&lt;&gt;"",ROW(OFFSET(E140,-25,0,24,1)))),)+1)</f>
        <v/>
      </c>
      <c r="F140" s="65"/>
      <c r="G140" s="65"/>
      <c r="H140" s="65"/>
      <c r="I140" s="65"/>
      <c r="J140" s="69" t="s">
        <v>22</v>
      </c>
      <c r="K140" s="69"/>
      <c r="L140" s="70" t="s">
        <v>614</v>
      </c>
      <c r="M140" s="71"/>
      <c r="P140" s="17"/>
      <c r="Q140" s="17"/>
    </row>
    <row r="141" spans="1:17" s="16" customFormat="1" ht="15.6" hidden="1" outlineLevel="1" x14ac:dyDescent="0.3">
      <c r="A141" s="75"/>
      <c r="B141" s="91"/>
      <c r="C141" s="65"/>
      <c r="D141" s="65" t="str">
        <f t="shared" ca="1" si="1"/>
        <v/>
      </c>
      <c r="E141" s="65" t="str" cm="1">
        <f t="array" aca="1" ref="E141" ca="1">IF(ISNUMBER(SEARCH("Bit", $J141)), "", INDEX(E:E,MAX(IF(OFFSET(E141,-25,0,24,1)&lt;&gt;"",ROW(OFFSET(E141,-25,0,24,1)))),)+1)</f>
        <v/>
      </c>
      <c r="F141" s="65"/>
      <c r="G141" s="65"/>
      <c r="H141" s="65"/>
      <c r="I141" s="65"/>
      <c r="J141" s="69" t="s">
        <v>23</v>
      </c>
      <c r="K141" s="69"/>
      <c r="L141" s="70" t="s">
        <v>615</v>
      </c>
      <c r="M141" s="71"/>
      <c r="P141" s="17"/>
      <c r="Q141" s="17"/>
    </row>
    <row r="142" spans="1:17" s="16" customFormat="1" ht="15.6" collapsed="1" x14ac:dyDescent="0.3">
      <c r="A142" s="75"/>
      <c r="B142" s="91" t="s">
        <v>616</v>
      </c>
      <c r="C142" s="65" t="s">
        <v>30</v>
      </c>
      <c r="D142" s="65" t="str">
        <f t="shared" ca="1" si="1"/>
        <v>0x02A</v>
      </c>
      <c r="E142" s="65" cm="1">
        <f t="array" aca="1" ref="E142" ca="1">IF(ISNUMBER(SEARCH("Bit", $J142)), "", INDEX(E:E,MAX(IF(OFFSET(E142,-25,0,24,1)&lt;&gt;"",ROW(OFFSET(E142,-25,0,24,1)))),)+1)</f>
        <v>42</v>
      </c>
      <c r="F142" s="65" t="s">
        <v>71</v>
      </c>
      <c r="G142" s="65">
        <v>4</v>
      </c>
      <c r="H142" s="65"/>
      <c r="I142" s="65"/>
      <c r="J142" s="69"/>
      <c r="K142" s="69" t="s">
        <v>31</v>
      </c>
      <c r="L142" s="70"/>
      <c r="M142" s="71"/>
      <c r="P142" s="17"/>
      <c r="Q142" s="17"/>
    </row>
    <row r="143" spans="1:17" s="16" customFormat="1" ht="15.6" hidden="1" outlineLevel="1" x14ac:dyDescent="0.3">
      <c r="A143" s="75"/>
      <c r="B143" s="91"/>
      <c r="C143" s="65"/>
      <c r="D143" s="65" t="str">
        <f t="shared" ca="1" si="1"/>
        <v/>
      </c>
      <c r="E143" s="65" t="str" cm="1">
        <f t="array" aca="1" ref="E143" ca="1">IF(ISNUMBER(SEARCH("Bit", $J143)), "", INDEX(E:E,MAX(IF(OFFSET(E143,-25,0,24,1)&lt;&gt;"",ROW(OFFSET(E143,-25,0,24,1)))),)+1)</f>
        <v/>
      </c>
      <c r="F143" s="65"/>
      <c r="G143" s="65"/>
      <c r="H143" s="65"/>
      <c r="I143" s="65"/>
      <c r="J143" s="69" t="s">
        <v>16</v>
      </c>
      <c r="K143" s="69"/>
      <c r="L143" s="70" t="s">
        <v>290</v>
      </c>
      <c r="M143" s="71"/>
      <c r="P143" s="17"/>
      <c r="Q143" s="17"/>
    </row>
    <row r="144" spans="1:17" s="16" customFormat="1" ht="15.6" hidden="1" outlineLevel="1" x14ac:dyDescent="0.3">
      <c r="A144" s="75"/>
      <c r="B144" s="91"/>
      <c r="C144" s="65"/>
      <c r="D144" s="65" t="str">
        <f t="shared" ca="1" si="1"/>
        <v/>
      </c>
      <c r="E144" s="65" t="str" cm="1">
        <f t="array" aca="1" ref="E144" ca="1">IF(ISNUMBER(SEARCH("Bit", $J144)), "", INDEX(E:E,MAX(IF(OFFSET(E144,-25,0,24,1)&lt;&gt;"",ROW(OFFSET(E144,-25,0,24,1)))),)+1)</f>
        <v/>
      </c>
      <c r="F144" s="65"/>
      <c r="G144" s="65"/>
      <c r="H144" s="65"/>
      <c r="I144" s="65"/>
      <c r="J144" s="69" t="s">
        <v>17</v>
      </c>
      <c r="K144" s="69"/>
      <c r="L144" s="70" t="s">
        <v>291</v>
      </c>
      <c r="M144" s="71"/>
      <c r="P144" s="17"/>
      <c r="Q144" s="17"/>
    </row>
    <row r="145" spans="1:17" s="16" customFormat="1" ht="15.6" hidden="1" outlineLevel="1" x14ac:dyDescent="0.3">
      <c r="A145" s="75"/>
      <c r="B145" s="91"/>
      <c r="C145" s="65"/>
      <c r="D145" s="65" t="str">
        <f t="shared" ca="1" si="1"/>
        <v/>
      </c>
      <c r="E145" s="65" t="str" cm="1">
        <f t="array" aca="1" ref="E145" ca="1">IF(ISNUMBER(SEARCH("Bit", $J145)), "", INDEX(E:E,MAX(IF(OFFSET(E145,-25,0,24,1)&lt;&gt;"",ROW(OFFSET(E145,-25,0,24,1)))),)+1)</f>
        <v/>
      </c>
      <c r="F145" s="65"/>
      <c r="G145" s="65"/>
      <c r="H145" s="65"/>
      <c r="I145" s="65"/>
      <c r="J145" s="69" t="s">
        <v>22</v>
      </c>
      <c r="K145" s="69"/>
      <c r="L145" s="70" t="s">
        <v>617</v>
      </c>
      <c r="M145" s="71"/>
      <c r="P145" s="17"/>
      <c r="Q145" s="17"/>
    </row>
    <row r="146" spans="1:17" s="16" customFormat="1" ht="15.6" hidden="1" outlineLevel="1" x14ac:dyDescent="0.3">
      <c r="A146" s="75"/>
      <c r="B146" s="91"/>
      <c r="C146" s="65"/>
      <c r="D146" s="65" t="str">
        <f t="shared" ca="1" si="1"/>
        <v/>
      </c>
      <c r="E146" s="65" t="str" cm="1">
        <f t="array" aca="1" ref="E146" ca="1">IF(ISNUMBER(SEARCH("Bit", $J146)), "", INDEX(E:E,MAX(IF(OFFSET(E146,-25,0,24,1)&lt;&gt;"",ROW(OFFSET(E146,-25,0,24,1)))),)+1)</f>
        <v/>
      </c>
      <c r="F146" s="65"/>
      <c r="G146" s="65"/>
      <c r="H146" s="65"/>
      <c r="I146" s="65"/>
      <c r="J146" s="69" t="s">
        <v>23</v>
      </c>
      <c r="K146" s="69"/>
      <c r="L146" s="70" t="s">
        <v>618</v>
      </c>
      <c r="M146" s="71"/>
      <c r="P146" s="17"/>
      <c r="Q146" s="17"/>
    </row>
    <row r="147" spans="1:17" s="16" customFormat="1" ht="15.6" collapsed="1" x14ac:dyDescent="0.3">
      <c r="A147" s="75"/>
      <c r="B147" s="91" t="s">
        <v>619</v>
      </c>
      <c r="C147" s="65" t="s">
        <v>30</v>
      </c>
      <c r="D147" s="65" t="str">
        <f t="shared" ca="1" si="1"/>
        <v>0x02B</v>
      </c>
      <c r="E147" s="65" cm="1">
        <f t="array" aca="1" ref="E147" ca="1">IF(ISNUMBER(SEARCH("Bit", $J147)), "", INDEX(E:E,MAX(IF(OFFSET(E147,-25,0,24,1)&lt;&gt;"",ROW(OFFSET(E147,-25,0,24,1)))),)+1)</f>
        <v>43</v>
      </c>
      <c r="F147" s="65" t="s">
        <v>71</v>
      </c>
      <c r="G147" s="65">
        <v>8</v>
      </c>
      <c r="H147" s="65"/>
      <c r="I147" s="65"/>
      <c r="J147" s="69"/>
      <c r="K147" s="69" t="s">
        <v>31</v>
      </c>
      <c r="L147" s="70"/>
      <c r="M147" s="71"/>
      <c r="P147" s="17"/>
      <c r="Q147" s="17"/>
    </row>
    <row r="148" spans="1:17" s="16" customFormat="1" ht="15.6" hidden="1" outlineLevel="1" x14ac:dyDescent="0.3">
      <c r="A148" s="75"/>
      <c r="B148" s="91"/>
      <c r="C148" s="65"/>
      <c r="D148" s="65" t="str">
        <f t="shared" ca="1" si="1"/>
        <v/>
      </c>
      <c r="E148" s="65" t="str" cm="1">
        <f t="array" aca="1" ref="E148" ca="1">IF(ISNUMBER(SEARCH("Bit", $J148)), "", INDEX(E:E,MAX(IF(OFFSET(E148,-25,0,24,1)&lt;&gt;"",ROW(OFFSET(E148,-25,0,24,1)))),)+1)</f>
        <v/>
      </c>
      <c r="F148" s="65"/>
      <c r="G148" s="65"/>
      <c r="H148" s="65"/>
      <c r="I148" s="65"/>
      <c r="J148" s="69" t="s">
        <v>12</v>
      </c>
      <c r="K148" s="69"/>
      <c r="L148" s="70" t="s">
        <v>621</v>
      </c>
      <c r="M148" s="71"/>
      <c r="P148" s="17"/>
      <c r="Q148" s="17"/>
    </row>
    <row r="149" spans="1:17" s="16" customFormat="1" ht="15.6" hidden="1" outlineLevel="1" x14ac:dyDescent="0.3">
      <c r="A149" s="75"/>
      <c r="B149" s="91"/>
      <c r="C149" s="65"/>
      <c r="D149" s="65" t="str">
        <f t="shared" ca="1" si="1"/>
        <v/>
      </c>
      <c r="E149" s="65" t="str" cm="1">
        <f t="array" aca="1" ref="E149" ca="1">IF(ISNUMBER(SEARCH("Bit", $J149)), "", INDEX(E:E,MAX(IF(OFFSET(E149,-25,0,24,1)&lt;&gt;"",ROW(OFFSET(E149,-25,0,24,1)))),)+1)</f>
        <v/>
      </c>
      <c r="F149" s="65"/>
      <c r="G149" s="65"/>
      <c r="H149" s="65"/>
      <c r="I149" s="65"/>
      <c r="J149" s="69" t="s">
        <v>13</v>
      </c>
      <c r="K149" s="69"/>
      <c r="L149" s="70" t="s">
        <v>622</v>
      </c>
      <c r="M149" s="71"/>
      <c r="P149" s="17"/>
      <c r="Q149" s="17"/>
    </row>
    <row r="150" spans="1:17" s="16" customFormat="1" ht="15.6" hidden="1" outlineLevel="1" x14ac:dyDescent="0.3">
      <c r="A150" s="75"/>
      <c r="B150" s="91"/>
      <c r="C150" s="65"/>
      <c r="D150" s="65" t="str">
        <f t="shared" ca="1" si="1"/>
        <v/>
      </c>
      <c r="E150" s="65" t="str" cm="1">
        <f t="array" aca="1" ref="E150" ca="1">IF(ISNUMBER(SEARCH("Bit", $J150)), "", INDEX(E:E,MAX(IF(OFFSET(E150,-25,0,24,1)&lt;&gt;"",ROW(OFFSET(E150,-25,0,24,1)))),)+1)</f>
        <v/>
      </c>
      <c r="F150" s="65"/>
      <c r="G150" s="65"/>
      <c r="H150" s="65"/>
      <c r="I150" s="65"/>
      <c r="J150" s="69" t="s">
        <v>14</v>
      </c>
      <c r="K150" s="69"/>
      <c r="L150" s="70" t="s">
        <v>623</v>
      </c>
      <c r="M150" s="71"/>
      <c r="P150" s="17"/>
      <c r="Q150" s="17"/>
    </row>
    <row r="151" spans="1:17" s="16" customFormat="1" ht="15.6" hidden="1" outlineLevel="1" x14ac:dyDescent="0.3">
      <c r="A151" s="75"/>
      <c r="B151" s="91"/>
      <c r="C151" s="65"/>
      <c r="D151" s="65" t="str">
        <f t="shared" ca="1" si="1"/>
        <v/>
      </c>
      <c r="E151" s="65" t="str" cm="1">
        <f t="array" aca="1" ref="E151" ca="1">IF(ISNUMBER(SEARCH("Bit", $J151)), "", INDEX(E:E,MAX(IF(OFFSET(E151,-25,0,24,1)&lt;&gt;"",ROW(OFFSET(E151,-25,0,24,1)))),)+1)</f>
        <v/>
      </c>
      <c r="F151" s="65"/>
      <c r="G151" s="65"/>
      <c r="H151" s="65"/>
      <c r="I151" s="65"/>
      <c r="J151" s="69" t="s">
        <v>15</v>
      </c>
      <c r="K151" s="69"/>
      <c r="L151" s="70" t="s">
        <v>624</v>
      </c>
      <c r="M151" s="71"/>
      <c r="P151" s="17"/>
      <c r="Q151" s="17"/>
    </row>
    <row r="152" spans="1:17" s="16" customFormat="1" ht="15.6" hidden="1" outlineLevel="1" x14ac:dyDescent="0.3">
      <c r="A152" s="75"/>
      <c r="B152" s="91"/>
      <c r="C152" s="65"/>
      <c r="D152" s="65" t="str">
        <f t="shared" ca="1" si="1"/>
        <v/>
      </c>
      <c r="E152" s="65" t="str" cm="1">
        <f t="array" aca="1" ref="E152" ca="1">IF(ISNUMBER(SEARCH("Bit", $J152)), "", INDEX(E:E,MAX(IF(OFFSET(E152,-25,0,24,1)&lt;&gt;"",ROW(OFFSET(E152,-25,0,24,1)))),)+1)</f>
        <v/>
      </c>
      <c r="F152" s="65"/>
      <c r="G152" s="65"/>
      <c r="H152" s="65"/>
      <c r="I152" s="65"/>
      <c r="J152" s="69" t="s">
        <v>16</v>
      </c>
      <c r="K152" s="69"/>
      <c r="L152" s="70" t="s">
        <v>625</v>
      </c>
      <c r="M152" s="71"/>
      <c r="P152" s="17"/>
      <c r="Q152" s="17"/>
    </row>
    <row r="153" spans="1:17" s="16" customFormat="1" ht="15.6" hidden="1" outlineLevel="1" x14ac:dyDescent="0.3">
      <c r="A153" s="75"/>
      <c r="B153" s="91"/>
      <c r="C153" s="65"/>
      <c r="D153" s="65" t="str">
        <f t="shared" ref="D153:D216" ca="1" si="2">IF(E153&lt;&gt;"","0x"&amp;DEC2HEX(E153,3),"")</f>
        <v/>
      </c>
      <c r="E153" s="65" t="str" cm="1">
        <f t="array" aca="1" ref="E153" ca="1">IF(ISNUMBER(SEARCH("Bit", $J153)), "", INDEX(E:E,MAX(IF(OFFSET(E153,-25,0,24,1)&lt;&gt;"",ROW(OFFSET(E153,-25,0,24,1)))),)+1)</f>
        <v/>
      </c>
      <c r="F153" s="65"/>
      <c r="G153" s="65"/>
      <c r="H153" s="65"/>
      <c r="I153" s="65"/>
      <c r="J153" s="69" t="s">
        <v>17</v>
      </c>
      <c r="K153" s="69"/>
      <c r="L153" s="70" t="s">
        <v>626</v>
      </c>
      <c r="M153" s="71"/>
      <c r="P153" s="17"/>
      <c r="Q153" s="17"/>
    </row>
    <row r="154" spans="1:17" s="16" customFormat="1" ht="15.6" hidden="1" outlineLevel="1" x14ac:dyDescent="0.3">
      <c r="A154" s="75"/>
      <c r="B154" s="91"/>
      <c r="C154" s="65"/>
      <c r="D154" s="65" t="str">
        <f t="shared" ca="1" si="2"/>
        <v/>
      </c>
      <c r="E154" s="65" t="str" cm="1">
        <f t="array" aca="1" ref="E154" ca="1">IF(ISNUMBER(SEARCH("Bit", $J154)), "", INDEX(E:E,MAX(IF(OFFSET(E154,-25,0,24,1)&lt;&gt;"",ROW(OFFSET(E154,-25,0,24,1)))),)+1)</f>
        <v/>
      </c>
      <c r="F154" s="65"/>
      <c r="G154" s="65"/>
      <c r="H154" s="65"/>
      <c r="I154" s="65"/>
      <c r="J154" s="69" t="s">
        <v>22</v>
      </c>
      <c r="K154" s="69"/>
      <c r="L154" s="70" t="s">
        <v>627</v>
      </c>
      <c r="M154" s="71"/>
      <c r="P154" s="17"/>
      <c r="Q154" s="17"/>
    </row>
    <row r="155" spans="1:17" s="16" customFormat="1" ht="15.6" hidden="1" outlineLevel="1" x14ac:dyDescent="0.3">
      <c r="A155" s="75"/>
      <c r="B155" s="91"/>
      <c r="C155" s="65"/>
      <c r="D155" s="65" t="str">
        <f t="shared" ca="1" si="2"/>
        <v/>
      </c>
      <c r="E155" s="65" t="str" cm="1">
        <f t="array" aca="1" ref="E155" ca="1">IF(ISNUMBER(SEARCH("Bit", $J155)), "", INDEX(E:E,MAX(IF(OFFSET(E155,-25,0,24,1)&lt;&gt;"",ROW(OFFSET(E155,-25,0,24,1)))),)+1)</f>
        <v/>
      </c>
      <c r="F155" s="65"/>
      <c r="G155" s="65"/>
      <c r="H155" s="65"/>
      <c r="I155" s="65"/>
      <c r="J155" s="69" t="s">
        <v>23</v>
      </c>
      <c r="K155" s="69"/>
      <c r="L155" s="70" t="s">
        <v>628</v>
      </c>
      <c r="M155" s="71"/>
      <c r="P155" s="17"/>
      <c r="Q155" s="17"/>
    </row>
    <row r="156" spans="1:17" s="16" customFormat="1" ht="15.6" collapsed="1" x14ac:dyDescent="0.3">
      <c r="A156" s="75"/>
      <c r="B156" s="91" t="s">
        <v>620</v>
      </c>
      <c r="C156" s="65" t="s">
        <v>30</v>
      </c>
      <c r="D156" s="65" t="str">
        <f t="shared" ca="1" si="2"/>
        <v>0x02C</v>
      </c>
      <c r="E156" s="65" cm="1">
        <f t="array" aca="1" ref="E156" ca="1">IF(ISNUMBER(SEARCH("Bit", $J156)), "", INDEX(E:E,MAX(IF(OFFSET(E156,-25,0,24,1)&lt;&gt;"",ROW(OFFSET(E156,-25,0,24,1)))),)+1)</f>
        <v>44</v>
      </c>
      <c r="F156" s="65" t="s">
        <v>71</v>
      </c>
      <c r="G156" s="65">
        <v>4</v>
      </c>
      <c r="H156" s="65"/>
      <c r="I156" s="65"/>
      <c r="J156" s="69"/>
      <c r="K156" s="69" t="s">
        <v>31</v>
      </c>
      <c r="L156" s="70"/>
      <c r="M156" s="71"/>
      <c r="P156" s="17"/>
      <c r="Q156" s="17"/>
    </row>
    <row r="157" spans="1:17" s="16" customFormat="1" ht="15.6" hidden="1" outlineLevel="1" x14ac:dyDescent="0.3">
      <c r="A157" s="75"/>
      <c r="B157" s="91"/>
      <c r="C157" s="65"/>
      <c r="D157" s="65" t="str">
        <f t="shared" ca="1" si="2"/>
        <v/>
      </c>
      <c r="E157" s="65" t="str" cm="1">
        <f t="array" aca="1" ref="E157" ca="1">IF(ISNUMBER(SEARCH("Bit", $J157)), "", INDEX(E:E,MAX(IF(OFFSET(E157,-25,0,24,1)&lt;&gt;"",ROW(OFFSET(E157,-25,0,24,1)))),)+1)</f>
        <v/>
      </c>
      <c r="F157" s="65"/>
      <c r="G157" s="65"/>
      <c r="H157" s="65"/>
      <c r="I157" s="65"/>
      <c r="J157" s="69" t="s">
        <v>16</v>
      </c>
      <c r="K157" s="69"/>
      <c r="L157" s="70" t="s">
        <v>629</v>
      </c>
      <c r="M157" s="71"/>
      <c r="P157" s="17"/>
      <c r="Q157" s="17"/>
    </row>
    <row r="158" spans="1:17" s="16" customFormat="1" ht="15.6" hidden="1" outlineLevel="1" x14ac:dyDescent="0.3">
      <c r="A158" s="75"/>
      <c r="B158" s="91"/>
      <c r="C158" s="65"/>
      <c r="D158" s="65" t="str">
        <f t="shared" ca="1" si="2"/>
        <v/>
      </c>
      <c r="E158" s="65" t="str" cm="1">
        <f t="array" aca="1" ref="E158" ca="1">IF(ISNUMBER(SEARCH("Bit", $J158)), "", INDEX(E:E,MAX(IF(OFFSET(E158,-25,0,24,1)&lt;&gt;"",ROW(OFFSET(E158,-25,0,24,1)))),)+1)</f>
        <v/>
      </c>
      <c r="F158" s="65"/>
      <c r="G158" s="65"/>
      <c r="H158" s="65"/>
      <c r="I158" s="65"/>
      <c r="J158" s="69" t="s">
        <v>17</v>
      </c>
      <c r="K158" s="69"/>
      <c r="L158" s="70" t="s">
        <v>630</v>
      </c>
      <c r="M158" s="71"/>
      <c r="P158" s="17"/>
      <c r="Q158" s="17"/>
    </row>
    <row r="159" spans="1:17" s="16" customFormat="1" ht="15.6" hidden="1" outlineLevel="1" x14ac:dyDescent="0.3">
      <c r="A159" s="75"/>
      <c r="B159" s="91"/>
      <c r="C159" s="65"/>
      <c r="D159" s="65" t="str">
        <f t="shared" ca="1" si="2"/>
        <v/>
      </c>
      <c r="E159" s="65" t="str" cm="1">
        <f t="array" aca="1" ref="E159" ca="1">IF(ISNUMBER(SEARCH("Bit", $J159)), "", INDEX(E:E,MAX(IF(OFFSET(E159,-25,0,24,1)&lt;&gt;"",ROW(OFFSET(E159,-25,0,24,1)))),)+1)</f>
        <v/>
      </c>
      <c r="F159" s="65"/>
      <c r="G159" s="65"/>
      <c r="H159" s="65"/>
      <c r="I159" s="65"/>
      <c r="J159" s="69" t="s">
        <v>22</v>
      </c>
      <c r="K159" s="69"/>
      <c r="L159" s="70" t="s">
        <v>631</v>
      </c>
      <c r="M159" s="71"/>
      <c r="P159" s="17"/>
      <c r="Q159" s="17"/>
    </row>
    <row r="160" spans="1:17" s="16" customFormat="1" ht="15.6" hidden="1" outlineLevel="1" x14ac:dyDescent="0.3">
      <c r="A160" s="75"/>
      <c r="B160" s="91"/>
      <c r="C160" s="65"/>
      <c r="D160" s="65" t="str">
        <f t="shared" ca="1" si="2"/>
        <v/>
      </c>
      <c r="E160" s="65" t="str" cm="1">
        <f t="array" aca="1" ref="E160" ca="1">IF(ISNUMBER(SEARCH("Bit", $J160)), "", INDEX(E:E,MAX(IF(OFFSET(E160,-25,0,24,1)&lt;&gt;"",ROW(OFFSET(E160,-25,0,24,1)))),)+1)</f>
        <v/>
      </c>
      <c r="F160" s="65"/>
      <c r="G160" s="65"/>
      <c r="H160" s="65"/>
      <c r="I160" s="65"/>
      <c r="J160" s="69" t="s">
        <v>23</v>
      </c>
      <c r="K160" s="69"/>
      <c r="L160" s="70" t="s">
        <v>632</v>
      </c>
      <c r="M160" s="71"/>
      <c r="P160" s="17"/>
      <c r="Q160" s="17"/>
    </row>
    <row r="161" spans="1:17" s="16" customFormat="1" ht="15.6" collapsed="1" x14ac:dyDescent="0.3">
      <c r="A161" s="75"/>
      <c r="B161" s="91" t="s">
        <v>633</v>
      </c>
      <c r="C161" s="65" t="s">
        <v>30</v>
      </c>
      <c r="D161" s="65" t="str">
        <f t="shared" ca="1" si="2"/>
        <v>0x02D</v>
      </c>
      <c r="E161" s="65" cm="1">
        <f t="array" aca="1" ref="E161" ca="1">IF(ISNUMBER(SEARCH("Bit", $J161)), "", INDEX(E:E,MAX(IF(OFFSET(E161,-25,0,24,1)&lt;&gt;"",ROW(OFFSET(E161,-25,0,24,1)))),)+1)</f>
        <v>45</v>
      </c>
      <c r="F161" s="65" t="s">
        <v>71</v>
      </c>
      <c r="G161" s="65">
        <v>5</v>
      </c>
      <c r="H161" s="65"/>
      <c r="I161" s="65"/>
      <c r="J161" s="69"/>
      <c r="K161" s="69" t="s">
        <v>31</v>
      </c>
      <c r="L161" s="70"/>
      <c r="M161" s="71"/>
      <c r="P161" s="17"/>
      <c r="Q161" s="17"/>
    </row>
    <row r="162" spans="1:17" s="16" customFormat="1" ht="15.6" hidden="1" outlineLevel="1" x14ac:dyDescent="0.3">
      <c r="A162" s="75"/>
      <c r="B162" s="91"/>
      <c r="C162" s="65"/>
      <c r="D162" s="65" t="str">
        <f t="shared" ca="1" si="2"/>
        <v/>
      </c>
      <c r="E162" s="65" t="str" cm="1">
        <f t="array" aca="1" ref="E162" ca="1">IF(ISNUMBER(SEARCH("Bit", $J162)), "", INDEX(E:E,MAX(IF(OFFSET(E162,-25,0,24,1)&lt;&gt;"",ROW(OFFSET(E162,-25,0,24,1)))),)+1)</f>
        <v/>
      </c>
      <c r="F162" s="65"/>
      <c r="G162" s="65"/>
      <c r="H162" s="65"/>
      <c r="I162" s="65"/>
      <c r="J162" s="69" t="s">
        <v>471</v>
      </c>
      <c r="K162" s="69"/>
      <c r="L162" s="70" t="s">
        <v>633</v>
      </c>
      <c r="M162" s="71"/>
      <c r="P162" s="17"/>
      <c r="Q162" s="17"/>
    </row>
    <row r="163" spans="1:17" s="16" customFormat="1" ht="15.6" collapsed="1" x14ac:dyDescent="0.3">
      <c r="A163" s="75"/>
      <c r="B163" s="91" t="s">
        <v>634</v>
      </c>
      <c r="C163" s="65" t="s">
        <v>30</v>
      </c>
      <c r="D163" s="65" t="str">
        <f t="shared" ca="1" si="2"/>
        <v>0x02E</v>
      </c>
      <c r="E163" s="65" cm="1">
        <f t="array" aca="1" ref="E163" ca="1">IF(ISNUMBER(SEARCH("Bit", $J163)), "", INDEX(E:E,MAX(IF(OFFSET(E163,-25,0,24,1)&lt;&gt;"",ROW(OFFSET(E163,-25,0,24,1)))),)+1)</f>
        <v>46</v>
      </c>
      <c r="F163" s="65" t="s">
        <v>72</v>
      </c>
      <c r="G163" s="65">
        <v>5</v>
      </c>
      <c r="H163" s="65"/>
      <c r="I163" s="65"/>
      <c r="J163" s="69"/>
      <c r="K163" s="69" t="s">
        <v>31</v>
      </c>
      <c r="L163" s="70"/>
      <c r="M163" s="71"/>
      <c r="P163" s="17"/>
      <c r="Q163" s="17"/>
    </row>
    <row r="164" spans="1:17" s="16" customFormat="1" ht="15.6" hidden="1" outlineLevel="1" x14ac:dyDescent="0.3">
      <c r="A164" s="75"/>
      <c r="B164" s="91"/>
      <c r="C164" s="65"/>
      <c r="D164" s="65" t="str">
        <f t="shared" ca="1" si="2"/>
        <v/>
      </c>
      <c r="E164" s="65" t="str" cm="1">
        <f t="array" aca="1" ref="E164" ca="1">IF(ISNUMBER(SEARCH("Bit", $J164)), "", INDEX(E:E,MAX(IF(OFFSET(E164,-25,0,24,1)&lt;&gt;"",ROW(OFFSET(E164,-25,0,24,1)))),)+1)</f>
        <v/>
      </c>
      <c r="F164" s="65"/>
      <c r="G164" s="65"/>
      <c r="H164" s="65"/>
      <c r="I164" s="65"/>
      <c r="J164" s="69" t="s">
        <v>15</v>
      </c>
      <c r="K164" s="69"/>
      <c r="L164" s="70" t="s">
        <v>638</v>
      </c>
      <c r="M164" s="71"/>
      <c r="P164" s="17"/>
      <c r="Q164" s="17"/>
    </row>
    <row r="165" spans="1:17" s="16" customFormat="1" ht="15.6" hidden="1" outlineLevel="1" x14ac:dyDescent="0.3">
      <c r="A165" s="75"/>
      <c r="B165" s="91"/>
      <c r="C165" s="65"/>
      <c r="D165" s="65" t="str">
        <f t="shared" ca="1" si="2"/>
        <v/>
      </c>
      <c r="E165" s="65" t="str" cm="1">
        <f t="array" aca="1" ref="E165" ca="1">IF(ISNUMBER(SEARCH("Bit", $J165)), "", INDEX(E:E,MAX(IF(OFFSET(E165,-25,0,24,1)&lt;&gt;"",ROW(OFFSET(E165,-25,0,24,1)))),)+1)</f>
        <v/>
      </c>
      <c r="F165" s="65"/>
      <c r="G165" s="65"/>
      <c r="H165" s="65"/>
      <c r="I165" s="65"/>
      <c r="J165" s="69" t="s">
        <v>16</v>
      </c>
      <c r="K165" s="69"/>
      <c r="L165" s="70" t="s">
        <v>637</v>
      </c>
      <c r="M165" s="71"/>
      <c r="P165" s="17"/>
      <c r="Q165" s="17"/>
    </row>
    <row r="166" spans="1:17" s="16" customFormat="1" ht="15.6" hidden="1" outlineLevel="1" x14ac:dyDescent="0.3">
      <c r="A166" s="75"/>
      <c r="B166" s="91"/>
      <c r="C166" s="65"/>
      <c r="D166" s="65" t="str">
        <f t="shared" ca="1" si="2"/>
        <v/>
      </c>
      <c r="E166" s="65" t="str" cm="1">
        <f t="array" aca="1" ref="E166" ca="1">IF(ISNUMBER(SEARCH("Bit", $J166)), "", INDEX(E:E,MAX(IF(OFFSET(E166,-25,0,24,1)&lt;&gt;"",ROW(OFFSET(E166,-25,0,24,1)))),)+1)</f>
        <v/>
      </c>
      <c r="F166" s="65"/>
      <c r="G166" s="65"/>
      <c r="H166" s="65"/>
      <c r="I166" s="65"/>
      <c r="J166" s="69" t="s">
        <v>17</v>
      </c>
      <c r="K166" s="69"/>
      <c r="L166" s="70" t="s">
        <v>636</v>
      </c>
      <c r="M166" s="71"/>
      <c r="P166" s="17"/>
      <c r="Q166" s="17"/>
    </row>
    <row r="167" spans="1:17" s="16" customFormat="1" ht="15.6" hidden="1" outlineLevel="1" x14ac:dyDescent="0.3">
      <c r="A167" s="75"/>
      <c r="B167" s="91"/>
      <c r="C167" s="65"/>
      <c r="D167" s="65" t="str">
        <f t="shared" ca="1" si="2"/>
        <v/>
      </c>
      <c r="E167" s="65" t="str" cm="1">
        <f t="array" aca="1" ref="E167" ca="1">IF(ISNUMBER(SEARCH("Bit", $J167)), "", INDEX(E:E,MAX(IF(OFFSET(E167,-25,0,24,1)&lt;&gt;"",ROW(OFFSET(E167,-25,0,24,1)))),)+1)</f>
        <v/>
      </c>
      <c r="F167" s="65"/>
      <c r="G167" s="65"/>
      <c r="H167" s="65"/>
      <c r="I167" s="65"/>
      <c r="J167" s="69" t="s">
        <v>318</v>
      </c>
      <c r="K167" s="69"/>
      <c r="L167" s="70" t="s">
        <v>635</v>
      </c>
      <c r="M167" s="71"/>
      <c r="P167" s="17"/>
      <c r="Q167" s="17"/>
    </row>
    <row r="168" spans="1:17" s="16" customFormat="1" ht="15.6" collapsed="1" x14ac:dyDescent="0.3">
      <c r="A168" s="75"/>
      <c r="B168" s="91" t="s">
        <v>639</v>
      </c>
      <c r="C168" s="65" t="s">
        <v>30</v>
      </c>
      <c r="D168" s="65" t="str">
        <f t="shared" ca="1" si="2"/>
        <v>0x02F</v>
      </c>
      <c r="E168" s="65" cm="1">
        <f t="array" aca="1" ref="E168" ca="1">IF(ISNUMBER(SEARCH("Bit", $J168)), "", INDEX(E:E,MAX(IF(OFFSET(E168,-25,0,24,1)&lt;&gt;"",ROW(OFFSET(E168,-25,0,24,1)))),)+1)</f>
        <v>47</v>
      </c>
      <c r="F168" s="65" t="s">
        <v>71</v>
      </c>
      <c r="G168" s="65">
        <v>8</v>
      </c>
      <c r="H168" s="65"/>
      <c r="I168" s="65"/>
      <c r="J168" s="69"/>
      <c r="K168" s="69" t="s">
        <v>31</v>
      </c>
      <c r="L168" s="70"/>
      <c r="M168" s="71"/>
      <c r="P168" s="17"/>
      <c r="Q168" s="17"/>
    </row>
    <row r="169" spans="1:17" s="16" customFormat="1" ht="15.6" hidden="1" outlineLevel="1" x14ac:dyDescent="0.3">
      <c r="A169" s="75"/>
      <c r="B169" s="91"/>
      <c r="C169" s="65"/>
      <c r="D169" s="65" t="str">
        <f t="shared" ca="1" si="2"/>
        <v/>
      </c>
      <c r="E169" s="65" t="str" cm="1">
        <f t="array" aca="1" ref="E169" ca="1">IF(ISNUMBER(SEARCH("Bit", $J169)), "", INDEX(E:E,MAX(IF(OFFSET(E169,-25,0,24,1)&lt;&gt;"",ROW(OFFSET(E169,-25,0,24,1)))),)+1)</f>
        <v/>
      </c>
      <c r="F169" s="65"/>
      <c r="G169" s="65"/>
      <c r="H169" s="65"/>
      <c r="I169" s="65"/>
      <c r="J169" s="69" t="s">
        <v>24</v>
      </c>
      <c r="K169" s="69"/>
      <c r="L169" s="70" t="s">
        <v>641</v>
      </c>
      <c r="M169" s="71"/>
      <c r="P169" s="17"/>
      <c r="Q169" s="17"/>
    </row>
    <row r="170" spans="1:17" s="16" customFormat="1" ht="15.6" collapsed="1" x14ac:dyDescent="0.3">
      <c r="A170" s="75"/>
      <c r="B170" s="91" t="s">
        <v>640</v>
      </c>
      <c r="C170" s="65" t="s">
        <v>30</v>
      </c>
      <c r="D170" s="65" t="str">
        <f t="shared" ca="1" si="2"/>
        <v>0x030</v>
      </c>
      <c r="E170" s="65" cm="1">
        <f t="array" aca="1" ref="E170" ca="1">IF(ISNUMBER(SEARCH("Bit", $J170)), "", INDEX(E:E,MAX(IF(OFFSET(E170,-25,0,24,1)&lt;&gt;"",ROW(OFFSET(E170,-25,0,24,1)))),)+1)</f>
        <v>48</v>
      </c>
      <c r="F170" s="65" t="s">
        <v>71</v>
      </c>
      <c r="G170" s="65">
        <v>8</v>
      </c>
      <c r="H170" s="65"/>
      <c r="I170" s="65"/>
      <c r="J170" s="69"/>
      <c r="K170" s="69" t="s">
        <v>31</v>
      </c>
      <c r="L170" s="70"/>
      <c r="M170" s="71"/>
      <c r="P170" s="17"/>
      <c r="Q170" s="17"/>
    </row>
    <row r="171" spans="1:17" s="16" customFormat="1" ht="15.6" hidden="1" outlineLevel="1" x14ac:dyDescent="0.3">
      <c r="A171" s="75"/>
      <c r="B171" s="91"/>
      <c r="C171" s="65"/>
      <c r="D171" s="65" t="str">
        <f t="shared" ca="1" si="2"/>
        <v/>
      </c>
      <c r="E171" s="65" t="str" cm="1">
        <f t="array" aca="1" ref="E171" ca="1">IF(ISNUMBER(SEARCH("Bit", $J171)), "", INDEX(E:E,MAX(IF(OFFSET(E171,-25,0,24,1)&lt;&gt;"",ROW(OFFSET(E171,-25,0,24,1)))),)+1)</f>
        <v/>
      </c>
      <c r="F171" s="65"/>
      <c r="G171" s="65"/>
      <c r="H171" s="65"/>
      <c r="I171" s="65"/>
      <c r="J171" s="69" t="s">
        <v>24</v>
      </c>
      <c r="K171" s="69"/>
      <c r="L171" s="70" t="s">
        <v>640</v>
      </c>
      <c r="M171" s="71"/>
      <c r="P171" s="17"/>
      <c r="Q171" s="17"/>
    </row>
    <row r="172" spans="1:17" s="16" customFormat="1" ht="15.6" collapsed="1" x14ac:dyDescent="0.3">
      <c r="A172" s="75"/>
      <c r="B172" s="91" t="s">
        <v>642</v>
      </c>
      <c r="C172" s="65" t="s">
        <v>744</v>
      </c>
      <c r="D172" s="65" t="str">
        <f t="shared" ca="1" si="2"/>
        <v>0x031</v>
      </c>
      <c r="E172" s="65" cm="1">
        <f t="array" aca="1" ref="E172" ca="1">IF(ISNUMBER(SEARCH("Bit", $J172)), "", INDEX(E:E,MAX(IF(OFFSET(E172,-25,0,24,1)&lt;&gt;"",ROW(OFFSET(E172,-25,0,24,1)))),)+1)</f>
        <v>49</v>
      </c>
      <c r="F172" s="65" t="s">
        <v>72</v>
      </c>
      <c r="G172" s="65">
        <v>8</v>
      </c>
      <c r="H172" s="65"/>
      <c r="I172" s="65"/>
      <c r="J172" s="69"/>
      <c r="K172" s="69" t="s">
        <v>31</v>
      </c>
      <c r="L172" s="70"/>
      <c r="M172" s="71"/>
      <c r="P172" s="17"/>
      <c r="Q172" s="17"/>
    </row>
    <row r="173" spans="1:17" s="16" customFormat="1" ht="15.6" hidden="1" outlineLevel="1" x14ac:dyDescent="0.3">
      <c r="A173" s="75"/>
      <c r="B173" s="91"/>
      <c r="C173" s="65"/>
      <c r="D173" s="65" t="str">
        <f t="shared" ca="1" si="2"/>
        <v/>
      </c>
      <c r="E173" s="65" t="str" cm="1">
        <f t="array" aca="1" ref="E173" ca="1">IF(ISNUMBER(SEARCH("Bit", $J173)), "", INDEX(E:E,MAX(IF(OFFSET(E173,-25,0,24,1)&lt;&gt;"",ROW(OFFSET(E173,-25,0,24,1)))),)+1)</f>
        <v/>
      </c>
      <c r="F173" s="65"/>
      <c r="G173" s="65"/>
      <c r="H173" s="65"/>
      <c r="I173" s="65"/>
      <c r="J173" s="69" t="s">
        <v>12</v>
      </c>
      <c r="K173" s="69"/>
      <c r="L173" s="70" t="s">
        <v>292</v>
      </c>
      <c r="M173" s="71"/>
      <c r="P173" s="17"/>
      <c r="Q173" s="17"/>
    </row>
    <row r="174" spans="1:17" s="16" customFormat="1" ht="15.6" hidden="1" outlineLevel="1" x14ac:dyDescent="0.3">
      <c r="A174" s="75"/>
      <c r="B174" s="91"/>
      <c r="C174" s="65"/>
      <c r="D174" s="65" t="str">
        <f t="shared" ca="1" si="2"/>
        <v/>
      </c>
      <c r="E174" s="65" t="str" cm="1">
        <f t="array" aca="1" ref="E174" ca="1">IF(ISNUMBER(SEARCH("Bit", $J174)), "", INDEX(E:E,MAX(IF(OFFSET(E174,-25,0,24,1)&lt;&gt;"",ROW(OFFSET(E174,-25,0,24,1)))),)+1)</f>
        <v/>
      </c>
      <c r="F174" s="65"/>
      <c r="G174" s="65"/>
      <c r="H174" s="65"/>
      <c r="I174" s="65"/>
      <c r="J174" s="69" t="s">
        <v>13</v>
      </c>
      <c r="K174" s="69"/>
      <c r="L174" s="70" t="s">
        <v>643</v>
      </c>
      <c r="M174" s="71"/>
      <c r="P174" s="17"/>
      <c r="Q174" s="17"/>
    </row>
    <row r="175" spans="1:17" s="16" customFormat="1" ht="15.6" hidden="1" outlineLevel="1" x14ac:dyDescent="0.3">
      <c r="A175" s="75"/>
      <c r="B175" s="91"/>
      <c r="C175" s="65"/>
      <c r="D175" s="65" t="str">
        <f t="shared" ca="1" si="2"/>
        <v/>
      </c>
      <c r="E175" s="65" t="str" cm="1">
        <f t="array" aca="1" ref="E175" ca="1">IF(ISNUMBER(SEARCH("Bit", $J175)), "", INDEX(E:E,MAX(IF(OFFSET(E175,-25,0,24,1)&lt;&gt;"",ROW(OFFSET(E175,-25,0,24,1)))),)+1)</f>
        <v/>
      </c>
      <c r="F175" s="65"/>
      <c r="G175" s="65"/>
      <c r="H175" s="65"/>
      <c r="I175" s="65"/>
      <c r="J175" s="69" t="s">
        <v>14</v>
      </c>
      <c r="K175" s="69"/>
      <c r="L175" s="70" t="s">
        <v>42</v>
      </c>
      <c r="M175" s="71"/>
      <c r="P175" s="17"/>
      <c r="Q175" s="17"/>
    </row>
    <row r="176" spans="1:17" s="16" customFormat="1" ht="15.6" hidden="1" outlineLevel="1" x14ac:dyDescent="0.3">
      <c r="A176" s="75"/>
      <c r="B176" s="91"/>
      <c r="C176" s="65"/>
      <c r="D176" s="65" t="str">
        <f t="shared" ca="1" si="2"/>
        <v/>
      </c>
      <c r="E176" s="65" t="str" cm="1">
        <f t="array" aca="1" ref="E176" ca="1">IF(ISNUMBER(SEARCH("Bit", $J176)), "", INDEX(E:E,MAX(IF(OFFSET(E176,-25,0,24,1)&lt;&gt;"",ROW(OFFSET(E176,-25,0,24,1)))),)+1)</f>
        <v/>
      </c>
      <c r="F176" s="65"/>
      <c r="G176" s="65"/>
      <c r="H176" s="65"/>
      <c r="I176" s="65"/>
      <c r="J176" s="69" t="s">
        <v>15</v>
      </c>
      <c r="K176" s="69"/>
      <c r="L176" s="70" t="s">
        <v>36</v>
      </c>
      <c r="M176" s="71"/>
      <c r="P176" s="17"/>
      <c r="Q176" s="17"/>
    </row>
    <row r="177" spans="1:17" s="16" customFormat="1" ht="15.6" hidden="1" outlineLevel="1" x14ac:dyDescent="0.3">
      <c r="A177" s="75"/>
      <c r="B177" s="91"/>
      <c r="C177" s="65"/>
      <c r="D177" s="65" t="str">
        <f t="shared" ca="1" si="2"/>
        <v/>
      </c>
      <c r="E177" s="65" t="str" cm="1">
        <f t="array" aca="1" ref="E177" ca="1">IF(ISNUMBER(SEARCH("Bit", $J177)), "", INDEX(E:E,MAX(IF(OFFSET(E177,-25,0,24,1)&lt;&gt;"",ROW(OFFSET(E177,-25,0,24,1)))),)+1)</f>
        <v/>
      </c>
      <c r="F177" s="65"/>
      <c r="G177" s="65"/>
      <c r="H177" s="65"/>
      <c r="I177" s="65"/>
      <c r="J177" s="69" t="s">
        <v>16</v>
      </c>
      <c r="K177" s="69"/>
      <c r="L177" s="70" t="s">
        <v>644</v>
      </c>
      <c r="M177" s="71"/>
      <c r="P177" s="17"/>
      <c r="Q177" s="17"/>
    </row>
    <row r="178" spans="1:17" s="16" customFormat="1" ht="15.6" hidden="1" outlineLevel="1" x14ac:dyDescent="0.3">
      <c r="A178" s="75"/>
      <c r="B178" s="91"/>
      <c r="C178" s="65"/>
      <c r="D178" s="65" t="str">
        <f t="shared" ca="1" si="2"/>
        <v/>
      </c>
      <c r="E178" s="65" t="str" cm="1">
        <f t="array" aca="1" ref="E178" ca="1">IF(ISNUMBER(SEARCH("Bit", $J178)), "", INDEX(E:E,MAX(IF(OFFSET(E178,-25,0,24,1)&lt;&gt;"",ROW(OFFSET(E178,-25,0,24,1)))),)+1)</f>
        <v/>
      </c>
      <c r="F178" s="65"/>
      <c r="G178" s="65"/>
      <c r="H178" s="65"/>
      <c r="I178" s="65"/>
      <c r="J178" s="69" t="s">
        <v>17</v>
      </c>
      <c r="K178" s="69"/>
      <c r="L178" s="70" t="s">
        <v>39</v>
      </c>
      <c r="M178" s="71"/>
      <c r="P178" s="17"/>
      <c r="Q178" s="17"/>
    </row>
    <row r="179" spans="1:17" s="16" customFormat="1" ht="15.6" hidden="1" outlineLevel="1" x14ac:dyDescent="0.3">
      <c r="A179" s="75"/>
      <c r="B179" s="91"/>
      <c r="C179" s="65"/>
      <c r="D179" s="65" t="str">
        <f t="shared" ca="1" si="2"/>
        <v/>
      </c>
      <c r="E179" s="65" t="str" cm="1">
        <f t="array" aca="1" ref="E179" ca="1">IF(ISNUMBER(SEARCH("Bit", $J179)), "", INDEX(E:E,MAX(IF(OFFSET(E179,-25,0,24,1)&lt;&gt;"",ROW(OFFSET(E179,-25,0,24,1)))),)+1)</f>
        <v/>
      </c>
      <c r="F179" s="65"/>
      <c r="G179" s="65"/>
      <c r="H179" s="65"/>
      <c r="I179" s="65"/>
      <c r="J179" s="69" t="s">
        <v>22</v>
      </c>
      <c r="K179" s="69"/>
      <c r="L179" s="70" t="s">
        <v>645</v>
      </c>
      <c r="M179" s="71"/>
      <c r="P179" s="17"/>
      <c r="Q179" s="17"/>
    </row>
    <row r="180" spans="1:17" s="16" customFormat="1" ht="15.6" hidden="1" outlineLevel="1" x14ac:dyDescent="0.3">
      <c r="A180" s="75"/>
      <c r="B180" s="91"/>
      <c r="C180" s="65"/>
      <c r="D180" s="65" t="str">
        <f t="shared" ca="1" si="2"/>
        <v/>
      </c>
      <c r="E180" s="65" t="str" cm="1">
        <f t="array" aca="1" ref="E180" ca="1">IF(ISNUMBER(SEARCH("Bit", $J180)), "", INDEX(E:E,MAX(IF(OFFSET(E180,-25,0,24,1)&lt;&gt;"",ROW(OFFSET(E180,-25,0,24,1)))),)+1)</f>
        <v/>
      </c>
      <c r="F180" s="65"/>
      <c r="G180" s="65"/>
      <c r="H180" s="65"/>
      <c r="I180" s="65"/>
      <c r="J180" s="69" t="s">
        <v>23</v>
      </c>
      <c r="K180" s="69"/>
      <c r="L180" s="70" t="s">
        <v>646</v>
      </c>
      <c r="M180" s="71"/>
      <c r="P180" s="17"/>
      <c r="Q180" s="17"/>
    </row>
    <row r="181" spans="1:17" s="16" customFormat="1" ht="15.6" collapsed="1" x14ac:dyDescent="0.3">
      <c r="A181" s="75"/>
      <c r="B181" s="91" t="s">
        <v>647</v>
      </c>
      <c r="C181" s="65" t="s">
        <v>744</v>
      </c>
      <c r="D181" s="65" t="str">
        <f t="shared" ca="1" si="2"/>
        <v>0x032</v>
      </c>
      <c r="E181" s="65" cm="1">
        <f t="array" aca="1" ref="E181" ca="1">IF(ISNUMBER(SEARCH("Bit", $J181)), "", INDEX(E:E,MAX(IF(OFFSET(E181,-25,0,24,1)&lt;&gt;"",ROW(OFFSET(E181,-25,0,24,1)))),)+1)</f>
        <v>50</v>
      </c>
      <c r="F181" s="65" t="s">
        <v>72</v>
      </c>
      <c r="G181" s="65">
        <v>4</v>
      </c>
      <c r="H181" s="65"/>
      <c r="I181" s="65"/>
      <c r="J181" s="69"/>
      <c r="K181" s="69" t="s">
        <v>31</v>
      </c>
      <c r="L181" s="70"/>
      <c r="M181" s="71"/>
      <c r="P181" s="17"/>
      <c r="Q181" s="17"/>
    </row>
    <row r="182" spans="1:17" s="16" customFormat="1" ht="15.6" hidden="1" outlineLevel="1" x14ac:dyDescent="0.3">
      <c r="A182" s="75"/>
      <c r="B182" s="91"/>
      <c r="C182" s="65"/>
      <c r="D182" s="65" t="str">
        <f t="shared" ca="1" si="2"/>
        <v/>
      </c>
      <c r="E182" s="65" t="str" cm="1">
        <f t="array" aca="1" ref="E182" ca="1">IF(ISNUMBER(SEARCH("Bit", $J182)), "", INDEX(E:E,MAX(IF(OFFSET(E182,-25,0,24,1)&lt;&gt;"",ROW(OFFSET(E182,-25,0,24,1)))),)+1)</f>
        <v/>
      </c>
      <c r="F182" s="65"/>
      <c r="G182" s="65"/>
      <c r="H182" s="65"/>
      <c r="I182" s="65"/>
      <c r="J182" s="69" t="s">
        <v>16</v>
      </c>
      <c r="K182" s="69"/>
      <c r="L182" s="70" t="s">
        <v>648</v>
      </c>
      <c r="M182" s="71"/>
      <c r="P182" s="17"/>
      <c r="Q182" s="17"/>
    </row>
    <row r="183" spans="1:17" s="16" customFormat="1" ht="15.6" hidden="1" outlineLevel="1" x14ac:dyDescent="0.3">
      <c r="A183" s="75"/>
      <c r="B183" s="91"/>
      <c r="C183" s="65"/>
      <c r="D183" s="65" t="str">
        <f t="shared" ca="1" si="2"/>
        <v/>
      </c>
      <c r="E183" s="65" t="str" cm="1">
        <f t="array" aca="1" ref="E183" ca="1">IF(ISNUMBER(SEARCH("Bit", $J183)), "", INDEX(E:E,MAX(IF(OFFSET(E183,-25,0,24,1)&lt;&gt;"",ROW(OFFSET(E183,-25,0,24,1)))),)+1)</f>
        <v/>
      </c>
      <c r="F183" s="65"/>
      <c r="G183" s="65"/>
      <c r="H183" s="65"/>
      <c r="I183" s="65"/>
      <c r="J183" s="69" t="s">
        <v>17</v>
      </c>
      <c r="K183" s="69"/>
      <c r="L183" s="70" t="s">
        <v>649</v>
      </c>
      <c r="M183" s="71"/>
      <c r="P183" s="17"/>
      <c r="Q183" s="17"/>
    </row>
    <row r="184" spans="1:17" s="16" customFormat="1" ht="15.6" hidden="1" outlineLevel="1" x14ac:dyDescent="0.3">
      <c r="A184" s="75"/>
      <c r="B184" s="91"/>
      <c r="C184" s="65"/>
      <c r="D184" s="65" t="str">
        <f t="shared" ca="1" si="2"/>
        <v/>
      </c>
      <c r="E184" s="65" t="str" cm="1">
        <f t="array" aca="1" ref="E184" ca="1">IF(ISNUMBER(SEARCH("Bit", $J184)), "", INDEX(E:E,MAX(IF(OFFSET(E184,-25,0,24,1)&lt;&gt;"",ROW(OFFSET(E184,-25,0,24,1)))),)+1)</f>
        <v/>
      </c>
      <c r="F184" s="65"/>
      <c r="G184" s="65"/>
      <c r="H184" s="65"/>
      <c r="I184" s="65"/>
      <c r="J184" s="69" t="s">
        <v>22</v>
      </c>
      <c r="K184" s="69"/>
      <c r="L184" s="70" t="s">
        <v>650</v>
      </c>
      <c r="M184" s="71"/>
      <c r="P184" s="17"/>
      <c r="Q184" s="17"/>
    </row>
    <row r="185" spans="1:17" s="16" customFormat="1" ht="15.6" hidden="1" outlineLevel="1" x14ac:dyDescent="0.3">
      <c r="A185" s="75"/>
      <c r="B185" s="91"/>
      <c r="C185" s="65"/>
      <c r="D185" s="65" t="str">
        <f t="shared" ca="1" si="2"/>
        <v/>
      </c>
      <c r="E185" s="65" t="str" cm="1">
        <f t="array" aca="1" ref="E185" ca="1">IF(ISNUMBER(SEARCH("Bit", $J185)), "", INDEX(E:E,MAX(IF(OFFSET(E185,-25,0,24,1)&lt;&gt;"",ROW(OFFSET(E185,-25,0,24,1)))),)+1)</f>
        <v/>
      </c>
      <c r="F185" s="65"/>
      <c r="G185" s="65"/>
      <c r="H185" s="65"/>
      <c r="I185" s="65"/>
      <c r="J185" s="69" t="s">
        <v>23</v>
      </c>
      <c r="K185" s="69"/>
      <c r="L185" s="70" t="s">
        <v>651</v>
      </c>
      <c r="M185" s="71"/>
      <c r="P185" s="17"/>
      <c r="Q185" s="17"/>
    </row>
    <row r="186" spans="1:17" s="16" customFormat="1" ht="15.6" collapsed="1" x14ac:dyDescent="0.3">
      <c r="A186" s="75"/>
      <c r="B186" s="91" t="s">
        <v>652</v>
      </c>
      <c r="C186" s="65" t="s">
        <v>744</v>
      </c>
      <c r="D186" s="65" t="str">
        <f t="shared" ca="1" si="2"/>
        <v>0x033</v>
      </c>
      <c r="E186" s="65" cm="1">
        <f t="array" aca="1" ref="E186" ca="1">IF(ISNUMBER(SEARCH("Bit", $J186)), "", INDEX(E:E,MAX(IF(OFFSET(E186,-25,0,24,1)&lt;&gt;"",ROW(OFFSET(E186,-25,0,24,1)))),)+1)</f>
        <v>51</v>
      </c>
      <c r="F186" s="65" t="s">
        <v>72</v>
      </c>
      <c r="G186" s="65">
        <v>8</v>
      </c>
      <c r="H186" s="65"/>
      <c r="I186" s="65"/>
      <c r="J186" s="69"/>
      <c r="K186" s="69" t="s">
        <v>31</v>
      </c>
      <c r="L186" s="70"/>
      <c r="M186" s="71"/>
      <c r="P186" s="17"/>
      <c r="Q186" s="17"/>
    </row>
    <row r="187" spans="1:17" s="16" customFormat="1" ht="15.6" hidden="1" outlineLevel="1" x14ac:dyDescent="0.3">
      <c r="A187" s="75"/>
      <c r="B187" s="91"/>
      <c r="C187" s="65"/>
      <c r="D187" s="65" t="str">
        <f t="shared" ca="1" si="2"/>
        <v/>
      </c>
      <c r="E187" s="65" t="str" cm="1">
        <f t="array" aca="1" ref="E187" ca="1">IF(ISNUMBER(SEARCH("Bit", $J187)), "", INDEX(E:E,MAX(IF(OFFSET(E187,-25,0,24,1)&lt;&gt;"",ROW(OFFSET(E187,-25,0,24,1)))),)+1)</f>
        <v/>
      </c>
      <c r="F187" s="65"/>
      <c r="G187" s="65"/>
      <c r="H187" s="65"/>
      <c r="I187" s="65"/>
      <c r="J187" s="69" t="s">
        <v>12</v>
      </c>
      <c r="K187" s="69"/>
      <c r="L187" s="70" t="s">
        <v>263</v>
      </c>
      <c r="M187" s="71"/>
      <c r="P187" s="17"/>
      <c r="Q187" s="17"/>
    </row>
    <row r="188" spans="1:17" s="16" customFormat="1" ht="15.6" hidden="1" outlineLevel="1" x14ac:dyDescent="0.3">
      <c r="A188" s="75"/>
      <c r="B188" s="91"/>
      <c r="C188" s="65"/>
      <c r="D188" s="65" t="str">
        <f t="shared" ca="1" si="2"/>
        <v/>
      </c>
      <c r="E188" s="65" t="str" cm="1">
        <f t="array" aca="1" ref="E188" ca="1">IF(ISNUMBER(SEARCH("Bit", $J188)), "", INDEX(E:E,MAX(IF(OFFSET(E188,-25,0,24,1)&lt;&gt;"",ROW(OFFSET(E188,-25,0,24,1)))),)+1)</f>
        <v/>
      </c>
      <c r="F188" s="65"/>
      <c r="G188" s="65"/>
      <c r="H188" s="65"/>
      <c r="I188" s="65"/>
      <c r="J188" s="69" t="s">
        <v>13</v>
      </c>
      <c r="K188" s="69"/>
      <c r="L188" s="70" t="s">
        <v>597</v>
      </c>
      <c r="M188" s="71"/>
      <c r="P188" s="17"/>
      <c r="Q188" s="17"/>
    </row>
    <row r="189" spans="1:17" s="16" customFormat="1" ht="15.6" hidden="1" outlineLevel="1" x14ac:dyDescent="0.3">
      <c r="A189" s="75"/>
      <c r="B189" s="91"/>
      <c r="C189" s="65"/>
      <c r="D189" s="65" t="str">
        <f t="shared" ca="1" si="2"/>
        <v/>
      </c>
      <c r="E189" s="65" t="str" cm="1">
        <f t="array" aca="1" ref="E189" ca="1">IF(ISNUMBER(SEARCH("Bit", $J189)), "", INDEX(E:E,MAX(IF(OFFSET(E189,-25,0,24,1)&lt;&gt;"",ROW(OFFSET(E189,-25,0,24,1)))),)+1)</f>
        <v/>
      </c>
      <c r="F189" s="65"/>
      <c r="G189" s="65"/>
      <c r="H189" s="65"/>
      <c r="I189" s="65"/>
      <c r="J189" s="69" t="s">
        <v>14</v>
      </c>
      <c r="K189" s="69"/>
      <c r="L189" s="70" t="s">
        <v>43</v>
      </c>
      <c r="M189" s="71"/>
      <c r="P189" s="17"/>
      <c r="Q189" s="17"/>
    </row>
    <row r="190" spans="1:17" s="16" customFormat="1" ht="15.6" hidden="1" outlineLevel="1" x14ac:dyDescent="0.3">
      <c r="A190" s="75"/>
      <c r="B190" s="91"/>
      <c r="C190" s="65"/>
      <c r="D190" s="65" t="str">
        <f t="shared" ca="1" si="2"/>
        <v/>
      </c>
      <c r="E190" s="65" t="str" cm="1">
        <f t="array" aca="1" ref="E190" ca="1">IF(ISNUMBER(SEARCH("Bit", $J190)), "", INDEX(E:E,MAX(IF(OFFSET(E190,-25,0,24,1)&lt;&gt;"",ROW(OFFSET(E190,-25,0,24,1)))),)+1)</f>
        <v/>
      </c>
      <c r="F190" s="65"/>
      <c r="G190" s="65"/>
      <c r="H190" s="65"/>
      <c r="I190" s="65"/>
      <c r="J190" s="69" t="s">
        <v>15</v>
      </c>
      <c r="K190" s="69"/>
      <c r="L190" s="70" t="s">
        <v>38</v>
      </c>
      <c r="M190" s="71"/>
      <c r="P190" s="17"/>
      <c r="Q190" s="17"/>
    </row>
    <row r="191" spans="1:17" s="16" customFormat="1" ht="15.6" hidden="1" outlineLevel="1" x14ac:dyDescent="0.3">
      <c r="A191" s="75"/>
      <c r="B191" s="91"/>
      <c r="C191" s="65"/>
      <c r="D191" s="65" t="str">
        <f t="shared" ca="1" si="2"/>
        <v/>
      </c>
      <c r="E191" s="65" t="str" cm="1">
        <f t="array" aca="1" ref="E191" ca="1">IF(ISNUMBER(SEARCH("Bit", $J191)), "", INDEX(E:E,MAX(IF(OFFSET(E191,-25,0,24,1)&lt;&gt;"",ROW(OFFSET(E191,-25,0,24,1)))),)+1)</f>
        <v/>
      </c>
      <c r="F191" s="65"/>
      <c r="G191" s="65"/>
      <c r="H191" s="65"/>
      <c r="I191" s="65"/>
      <c r="J191" s="69" t="s">
        <v>16</v>
      </c>
      <c r="K191" s="69"/>
      <c r="L191" s="70" t="s">
        <v>654</v>
      </c>
      <c r="M191" s="71"/>
      <c r="P191" s="17"/>
      <c r="Q191" s="17"/>
    </row>
    <row r="192" spans="1:17" s="16" customFormat="1" ht="15.6" hidden="1" outlineLevel="1" x14ac:dyDescent="0.3">
      <c r="A192" s="75"/>
      <c r="B192" s="91"/>
      <c r="C192" s="65"/>
      <c r="D192" s="65" t="str">
        <f t="shared" ca="1" si="2"/>
        <v/>
      </c>
      <c r="E192" s="65" t="str" cm="1">
        <f t="array" aca="1" ref="E192" ca="1">IF(ISNUMBER(SEARCH("Bit", $J192)), "", INDEX(E:E,MAX(IF(OFFSET(E192,-25,0,24,1)&lt;&gt;"",ROW(OFFSET(E192,-25,0,24,1)))),)+1)</f>
        <v/>
      </c>
      <c r="F192" s="65"/>
      <c r="G192" s="65"/>
      <c r="H192" s="65"/>
      <c r="I192" s="65"/>
      <c r="J192" s="69" t="s">
        <v>17</v>
      </c>
      <c r="K192" s="69"/>
      <c r="L192" s="70" t="s">
        <v>40</v>
      </c>
      <c r="M192" s="71"/>
      <c r="P192" s="17"/>
      <c r="Q192" s="17"/>
    </row>
    <row r="193" spans="1:17" s="16" customFormat="1" ht="15.6" hidden="1" outlineLevel="1" x14ac:dyDescent="0.3">
      <c r="A193" s="75"/>
      <c r="B193" s="91"/>
      <c r="C193" s="65"/>
      <c r="D193" s="65" t="str">
        <f t="shared" ca="1" si="2"/>
        <v/>
      </c>
      <c r="E193" s="65" t="str" cm="1">
        <f t="array" aca="1" ref="E193" ca="1">IF(ISNUMBER(SEARCH("Bit", $J193)), "", INDEX(E:E,MAX(IF(OFFSET(E193,-25,0,24,1)&lt;&gt;"",ROW(OFFSET(E193,-25,0,24,1)))),)+1)</f>
        <v/>
      </c>
      <c r="F193" s="65"/>
      <c r="G193" s="65"/>
      <c r="H193" s="65"/>
      <c r="I193" s="65"/>
      <c r="J193" s="69" t="s">
        <v>22</v>
      </c>
      <c r="K193" s="69"/>
      <c r="L193" s="70" t="s">
        <v>264</v>
      </c>
      <c r="M193" s="71"/>
      <c r="P193" s="17"/>
      <c r="Q193" s="17"/>
    </row>
    <row r="194" spans="1:17" s="16" customFormat="1" ht="15.6" hidden="1" outlineLevel="1" x14ac:dyDescent="0.3">
      <c r="A194" s="75"/>
      <c r="B194" s="91"/>
      <c r="C194" s="65"/>
      <c r="D194" s="65" t="str">
        <f t="shared" ca="1" si="2"/>
        <v/>
      </c>
      <c r="E194" s="65" t="str" cm="1">
        <f t="array" aca="1" ref="E194" ca="1">IF(ISNUMBER(SEARCH("Bit", $J194)), "", INDEX(E:E,MAX(IF(OFFSET(E194,-25,0,24,1)&lt;&gt;"",ROW(OFFSET(E194,-25,0,24,1)))),)+1)</f>
        <v/>
      </c>
      <c r="F194" s="65"/>
      <c r="G194" s="65"/>
      <c r="H194" s="65"/>
      <c r="I194" s="65"/>
      <c r="J194" s="69" t="s">
        <v>23</v>
      </c>
      <c r="K194" s="69"/>
      <c r="L194" s="70" t="s">
        <v>265</v>
      </c>
      <c r="M194" s="71"/>
      <c r="P194" s="17"/>
      <c r="Q194" s="17"/>
    </row>
    <row r="195" spans="1:17" s="16" customFormat="1" ht="15.6" collapsed="1" x14ac:dyDescent="0.3">
      <c r="A195" s="75"/>
      <c r="B195" s="91" t="s">
        <v>653</v>
      </c>
      <c r="C195" s="65" t="s">
        <v>744</v>
      </c>
      <c r="D195" s="65" t="str">
        <f t="shared" ca="1" si="2"/>
        <v>0x034</v>
      </c>
      <c r="E195" s="65" cm="1">
        <f t="array" aca="1" ref="E195" ca="1">IF(ISNUMBER(SEARCH("Bit", $J195)), "", INDEX(E:E,MAX(IF(OFFSET(E195,-25,0,24,1)&lt;&gt;"",ROW(OFFSET(E195,-25,0,24,1)))),)+1)</f>
        <v>52</v>
      </c>
      <c r="F195" s="65" t="s">
        <v>72</v>
      </c>
      <c r="G195" s="65">
        <v>4</v>
      </c>
      <c r="H195" s="65"/>
      <c r="I195" s="65"/>
      <c r="J195" s="69"/>
      <c r="K195" s="69" t="s">
        <v>31</v>
      </c>
      <c r="L195" s="70"/>
      <c r="M195" s="71"/>
      <c r="P195" s="17"/>
      <c r="Q195" s="17"/>
    </row>
    <row r="196" spans="1:17" s="16" customFormat="1" ht="15.6" hidden="1" outlineLevel="1" x14ac:dyDescent="0.3">
      <c r="A196" s="75"/>
      <c r="B196" s="91"/>
      <c r="C196" s="65"/>
      <c r="D196" s="65" t="str">
        <f t="shared" ca="1" si="2"/>
        <v/>
      </c>
      <c r="E196" s="65" t="str" cm="1">
        <f t="array" aca="1" ref="E196" ca="1">IF(ISNUMBER(SEARCH("Bit", $J196)), "", INDEX(E:E,MAX(IF(OFFSET(E196,-25,0,24,1)&lt;&gt;"",ROW(OFFSET(E196,-25,0,24,1)))),)+1)</f>
        <v/>
      </c>
      <c r="F196" s="65"/>
      <c r="G196" s="65"/>
      <c r="H196" s="65"/>
      <c r="I196" s="65"/>
      <c r="J196" s="69" t="s">
        <v>16</v>
      </c>
      <c r="K196" s="69"/>
      <c r="L196" s="70" t="s">
        <v>293</v>
      </c>
      <c r="M196" s="71"/>
      <c r="P196" s="17"/>
      <c r="Q196" s="17"/>
    </row>
    <row r="197" spans="1:17" s="16" customFormat="1" ht="15.6" hidden="1" outlineLevel="1" x14ac:dyDescent="0.3">
      <c r="A197" s="75"/>
      <c r="B197" s="91"/>
      <c r="C197" s="65"/>
      <c r="D197" s="65" t="str">
        <f t="shared" ca="1" si="2"/>
        <v/>
      </c>
      <c r="E197" s="65" t="str" cm="1">
        <f t="array" aca="1" ref="E197" ca="1">IF(ISNUMBER(SEARCH("Bit", $J197)), "", INDEX(E:E,MAX(IF(OFFSET(E197,-25,0,24,1)&lt;&gt;"",ROW(OFFSET(E197,-25,0,24,1)))),)+1)</f>
        <v/>
      </c>
      <c r="F197" s="65"/>
      <c r="G197" s="65"/>
      <c r="H197" s="65"/>
      <c r="I197" s="65"/>
      <c r="J197" s="69" t="s">
        <v>17</v>
      </c>
      <c r="K197" s="69"/>
      <c r="L197" s="70" t="s">
        <v>266</v>
      </c>
      <c r="M197" s="71"/>
      <c r="P197" s="17"/>
      <c r="Q197" s="17"/>
    </row>
    <row r="198" spans="1:17" s="16" customFormat="1" ht="15.6" hidden="1" outlineLevel="1" x14ac:dyDescent="0.3">
      <c r="A198" s="75"/>
      <c r="B198" s="91"/>
      <c r="C198" s="65"/>
      <c r="D198" s="65" t="str">
        <f t="shared" ca="1" si="2"/>
        <v/>
      </c>
      <c r="E198" s="65" t="str" cm="1">
        <f t="array" aca="1" ref="E198" ca="1">IF(ISNUMBER(SEARCH("Bit", $J198)), "", INDEX(E:E,MAX(IF(OFFSET(E198,-25,0,24,1)&lt;&gt;"",ROW(OFFSET(E198,-25,0,24,1)))),)+1)</f>
        <v/>
      </c>
      <c r="F198" s="65"/>
      <c r="G198" s="65"/>
      <c r="H198" s="65"/>
      <c r="I198" s="65"/>
      <c r="J198" s="69" t="s">
        <v>22</v>
      </c>
      <c r="K198" s="69"/>
      <c r="L198" s="70" t="s">
        <v>37</v>
      </c>
      <c r="M198" s="71"/>
      <c r="P198" s="17"/>
      <c r="Q198" s="17"/>
    </row>
    <row r="199" spans="1:17" s="16" customFormat="1" ht="15.6" hidden="1" outlineLevel="1" x14ac:dyDescent="0.3">
      <c r="A199" s="75"/>
      <c r="B199" s="91"/>
      <c r="C199" s="65"/>
      <c r="D199" s="65" t="str">
        <f t="shared" ca="1" si="2"/>
        <v/>
      </c>
      <c r="E199" s="65" t="str" cm="1">
        <f t="array" aca="1" ref="E199" ca="1">IF(ISNUMBER(SEARCH("Bit", $J199)), "", INDEX(E:E,MAX(IF(OFFSET(E199,-25,0,24,1)&lt;&gt;"",ROW(OFFSET(E199,-25,0,24,1)))),)+1)</f>
        <v/>
      </c>
      <c r="F199" s="65"/>
      <c r="G199" s="65"/>
      <c r="H199" s="65"/>
      <c r="I199" s="65"/>
      <c r="J199" s="69" t="s">
        <v>23</v>
      </c>
      <c r="K199" s="69"/>
      <c r="L199" s="70" t="s">
        <v>598</v>
      </c>
      <c r="M199" s="71"/>
      <c r="P199" s="17"/>
      <c r="Q199" s="17"/>
    </row>
    <row r="200" spans="1:17" s="16" customFormat="1" ht="15.6" collapsed="1" x14ac:dyDescent="0.3">
      <c r="A200" s="75"/>
      <c r="B200" s="91" t="s">
        <v>655</v>
      </c>
      <c r="C200" s="65" t="s">
        <v>744</v>
      </c>
      <c r="D200" s="65" t="str">
        <f t="shared" ca="1" si="2"/>
        <v>0x035</v>
      </c>
      <c r="E200" s="65" cm="1">
        <f t="array" aca="1" ref="E200" ca="1">IF(ISNUMBER(SEARCH("Bit", $J200)), "", INDEX(E:E,MAX(IF(OFFSET(E200,-25,0,24,1)&lt;&gt;"",ROW(OFFSET(E200,-25,0,24,1)))),)+1)</f>
        <v>53</v>
      </c>
      <c r="F200" s="65" t="s">
        <v>72</v>
      </c>
      <c r="G200" s="65">
        <v>8</v>
      </c>
      <c r="H200" s="65"/>
      <c r="I200" s="65"/>
      <c r="J200" s="69"/>
      <c r="K200" s="69" t="s">
        <v>31</v>
      </c>
      <c r="L200" s="70"/>
      <c r="M200" s="71"/>
      <c r="P200" s="17"/>
      <c r="Q200" s="17"/>
    </row>
    <row r="201" spans="1:17" s="16" customFormat="1" ht="15.6" hidden="1" outlineLevel="1" x14ac:dyDescent="0.3">
      <c r="A201" s="75"/>
      <c r="B201" s="91"/>
      <c r="C201" s="65"/>
      <c r="D201" s="65" t="str">
        <f t="shared" ca="1" si="2"/>
        <v/>
      </c>
      <c r="E201" s="65" t="str" cm="1">
        <f t="array" aca="1" ref="E201" ca="1">IF(ISNUMBER(SEARCH("Bit", $J201)), "", INDEX(E:E,MAX(IF(OFFSET(E201,-25,0,24,1)&lt;&gt;"",ROW(OFFSET(E201,-25,0,24,1)))),)+1)</f>
        <v/>
      </c>
      <c r="F201" s="65"/>
      <c r="G201" s="65"/>
      <c r="H201" s="65"/>
      <c r="I201" s="65"/>
      <c r="J201" s="69" t="s">
        <v>12</v>
      </c>
      <c r="K201" s="69"/>
      <c r="L201" s="70" t="s">
        <v>657</v>
      </c>
      <c r="M201" s="71"/>
      <c r="P201" s="17"/>
      <c r="Q201" s="17"/>
    </row>
    <row r="202" spans="1:17" s="16" customFormat="1" ht="15.6" hidden="1" outlineLevel="1" x14ac:dyDescent="0.3">
      <c r="A202" s="75"/>
      <c r="B202" s="91"/>
      <c r="C202" s="65"/>
      <c r="D202" s="65" t="str">
        <f t="shared" ca="1" si="2"/>
        <v/>
      </c>
      <c r="E202" s="65" t="str" cm="1">
        <f t="array" aca="1" ref="E202" ca="1">IF(ISNUMBER(SEARCH("Bit", $J202)), "", INDEX(E:E,MAX(IF(OFFSET(E202,-25,0,24,1)&lt;&gt;"",ROW(OFFSET(E202,-25,0,24,1)))),)+1)</f>
        <v/>
      </c>
      <c r="F202" s="65"/>
      <c r="G202" s="65"/>
      <c r="H202" s="65"/>
      <c r="I202" s="65"/>
      <c r="J202" s="69" t="s">
        <v>13</v>
      </c>
      <c r="K202" s="69"/>
      <c r="L202" s="70" t="s">
        <v>658</v>
      </c>
      <c r="M202" s="71"/>
      <c r="P202" s="17"/>
      <c r="Q202" s="17"/>
    </row>
    <row r="203" spans="1:17" s="16" customFormat="1" ht="15.6" hidden="1" outlineLevel="1" x14ac:dyDescent="0.3">
      <c r="A203" s="75"/>
      <c r="B203" s="91"/>
      <c r="C203" s="65"/>
      <c r="D203" s="65" t="str">
        <f t="shared" ca="1" si="2"/>
        <v/>
      </c>
      <c r="E203" s="65" t="str" cm="1">
        <f t="array" aca="1" ref="E203" ca="1">IF(ISNUMBER(SEARCH("Bit", $J203)), "", INDEX(E:E,MAX(IF(OFFSET(E203,-25,0,24,1)&lt;&gt;"",ROW(OFFSET(E203,-25,0,24,1)))),)+1)</f>
        <v/>
      </c>
      <c r="F203" s="65"/>
      <c r="G203" s="65"/>
      <c r="H203" s="65"/>
      <c r="I203" s="65"/>
      <c r="J203" s="69" t="s">
        <v>14</v>
      </c>
      <c r="K203" s="69"/>
      <c r="L203" s="70" t="s">
        <v>659</v>
      </c>
      <c r="M203" s="71"/>
      <c r="P203" s="17"/>
      <c r="Q203" s="17"/>
    </row>
    <row r="204" spans="1:17" s="16" customFormat="1" ht="15.6" hidden="1" outlineLevel="1" x14ac:dyDescent="0.3">
      <c r="A204" s="75"/>
      <c r="B204" s="91"/>
      <c r="C204" s="65"/>
      <c r="D204" s="65" t="str">
        <f t="shared" ca="1" si="2"/>
        <v/>
      </c>
      <c r="E204" s="65" t="str" cm="1">
        <f t="array" aca="1" ref="E204" ca="1">IF(ISNUMBER(SEARCH("Bit", $J204)), "", INDEX(E:E,MAX(IF(OFFSET(E204,-25,0,24,1)&lt;&gt;"",ROW(OFFSET(E204,-25,0,24,1)))),)+1)</f>
        <v/>
      </c>
      <c r="F204" s="65"/>
      <c r="G204" s="65"/>
      <c r="H204" s="65"/>
      <c r="I204" s="65"/>
      <c r="J204" s="69" t="s">
        <v>15</v>
      </c>
      <c r="K204" s="69"/>
      <c r="L204" s="70" t="s">
        <v>660</v>
      </c>
      <c r="M204" s="71"/>
      <c r="P204" s="17"/>
      <c r="Q204" s="17"/>
    </row>
    <row r="205" spans="1:17" s="16" customFormat="1" ht="15.6" hidden="1" outlineLevel="1" x14ac:dyDescent="0.3">
      <c r="A205" s="75"/>
      <c r="B205" s="91"/>
      <c r="C205" s="65"/>
      <c r="D205" s="65" t="str">
        <f t="shared" ca="1" si="2"/>
        <v/>
      </c>
      <c r="E205" s="65" t="str" cm="1">
        <f t="array" aca="1" ref="E205" ca="1">IF(ISNUMBER(SEARCH("Bit", $J205)), "", INDEX(E:E,MAX(IF(OFFSET(E205,-25,0,24,1)&lt;&gt;"",ROW(OFFSET(E205,-25,0,24,1)))),)+1)</f>
        <v/>
      </c>
      <c r="F205" s="65"/>
      <c r="G205" s="65"/>
      <c r="H205" s="65"/>
      <c r="I205" s="65"/>
      <c r="J205" s="69" t="s">
        <v>16</v>
      </c>
      <c r="K205" s="69"/>
      <c r="L205" s="70" t="s">
        <v>661</v>
      </c>
      <c r="M205" s="71"/>
      <c r="P205" s="17"/>
      <c r="Q205" s="17"/>
    </row>
    <row r="206" spans="1:17" s="16" customFormat="1" ht="15.6" hidden="1" outlineLevel="1" x14ac:dyDescent="0.3">
      <c r="A206" s="75"/>
      <c r="B206" s="91"/>
      <c r="C206" s="65"/>
      <c r="D206" s="65" t="str">
        <f t="shared" ca="1" si="2"/>
        <v/>
      </c>
      <c r="E206" s="65" t="str" cm="1">
        <f t="array" aca="1" ref="E206" ca="1">IF(ISNUMBER(SEARCH("Bit", $J206)), "", INDEX(E:E,MAX(IF(OFFSET(E206,-25,0,24,1)&lt;&gt;"",ROW(OFFSET(E206,-25,0,24,1)))),)+1)</f>
        <v/>
      </c>
      <c r="F206" s="65"/>
      <c r="G206" s="65"/>
      <c r="H206" s="65"/>
      <c r="I206" s="65"/>
      <c r="J206" s="69" t="s">
        <v>17</v>
      </c>
      <c r="K206" s="69"/>
      <c r="L206" s="70" t="s">
        <v>21</v>
      </c>
      <c r="M206" s="71"/>
      <c r="P206" s="17"/>
      <c r="Q206" s="17"/>
    </row>
    <row r="207" spans="1:17" s="16" customFormat="1" ht="15.6" hidden="1" outlineLevel="1" x14ac:dyDescent="0.3">
      <c r="A207" s="75"/>
      <c r="B207" s="91"/>
      <c r="C207" s="65"/>
      <c r="D207" s="65" t="str">
        <f t="shared" ca="1" si="2"/>
        <v/>
      </c>
      <c r="E207" s="65" t="str" cm="1">
        <f t="array" aca="1" ref="E207" ca="1">IF(ISNUMBER(SEARCH("Bit", $J207)), "", INDEX(E:E,MAX(IF(OFFSET(E207,-25,0,24,1)&lt;&gt;"",ROW(OFFSET(E207,-25,0,24,1)))),)+1)</f>
        <v/>
      </c>
      <c r="F207" s="65"/>
      <c r="G207" s="65"/>
      <c r="H207" s="65"/>
      <c r="I207" s="65"/>
      <c r="J207" s="69" t="s">
        <v>22</v>
      </c>
      <c r="K207" s="69"/>
      <c r="L207" s="70" t="s">
        <v>662</v>
      </c>
      <c r="M207" s="71"/>
      <c r="P207" s="17"/>
      <c r="Q207" s="17"/>
    </row>
    <row r="208" spans="1:17" s="16" customFormat="1" ht="15.6" hidden="1" outlineLevel="1" x14ac:dyDescent="0.3">
      <c r="A208" s="75"/>
      <c r="B208" s="91"/>
      <c r="C208" s="65"/>
      <c r="D208" s="65" t="str">
        <f t="shared" ca="1" si="2"/>
        <v/>
      </c>
      <c r="E208" s="65" t="str" cm="1">
        <f t="array" aca="1" ref="E208" ca="1">IF(ISNUMBER(SEARCH("Bit", $J208)), "", INDEX(E:E,MAX(IF(OFFSET(E208,-25,0,24,1)&lt;&gt;"",ROW(OFFSET(E208,-25,0,24,1)))),)+1)</f>
        <v/>
      </c>
      <c r="F208" s="65"/>
      <c r="G208" s="65"/>
      <c r="H208" s="65"/>
      <c r="I208" s="65"/>
      <c r="J208" s="69" t="s">
        <v>23</v>
      </c>
      <c r="K208" s="69"/>
      <c r="L208" s="70" t="s">
        <v>295</v>
      </c>
      <c r="M208" s="71"/>
      <c r="P208" s="17"/>
      <c r="Q208" s="17"/>
    </row>
    <row r="209" spans="1:17" s="16" customFormat="1" ht="15.6" collapsed="1" x14ac:dyDescent="0.3">
      <c r="A209" s="75"/>
      <c r="B209" s="91" t="s">
        <v>656</v>
      </c>
      <c r="C209" s="65" t="s">
        <v>30</v>
      </c>
      <c r="D209" s="65" t="str">
        <f t="shared" ca="1" si="2"/>
        <v>0x036</v>
      </c>
      <c r="E209" s="65" cm="1">
        <f t="array" aca="1" ref="E209" ca="1">IF(ISNUMBER(SEARCH("Bit", $J209)), "", INDEX(E:E,MAX(IF(OFFSET(E209,-25,0,24,1)&lt;&gt;"",ROW(OFFSET(E209,-25,0,24,1)))),)+1)</f>
        <v>54</v>
      </c>
      <c r="F209" s="65" t="s">
        <v>71</v>
      </c>
      <c r="G209" s="65">
        <v>8</v>
      </c>
      <c r="H209" s="65"/>
      <c r="I209" s="65"/>
      <c r="J209" s="69"/>
      <c r="K209" s="69" t="s">
        <v>31</v>
      </c>
      <c r="L209" s="70"/>
      <c r="M209" s="71"/>
      <c r="P209" s="17"/>
      <c r="Q209" s="17"/>
    </row>
    <row r="210" spans="1:17" s="16" customFormat="1" ht="15.6" hidden="1" outlineLevel="1" x14ac:dyDescent="0.3">
      <c r="A210" s="75"/>
      <c r="B210" s="91"/>
      <c r="C210" s="65"/>
      <c r="D210" s="65" t="str">
        <f t="shared" ca="1" si="2"/>
        <v/>
      </c>
      <c r="E210" s="65" t="str" cm="1">
        <f t="array" aca="1" ref="E210" ca="1">IF(ISNUMBER(SEARCH("Bit", $J210)), "", INDEX(E:E,MAX(IF(OFFSET(E210,-25,0,24,1)&lt;&gt;"",ROW(OFFSET(E210,-25,0,24,1)))),)+1)</f>
        <v/>
      </c>
      <c r="F210" s="65"/>
      <c r="G210" s="65"/>
      <c r="H210" s="65"/>
      <c r="I210" s="65"/>
      <c r="J210" s="69" t="s">
        <v>12</v>
      </c>
      <c r="K210" s="69"/>
      <c r="L210" s="70" t="s">
        <v>294</v>
      </c>
      <c r="M210" s="71"/>
      <c r="P210" s="17"/>
      <c r="Q210" s="17"/>
    </row>
    <row r="211" spans="1:17" s="16" customFormat="1" ht="15.6" hidden="1" outlineLevel="1" x14ac:dyDescent="0.3">
      <c r="A211" s="75"/>
      <c r="B211" s="91"/>
      <c r="C211" s="65"/>
      <c r="D211" s="65" t="str">
        <f t="shared" ca="1" si="2"/>
        <v/>
      </c>
      <c r="E211" s="65" t="str" cm="1">
        <f t="array" aca="1" ref="E211" ca="1">IF(ISNUMBER(SEARCH("Bit", $J211)), "", INDEX(E:E,MAX(IF(OFFSET(E211,-25,0,24,1)&lt;&gt;"",ROW(OFFSET(E211,-25,0,24,1)))),)+1)</f>
        <v/>
      </c>
      <c r="F211" s="65"/>
      <c r="G211" s="65"/>
      <c r="H211" s="65"/>
      <c r="I211" s="65"/>
      <c r="J211" s="69" t="s">
        <v>13</v>
      </c>
      <c r="K211" s="69"/>
      <c r="L211" s="70" t="s">
        <v>277</v>
      </c>
      <c r="M211" s="71"/>
      <c r="P211" s="17"/>
      <c r="Q211" s="17"/>
    </row>
    <row r="212" spans="1:17" s="16" customFormat="1" ht="15.6" hidden="1" outlineLevel="1" x14ac:dyDescent="0.3">
      <c r="A212" s="75"/>
      <c r="B212" s="91"/>
      <c r="C212" s="65"/>
      <c r="D212" s="65" t="str">
        <f t="shared" ca="1" si="2"/>
        <v/>
      </c>
      <c r="E212" s="65" t="str" cm="1">
        <f t="array" aca="1" ref="E212" ca="1">IF(ISNUMBER(SEARCH("Bit", $J212)), "", INDEX(E:E,MAX(IF(OFFSET(E212,-25,0,24,1)&lt;&gt;"",ROW(OFFSET(E212,-25,0,24,1)))),)+1)</f>
        <v/>
      </c>
      <c r="F212" s="65"/>
      <c r="G212" s="65"/>
      <c r="H212" s="65"/>
      <c r="I212" s="65"/>
      <c r="J212" s="69" t="s">
        <v>14</v>
      </c>
      <c r="K212" s="69"/>
      <c r="L212" s="70" t="s">
        <v>826</v>
      </c>
      <c r="M212" s="71"/>
      <c r="P212" s="17"/>
      <c r="Q212" s="17"/>
    </row>
    <row r="213" spans="1:17" s="16" customFormat="1" ht="15.6" hidden="1" outlineLevel="1" x14ac:dyDescent="0.3">
      <c r="A213" s="75"/>
      <c r="B213" s="91"/>
      <c r="C213" s="65"/>
      <c r="D213" s="65" t="str">
        <f t="shared" ca="1" si="2"/>
        <v/>
      </c>
      <c r="E213" s="65" t="str" cm="1">
        <f t="array" aca="1" ref="E213" ca="1">IF(ISNUMBER(SEARCH("Bit", $J213)), "", INDEX(E:E,MAX(IF(OFFSET(E213,-25,0,24,1)&lt;&gt;"",ROW(OFFSET(E213,-25,0,24,1)))),)+1)</f>
        <v/>
      </c>
      <c r="F213" s="65"/>
      <c r="G213" s="65"/>
      <c r="H213" s="65"/>
      <c r="I213" s="65"/>
      <c r="J213" s="69" t="s">
        <v>15</v>
      </c>
      <c r="K213" s="69"/>
      <c r="L213" s="70" t="s">
        <v>825</v>
      </c>
      <c r="M213" s="71"/>
      <c r="P213" s="17"/>
      <c r="Q213" s="17"/>
    </row>
    <row r="214" spans="1:17" s="16" customFormat="1" ht="15.6" hidden="1" outlineLevel="1" x14ac:dyDescent="0.3">
      <c r="A214" s="75"/>
      <c r="B214" s="91"/>
      <c r="C214" s="65"/>
      <c r="D214" s="65" t="str">
        <f t="shared" ca="1" si="2"/>
        <v/>
      </c>
      <c r="E214" s="65" t="str" cm="1">
        <f t="array" aca="1" ref="E214" ca="1">IF(ISNUMBER(SEARCH("Bit", $J214)), "", INDEX(E:E,MAX(IF(OFFSET(E214,-25,0,24,1)&lt;&gt;"",ROW(OFFSET(E214,-25,0,24,1)))),)+1)</f>
        <v/>
      </c>
      <c r="F214" s="65"/>
      <c r="G214" s="65"/>
      <c r="H214" s="65"/>
      <c r="I214" s="65"/>
      <c r="J214" s="69" t="s">
        <v>16</v>
      </c>
      <c r="K214" s="69"/>
      <c r="L214" s="70" t="s">
        <v>663</v>
      </c>
      <c r="M214" s="71"/>
      <c r="P214" s="17"/>
      <c r="Q214" s="17"/>
    </row>
    <row r="215" spans="1:17" s="16" customFormat="1" ht="15.6" hidden="1" outlineLevel="1" x14ac:dyDescent="0.3">
      <c r="A215" s="75"/>
      <c r="B215" s="91"/>
      <c r="C215" s="65"/>
      <c r="D215" s="65" t="str">
        <f t="shared" ca="1" si="2"/>
        <v/>
      </c>
      <c r="E215" s="65" t="str" cm="1">
        <f t="array" aca="1" ref="E215" ca="1">IF(ISNUMBER(SEARCH("Bit", $J215)), "", INDEX(E:E,MAX(IF(OFFSET(E215,-25,0,24,1)&lt;&gt;"",ROW(OFFSET(E215,-25,0,24,1)))),)+1)</f>
        <v/>
      </c>
      <c r="F215" s="65"/>
      <c r="G215" s="65"/>
      <c r="H215" s="65"/>
      <c r="I215" s="65"/>
      <c r="J215" s="69" t="s">
        <v>17</v>
      </c>
      <c r="K215" s="69"/>
      <c r="L215" s="70" t="s">
        <v>296</v>
      </c>
      <c r="M215" s="71"/>
      <c r="P215" s="17"/>
      <c r="Q215" s="17"/>
    </row>
    <row r="216" spans="1:17" s="16" customFormat="1" ht="15.6" hidden="1" outlineLevel="1" x14ac:dyDescent="0.3">
      <c r="A216" s="75"/>
      <c r="B216" s="91"/>
      <c r="C216" s="65"/>
      <c r="D216" s="65" t="str">
        <f t="shared" ca="1" si="2"/>
        <v/>
      </c>
      <c r="E216" s="65" t="str" cm="1">
        <f t="array" aca="1" ref="E216" ca="1">IF(ISNUMBER(SEARCH("Bit", $J216)), "", INDEX(E:E,MAX(IF(OFFSET(E216,-25,0,24,1)&lt;&gt;"",ROW(OFFSET(E216,-25,0,24,1)))),)+1)</f>
        <v/>
      </c>
      <c r="F216" s="65"/>
      <c r="G216" s="65"/>
      <c r="H216" s="65"/>
      <c r="I216" s="65"/>
      <c r="J216" s="69" t="s">
        <v>22</v>
      </c>
      <c r="K216" s="69"/>
      <c r="L216" s="70" t="s">
        <v>297</v>
      </c>
      <c r="M216" s="71"/>
      <c r="P216" s="17"/>
      <c r="Q216" s="17"/>
    </row>
    <row r="217" spans="1:17" s="16" customFormat="1" ht="15.6" hidden="1" outlineLevel="1" x14ac:dyDescent="0.3">
      <c r="A217" s="75"/>
      <c r="B217" s="91"/>
      <c r="C217" s="65"/>
      <c r="D217" s="65" t="str">
        <f t="shared" ref="D217:D313" ca="1" si="3">IF(E217&lt;&gt;"","0x"&amp;DEC2HEX(E217,3),"")</f>
        <v/>
      </c>
      <c r="E217" s="65" t="str" cm="1">
        <f t="array" aca="1" ref="E217" ca="1">IF(ISNUMBER(SEARCH("Bit", $J217)), "", INDEX(E:E,MAX(IF(OFFSET(E217,-25,0,24,1)&lt;&gt;"",ROW(OFFSET(E217,-25,0,24,1)))),)+1)</f>
        <v/>
      </c>
      <c r="F217" s="65"/>
      <c r="G217" s="65"/>
      <c r="H217" s="65"/>
      <c r="I217" s="65"/>
      <c r="J217" s="69" t="s">
        <v>23</v>
      </c>
      <c r="K217" s="69"/>
      <c r="L217" s="70" t="s">
        <v>19</v>
      </c>
      <c r="M217" s="71"/>
      <c r="P217" s="17"/>
      <c r="Q217" s="17"/>
    </row>
    <row r="218" spans="1:17" s="16" customFormat="1" ht="15.6" collapsed="1" x14ac:dyDescent="0.3">
      <c r="A218" s="75"/>
      <c r="B218" s="91"/>
      <c r="C218" s="65" t="s">
        <v>30</v>
      </c>
      <c r="D218" s="65" t="str">
        <f t="shared" ca="1" si="3"/>
        <v>0x037</v>
      </c>
      <c r="E218" s="65" cm="1">
        <f t="array" aca="1" ref="E218" ca="1">IF(ISNUMBER(SEARCH("Bit", $J218)), "", INDEX(E:E,MAX(IF(OFFSET(E218,-25,0,24,1)&lt;&gt;"",ROW(OFFSET(E218,-25,0,24,1)))),)+1)</f>
        <v>55</v>
      </c>
      <c r="F218" s="65" t="s">
        <v>71</v>
      </c>
      <c r="G218" s="65">
        <v>8</v>
      </c>
      <c r="H218" s="65"/>
      <c r="I218" s="65"/>
      <c r="J218" s="69"/>
      <c r="K218" s="69" t="s">
        <v>31</v>
      </c>
      <c r="L218" s="70"/>
      <c r="M218" s="71"/>
      <c r="P218" s="17"/>
      <c r="Q218" s="17"/>
    </row>
    <row r="219" spans="1:17" s="16" customFormat="1" ht="15.6" hidden="1" outlineLevel="1" x14ac:dyDescent="0.3">
      <c r="A219" s="75"/>
      <c r="B219" s="91"/>
      <c r="C219" s="65"/>
      <c r="D219" s="65" t="str">
        <f t="shared" ca="1" si="3"/>
        <v/>
      </c>
      <c r="E219" s="65" t="str" cm="1">
        <f t="array" aca="1" ref="E219" ca="1">IF(ISNUMBER(SEARCH("Bit", $J219)), "", INDEX(E:E,MAX(IF(OFFSET(E219,-25,0,24,1)&lt;&gt;"",ROW(OFFSET(E219,-25,0,24,1)))),)+1)</f>
        <v/>
      </c>
      <c r="F219" s="65"/>
      <c r="G219" s="65"/>
      <c r="H219" s="65"/>
      <c r="I219" s="65"/>
      <c r="J219" s="69" t="s">
        <v>24</v>
      </c>
      <c r="K219" s="69"/>
      <c r="L219" s="70" t="s">
        <v>21</v>
      </c>
      <c r="M219" s="71"/>
      <c r="P219" s="17"/>
      <c r="Q219" s="17"/>
    </row>
    <row r="220" spans="1:17" s="16" customFormat="1" ht="15.6" collapsed="1" x14ac:dyDescent="0.3">
      <c r="A220" s="75"/>
      <c r="B220" s="91"/>
      <c r="C220" s="65" t="s">
        <v>228</v>
      </c>
      <c r="D220" s="65" t="str">
        <f t="shared" si="3"/>
        <v>0x040</v>
      </c>
      <c r="E220" s="65">
        <v>64</v>
      </c>
      <c r="F220" s="65" t="s">
        <v>18</v>
      </c>
      <c r="G220" s="65">
        <v>8</v>
      </c>
      <c r="H220" s="65"/>
      <c r="I220" s="65"/>
      <c r="J220" s="69"/>
      <c r="K220" s="69" t="s">
        <v>31</v>
      </c>
      <c r="L220" s="70"/>
      <c r="M220" s="71"/>
      <c r="P220" s="17"/>
      <c r="Q220" s="17"/>
    </row>
    <row r="221" spans="1:17" s="16" customFormat="1" ht="15.6" hidden="1" outlineLevel="1" x14ac:dyDescent="0.3">
      <c r="A221" s="75"/>
      <c r="B221" s="91"/>
      <c r="C221" s="65"/>
      <c r="D221" s="65" t="str">
        <f t="shared" ca="1" si="3"/>
        <v/>
      </c>
      <c r="E221" s="65" t="str" cm="1">
        <f t="array" aca="1" ref="E221" ca="1">IF(ISNUMBER(SEARCH("Bit", $J221)), "", INDEX(E:E,MAX(IF(OFFSET(E221,-25,0,24,1)&lt;&gt;"",ROW(OFFSET(E221,-25,0,24,1)))),)+1)</f>
        <v/>
      </c>
      <c r="F221" s="65"/>
      <c r="G221" s="65"/>
      <c r="H221" s="65"/>
      <c r="I221" s="65"/>
      <c r="J221" s="69" t="s">
        <v>24</v>
      </c>
      <c r="K221" s="69"/>
      <c r="L221" s="70" t="s">
        <v>21</v>
      </c>
      <c r="M221" s="71"/>
      <c r="P221" s="17"/>
      <c r="Q221" s="17"/>
    </row>
    <row r="222" spans="1:17" s="16" customFormat="1" ht="15.6" collapsed="1" x14ac:dyDescent="0.3">
      <c r="A222" s="75"/>
      <c r="B222" s="91" t="s">
        <v>539</v>
      </c>
      <c r="C222" s="65" t="s">
        <v>228</v>
      </c>
      <c r="D222" s="65" t="str">
        <f t="shared" ca="1" si="3"/>
        <v>0x041</v>
      </c>
      <c r="E222" s="65" cm="1">
        <f t="array" aca="1" ref="E222" ca="1">IF(ISNUMBER(SEARCH("Bit", $J222)), "", INDEX(E:E,MAX(IF(OFFSET(E222,-25,0,24,1)&lt;&gt;"",ROW(OFFSET(E222,-25,0,24,1)))),)+1)</f>
        <v>65</v>
      </c>
      <c r="F222" s="65" t="s">
        <v>18</v>
      </c>
      <c r="G222" s="65">
        <v>5</v>
      </c>
      <c r="H222" s="65"/>
      <c r="I222" s="65" t="s">
        <v>740</v>
      </c>
      <c r="J222" s="69"/>
      <c r="K222" s="69" t="s">
        <v>31</v>
      </c>
      <c r="L222" s="70"/>
      <c r="M222" s="71"/>
      <c r="P222" s="17"/>
      <c r="Q222" s="17"/>
    </row>
    <row r="223" spans="1:17" s="16" customFormat="1" ht="20.399999999999999" hidden="1" outlineLevel="1" x14ac:dyDescent="0.3">
      <c r="A223" s="75"/>
      <c r="B223" s="91"/>
      <c r="C223" s="65"/>
      <c r="D223" s="65" t="str">
        <f t="shared" ca="1" si="3"/>
        <v/>
      </c>
      <c r="E223" s="65" t="str" cm="1">
        <f t="array" aca="1" ref="E223" ca="1">IF(ISNUMBER(SEARCH("Bit", $J223)), "", INDEX(E:E,MAX(IF(OFFSET(E223,-25,0,24,1)&lt;&gt;"",ROW(OFFSET(E223,-25,0,24,1)))),)+1)</f>
        <v/>
      </c>
      <c r="F223" s="65"/>
      <c r="G223" s="65"/>
      <c r="H223" s="65"/>
      <c r="I223" s="65"/>
      <c r="J223" s="69" t="s">
        <v>15</v>
      </c>
      <c r="K223" s="69"/>
      <c r="L223" s="70" t="s">
        <v>526</v>
      </c>
      <c r="M223" s="71" t="s">
        <v>527</v>
      </c>
      <c r="P223" s="17"/>
      <c r="Q223" s="17"/>
    </row>
    <row r="224" spans="1:17" s="16" customFormat="1" ht="28.8" hidden="1" customHeight="1" outlineLevel="1" x14ac:dyDescent="0.3">
      <c r="A224" s="75"/>
      <c r="B224" s="91"/>
      <c r="C224" s="65"/>
      <c r="D224" s="65" t="str">
        <f t="shared" ca="1" si="3"/>
        <v/>
      </c>
      <c r="E224" s="65" t="str" cm="1">
        <f t="array" aca="1" ref="E224" ca="1">IF(ISNUMBER(SEARCH("Bit", $J224)), "", INDEX(E:E,MAX(IF(OFFSET(E224,-25,0,24,1)&lt;&gt;"",ROW(OFFSET(E224,-25,0,24,1)))),)+1)</f>
        <v/>
      </c>
      <c r="F224" s="65"/>
      <c r="G224" s="65"/>
      <c r="H224" s="65"/>
      <c r="I224" s="65"/>
      <c r="J224" s="69" t="s">
        <v>28</v>
      </c>
      <c r="K224" s="69"/>
      <c r="L224" s="70" t="s">
        <v>528</v>
      </c>
      <c r="M224" s="71" t="s">
        <v>738</v>
      </c>
      <c r="P224" s="17"/>
      <c r="Q224" s="17"/>
    </row>
    <row r="225" spans="1:17" s="16" customFormat="1" ht="15.6" collapsed="1" x14ac:dyDescent="0.3">
      <c r="A225" s="75"/>
      <c r="B225" s="91" t="s">
        <v>536</v>
      </c>
      <c r="C225" s="65" t="s">
        <v>228</v>
      </c>
      <c r="D225" s="65" t="str">
        <f t="shared" ca="1" si="3"/>
        <v>0x042</v>
      </c>
      <c r="E225" s="65" cm="1">
        <f t="array" aca="1" ref="E225" ca="1">IF(ISNUMBER(SEARCH("Bit", $J225)), "", INDEX(E:E,MAX(IF(OFFSET(E225,-25,0,24,1)&lt;&gt;"",ROW(OFFSET(E225,-25,0,24,1)))),)+1)</f>
        <v>66</v>
      </c>
      <c r="F225" s="65" t="s">
        <v>18</v>
      </c>
      <c r="G225" s="65">
        <v>8</v>
      </c>
      <c r="H225" s="65"/>
      <c r="I225" s="65"/>
      <c r="J225" s="69"/>
      <c r="K225" s="69" t="s">
        <v>31</v>
      </c>
      <c r="L225" s="70"/>
      <c r="M225" s="71"/>
      <c r="P225" s="17"/>
      <c r="Q225" s="17"/>
    </row>
    <row r="226" spans="1:17" s="16" customFormat="1" ht="40.799999999999997" hidden="1" outlineLevel="1" x14ac:dyDescent="0.3">
      <c r="A226" s="75"/>
      <c r="B226" s="91"/>
      <c r="C226" s="65"/>
      <c r="D226" s="65" t="str">
        <f t="shared" ca="1" si="3"/>
        <v/>
      </c>
      <c r="E226" s="65" t="str" cm="1">
        <f t="array" aca="1" ref="E226" ca="1">IF(ISNUMBER(SEARCH("Bit", $J226)), "", INDEX(E:E,MAX(IF(OFFSET(E226,-25,0,24,1)&lt;&gt;"",ROW(OFFSET(E226,-25,0,24,1)))),)+1)</f>
        <v/>
      </c>
      <c r="F226" s="65"/>
      <c r="G226" s="65"/>
      <c r="H226" s="65"/>
      <c r="I226" s="65"/>
      <c r="J226" s="69" t="s">
        <v>24</v>
      </c>
      <c r="K226" s="69"/>
      <c r="L226" s="70" t="s">
        <v>502</v>
      </c>
      <c r="M226" s="71" t="s">
        <v>503</v>
      </c>
      <c r="P226" s="17"/>
      <c r="Q226" s="17"/>
    </row>
    <row r="227" spans="1:17" s="16" customFormat="1" ht="15.6" collapsed="1" x14ac:dyDescent="0.3">
      <c r="A227" s="75"/>
      <c r="B227" s="91" t="s">
        <v>537</v>
      </c>
      <c r="C227" s="65" t="s">
        <v>228</v>
      </c>
      <c r="D227" s="65" t="str">
        <f t="shared" ca="1" si="3"/>
        <v>0x043</v>
      </c>
      <c r="E227" s="65" cm="1">
        <f t="array" aca="1" ref="E227" ca="1">IF(ISNUMBER(SEARCH("Bit", $J227)), "", INDEX(E:E,MAX(IF(OFFSET(E227,-25,0,24,1)&lt;&gt;"",ROW(OFFSET(E227,-25,0,24,1)))),)+1)</f>
        <v>67</v>
      </c>
      <c r="F227" s="65" t="s">
        <v>18</v>
      </c>
      <c r="G227" s="65">
        <v>8</v>
      </c>
      <c r="H227" s="65"/>
      <c r="I227" s="65"/>
      <c r="J227" s="69"/>
      <c r="K227" s="69" t="s">
        <v>31</v>
      </c>
      <c r="L227" s="70"/>
      <c r="M227" s="71"/>
      <c r="P227" s="17"/>
      <c r="Q227" s="17"/>
    </row>
    <row r="228" spans="1:17" s="16" customFormat="1" ht="122.4" hidden="1" outlineLevel="1" x14ac:dyDescent="0.3">
      <c r="A228" s="75"/>
      <c r="B228" s="91"/>
      <c r="C228" s="65"/>
      <c r="D228" s="65" t="str">
        <f t="shared" ca="1" si="3"/>
        <v/>
      </c>
      <c r="E228" s="65" t="str" cm="1">
        <f t="array" aca="1" ref="E228" ca="1">IF(ISNUMBER(SEARCH("Bit", $J228)), "", INDEX(E:E,MAX(IF(OFFSET(E228,-25,0,24,1)&lt;&gt;"",ROW(OFFSET(E228,-25,0,24,1)))),)+1)</f>
        <v/>
      </c>
      <c r="F228" s="65"/>
      <c r="G228" s="65"/>
      <c r="H228" s="65"/>
      <c r="I228" s="65"/>
      <c r="J228" s="69" t="s">
        <v>400</v>
      </c>
      <c r="K228" s="69"/>
      <c r="L228" s="70" t="s">
        <v>505</v>
      </c>
      <c r="M228" s="71" t="s">
        <v>506</v>
      </c>
      <c r="P228" s="17"/>
      <c r="Q228" s="17"/>
    </row>
    <row r="229" spans="1:17" s="16" customFormat="1" ht="153" hidden="1" outlineLevel="1" x14ac:dyDescent="0.3">
      <c r="A229" s="75"/>
      <c r="B229" s="91"/>
      <c r="C229" s="65"/>
      <c r="D229" s="65" t="str">
        <f t="shared" ca="1" si="3"/>
        <v/>
      </c>
      <c r="E229" s="65" t="str" cm="1">
        <f t="array" aca="1" ref="E229" ca="1">IF(ISNUMBER(SEARCH("Bit", $J229)), "", INDEX(E:E,MAX(IF(OFFSET(E229,-25,0,24,1)&lt;&gt;"",ROW(OFFSET(E229,-25,0,24,1)))),)+1)</f>
        <v/>
      </c>
      <c r="F229" s="65"/>
      <c r="G229" s="65"/>
      <c r="H229" s="65"/>
      <c r="I229" s="65"/>
      <c r="J229" s="69" t="s">
        <v>509</v>
      </c>
      <c r="K229" s="69"/>
      <c r="L229" s="70" t="s">
        <v>507</v>
      </c>
      <c r="M229" s="71" t="s">
        <v>508</v>
      </c>
      <c r="P229" s="17"/>
      <c r="Q229" s="17"/>
    </row>
    <row r="230" spans="1:17" s="16" customFormat="1" ht="20.399999999999999" hidden="1" outlineLevel="1" x14ac:dyDescent="0.3">
      <c r="A230" s="75"/>
      <c r="B230" s="91"/>
      <c r="C230" s="65"/>
      <c r="D230" s="65" t="str">
        <f t="shared" ca="1" si="3"/>
        <v/>
      </c>
      <c r="E230" s="65" t="str" cm="1">
        <f t="array" aca="1" ref="E230" ca="1">IF(ISNUMBER(SEARCH("Bit", $J230)), "", INDEX(E:E,MAX(IF(OFFSET(E230,-25,0,24,1)&lt;&gt;"",ROW(OFFSET(E230,-25,0,24,1)))),)+1)</f>
        <v/>
      </c>
      <c r="F230" s="65"/>
      <c r="G230" s="65"/>
      <c r="H230" s="65"/>
      <c r="I230" s="65"/>
      <c r="J230" s="69" t="s">
        <v>23</v>
      </c>
      <c r="K230" s="69"/>
      <c r="L230" s="70" t="s">
        <v>510</v>
      </c>
      <c r="M230" s="71" t="s">
        <v>511</v>
      </c>
      <c r="P230" s="17"/>
      <c r="Q230" s="17"/>
    </row>
    <row r="231" spans="1:17" s="16" customFormat="1" ht="15.6" collapsed="1" x14ac:dyDescent="0.3">
      <c r="A231" s="75"/>
      <c r="B231" s="91" t="s">
        <v>538</v>
      </c>
      <c r="C231" s="65" t="s">
        <v>228</v>
      </c>
      <c r="D231" s="65" t="str">
        <f t="shared" ca="1" si="3"/>
        <v>0x044</v>
      </c>
      <c r="E231" s="65" cm="1">
        <f t="array" aca="1" ref="E231" ca="1">IF(ISNUMBER(SEARCH("Bit", $J231)), "", INDEX(E:E,MAX(IF(OFFSET(E231,-25,0,24,1)&lt;&gt;"",ROW(OFFSET(E231,-25,0,24,1)))),)+1)</f>
        <v>68</v>
      </c>
      <c r="F231" s="65" t="s">
        <v>18</v>
      </c>
      <c r="G231" s="65">
        <v>8</v>
      </c>
      <c r="H231" s="65"/>
      <c r="I231" s="65"/>
      <c r="J231" s="69"/>
      <c r="K231" s="69" t="s">
        <v>31</v>
      </c>
      <c r="L231" s="70"/>
      <c r="M231" s="71"/>
      <c r="P231" s="17"/>
      <c r="Q231" s="17"/>
    </row>
    <row r="232" spans="1:17" s="16" customFormat="1" ht="112.2" hidden="1" outlineLevel="1" x14ac:dyDescent="0.3">
      <c r="A232" s="75"/>
      <c r="B232" s="91"/>
      <c r="C232" s="65"/>
      <c r="D232" s="65" t="str">
        <f t="shared" ca="1" si="3"/>
        <v/>
      </c>
      <c r="E232" s="65" t="str" cm="1">
        <f t="array" aca="1" ref="E232" ca="1">IF(ISNUMBER(SEARCH("Bit", $J232)), "", INDEX(E:E,MAX(IF(OFFSET(E232,-25,0,24,1)&lt;&gt;"",ROW(OFFSET(E232,-25,0,24,1)))),)+1)</f>
        <v/>
      </c>
      <c r="F232" s="65"/>
      <c r="G232" s="65"/>
      <c r="H232" s="65"/>
      <c r="I232" s="65"/>
      <c r="J232" s="69" t="s">
        <v>400</v>
      </c>
      <c r="K232" s="69"/>
      <c r="L232" s="70" t="s">
        <v>513</v>
      </c>
      <c r="M232" s="71" t="s">
        <v>514</v>
      </c>
      <c r="P232" s="17"/>
      <c r="Q232" s="17"/>
    </row>
    <row r="233" spans="1:17" s="16" customFormat="1" ht="71.400000000000006" hidden="1" outlineLevel="1" x14ac:dyDescent="0.3">
      <c r="A233" s="75"/>
      <c r="B233" s="91"/>
      <c r="C233" s="65"/>
      <c r="D233" s="65" t="str">
        <f t="shared" ca="1" si="3"/>
        <v/>
      </c>
      <c r="E233" s="65" t="str" cm="1">
        <f t="array" aca="1" ref="E233" ca="1">IF(ISNUMBER(SEARCH("Bit", $J233)), "", INDEX(E:E,MAX(IF(OFFSET(E233,-25,0,24,1)&lt;&gt;"",ROW(OFFSET(E233,-25,0,24,1)))),)+1)</f>
        <v/>
      </c>
      <c r="F233" s="65"/>
      <c r="G233" s="65"/>
      <c r="H233" s="65"/>
      <c r="I233" s="65"/>
      <c r="J233" s="69" t="s">
        <v>519</v>
      </c>
      <c r="K233" s="69"/>
      <c r="L233" s="70" t="s">
        <v>515</v>
      </c>
      <c r="M233" s="71" t="s">
        <v>516</v>
      </c>
      <c r="P233" s="17"/>
      <c r="Q233" s="17"/>
    </row>
    <row r="234" spans="1:17" s="16" customFormat="1" ht="122.4" hidden="1" outlineLevel="1" x14ac:dyDescent="0.3">
      <c r="A234" s="75"/>
      <c r="B234" s="91"/>
      <c r="C234" s="65"/>
      <c r="D234" s="65" t="str">
        <f t="shared" ca="1" si="3"/>
        <v/>
      </c>
      <c r="E234" s="65" t="str" cm="1">
        <f t="array" aca="1" ref="E234" ca="1">IF(ISNUMBER(SEARCH("Bit", $J234)), "", INDEX(E:E,MAX(IF(OFFSET(E234,-25,0,24,1)&lt;&gt;"",ROW(OFFSET(E234,-25,0,24,1)))),)+1)</f>
        <v/>
      </c>
      <c r="F234" s="65"/>
      <c r="G234" s="65"/>
      <c r="H234" s="65"/>
      <c r="I234" s="65"/>
      <c r="J234" s="69" t="s">
        <v>25</v>
      </c>
      <c r="K234" s="69"/>
      <c r="L234" s="70" t="s">
        <v>517</v>
      </c>
      <c r="M234" s="71" t="s">
        <v>518</v>
      </c>
      <c r="P234" s="17"/>
      <c r="Q234" s="17"/>
    </row>
    <row r="235" spans="1:17" s="16" customFormat="1" ht="15.6" collapsed="1" x14ac:dyDescent="0.3">
      <c r="A235" s="75"/>
      <c r="B235" s="91"/>
      <c r="C235" s="65" t="s">
        <v>228</v>
      </c>
      <c r="D235" s="65" t="str">
        <f t="shared" ca="1" si="3"/>
        <v>0x045</v>
      </c>
      <c r="E235" s="65" cm="1">
        <f t="array" aca="1" ref="E235" ca="1">IF(ISNUMBER(SEARCH("Bit", $J235)), "", INDEX(E:E,MAX(IF(OFFSET(E235,-25,0,24,1)&lt;&gt;"",ROW(OFFSET(E235,-25,0,24,1)))),)+1)</f>
        <v>69</v>
      </c>
      <c r="F235" s="65" t="s">
        <v>18</v>
      </c>
      <c r="G235" s="65">
        <v>8</v>
      </c>
      <c r="H235" s="65"/>
      <c r="I235" s="65"/>
      <c r="J235" s="69"/>
      <c r="K235" s="69" t="s">
        <v>31</v>
      </c>
      <c r="L235" s="70"/>
      <c r="M235" s="71"/>
      <c r="P235" s="17"/>
      <c r="Q235" s="17"/>
    </row>
    <row r="236" spans="1:17" s="16" customFormat="1" ht="15.6" hidden="1" outlineLevel="1" x14ac:dyDescent="0.3">
      <c r="A236" s="75"/>
      <c r="B236" s="91"/>
      <c r="C236" s="65"/>
      <c r="D236" s="65" t="str">
        <f t="shared" ca="1" si="3"/>
        <v/>
      </c>
      <c r="E236" s="65" t="str" cm="1">
        <f t="array" aca="1" ref="E236" ca="1">IF(ISNUMBER(SEARCH("Bit", $J236)), "", INDEX(E:E,MAX(IF(OFFSET(E236,-25,0,24,1)&lt;&gt;"",ROW(OFFSET(E236,-25,0,24,1)))),)+1)</f>
        <v/>
      </c>
      <c r="F236" s="65"/>
      <c r="G236" s="65"/>
      <c r="H236" s="65"/>
      <c r="I236" s="65"/>
      <c r="J236" s="69" t="s">
        <v>24</v>
      </c>
      <c r="K236" s="69"/>
      <c r="L236" s="70" t="s">
        <v>21</v>
      </c>
      <c r="M236" s="71"/>
      <c r="P236" s="17"/>
      <c r="Q236" s="17"/>
    </row>
    <row r="237" spans="1:17" s="16" customFormat="1" ht="15.6" collapsed="1" x14ac:dyDescent="0.3">
      <c r="A237" s="75"/>
      <c r="B237" s="91"/>
      <c r="C237" s="65" t="s">
        <v>228</v>
      </c>
      <c r="D237" s="65" t="str">
        <f t="shared" ca="1" si="3"/>
        <v>0x046</v>
      </c>
      <c r="E237" s="65" cm="1">
        <f t="array" aca="1" ref="E237" ca="1">IF(ISNUMBER(SEARCH("Bit", $J237)), "", INDEX(E:E,MAX(IF(OFFSET(E237,-25,0,24,1)&lt;&gt;"",ROW(OFFSET(E237,-25,0,24,1)))),)+1)</f>
        <v>70</v>
      </c>
      <c r="F237" s="65" t="s">
        <v>18</v>
      </c>
      <c r="G237" s="65">
        <v>8</v>
      </c>
      <c r="H237" s="65"/>
      <c r="I237" s="65"/>
      <c r="J237" s="69"/>
      <c r="K237" s="69" t="s">
        <v>31</v>
      </c>
      <c r="L237" s="70"/>
      <c r="M237" s="71"/>
      <c r="P237" s="17"/>
      <c r="Q237" s="17"/>
    </row>
    <row r="238" spans="1:17" s="16" customFormat="1" ht="15.6" hidden="1" outlineLevel="1" x14ac:dyDescent="0.3">
      <c r="A238" s="75"/>
      <c r="B238" s="91"/>
      <c r="C238" s="65"/>
      <c r="D238" s="65" t="str">
        <f t="shared" ca="1" si="3"/>
        <v/>
      </c>
      <c r="E238" s="65" t="str" cm="1">
        <f t="array" aca="1" ref="E238" ca="1">IF(ISNUMBER(SEARCH("Bit", $J238)), "", INDEX(E:E,MAX(IF(OFFSET(E238,-25,0,24,1)&lt;&gt;"",ROW(OFFSET(E238,-25,0,24,1)))),)+1)</f>
        <v/>
      </c>
      <c r="F238" s="65"/>
      <c r="G238" s="65"/>
      <c r="H238" s="65"/>
      <c r="I238" s="65"/>
      <c r="J238" s="69" t="s">
        <v>24</v>
      </c>
      <c r="K238" s="69"/>
      <c r="L238" s="70" t="s">
        <v>21</v>
      </c>
      <c r="M238" s="71"/>
      <c r="P238" s="17"/>
      <c r="Q238" s="17"/>
    </row>
    <row r="239" spans="1:17" s="16" customFormat="1" ht="15.6" collapsed="1" x14ac:dyDescent="0.3">
      <c r="A239" s="75"/>
      <c r="B239" s="91"/>
      <c r="C239" s="65" t="s">
        <v>228</v>
      </c>
      <c r="D239" s="65" t="str">
        <f t="shared" ca="1" si="3"/>
        <v>0x047</v>
      </c>
      <c r="E239" s="65" cm="1">
        <f t="array" aca="1" ref="E239" ca="1">IF(ISNUMBER(SEARCH("Bit", $J239)), "", INDEX(E:E,MAX(IF(OFFSET(E239,-25,0,24,1)&lt;&gt;"",ROW(OFFSET(E239,-25,0,24,1)))),)+1)</f>
        <v>71</v>
      </c>
      <c r="F239" s="65" t="s">
        <v>18</v>
      </c>
      <c r="G239" s="65">
        <v>1</v>
      </c>
      <c r="H239" s="65"/>
      <c r="I239" s="65"/>
      <c r="J239" s="69"/>
      <c r="K239" s="69" t="s">
        <v>31</v>
      </c>
      <c r="L239" s="70"/>
      <c r="M239" s="71"/>
      <c r="P239" s="17"/>
      <c r="Q239" s="17"/>
    </row>
    <row r="240" spans="1:17" s="16" customFormat="1" ht="15.6" hidden="1" outlineLevel="1" x14ac:dyDescent="0.3">
      <c r="A240" s="75"/>
      <c r="B240" s="91"/>
      <c r="C240" s="65"/>
      <c r="D240" s="65" t="str">
        <f t="shared" ca="1" si="3"/>
        <v/>
      </c>
      <c r="E240" s="65" t="str" cm="1">
        <f t="array" aca="1" ref="E240" ca="1">IF(ISNUMBER(SEARCH("Bit", $J240)), "", INDEX(E:E,MAX(IF(OFFSET(E240,-25,0,24,1)&lt;&gt;"",ROW(OFFSET(E240,-25,0,24,1)))),)+1)</f>
        <v/>
      </c>
      <c r="F240" s="65"/>
      <c r="G240" s="65"/>
      <c r="H240" s="65"/>
      <c r="I240" s="65"/>
      <c r="J240" s="69" t="s">
        <v>23</v>
      </c>
      <c r="K240" s="69"/>
      <c r="L240" s="70" t="s">
        <v>21</v>
      </c>
      <c r="M240" s="71"/>
      <c r="P240" s="17"/>
      <c r="Q240" s="17"/>
    </row>
    <row r="241" spans="1:17" s="16" customFormat="1" ht="15.6" collapsed="1" x14ac:dyDescent="0.3">
      <c r="A241" s="75"/>
      <c r="B241" s="91" t="s">
        <v>783</v>
      </c>
      <c r="C241" s="65" t="s">
        <v>228</v>
      </c>
      <c r="D241" s="65" t="str">
        <f t="shared" ca="1" si="3"/>
        <v>0x048</v>
      </c>
      <c r="E241" s="65" cm="1">
        <f t="array" aca="1" ref="E241" ca="1">IF(ISNUMBER(SEARCH("Bit", $J241)), "", INDEX(E:E,MAX(IF(OFFSET(E241,-25,0,24,1)&lt;&gt;"",ROW(OFFSET(E241,-25,0,24,1)))),)+1)</f>
        <v>72</v>
      </c>
      <c r="F241" s="65" t="s">
        <v>18</v>
      </c>
      <c r="G241" s="65">
        <v>8</v>
      </c>
      <c r="H241" s="65"/>
      <c r="I241" s="65"/>
      <c r="J241" s="69"/>
      <c r="K241" s="69" t="s">
        <v>31</v>
      </c>
      <c r="L241" s="70"/>
      <c r="M241" s="71"/>
      <c r="P241" s="17"/>
      <c r="Q241" s="17"/>
    </row>
    <row r="242" spans="1:17" s="16" customFormat="1" ht="15.6" hidden="1" outlineLevel="1" x14ac:dyDescent="0.3">
      <c r="A242" s="75"/>
      <c r="B242" s="91"/>
      <c r="C242" s="65"/>
      <c r="D242" s="65" t="str">
        <f t="shared" ca="1" si="3"/>
        <v/>
      </c>
      <c r="E242" s="65" t="str" cm="1">
        <f t="array" aca="1" ref="E242" ca="1">IF(ISNUMBER(SEARCH("Bit", $J242)), "", INDEX(E:E,MAX(IF(OFFSET(E242,-25,0,24,1)&lt;&gt;"",ROW(OFFSET(E242,-25,0,24,1)))),)+1)</f>
        <v/>
      </c>
      <c r="F242" s="65"/>
      <c r="G242" s="65"/>
      <c r="H242" s="65"/>
      <c r="I242" s="65"/>
      <c r="J242" s="69" t="s">
        <v>24</v>
      </c>
      <c r="K242" s="69"/>
      <c r="L242" s="70" t="s">
        <v>767</v>
      </c>
      <c r="M242" s="71" t="s">
        <v>790</v>
      </c>
      <c r="P242" s="17"/>
      <c r="Q242" s="17"/>
    </row>
    <row r="243" spans="1:17" s="16" customFormat="1" ht="15.6" collapsed="1" x14ac:dyDescent="0.3">
      <c r="A243" s="75"/>
      <c r="B243" s="91" t="s">
        <v>784</v>
      </c>
      <c r="C243" s="65" t="s">
        <v>228</v>
      </c>
      <c r="D243" s="65" t="str">
        <f t="shared" ca="1" si="3"/>
        <v>0x049</v>
      </c>
      <c r="E243" s="65" cm="1">
        <f t="array" aca="1" ref="E243" ca="1">IF(ISNUMBER(SEARCH("Bit", $J243)), "", INDEX(E:E,MAX(IF(OFFSET(E243,-25,0,24,1)&lt;&gt;"",ROW(OFFSET(E243,-25,0,24,1)))),)+1)</f>
        <v>73</v>
      </c>
      <c r="F243" s="65" t="s">
        <v>18</v>
      </c>
      <c r="G243" s="65">
        <v>8</v>
      </c>
      <c r="H243" s="65"/>
      <c r="I243" s="65"/>
      <c r="J243" s="69"/>
      <c r="K243" s="69" t="s">
        <v>31</v>
      </c>
      <c r="L243" s="70"/>
      <c r="M243" s="71"/>
      <c r="P243" s="17"/>
      <c r="Q243" s="17"/>
    </row>
    <row r="244" spans="1:17" s="16" customFormat="1" ht="15.6" hidden="1" outlineLevel="1" x14ac:dyDescent="0.3">
      <c r="A244" s="75"/>
      <c r="B244" s="91"/>
      <c r="C244" s="65"/>
      <c r="D244" s="65" t="str">
        <f t="shared" ca="1" si="3"/>
        <v/>
      </c>
      <c r="E244" s="65" t="str" cm="1">
        <f t="array" aca="1" ref="E244" ca="1">IF(ISNUMBER(SEARCH("Bit", $J244)), "", INDEX(E:E,MAX(IF(OFFSET(E244,-25,0,24,1)&lt;&gt;"",ROW(OFFSET(E244,-25,0,24,1)))),)+1)</f>
        <v/>
      </c>
      <c r="F244" s="65"/>
      <c r="G244" s="65"/>
      <c r="H244" s="65"/>
      <c r="I244" s="65"/>
      <c r="J244" s="69" t="s">
        <v>24</v>
      </c>
      <c r="K244" s="69"/>
      <c r="L244" s="70" t="s">
        <v>767</v>
      </c>
      <c r="M244" s="71" t="s">
        <v>791</v>
      </c>
      <c r="P244" s="17"/>
      <c r="Q244" s="17"/>
    </row>
    <row r="245" spans="1:17" s="16" customFormat="1" ht="15.6" collapsed="1" x14ac:dyDescent="0.3">
      <c r="A245" s="75"/>
      <c r="B245" s="91" t="s">
        <v>785</v>
      </c>
      <c r="C245" s="65" t="s">
        <v>228</v>
      </c>
      <c r="D245" s="65" t="str">
        <f t="shared" ca="1" si="3"/>
        <v>0x04A</v>
      </c>
      <c r="E245" s="65" cm="1">
        <f t="array" aca="1" ref="E245" ca="1">IF(ISNUMBER(SEARCH("Bit", $J245)), "", INDEX(E:E,MAX(IF(OFFSET(E245,-25,0,24,1)&lt;&gt;"",ROW(OFFSET(E245,-25,0,24,1)))),)+1)</f>
        <v>74</v>
      </c>
      <c r="F245" s="65" t="s">
        <v>18</v>
      </c>
      <c r="G245" s="65">
        <v>8</v>
      </c>
      <c r="H245" s="65"/>
      <c r="I245" s="65"/>
      <c r="J245" s="69"/>
      <c r="K245" s="69" t="s">
        <v>31</v>
      </c>
      <c r="L245" s="70"/>
      <c r="M245" s="71"/>
      <c r="P245" s="17"/>
      <c r="Q245" s="17"/>
    </row>
    <row r="246" spans="1:17" s="16" customFormat="1" ht="15.6" hidden="1" outlineLevel="1" x14ac:dyDescent="0.3">
      <c r="A246" s="75"/>
      <c r="B246" s="91"/>
      <c r="C246" s="65"/>
      <c r="D246" s="65" t="str">
        <f t="shared" ca="1" si="3"/>
        <v/>
      </c>
      <c r="E246" s="65" t="str" cm="1">
        <f t="array" aca="1" ref="E246" ca="1">IF(ISNUMBER(SEARCH("Bit", $J246)), "", INDEX(E:E,MAX(IF(OFFSET(E246,-25,0,24,1)&lt;&gt;"",ROW(OFFSET(E246,-25,0,24,1)))),)+1)</f>
        <v/>
      </c>
      <c r="F246" s="65"/>
      <c r="G246" s="65"/>
      <c r="H246" s="65"/>
      <c r="I246" s="65"/>
      <c r="J246" s="69" t="s">
        <v>24</v>
      </c>
      <c r="K246" s="69"/>
      <c r="L246" s="70" t="s">
        <v>767</v>
      </c>
      <c r="M246" s="71" t="s">
        <v>792</v>
      </c>
      <c r="P246" s="17"/>
      <c r="Q246" s="17"/>
    </row>
    <row r="247" spans="1:17" s="16" customFormat="1" ht="15.6" collapsed="1" x14ac:dyDescent="0.3">
      <c r="A247" s="75"/>
      <c r="B247" s="91" t="s">
        <v>786</v>
      </c>
      <c r="C247" s="65" t="s">
        <v>228</v>
      </c>
      <c r="D247" s="65" t="str">
        <f t="shared" ca="1" si="3"/>
        <v>0x04B</v>
      </c>
      <c r="E247" s="65" cm="1">
        <f t="array" aca="1" ref="E247" ca="1">IF(ISNUMBER(SEARCH("Bit", $J247)), "", INDEX(E:E,MAX(IF(OFFSET(E247,-25,0,24,1)&lt;&gt;"",ROW(OFFSET(E247,-25,0,24,1)))),)+1)</f>
        <v>75</v>
      </c>
      <c r="F247" s="65" t="s">
        <v>18</v>
      </c>
      <c r="G247" s="65">
        <v>8</v>
      </c>
      <c r="H247" s="65"/>
      <c r="I247" s="65"/>
      <c r="J247" s="69"/>
      <c r="K247" s="69" t="s">
        <v>31</v>
      </c>
      <c r="L247" s="70"/>
      <c r="M247" s="71"/>
      <c r="P247" s="17"/>
      <c r="Q247" s="17"/>
    </row>
    <row r="248" spans="1:17" s="16" customFormat="1" ht="15.6" hidden="1" outlineLevel="1" x14ac:dyDescent="0.3">
      <c r="A248" s="75"/>
      <c r="B248" s="91"/>
      <c r="C248" s="65"/>
      <c r="D248" s="65" t="str">
        <f t="shared" ca="1" si="3"/>
        <v/>
      </c>
      <c r="E248" s="65" t="str" cm="1">
        <f t="array" aca="1" ref="E248" ca="1">IF(ISNUMBER(SEARCH("Bit", $J248)), "", INDEX(E:E,MAX(IF(OFFSET(E248,-25,0,24,1)&lt;&gt;"",ROW(OFFSET(E248,-25,0,24,1)))),)+1)</f>
        <v/>
      </c>
      <c r="F248" s="65"/>
      <c r="G248" s="65"/>
      <c r="H248" s="65"/>
      <c r="I248" s="65"/>
      <c r="J248" s="69" t="s">
        <v>24</v>
      </c>
      <c r="K248" s="69"/>
      <c r="L248" s="70" t="s">
        <v>768</v>
      </c>
      <c r="M248" s="71" t="s">
        <v>793</v>
      </c>
      <c r="P248" s="17"/>
      <c r="Q248" s="17"/>
    </row>
    <row r="249" spans="1:17" s="16" customFormat="1" ht="15.6" collapsed="1" x14ac:dyDescent="0.3">
      <c r="A249" s="75"/>
      <c r="B249" s="91" t="s">
        <v>787</v>
      </c>
      <c r="C249" s="65" t="s">
        <v>228</v>
      </c>
      <c r="D249" s="65" t="str">
        <f t="shared" ca="1" si="3"/>
        <v>0x04C</v>
      </c>
      <c r="E249" s="65" cm="1">
        <f t="array" aca="1" ref="E249" ca="1">IF(ISNUMBER(SEARCH("Bit", $J249)), "", INDEX(E:E,MAX(IF(OFFSET(E249,-25,0,24,1)&lt;&gt;"",ROW(OFFSET(E249,-25,0,24,1)))),)+1)</f>
        <v>76</v>
      </c>
      <c r="F249" s="65" t="s">
        <v>18</v>
      </c>
      <c r="G249" s="65">
        <v>8</v>
      </c>
      <c r="H249" s="65"/>
      <c r="I249" s="65"/>
      <c r="J249" s="69"/>
      <c r="K249" s="69" t="s">
        <v>31</v>
      </c>
      <c r="L249" s="70"/>
      <c r="M249" s="71"/>
      <c r="P249" s="17"/>
      <c r="Q249" s="17"/>
    </row>
    <row r="250" spans="1:17" s="16" customFormat="1" ht="15.6" hidden="1" outlineLevel="1" x14ac:dyDescent="0.3">
      <c r="A250" s="75"/>
      <c r="B250" s="91"/>
      <c r="C250" s="65"/>
      <c r="D250" s="65" t="str">
        <f t="shared" ca="1" si="3"/>
        <v/>
      </c>
      <c r="E250" s="65" t="str" cm="1">
        <f t="array" aca="1" ref="E250" ca="1">IF(ISNUMBER(SEARCH("Bit", $J250)), "", INDEX(E:E,MAX(IF(OFFSET(E250,-25,0,24,1)&lt;&gt;"",ROW(OFFSET(E250,-25,0,24,1)))),)+1)</f>
        <v/>
      </c>
      <c r="F250" s="65"/>
      <c r="G250" s="65"/>
      <c r="H250" s="65"/>
      <c r="I250" s="65"/>
      <c r="J250" s="69" t="s">
        <v>24</v>
      </c>
      <c r="K250" s="69"/>
      <c r="L250" s="70" t="s">
        <v>769</v>
      </c>
      <c r="M250" s="71" t="s">
        <v>794</v>
      </c>
      <c r="P250" s="17"/>
      <c r="Q250" s="17"/>
    </row>
    <row r="251" spans="1:17" s="16" customFormat="1" ht="15.6" collapsed="1" x14ac:dyDescent="0.3">
      <c r="A251" s="75"/>
      <c r="B251" s="91" t="s">
        <v>788</v>
      </c>
      <c r="C251" s="65" t="s">
        <v>228</v>
      </c>
      <c r="D251" s="65" t="str">
        <f t="shared" ca="1" si="3"/>
        <v>0x04D</v>
      </c>
      <c r="E251" s="65" cm="1">
        <f t="array" aca="1" ref="E251" ca="1">IF(ISNUMBER(SEARCH("Bit", $J251)), "", INDEX(E:E,MAX(IF(OFFSET(E251,-25,0,24,1)&lt;&gt;"",ROW(OFFSET(E251,-25,0,24,1)))),)+1)</f>
        <v>77</v>
      </c>
      <c r="F251" s="65" t="s">
        <v>18</v>
      </c>
      <c r="G251" s="65">
        <v>8</v>
      </c>
      <c r="H251" s="65"/>
      <c r="I251" s="65"/>
      <c r="J251" s="69"/>
      <c r="K251" s="69" t="s">
        <v>31</v>
      </c>
      <c r="L251" s="70"/>
      <c r="M251" s="71"/>
      <c r="P251" s="17"/>
      <c r="Q251" s="17"/>
    </row>
    <row r="252" spans="1:17" s="16" customFormat="1" ht="15.6" hidden="1" outlineLevel="1" x14ac:dyDescent="0.3">
      <c r="A252" s="75"/>
      <c r="B252" s="91"/>
      <c r="C252" s="65"/>
      <c r="D252" s="65" t="str">
        <f t="shared" ca="1" si="3"/>
        <v/>
      </c>
      <c r="E252" s="65" t="str" cm="1">
        <f t="array" aca="1" ref="E252" ca="1">IF(ISNUMBER(SEARCH("Bit", $J252)), "", INDEX(E:E,MAX(IF(OFFSET(E252,-25,0,24,1)&lt;&gt;"",ROW(OFFSET(E252,-25,0,24,1)))),)+1)</f>
        <v/>
      </c>
      <c r="F252" s="65"/>
      <c r="G252" s="65"/>
      <c r="H252" s="65"/>
      <c r="I252" s="65"/>
      <c r="J252" s="69" t="s">
        <v>24</v>
      </c>
      <c r="K252" s="69"/>
      <c r="L252" s="70" t="s">
        <v>772</v>
      </c>
      <c r="M252" s="71" t="s">
        <v>795</v>
      </c>
      <c r="P252" s="17"/>
      <c r="Q252" s="17"/>
    </row>
    <row r="253" spans="1:17" s="16" customFormat="1" ht="15.6" collapsed="1" x14ac:dyDescent="0.3">
      <c r="A253" s="75"/>
      <c r="B253" s="91" t="s">
        <v>789</v>
      </c>
      <c r="C253" s="65" t="s">
        <v>228</v>
      </c>
      <c r="D253" s="65" t="str">
        <f t="shared" ca="1" si="3"/>
        <v>0x04E</v>
      </c>
      <c r="E253" s="65" cm="1">
        <f t="array" aca="1" ref="E253" ca="1">IF(ISNUMBER(SEARCH("Bit", $J253)), "", INDEX(E:E,MAX(IF(OFFSET(E253,-25,0,24,1)&lt;&gt;"",ROW(OFFSET(E253,-25,0,24,1)))),)+1)</f>
        <v>78</v>
      </c>
      <c r="F253" s="65" t="s">
        <v>18</v>
      </c>
      <c r="G253" s="65">
        <v>8</v>
      </c>
      <c r="H253" s="65"/>
      <c r="I253" s="65"/>
      <c r="J253" s="69"/>
      <c r="K253" s="69" t="s">
        <v>31</v>
      </c>
      <c r="L253" s="70"/>
      <c r="M253" s="71"/>
      <c r="P253" s="17"/>
      <c r="Q253" s="17"/>
    </row>
    <row r="254" spans="1:17" s="16" customFormat="1" ht="15.6" hidden="1" outlineLevel="1" x14ac:dyDescent="0.3">
      <c r="A254" s="75"/>
      <c r="B254" s="91"/>
      <c r="C254" s="65"/>
      <c r="D254" s="65" t="str">
        <f t="shared" ca="1" si="3"/>
        <v/>
      </c>
      <c r="E254" s="65" t="str" cm="1">
        <f t="array" aca="1" ref="E254" ca="1">IF(ISNUMBER(SEARCH("Bit", $J254)), "", INDEX(E:E,MAX(IF(OFFSET(E254,-25,0,24,1)&lt;&gt;"",ROW(OFFSET(E254,-25,0,24,1)))),)+1)</f>
        <v/>
      </c>
      <c r="F254" s="65"/>
      <c r="G254" s="65"/>
      <c r="H254" s="65"/>
      <c r="I254" s="65"/>
      <c r="J254" s="69" t="s">
        <v>24</v>
      </c>
      <c r="K254" s="69"/>
      <c r="L254" s="70" t="s">
        <v>772</v>
      </c>
      <c r="M254" s="71" t="s">
        <v>796</v>
      </c>
      <c r="P254" s="17"/>
      <c r="Q254" s="17"/>
    </row>
    <row r="255" spans="1:17" s="16" customFormat="1" ht="15.6" collapsed="1" x14ac:dyDescent="0.3">
      <c r="A255" s="75"/>
      <c r="B255" s="91"/>
      <c r="C255" s="65" t="s">
        <v>228</v>
      </c>
      <c r="D255" s="65" t="str">
        <f t="shared" ref="D255:D256" ca="1" si="4">IF(E255&lt;&gt;"","0x"&amp;DEC2HEX(E255,3),"")</f>
        <v>0x04F</v>
      </c>
      <c r="E255" s="65" cm="1">
        <f t="array" aca="1" ref="E255" ca="1">IF(ISNUMBER(SEARCH("Bit", $J255)), "", INDEX(E:E,MAX(IF(OFFSET(E255,-25,0,24,1)&lt;&gt;"",ROW(OFFSET(E255,-25,0,24,1)))),)+1)</f>
        <v>79</v>
      </c>
      <c r="F255" s="65" t="s">
        <v>18</v>
      </c>
      <c r="G255" s="65">
        <v>1</v>
      </c>
      <c r="H255" s="65"/>
      <c r="I255" s="65"/>
      <c r="J255" s="69"/>
      <c r="K255" s="69" t="s">
        <v>31</v>
      </c>
      <c r="L255" s="70"/>
      <c r="M255" s="71"/>
      <c r="P255" s="17"/>
      <c r="Q255" s="17"/>
    </row>
    <row r="256" spans="1:17" s="16" customFormat="1" ht="15.6" hidden="1" outlineLevel="1" x14ac:dyDescent="0.3">
      <c r="A256" s="75"/>
      <c r="B256" s="91"/>
      <c r="C256" s="65"/>
      <c r="D256" s="65" t="str">
        <f t="shared" ca="1" si="4"/>
        <v/>
      </c>
      <c r="E256" s="65" t="str" cm="1">
        <f t="array" aca="1" ref="E256" ca="1">IF(ISNUMBER(SEARCH("Bit", $J256)), "", INDEX(E:E,MAX(IF(OFFSET(E256,-25,0,24,1)&lt;&gt;"",ROW(OFFSET(E256,-25,0,24,1)))),)+1)</f>
        <v/>
      </c>
      <c r="F256" s="65"/>
      <c r="G256" s="65"/>
      <c r="H256" s="65"/>
      <c r="I256" s="65"/>
      <c r="J256" s="69" t="s">
        <v>23</v>
      </c>
      <c r="K256" s="69"/>
      <c r="L256" s="70" t="s">
        <v>21</v>
      </c>
      <c r="M256" s="71"/>
      <c r="P256" s="17"/>
      <c r="Q256" s="17"/>
    </row>
    <row r="257" spans="1:17" s="16" customFormat="1" ht="15.6" collapsed="1" x14ac:dyDescent="0.3">
      <c r="A257" s="75"/>
      <c r="B257" s="91" t="s">
        <v>811</v>
      </c>
      <c r="C257" s="65" t="s">
        <v>228</v>
      </c>
      <c r="D257" s="65" t="str">
        <f t="shared" ca="1" si="3"/>
        <v>0x050</v>
      </c>
      <c r="E257" s="65" cm="1">
        <f t="array" aca="1" ref="E257" ca="1">IF(ISNUMBER(SEARCH("Bit", $J257)), "", INDEX(E:E,MAX(IF(OFFSET(E257,-25,0,24,1)&lt;&gt;"",ROW(OFFSET(E257,-25,0,24,1)))),)+1)</f>
        <v>80</v>
      </c>
      <c r="F257" s="65" t="s">
        <v>18</v>
      </c>
      <c r="G257" s="65">
        <v>8</v>
      </c>
      <c r="H257" s="65"/>
      <c r="I257" s="65"/>
      <c r="J257" s="69"/>
      <c r="K257" s="69" t="s">
        <v>31</v>
      </c>
      <c r="L257" s="70"/>
      <c r="M257" s="71"/>
      <c r="P257" s="17"/>
      <c r="Q257" s="17"/>
    </row>
    <row r="258" spans="1:17" s="16" customFormat="1" ht="15.6" hidden="1" outlineLevel="1" x14ac:dyDescent="0.3">
      <c r="A258" s="75"/>
      <c r="B258" s="91"/>
      <c r="C258" s="65"/>
      <c r="D258" s="65" t="str">
        <f t="shared" ca="1" si="3"/>
        <v/>
      </c>
      <c r="E258" s="65" t="str" cm="1">
        <f t="array" aca="1" ref="E258" ca="1">IF(ISNUMBER(SEARCH("Bit", $J258)), "", INDEX(E:E,MAX(IF(OFFSET(E258,-25,0,24,1)&lt;&gt;"",ROW(OFFSET(E258,-25,0,24,1)))),)+1)</f>
        <v/>
      </c>
      <c r="F258" s="65"/>
      <c r="G258" s="65"/>
      <c r="H258" s="65"/>
      <c r="I258" s="65"/>
      <c r="J258" s="69" t="s">
        <v>24</v>
      </c>
      <c r="K258" s="69"/>
      <c r="L258" s="70" t="s">
        <v>777</v>
      </c>
      <c r="M258" s="71" t="s">
        <v>822</v>
      </c>
      <c r="P258" s="17"/>
      <c r="Q258" s="17"/>
    </row>
    <row r="259" spans="1:17" s="16" customFormat="1" ht="15.6" collapsed="1" x14ac:dyDescent="0.3">
      <c r="A259" s="75"/>
      <c r="B259" s="91" t="s">
        <v>812</v>
      </c>
      <c r="C259" s="65" t="s">
        <v>228</v>
      </c>
      <c r="D259" s="65" t="str">
        <f t="shared" ca="1" si="3"/>
        <v>0x051</v>
      </c>
      <c r="E259" s="65" cm="1">
        <f t="array" aca="1" ref="E259" ca="1">IF(ISNUMBER(SEARCH("Bit", $J259)), "", INDEX(E:E,MAX(IF(OFFSET(E259,-25,0,24,1)&lt;&gt;"",ROW(OFFSET(E259,-25,0,24,1)))),)+1)</f>
        <v>81</v>
      </c>
      <c r="F259" s="65" t="s">
        <v>18</v>
      </c>
      <c r="G259" s="65">
        <v>8</v>
      </c>
      <c r="H259" s="65"/>
      <c r="I259" s="65"/>
      <c r="J259" s="69"/>
      <c r="K259" s="69" t="s">
        <v>31</v>
      </c>
      <c r="L259" s="70"/>
      <c r="M259" s="71"/>
      <c r="P259" s="17"/>
      <c r="Q259" s="17"/>
    </row>
    <row r="260" spans="1:17" s="16" customFormat="1" ht="15.6" hidden="1" outlineLevel="1" x14ac:dyDescent="0.3">
      <c r="A260" s="75"/>
      <c r="B260" s="91"/>
      <c r="C260" s="65"/>
      <c r="D260" s="65" t="str">
        <f t="shared" ca="1" si="3"/>
        <v/>
      </c>
      <c r="E260" s="65" t="str" cm="1">
        <f t="array" aca="1" ref="E260" ca="1">IF(ISNUMBER(SEARCH("Bit", $J260)), "", INDEX(E:E,MAX(IF(OFFSET(E260,-25,0,24,1)&lt;&gt;"",ROW(OFFSET(E260,-25,0,24,1)))),)+1)</f>
        <v/>
      </c>
      <c r="F260" s="65"/>
      <c r="G260" s="65"/>
      <c r="H260" s="65"/>
      <c r="I260" s="65"/>
      <c r="J260" s="69" t="s">
        <v>24</v>
      </c>
      <c r="K260" s="69"/>
      <c r="L260" s="70" t="s">
        <v>777</v>
      </c>
      <c r="M260" s="71" t="s">
        <v>821</v>
      </c>
      <c r="P260" s="17"/>
      <c r="Q260" s="17"/>
    </row>
    <row r="261" spans="1:17" s="16" customFormat="1" ht="15.6" collapsed="1" x14ac:dyDescent="0.3">
      <c r="A261" s="75"/>
      <c r="B261" s="91" t="s">
        <v>813</v>
      </c>
      <c r="C261" s="65" t="s">
        <v>228</v>
      </c>
      <c r="D261" s="65" t="str">
        <f t="shared" ca="1" si="3"/>
        <v>0x052</v>
      </c>
      <c r="E261" s="65" cm="1">
        <f t="array" aca="1" ref="E261" ca="1">IF(ISNUMBER(SEARCH("Bit", $J261)), "", INDEX(E:E,MAX(IF(OFFSET(E261,-25,0,24,1)&lt;&gt;"",ROW(OFFSET(E261,-25,0,24,1)))),)+1)</f>
        <v>82</v>
      </c>
      <c r="F261" s="65" t="s">
        <v>18</v>
      </c>
      <c r="G261" s="65">
        <v>8</v>
      </c>
      <c r="H261" s="65"/>
      <c r="I261" s="65" t="s">
        <v>835</v>
      </c>
      <c r="J261" s="69"/>
      <c r="K261" s="69" t="s">
        <v>31</v>
      </c>
      <c r="L261" s="70"/>
      <c r="M261" s="71"/>
      <c r="P261" s="17"/>
      <c r="Q261" s="17"/>
    </row>
    <row r="262" spans="1:17" s="16" customFormat="1" ht="20.399999999999999" hidden="1" outlineLevel="1" x14ac:dyDescent="0.3">
      <c r="A262" s="75"/>
      <c r="B262" s="91"/>
      <c r="C262" s="65"/>
      <c r="D262" s="65" t="str">
        <f t="shared" ca="1" si="3"/>
        <v/>
      </c>
      <c r="E262" s="65" t="str" cm="1">
        <f t="array" aca="1" ref="E262" ca="1">IF(ISNUMBER(SEARCH("Bit", $J262)), "", INDEX(E:E,MAX(IF(OFFSET(E262,-25,0,24,1)&lt;&gt;"",ROW(OFFSET(E262,-25,0,24,1)))),)+1)</f>
        <v/>
      </c>
      <c r="F262" s="65"/>
      <c r="G262" s="65"/>
      <c r="H262" s="65"/>
      <c r="I262" s="65"/>
      <c r="J262" s="69" t="s">
        <v>24</v>
      </c>
      <c r="K262" s="69"/>
      <c r="L262" s="70" t="s">
        <v>777</v>
      </c>
      <c r="M262" s="71" t="s">
        <v>844</v>
      </c>
      <c r="P262" s="17"/>
      <c r="Q262" s="17"/>
    </row>
    <row r="263" spans="1:17" s="16" customFormat="1" ht="15.6" collapsed="1" x14ac:dyDescent="0.3">
      <c r="A263" s="75"/>
      <c r="B263" s="91" t="s">
        <v>814</v>
      </c>
      <c r="C263" s="65" t="s">
        <v>228</v>
      </c>
      <c r="D263" s="65" t="str">
        <f t="shared" ca="1" si="3"/>
        <v>0x053</v>
      </c>
      <c r="E263" s="65" cm="1">
        <f t="array" aca="1" ref="E263" ca="1">IF(ISNUMBER(SEARCH("Bit", $J263)), "", INDEX(E:E,MAX(IF(OFFSET(E263,-25,0,24,1)&lt;&gt;"",ROW(OFFSET(E263,-25,0,24,1)))),)+1)</f>
        <v>83</v>
      </c>
      <c r="F263" s="65" t="s">
        <v>18</v>
      </c>
      <c r="G263" s="65">
        <v>4</v>
      </c>
      <c r="H263" s="65"/>
      <c r="I263" s="65"/>
      <c r="J263" s="69"/>
      <c r="K263" s="69" t="s">
        <v>31</v>
      </c>
      <c r="L263" s="70"/>
      <c r="M263" s="71"/>
      <c r="P263" s="17"/>
      <c r="Q263" s="17"/>
    </row>
    <row r="264" spans="1:17" s="16" customFormat="1" ht="15.6" hidden="1" outlineLevel="1" x14ac:dyDescent="0.3">
      <c r="A264" s="75"/>
      <c r="B264" s="91"/>
      <c r="C264" s="65"/>
      <c r="D264" s="65" t="str">
        <f t="shared" ca="1" si="3"/>
        <v/>
      </c>
      <c r="E264" s="65" t="str" cm="1">
        <f t="array" aca="1" ref="E264" ca="1">IF(ISNUMBER(SEARCH("Bit", $J264)), "", INDEX(E:E,MAX(IF(OFFSET(E264,-25,0,24,1)&lt;&gt;"",ROW(OFFSET(E264,-25,0,24,1)))),)+1)</f>
        <v/>
      </c>
      <c r="F264" s="65"/>
      <c r="G264" s="65"/>
      <c r="H264" s="65"/>
      <c r="I264" s="65"/>
      <c r="J264" s="69" t="s">
        <v>28</v>
      </c>
      <c r="K264" s="69"/>
      <c r="L264" s="70" t="s">
        <v>777</v>
      </c>
      <c r="M264" s="71" t="s">
        <v>820</v>
      </c>
      <c r="P264" s="17"/>
      <c r="Q264" s="17"/>
    </row>
    <row r="265" spans="1:17" s="16" customFormat="1" ht="15.6" collapsed="1" x14ac:dyDescent="0.3">
      <c r="A265" s="75"/>
      <c r="B265" s="91" t="s">
        <v>815</v>
      </c>
      <c r="C265" s="65" t="s">
        <v>228</v>
      </c>
      <c r="D265" s="65" t="str">
        <f t="shared" ca="1" si="3"/>
        <v>0x054</v>
      </c>
      <c r="E265" s="65" cm="1">
        <f t="array" aca="1" ref="E265" ca="1">IF(ISNUMBER(SEARCH("Bit", $J265)), "", INDEX(E:E,MAX(IF(OFFSET(E265,-25,0,24,1)&lt;&gt;"",ROW(OFFSET(E265,-25,0,24,1)))),)+1)</f>
        <v>84</v>
      </c>
      <c r="F265" s="65" t="s">
        <v>18</v>
      </c>
      <c r="G265" s="65">
        <v>8</v>
      </c>
      <c r="H265" s="65"/>
      <c r="I265" s="65"/>
      <c r="J265" s="69"/>
      <c r="K265" s="69" t="s">
        <v>31</v>
      </c>
      <c r="L265" s="70"/>
      <c r="M265" s="71"/>
      <c r="P265" s="17"/>
      <c r="Q265" s="17"/>
    </row>
    <row r="266" spans="1:17" s="16" customFormat="1" ht="15.6" hidden="1" outlineLevel="1" x14ac:dyDescent="0.3">
      <c r="A266" s="75"/>
      <c r="B266" s="91"/>
      <c r="C266" s="65"/>
      <c r="D266" s="65" t="str">
        <f t="shared" ca="1" si="3"/>
        <v/>
      </c>
      <c r="E266" s="65" t="str" cm="1">
        <f t="array" aca="1" ref="E266" ca="1">IF(ISNUMBER(SEARCH("Bit", $J266)), "", INDEX(E:E,MAX(IF(OFFSET(E266,-25,0,24,1)&lt;&gt;"",ROW(OFFSET(E266,-25,0,24,1)))),)+1)</f>
        <v/>
      </c>
      <c r="F266" s="65"/>
      <c r="G266" s="65"/>
      <c r="H266" s="65"/>
      <c r="I266" s="65"/>
      <c r="J266" s="69" t="s">
        <v>24</v>
      </c>
      <c r="K266" s="69"/>
      <c r="L266" s="70" t="s">
        <v>778</v>
      </c>
      <c r="M266" s="71" t="s">
        <v>819</v>
      </c>
      <c r="P266" s="17"/>
      <c r="Q266" s="17"/>
    </row>
    <row r="267" spans="1:17" s="16" customFormat="1" ht="15.6" collapsed="1" x14ac:dyDescent="0.3">
      <c r="A267" s="75"/>
      <c r="B267" s="91" t="s">
        <v>816</v>
      </c>
      <c r="C267" s="65" t="s">
        <v>228</v>
      </c>
      <c r="D267" s="65" t="str">
        <f t="shared" ca="1" si="3"/>
        <v>0x055</v>
      </c>
      <c r="E267" s="65" cm="1">
        <f t="array" aca="1" ref="E267" ca="1">IF(ISNUMBER(SEARCH("Bit", $J267)), "", INDEX(E:E,MAX(IF(OFFSET(E267,-25,0,24,1)&lt;&gt;"",ROW(OFFSET(E267,-25,0,24,1)))),)+1)</f>
        <v>85</v>
      </c>
      <c r="F267" s="65" t="s">
        <v>18</v>
      </c>
      <c r="G267" s="65">
        <v>4</v>
      </c>
      <c r="H267" s="65"/>
      <c r="I267" s="65"/>
      <c r="J267" s="69"/>
      <c r="K267" s="69" t="s">
        <v>31</v>
      </c>
      <c r="L267" s="70"/>
      <c r="M267" s="71"/>
      <c r="P267" s="17"/>
      <c r="Q267" s="17"/>
    </row>
    <row r="268" spans="1:17" s="16" customFormat="1" ht="15.6" hidden="1" outlineLevel="1" x14ac:dyDescent="0.3">
      <c r="A268" s="75"/>
      <c r="B268" s="91"/>
      <c r="C268" s="65"/>
      <c r="D268" s="65" t="str">
        <f t="shared" ca="1" si="3"/>
        <v/>
      </c>
      <c r="E268" s="65" t="str" cm="1">
        <f t="array" aca="1" ref="E268" ca="1">IF(ISNUMBER(SEARCH("Bit", $J268)), "", INDEX(E:E,MAX(IF(OFFSET(E268,-25,0,24,1)&lt;&gt;"",ROW(OFFSET(E268,-25,0,24,1)))),)+1)</f>
        <v/>
      </c>
      <c r="F268" s="65"/>
      <c r="G268" s="65"/>
      <c r="H268" s="65"/>
      <c r="I268" s="65"/>
      <c r="J268" s="69" t="s">
        <v>780</v>
      </c>
      <c r="K268" s="69"/>
      <c r="L268" s="70" t="s">
        <v>781</v>
      </c>
      <c r="M268" s="71" t="s">
        <v>818</v>
      </c>
      <c r="P268" s="17"/>
      <c r="Q268" s="17"/>
    </row>
    <row r="269" spans="1:17" s="16" customFormat="1" ht="15.6" hidden="1" outlineLevel="1" x14ac:dyDescent="0.3">
      <c r="A269" s="75"/>
      <c r="B269" s="91"/>
      <c r="C269" s="65"/>
      <c r="D269" s="65" t="str">
        <f t="shared" ca="1" si="3"/>
        <v/>
      </c>
      <c r="E269" s="65" t="str" cm="1">
        <f t="array" aca="1" ref="E269" ca="1">IF(ISNUMBER(SEARCH("Bit", $J269)), "", INDEX(E:E,MAX(IF(OFFSET(E269,-25,0,24,1)&lt;&gt;"",ROW(OFFSET(E269,-25,0,24,1)))),)+1)</f>
        <v/>
      </c>
      <c r="F269" s="65"/>
      <c r="G269" s="65"/>
      <c r="H269" s="65"/>
      <c r="I269" s="65"/>
      <c r="J269" s="69" t="s">
        <v>318</v>
      </c>
      <c r="K269" s="69"/>
      <c r="L269" s="70" t="s">
        <v>782</v>
      </c>
      <c r="M269" s="71" t="s">
        <v>817</v>
      </c>
      <c r="P269" s="17"/>
      <c r="Q269" s="17"/>
    </row>
    <row r="270" spans="1:17" s="16" customFormat="1" ht="15.6" collapsed="1" x14ac:dyDescent="0.3">
      <c r="A270" s="75"/>
      <c r="B270" s="91"/>
      <c r="C270" s="65" t="s">
        <v>228</v>
      </c>
      <c r="D270" s="65" t="str">
        <f t="shared" ref="D270:D271" ca="1" si="5">IF(E270&lt;&gt;"","0x"&amp;DEC2HEX(E270,3),"")</f>
        <v>0x056</v>
      </c>
      <c r="E270" s="65" cm="1">
        <f t="array" aca="1" ref="E270" ca="1">IF(ISNUMBER(SEARCH("Bit", $J270)), "", INDEX(E:E,MAX(IF(OFFSET(E270,-25,0,24,1)&lt;&gt;"",ROW(OFFSET(E270,-25,0,24,1)))),)+1)</f>
        <v>86</v>
      </c>
      <c r="F270" s="65" t="s">
        <v>18</v>
      </c>
      <c r="G270" s="65">
        <v>8</v>
      </c>
      <c r="H270" s="65"/>
      <c r="I270" s="65"/>
      <c r="J270" s="69"/>
      <c r="K270" s="69" t="s">
        <v>31</v>
      </c>
      <c r="L270" s="70"/>
      <c r="M270" s="71"/>
      <c r="P270" s="17"/>
      <c r="Q270" s="17"/>
    </row>
    <row r="271" spans="1:17" s="16" customFormat="1" ht="15.6" hidden="1" outlineLevel="1" x14ac:dyDescent="0.3">
      <c r="A271" s="75"/>
      <c r="B271" s="91"/>
      <c r="C271" s="65"/>
      <c r="D271" s="65" t="str">
        <f t="shared" ca="1" si="5"/>
        <v/>
      </c>
      <c r="E271" s="65" t="str" cm="1">
        <f t="array" aca="1" ref="E271" ca="1">IF(ISNUMBER(SEARCH("Bit", $J271)), "", INDEX(E:E,MAX(IF(OFFSET(E271,-25,0,24,1)&lt;&gt;"",ROW(OFFSET(E271,-25,0,24,1)))),)+1)</f>
        <v/>
      </c>
      <c r="F271" s="65"/>
      <c r="G271" s="65"/>
      <c r="H271" s="65"/>
      <c r="I271" s="65"/>
      <c r="J271" s="69" t="s">
        <v>24</v>
      </c>
      <c r="K271" s="69"/>
      <c r="L271" s="70" t="s">
        <v>21</v>
      </c>
      <c r="M271" s="71"/>
      <c r="P271" s="17"/>
      <c r="Q271" s="17"/>
    </row>
    <row r="272" spans="1:17" s="16" customFormat="1" ht="15.6" collapsed="1" x14ac:dyDescent="0.3">
      <c r="A272" s="75"/>
      <c r="B272" s="91"/>
      <c r="C272" s="65" t="s">
        <v>228</v>
      </c>
      <c r="D272" s="65" t="str">
        <f t="shared" ref="D272:D273" ca="1" si="6">IF(E272&lt;&gt;"","0x"&amp;DEC2HEX(E272,3),"")</f>
        <v>0x057</v>
      </c>
      <c r="E272" s="65" cm="1">
        <f t="array" aca="1" ref="E272" ca="1">IF(ISNUMBER(SEARCH("Bit", $J272)), "", INDEX(E:E,MAX(IF(OFFSET(E272,-25,0,24,1)&lt;&gt;"",ROW(OFFSET(E272,-25,0,24,1)))),)+1)</f>
        <v>87</v>
      </c>
      <c r="F272" s="65" t="s">
        <v>18</v>
      </c>
      <c r="G272" s="65">
        <v>1</v>
      </c>
      <c r="H272" s="65"/>
      <c r="I272" s="65"/>
      <c r="J272" s="69"/>
      <c r="K272" s="69" t="s">
        <v>31</v>
      </c>
      <c r="L272" s="70"/>
      <c r="M272" s="71"/>
      <c r="P272" s="17"/>
      <c r="Q272" s="17"/>
    </row>
    <row r="273" spans="1:17" s="16" customFormat="1" ht="15.6" hidden="1" outlineLevel="1" x14ac:dyDescent="0.3">
      <c r="A273" s="75"/>
      <c r="B273" s="91"/>
      <c r="C273" s="65"/>
      <c r="D273" s="65" t="str">
        <f t="shared" ca="1" si="6"/>
        <v/>
      </c>
      <c r="E273" s="65" t="str" cm="1">
        <f t="array" aca="1" ref="E273" ca="1">IF(ISNUMBER(SEARCH("Bit", $J273)), "", INDEX(E:E,MAX(IF(OFFSET(E273,-25,0,24,1)&lt;&gt;"",ROW(OFFSET(E273,-25,0,24,1)))),)+1)</f>
        <v/>
      </c>
      <c r="F273" s="65"/>
      <c r="G273" s="65"/>
      <c r="H273" s="65"/>
      <c r="I273" s="65"/>
      <c r="J273" s="69" t="s">
        <v>23</v>
      </c>
      <c r="K273" s="69"/>
      <c r="L273" s="70" t="s">
        <v>21</v>
      </c>
      <c r="M273" s="71"/>
      <c r="P273" s="17"/>
      <c r="Q273" s="17"/>
    </row>
    <row r="274" spans="1:17" s="16" customFormat="1" ht="15.6" collapsed="1" x14ac:dyDescent="0.3">
      <c r="A274" s="75"/>
      <c r="B274" s="91" t="s">
        <v>430</v>
      </c>
      <c r="C274" s="65" t="s">
        <v>228</v>
      </c>
      <c r="D274" s="65" t="str">
        <f t="shared" si="3"/>
        <v>0x060</v>
      </c>
      <c r="E274" s="65">
        <v>96</v>
      </c>
      <c r="F274" s="65" t="s">
        <v>18</v>
      </c>
      <c r="G274" s="65">
        <v>8</v>
      </c>
      <c r="H274" s="65"/>
      <c r="I274" s="65"/>
      <c r="J274" s="69"/>
      <c r="K274" s="69" t="s">
        <v>44</v>
      </c>
      <c r="L274" s="70"/>
      <c r="M274" s="71"/>
      <c r="P274" s="17"/>
      <c r="Q274" s="17"/>
    </row>
    <row r="275" spans="1:17" s="16" customFormat="1" ht="15.6" hidden="1" outlineLevel="1" x14ac:dyDescent="0.3">
      <c r="A275" s="75"/>
      <c r="B275" s="91"/>
      <c r="C275" s="65"/>
      <c r="D275" s="65" t="str">
        <f t="shared" ca="1" si="3"/>
        <v/>
      </c>
      <c r="E275" s="65" t="str" cm="1">
        <f t="array" aca="1" ref="E275" ca="1">IF(ISNUMBER(SEARCH("Bit", $J275)), "", INDEX(E:E,MAX(IF(OFFSET(E275,-25,0,24,1)&lt;&gt;"",ROW(OFFSET(E275,-25,0,24,1)))),)+1)</f>
        <v/>
      </c>
      <c r="F275" s="65"/>
      <c r="G275" s="65"/>
      <c r="H275" s="65"/>
      <c r="I275" s="65"/>
      <c r="J275" s="69" t="s">
        <v>26</v>
      </c>
      <c r="K275" s="69"/>
      <c r="L275" s="70" t="s">
        <v>423</v>
      </c>
      <c r="M275" s="71" t="s">
        <v>414</v>
      </c>
      <c r="P275" s="17"/>
      <c r="Q275" s="17"/>
    </row>
    <row r="276" spans="1:17" s="16" customFormat="1" ht="15.6" hidden="1" outlineLevel="1" x14ac:dyDescent="0.3">
      <c r="A276" s="75"/>
      <c r="B276" s="91"/>
      <c r="C276" s="65"/>
      <c r="D276" s="65" t="str">
        <f t="shared" ca="1" si="3"/>
        <v/>
      </c>
      <c r="E276" s="65" t="str" cm="1">
        <f t="array" aca="1" ref="E276" ca="1">IF(ISNUMBER(SEARCH("Bit", $J276)), "", INDEX(E:E,MAX(IF(OFFSET(E276,-25,0,24,1)&lt;&gt;"",ROW(OFFSET(E276,-25,0,24,1)))),)+1)</f>
        <v/>
      </c>
      <c r="F276" s="65"/>
      <c r="G276" s="65"/>
      <c r="H276" s="65"/>
      <c r="I276" s="65"/>
      <c r="J276" s="69" t="s">
        <v>276</v>
      </c>
      <c r="K276" s="69"/>
      <c r="L276" s="70" t="s">
        <v>402</v>
      </c>
      <c r="M276" s="71"/>
      <c r="P276" s="17"/>
      <c r="Q276" s="17"/>
    </row>
    <row r="277" spans="1:17" s="16" customFormat="1" ht="40.799999999999997" hidden="1" outlineLevel="1" x14ac:dyDescent="0.3">
      <c r="A277" s="75"/>
      <c r="B277" s="91"/>
      <c r="C277" s="65"/>
      <c r="D277" s="65" t="str">
        <f t="shared" ca="1" si="3"/>
        <v/>
      </c>
      <c r="E277" s="65" t="str" cm="1">
        <f t="array" aca="1" ref="E277" ca="1">IF(ISNUMBER(SEARCH("Bit", $J277)), "", INDEX(E:E,MAX(IF(OFFSET(E277,-25,0,24,1)&lt;&gt;"",ROW(OFFSET(E277,-25,0,24,1)))),)+1)</f>
        <v/>
      </c>
      <c r="F277" s="65"/>
      <c r="G277" s="65"/>
      <c r="H277" s="65"/>
      <c r="I277" s="65"/>
      <c r="J277" s="69" t="s">
        <v>25</v>
      </c>
      <c r="K277" s="69"/>
      <c r="L277" s="70" t="s">
        <v>401</v>
      </c>
      <c r="M277" s="71" t="s">
        <v>413</v>
      </c>
      <c r="P277" s="17"/>
      <c r="Q277" s="17"/>
    </row>
    <row r="278" spans="1:17" s="16" customFormat="1" ht="15.6" collapsed="1" x14ac:dyDescent="0.3">
      <c r="A278" s="75"/>
      <c r="B278" s="91" t="s">
        <v>431</v>
      </c>
      <c r="C278" s="65" t="s">
        <v>228</v>
      </c>
      <c r="D278" s="65" t="str">
        <f t="shared" ca="1" si="3"/>
        <v>0x061</v>
      </c>
      <c r="E278" s="65" cm="1">
        <f t="array" aca="1" ref="E278" ca="1">IF(ISNUMBER(SEARCH("Bit", $J278)), "", INDEX(E:E,MAX(IF(OFFSET(E278,-25,0,24,1)&lt;&gt;"",ROW(OFFSET(E278,-25,0,24,1)))),)+1)</f>
        <v>97</v>
      </c>
      <c r="F278" s="65" t="s">
        <v>18</v>
      </c>
      <c r="G278" s="65">
        <v>8</v>
      </c>
      <c r="H278" s="65"/>
      <c r="I278" s="65"/>
      <c r="J278" s="69"/>
      <c r="K278" s="69" t="s">
        <v>44</v>
      </c>
      <c r="L278" s="70"/>
      <c r="M278" s="71"/>
      <c r="P278" s="17"/>
      <c r="Q278" s="17"/>
    </row>
    <row r="279" spans="1:17" s="16" customFormat="1" ht="15.6" hidden="1" outlineLevel="1" x14ac:dyDescent="0.3">
      <c r="A279" s="75"/>
      <c r="B279" s="91"/>
      <c r="C279" s="65"/>
      <c r="D279" s="65" t="str">
        <f t="shared" ca="1" si="3"/>
        <v/>
      </c>
      <c r="E279" s="65" t="str" cm="1">
        <f t="array" aca="1" ref="E279" ca="1">IF(ISNUMBER(SEARCH("Bit", $J279)), "", INDEX(E:E,MAX(IF(OFFSET(E279,-25,0,24,1)&lt;&gt;"",ROW(OFFSET(E279,-25,0,24,1)))),)+1)</f>
        <v/>
      </c>
      <c r="F279" s="65"/>
      <c r="G279" s="65"/>
      <c r="H279" s="65"/>
      <c r="I279" s="65"/>
      <c r="J279" s="69" t="s">
        <v>12</v>
      </c>
      <c r="K279" s="69"/>
      <c r="L279" s="70" t="s">
        <v>424</v>
      </c>
      <c r="M279" s="71" t="s">
        <v>416</v>
      </c>
      <c r="P279" s="17"/>
      <c r="Q279" s="17"/>
    </row>
    <row r="280" spans="1:17" s="16" customFormat="1" ht="15.6" hidden="1" outlineLevel="1" x14ac:dyDescent="0.3">
      <c r="A280" s="75"/>
      <c r="B280" s="91"/>
      <c r="C280" s="65"/>
      <c r="D280" s="65" t="str">
        <f t="shared" ca="1" si="3"/>
        <v/>
      </c>
      <c r="E280" s="65" t="str" cm="1">
        <f t="array" aca="1" ref="E280" ca="1">IF(ISNUMBER(SEARCH("Bit", $J280)), "", INDEX(E:E,MAX(IF(OFFSET(E280,-25,0,24,1)&lt;&gt;"",ROW(OFFSET(E280,-25,0,24,1)))),)+1)</f>
        <v/>
      </c>
      <c r="F280" s="65"/>
      <c r="G280" s="65"/>
      <c r="H280" s="65"/>
      <c r="I280" s="65"/>
      <c r="J280" s="69" t="s">
        <v>398</v>
      </c>
      <c r="K280" s="69"/>
      <c r="L280" s="70" t="s">
        <v>404</v>
      </c>
      <c r="M280" s="71"/>
      <c r="P280" s="17"/>
      <c r="Q280" s="17"/>
    </row>
    <row r="281" spans="1:17" s="16" customFormat="1" ht="15.6" hidden="1" outlineLevel="1" x14ac:dyDescent="0.3">
      <c r="A281" s="75"/>
      <c r="B281" s="91"/>
      <c r="C281" s="65"/>
      <c r="D281" s="65" t="str">
        <f t="shared" ca="1" si="3"/>
        <v/>
      </c>
      <c r="E281" s="65" t="str" cm="1">
        <f t="array" aca="1" ref="E281" ca="1">IF(ISNUMBER(SEARCH("Bit", $J281)), "", INDEX(E:E,MAX(IF(OFFSET(E281,-25,0,24,1)&lt;&gt;"",ROW(OFFSET(E281,-25,0,24,1)))),)+1)</f>
        <v/>
      </c>
      <c r="F281" s="65"/>
      <c r="G281" s="65"/>
      <c r="H281" s="65"/>
      <c r="I281" s="65"/>
      <c r="J281" s="69" t="s">
        <v>397</v>
      </c>
      <c r="K281" s="69"/>
      <c r="L281" s="70" t="s">
        <v>403</v>
      </c>
      <c r="M281" s="71"/>
      <c r="P281" s="17"/>
      <c r="Q281" s="17"/>
    </row>
    <row r="282" spans="1:17" s="16" customFormat="1" ht="15.6" hidden="1" outlineLevel="1" x14ac:dyDescent="0.3">
      <c r="A282" s="75"/>
      <c r="B282" s="91"/>
      <c r="C282" s="65"/>
      <c r="D282" s="65" t="str">
        <f t="shared" ca="1" si="3"/>
        <v/>
      </c>
      <c r="E282" s="65" t="str" cm="1">
        <f t="array" aca="1" ref="E282" ca="1">IF(ISNUMBER(SEARCH("Bit", $J282)), "", INDEX(E:E,MAX(IF(OFFSET(E282,-25,0,24,1)&lt;&gt;"",ROW(OFFSET(E282,-25,0,24,1)))),)+1)</f>
        <v/>
      </c>
      <c r="F282" s="65"/>
      <c r="G282" s="65"/>
      <c r="H282" s="65"/>
      <c r="I282" s="65"/>
      <c r="J282" s="69" t="s">
        <v>23</v>
      </c>
      <c r="K282" s="69"/>
      <c r="L282" s="70" t="s">
        <v>425</v>
      </c>
      <c r="M282" s="71" t="s">
        <v>415</v>
      </c>
      <c r="P282" s="17"/>
      <c r="Q282" s="17"/>
    </row>
    <row r="283" spans="1:17" s="16" customFormat="1" ht="15.6" collapsed="1" x14ac:dyDescent="0.3">
      <c r="A283" s="75"/>
      <c r="B283" s="91" t="s">
        <v>432</v>
      </c>
      <c r="C283" s="65" t="s">
        <v>228</v>
      </c>
      <c r="D283" s="65" t="str">
        <f t="shared" ca="1" si="3"/>
        <v>0x062</v>
      </c>
      <c r="E283" s="65" cm="1">
        <f t="array" aca="1" ref="E283" ca="1">IF(ISNUMBER(SEARCH("Bit", $J283)), "", INDEX(E:E,MAX(IF(OFFSET(E283,-25,0,24,1)&lt;&gt;"",ROW(OFFSET(E283,-25,0,24,1)))),)+1)</f>
        <v>98</v>
      </c>
      <c r="F283" s="65" t="s">
        <v>18</v>
      </c>
      <c r="G283" s="65">
        <v>8</v>
      </c>
      <c r="H283" s="65"/>
      <c r="I283" s="65"/>
      <c r="J283" s="69"/>
      <c r="K283" s="69" t="s">
        <v>44</v>
      </c>
      <c r="L283" s="70"/>
      <c r="M283" s="71"/>
      <c r="P283" s="17"/>
      <c r="Q283" s="17"/>
    </row>
    <row r="284" spans="1:17" s="16" customFormat="1" ht="15.6" hidden="1" outlineLevel="1" x14ac:dyDescent="0.3">
      <c r="A284" s="75"/>
      <c r="B284" s="91"/>
      <c r="C284" s="65"/>
      <c r="D284" s="65" t="str">
        <f t="shared" ca="1" si="3"/>
        <v/>
      </c>
      <c r="E284" s="65" t="str" cm="1">
        <f t="array" aca="1" ref="E284" ca="1">IF(ISNUMBER(SEARCH("Bit", $J284)), "", INDEX(E:E,MAX(IF(OFFSET(E284,-25,0,24,1)&lt;&gt;"",ROW(OFFSET(E284,-25,0,24,1)))),)+1)</f>
        <v/>
      </c>
      <c r="F284" s="65"/>
      <c r="G284" s="65"/>
      <c r="H284" s="65"/>
      <c r="I284" s="65"/>
      <c r="J284" s="69" t="s">
        <v>400</v>
      </c>
      <c r="K284" s="69"/>
      <c r="L284" s="70" t="s">
        <v>406</v>
      </c>
      <c r="M284" s="71"/>
      <c r="P284" s="17"/>
      <c r="Q284" s="17"/>
    </row>
    <row r="285" spans="1:17" s="16" customFormat="1" ht="15.6" hidden="1" outlineLevel="1" x14ac:dyDescent="0.3">
      <c r="A285" s="75"/>
      <c r="B285" s="91"/>
      <c r="C285" s="65"/>
      <c r="D285" s="65" t="str">
        <f t="shared" ca="1" si="3"/>
        <v/>
      </c>
      <c r="E285" s="65" t="str" cm="1">
        <f t="array" aca="1" ref="E285" ca="1">IF(ISNUMBER(SEARCH("Bit", $J285)), "", INDEX(E:E,MAX(IF(OFFSET(E285,-25,0,24,1)&lt;&gt;"",ROW(OFFSET(E285,-25,0,24,1)))),)+1)</f>
        <v/>
      </c>
      <c r="F285" s="65"/>
      <c r="G285" s="65"/>
      <c r="H285" s="65"/>
      <c r="I285" s="65"/>
      <c r="J285" s="69" t="s">
        <v>399</v>
      </c>
      <c r="K285" s="69"/>
      <c r="L285" s="70" t="s">
        <v>405</v>
      </c>
      <c r="M285" s="71"/>
      <c r="P285" s="17"/>
      <c r="Q285" s="17"/>
    </row>
    <row r="286" spans="1:17" s="16" customFormat="1" ht="15.6" hidden="1" outlineLevel="1" x14ac:dyDescent="0.3">
      <c r="A286" s="75"/>
      <c r="B286" s="91"/>
      <c r="C286" s="65"/>
      <c r="D286" s="65" t="str">
        <f t="shared" ca="1" si="3"/>
        <v/>
      </c>
      <c r="E286" s="65" t="str" cm="1">
        <f t="array" aca="1" ref="E286" ca="1">IF(ISNUMBER(SEARCH("Bit", $J286)), "", INDEX(E:E,MAX(IF(OFFSET(E286,-25,0,24,1)&lt;&gt;"",ROW(OFFSET(E286,-25,0,24,1)))),)+1)</f>
        <v/>
      </c>
      <c r="F286" s="65"/>
      <c r="G286" s="65"/>
      <c r="H286" s="65"/>
      <c r="I286" s="65"/>
      <c r="J286" s="69" t="s">
        <v>318</v>
      </c>
      <c r="K286" s="69"/>
      <c r="L286" s="70" t="s">
        <v>426</v>
      </c>
      <c r="M286" s="71" t="s">
        <v>417</v>
      </c>
      <c r="P286" s="17"/>
      <c r="Q286" s="17"/>
    </row>
    <row r="287" spans="1:17" s="16" customFormat="1" ht="15.6" collapsed="1" x14ac:dyDescent="0.3">
      <c r="A287" s="75"/>
      <c r="B287" s="91" t="s">
        <v>433</v>
      </c>
      <c r="C287" s="65" t="s">
        <v>228</v>
      </c>
      <c r="D287" s="65" t="str">
        <f t="shared" ca="1" si="3"/>
        <v>0x063</v>
      </c>
      <c r="E287" s="65" cm="1">
        <f t="array" aca="1" ref="E287" ca="1">IF(ISNUMBER(SEARCH("Bit", $J287)), "", INDEX(E:E,MAX(IF(OFFSET(E287,-25,0,24,1)&lt;&gt;"",ROW(OFFSET(E287,-25,0,24,1)))),)+1)</f>
        <v>99</v>
      </c>
      <c r="F287" s="65" t="s">
        <v>18</v>
      </c>
      <c r="G287" s="65">
        <v>8</v>
      </c>
      <c r="H287" s="65"/>
      <c r="I287" s="65"/>
      <c r="J287" s="69"/>
      <c r="K287" s="69" t="s">
        <v>44</v>
      </c>
      <c r="L287" s="70"/>
      <c r="M287" s="71"/>
      <c r="P287" s="17"/>
      <c r="Q287" s="17"/>
    </row>
    <row r="288" spans="1:17" s="16" customFormat="1" ht="15.6" hidden="1" outlineLevel="1" x14ac:dyDescent="0.3">
      <c r="A288" s="75"/>
      <c r="B288" s="91"/>
      <c r="C288" s="65"/>
      <c r="D288" s="65" t="str">
        <f t="shared" ca="1" si="3"/>
        <v/>
      </c>
      <c r="E288" s="65" t="str" cm="1">
        <f t="array" aca="1" ref="E288" ca="1">IF(ISNUMBER(SEARCH("Bit", $J288)), "", INDEX(E:E,MAX(IF(OFFSET(E288,-25,0,24,1)&lt;&gt;"",ROW(OFFSET(E288,-25,0,24,1)))),)+1)</f>
        <v/>
      </c>
      <c r="F288" s="65"/>
      <c r="G288" s="65"/>
      <c r="H288" s="65"/>
      <c r="I288" s="65"/>
      <c r="J288" s="69" t="s">
        <v>26</v>
      </c>
      <c r="K288" s="69"/>
      <c r="L288" s="70" t="s">
        <v>427</v>
      </c>
      <c r="M288" s="71" t="s">
        <v>418</v>
      </c>
      <c r="P288" s="17"/>
      <c r="Q288" s="17"/>
    </row>
    <row r="289" spans="1:17" s="16" customFormat="1" ht="15.6" hidden="1" outlineLevel="1" x14ac:dyDescent="0.3">
      <c r="A289" s="75"/>
      <c r="B289" s="91"/>
      <c r="C289" s="65"/>
      <c r="D289" s="65" t="str">
        <f t="shared" ca="1" si="3"/>
        <v/>
      </c>
      <c r="E289" s="65" t="str" cm="1">
        <f t="array" aca="1" ref="E289" ca="1">IF(ISNUMBER(SEARCH("Bit", $J289)), "", INDEX(E:E,MAX(IF(OFFSET(E289,-25,0,24,1)&lt;&gt;"",ROW(OFFSET(E289,-25,0,24,1)))),)+1)</f>
        <v/>
      </c>
      <c r="F289" s="65"/>
      <c r="G289" s="65"/>
      <c r="H289" s="65"/>
      <c r="I289" s="65"/>
      <c r="J289" s="69" t="s">
        <v>276</v>
      </c>
      <c r="K289" s="69"/>
      <c r="L289" s="70" t="s">
        <v>408</v>
      </c>
      <c r="M289" s="71"/>
      <c r="P289" s="17"/>
      <c r="Q289" s="17"/>
    </row>
    <row r="290" spans="1:17" s="16" customFormat="1" ht="15.6" hidden="1" outlineLevel="1" x14ac:dyDescent="0.3">
      <c r="A290" s="75"/>
      <c r="B290" s="91"/>
      <c r="C290" s="65"/>
      <c r="D290" s="65" t="str">
        <f t="shared" ca="1" si="3"/>
        <v/>
      </c>
      <c r="E290" s="65" t="str" cm="1">
        <f t="array" aca="1" ref="E290" ca="1">IF(ISNUMBER(SEARCH("Bit", $J290)), "", INDEX(E:E,MAX(IF(OFFSET(E290,-25,0,24,1)&lt;&gt;"",ROW(OFFSET(E290,-25,0,24,1)))),)+1)</f>
        <v/>
      </c>
      <c r="F290" s="65"/>
      <c r="G290" s="65"/>
      <c r="H290" s="65"/>
      <c r="I290" s="65"/>
      <c r="J290" s="69" t="s">
        <v>25</v>
      </c>
      <c r="K290" s="69"/>
      <c r="L290" s="70" t="s">
        <v>407</v>
      </c>
      <c r="M290" s="71"/>
      <c r="P290" s="17"/>
      <c r="Q290" s="17"/>
    </row>
    <row r="291" spans="1:17" s="16" customFormat="1" ht="15.6" collapsed="1" x14ac:dyDescent="0.3">
      <c r="A291" s="75"/>
      <c r="B291" s="91" t="s">
        <v>434</v>
      </c>
      <c r="C291" s="65" t="s">
        <v>228</v>
      </c>
      <c r="D291" s="65" t="str">
        <f t="shared" ca="1" si="3"/>
        <v>0x064</v>
      </c>
      <c r="E291" s="65" cm="1">
        <f t="array" aca="1" ref="E291" ca="1">IF(ISNUMBER(SEARCH("Bit", $J291)), "", INDEX(E:E,MAX(IF(OFFSET(E291,-25,0,24,1)&lt;&gt;"",ROW(OFFSET(E291,-25,0,24,1)))),)+1)</f>
        <v>100</v>
      </c>
      <c r="F291" s="65" t="s">
        <v>18</v>
      </c>
      <c r="G291" s="65">
        <v>8</v>
      </c>
      <c r="H291" s="65"/>
      <c r="I291" s="65"/>
      <c r="J291" s="69"/>
      <c r="K291" s="69" t="s">
        <v>44</v>
      </c>
      <c r="L291" s="70"/>
      <c r="M291" s="71"/>
      <c r="P291" s="17"/>
      <c r="Q291" s="17"/>
    </row>
    <row r="292" spans="1:17" s="16" customFormat="1" ht="15.6" hidden="1" outlineLevel="1" x14ac:dyDescent="0.3">
      <c r="A292" s="75"/>
      <c r="B292" s="91"/>
      <c r="C292" s="65"/>
      <c r="D292" s="65" t="str">
        <f t="shared" ca="1" si="3"/>
        <v/>
      </c>
      <c r="E292" s="65" t="str" cm="1">
        <f t="array" aca="1" ref="E292" ca="1">IF(ISNUMBER(SEARCH("Bit", $J292)), "", INDEX(E:E,MAX(IF(OFFSET(E292,-25,0,24,1)&lt;&gt;"",ROW(OFFSET(E292,-25,0,24,1)))),)+1)</f>
        <v/>
      </c>
      <c r="F292" s="65"/>
      <c r="G292" s="65"/>
      <c r="H292" s="65"/>
      <c r="I292" s="65"/>
      <c r="J292" s="69" t="s">
        <v>12</v>
      </c>
      <c r="K292" s="69"/>
      <c r="L292" s="70" t="s">
        <v>428</v>
      </c>
      <c r="M292" s="71" t="s">
        <v>419</v>
      </c>
      <c r="P292" s="17"/>
      <c r="Q292" s="17"/>
    </row>
    <row r="293" spans="1:17" s="16" customFormat="1" ht="15.6" hidden="1" outlineLevel="1" x14ac:dyDescent="0.3">
      <c r="A293" s="75"/>
      <c r="B293" s="91"/>
      <c r="C293" s="65"/>
      <c r="D293" s="65" t="str">
        <f t="shared" ca="1" si="3"/>
        <v/>
      </c>
      <c r="E293" s="65" t="str" cm="1">
        <f t="array" aca="1" ref="E293" ca="1">IF(ISNUMBER(SEARCH("Bit", $J293)), "", INDEX(E:E,MAX(IF(OFFSET(E293,-25,0,24,1)&lt;&gt;"",ROW(OFFSET(E293,-25,0,24,1)))),)+1)</f>
        <v/>
      </c>
      <c r="F293" s="65"/>
      <c r="G293" s="65"/>
      <c r="H293" s="65"/>
      <c r="I293" s="65"/>
      <c r="J293" s="69" t="s">
        <v>398</v>
      </c>
      <c r="K293" s="69"/>
      <c r="L293" s="70" t="s">
        <v>410</v>
      </c>
      <c r="M293" s="71"/>
      <c r="P293" s="17"/>
      <c r="Q293" s="17"/>
    </row>
    <row r="294" spans="1:17" s="16" customFormat="1" ht="15.6" hidden="1" outlineLevel="1" x14ac:dyDescent="0.3">
      <c r="A294" s="75"/>
      <c r="B294" s="91"/>
      <c r="C294" s="65"/>
      <c r="D294" s="65" t="str">
        <f t="shared" ca="1" si="3"/>
        <v/>
      </c>
      <c r="E294" s="65" t="str" cm="1">
        <f t="array" aca="1" ref="E294" ca="1">IF(ISNUMBER(SEARCH("Bit", $J294)), "", INDEX(E:E,MAX(IF(OFFSET(E294,-25,0,24,1)&lt;&gt;"",ROW(OFFSET(E294,-25,0,24,1)))),)+1)</f>
        <v/>
      </c>
      <c r="F294" s="65"/>
      <c r="G294" s="65"/>
      <c r="H294" s="65"/>
      <c r="I294" s="65"/>
      <c r="J294" s="69" t="s">
        <v>397</v>
      </c>
      <c r="K294" s="69"/>
      <c r="L294" s="70" t="s">
        <v>409</v>
      </c>
      <c r="M294" s="71"/>
      <c r="P294" s="17"/>
      <c r="Q294" s="17"/>
    </row>
    <row r="295" spans="1:17" s="16" customFormat="1" ht="15.6" hidden="1" outlineLevel="1" x14ac:dyDescent="0.3">
      <c r="A295" s="75"/>
      <c r="B295" s="91"/>
      <c r="C295" s="65"/>
      <c r="D295" s="65" t="str">
        <f t="shared" ca="1" si="3"/>
        <v/>
      </c>
      <c r="E295" s="65" t="str" cm="1">
        <f t="array" aca="1" ref="E295" ca="1">IF(ISNUMBER(SEARCH("Bit", $J295)), "", INDEX(E:E,MAX(IF(OFFSET(E295,-25,0,24,1)&lt;&gt;"",ROW(OFFSET(E295,-25,0,24,1)))),)+1)</f>
        <v/>
      </c>
      <c r="F295" s="65"/>
      <c r="G295" s="65"/>
      <c r="H295" s="65"/>
      <c r="I295" s="65"/>
      <c r="J295" s="69" t="s">
        <v>23</v>
      </c>
      <c r="K295" s="69"/>
      <c r="L295" s="70" t="s">
        <v>429</v>
      </c>
      <c r="M295" s="71" t="s">
        <v>420</v>
      </c>
      <c r="P295" s="17"/>
      <c r="Q295" s="17"/>
    </row>
    <row r="296" spans="1:17" s="16" customFormat="1" ht="15.6" collapsed="1" x14ac:dyDescent="0.3">
      <c r="A296" s="75"/>
      <c r="B296" s="91" t="s">
        <v>435</v>
      </c>
      <c r="C296" s="65" t="s">
        <v>228</v>
      </c>
      <c r="D296" s="65" t="str">
        <f t="shared" ca="1" si="3"/>
        <v>0x065</v>
      </c>
      <c r="E296" s="65" cm="1">
        <f t="array" aca="1" ref="E296" ca="1">IF(ISNUMBER(SEARCH("Bit", $J296)), "", INDEX(E:E,MAX(IF(OFFSET(E296,-25,0,24,1)&lt;&gt;"",ROW(OFFSET(E296,-25,0,24,1)))),)+1)</f>
        <v>101</v>
      </c>
      <c r="F296" s="65" t="s">
        <v>18</v>
      </c>
      <c r="G296" s="65">
        <v>8</v>
      </c>
      <c r="H296" s="65"/>
      <c r="I296" s="65"/>
      <c r="J296" s="69"/>
      <c r="K296" s="69" t="s">
        <v>44</v>
      </c>
      <c r="L296" s="70"/>
      <c r="M296" s="71"/>
      <c r="P296" s="17"/>
      <c r="Q296" s="17"/>
    </row>
    <row r="297" spans="1:17" s="16" customFormat="1" ht="15.6" hidden="1" outlineLevel="1" x14ac:dyDescent="0.3">
      <c r="A297" s="75"/>
      <c r="B297" s="91"/>
      <c r="C297" s="65"/>
      <c r="D297" s="65" t="str">
        <f t="shared" ca="1" si="3"/>
        <v/>
      </c>
      <c r="E297" s="65" t="str" cm="1">
        <f t="array" aca="1" ref="E297" ca="1">IF(ISNUMBER(SEARCH("Bit", $J297)), "", INDEX(E:E,MAX(IF(OFFSET(E297,-25,0,24,1)&lt;&gt;"",ROW(OFFSET(E297,-25,0,24,1)))),)+1)</f>
        <v/>
      </c>
      <c r="F297" s="65"/>
      <c r="G297" s="65"/>
      <c r="H297" s="65"/>
      <c r="I297" s="65"/>
      <c r="J297" s="69" t="s">
        <v>400</v>
      </c>
      <c r="K297" s="69"/>
      <c r="L297" s="70" t="s">
        <v>665</v>
      </c>
      <c r="M297" s="71"/>
      <c r="P297" s="17"/>
      <c r="Q297" s="17"/>
    </row>
    <row r="298" spans="1:17" s="16" customFormat="1" ht="15.6" hidden="1" outlineLevel="1" x14ac:dyDescent="0.3">
      <c r="A298" s="75"/>
      <c r="B298" s="91"/>
      <c r="C298" s="65"/>
      <c r="D298" s="65" t="str">
        <f t="shared" ca="1" si="3"/>
        <v/>
      </c>
      <c r="E298" s="65" t="str" cm="1">
        <f t="array" aca="1" ref="E298" ca="1">IF(ISNUMBER(SEARCH("Bit", $J298)), "", INDEX(E:E,MAX(IF(OFFSET(E298,-25,0,24,1)&lt;&gt;"",ROW(OFFSET(E298,-25,0,24,1)))),)+1)</f>
        <v/>
      </c>
      <c r="F298" s="65"/>
      <c r="G298" s="65"/>
      <c r="H298" s="65"/>
      <c r="I298" s="65"/>
      <c r="J298" s="69" t="s">
        <v>399</v>
      </c>
      <c r="K298" s="69"/>
      <c r="L298" s="70" t="s">
        <v>412</v>
      </c>
      <c r="M298" s="71"/>
      <c r="P298" s="17"/>
      <c r="Q298" s="17"/>
    </row>
    <row r="299" spans="1:17" s="16" customFormat="1" ht="15.6" hidden="1" outlineLevel="1" x14ac:dyDescent="0.3">
      <c r="A299" s="75"/>
      <c r="B299" s="91"/>
      <c r="C299" s="65"/>
      <c r="D299" s="65" t="str">
        <f t="shared" ca="1" si="3"/>
        <v/>
      </c>
      <c r="E299" s="65" t="str" cm="1">
        <f t="array" aca="1" ref="E299" ca="1">IF(ISNUMBER(SEARCH("Bit", $J299)), "", INDEX(E:E,MAX(IF(OFFSET(E299,-25,0,24,1)&lt;&gt;"",ROW(OFFSET(E299,-25,0,24,1)))),)+1)</f>
        <v/>
      </c>
      <c r="F299" s="65"/>
      <c r="G299" s="65"/>
      <c r="H299" s="65"/>
      <c r="I299" s="65"/>
      <c r="J299" s="69" t="s">
        <v>318</v>
      </c>
      <c r="K299" s="69"/>
      <c r="L299" s="70" t="s">
        <v>586</v>
      </c>
      <c r="M299" s="71" t="s">
        <v>421</v>
      </c>
      <c r="P299" s="17"/>
      <c r="Q299" s="17"/>
    </row>
    <row r="300" spans="1:17" s="16" customFormat="1" ht="15.6" collapsed="1" x14ac:dyDescent="0.3">
      <c r="A300" s="75"/>
      <c r="B300" s="91" t="s">
        <v>437</v>
      </c>
      <c r="C300" s="65" t="s">
        <v>228</v>
      </c>
      <c r="D300" s="65" t="str">
        <f t="shared" ca="1" si="3"/>
        <v>0x066</v>
      </c>
      <c r="E300" s="65" cm="1">
        <f t="array" aca="1" ref="E300" ca="1">IF(ISNUMBER(SEARCH("Bit", $J300)), "", INDEX(E:E,MAX(IF(OFFSET(E300,-25,0,24,1)&lt;&gt;"",ROW(OFFSET(E300,-25,0,24,1)))),)+1)</f>
        <v>102</v>
      </c>
      <c r="F300" s="65" t="s">
        <v>18</v>
      </c>
      <c r="G300" s="65">
        <v>4</v>
      </c>
      <c r="H300" s="65"/>
      <c r="I300" s="65"/>
      <c r="J300" s="69"/>
      <c r="K300" s="69" t="s">
        <v>44</v>
      </c>
      <c r="L300" s="70"/>
      <c r="M300" s="71"/>
      <c r="P300" s="17"/>
      <c r="Q300" s="17"/>
    </row>
    <row r="301" spans="1:17" s="16" customFormat="1" ht="40.799999999999997" hidden="1" outlineLevel="1" x14ac:dyDescent="0.3">
      <c r="A301" s="75"/>
      <c r="B301" s="91"/>
      <c r="C301" s="65"/>
      <c r="D301" s="65" t="str">
        <f t="shared" ca="1" si="3"/>
        <v/>
      </c>
      <c r="E301" s="65" t="str" cm="1">
        <f t="array" aca="1" ref="E301" ca="1">IF(ISNUMBER(SEARCH("Bit", $J301)), "", INDEX(E:E,MAX(IF(OFFSET(E301,-25,0,24,1)&lt;&gt;"",ROW(OFFSET(E301,-25,0,24,1)))),)+1)</f>
        <v/>
      </c>
      <c r="F301" s="65"/>
      <c r="G301" s="65"/>
      <c r="H301" s="65"/>
      <c r="I301" s="65"/>
      <c r="J301" s="69" t="s">
        <v>28</v>
      </c>
      <c r="K301" s="69"/>
      <c r="L301" s="70" t="s">
        <v>664</v>
      </c>
      <c r="M301" s="71" t="s">
        <v>422</v>
      </c>
      <c r="P301" s="17"/>
      <c r="Q301" s="17"/>
    </row>
    <row r="302" spans="1:17" s="16" customFormat="1" ht="15.6" collapsed="1" x14ac:dyDescent="0.3">
      <c r="A302" s="75"/>
      <c r="B302" s="91"/>
      <c r="C302" s="65" t="s">
        <v>228</v>
      </c>
      <c r="D302" s="65" t="str">
        <f t="shared" ca="1" si="3"/>
        <v>0x067</v>
      </c>
      <c r="E302" s="65" cm="1">
        <f t="array" aca="1" ref="E302" ca="1">IF(ISNUMBER(SEARCH("Bit", $J302)), "", INDEX(E:E,MAX(IF(OFFSET(E302,-25,0,24,1)&lt;&gt;"",ROW(OFFSET(E302,-25,0,24,1)))),)+1)</f>
        <v>103</v>
      </c>
      <c r="F302" s="65" t="s">
        <v>18</v>
      </c>
      <c r="G302" s="65">
        <v>1</v>
      </c>
      <c r="H302" s="65"/>
      <c r="I302" s="65"/>
      <c r="J302" s="69"/>
      <c r="K302" s="69" t="s">
        <v>44</v>
      </c>
      <c r="L302" s="70"/>
      <c r="M302" s="71"/>
      <c r="P302" s="17"/>
      <c r="Q302" s="17"/>
    </row>
    <row r="303" spans="1:17" s="16" customFormat="1" ht="15.6" hidden="1" outlineLevel="1" x14ac:dyDescent="0.3">
      <c r="A303" s="75"/>
      <c r="B303" s="91"/>
      <c r="C303" s="65"/>
      <c r="D303" s="65" t="str">
        <f t="shared" ca="1" si="3"/>
        <v/>
      </c>
      <c r="E303" s="65" t="str" cm="1">
        <f t="array" aca="1" ref="E303" ca="1">IF(ISNUMBER(SEARCH("Bit", $J303)), "", INDEX(E:E,MAX(IF(OFFSET(E303,-25,0,24,1)&lt;&gt;"",ROW(OFFSET(E303,-25,0,24,1)))),)+1)</f>
        <v/>
      </c>
      <c r="F303" s="65"/>
      <c r="G303" s="65"/>
      <c r="H303" s="65"/>
      <c r="I303" s="65"/>
      <c r="J303" s="69" t="s">
        <v>23</v>
      </c>
      <c r="K303" s="69"/>
      <c r="L303" s="70" t="s">
        <v>21</v>
      </c>
      <c r="M303" s="71"/>
      <c r="P303" s="17"/>
      <c r="Q303" s="17"/>
    </row>
    <row r="304" spans="1:17" s="16" customFormat="1" ht="15.6" collapsed="1" x14ac:dyDescent="0.3">
      <c r="A304" s="75"/>
      <c r="B304" s="91" t="s">
        <v>531</v>
      </c>
      <c r="C304" s="65" t="s">
        <v>228</v>
      </c>
      <c r="D304" s="65" t="str">
        <f t="shared" ca="1" si="3"/>
        <v>0x068</v>
      </c>
      <c r="E304" s="65" cm="1">
        <f t="array" aca="1" ref="E304" ca="1">IF(ISNUMBER(SEARCH("Bit", $J304)), "", INDEX(E:E,MAX(IF(OFFSET(E304,-25,0,24,1)&lt;&gt;"",ROW(OFFSET(E304,-25,0,24,1)))),)+1)</f>
        <v>104</v>
      </c>
      <c r="F304" s="65" t="s">
        <v>18</v>
      </c>
      <c r="G304" s="65">
        <v>8</v>
      </c>
      <c r="H304" s="65"/>
      <c r="I304" s="65"/>
      <c r="J304" s="69"/>
      <c r="K304" s="69" t="s">
        <v>44</v>
      </c>
      <c r="L304" s="70"/>
      <c r="M304" s="71"/>
      <c r="P304" s="17"/>
      <c r="Q304" s="17"/>
    </row>
    <row r="305" spans="1:17" s="16" customFormat="1" ht="20.399999999999999" hidden="1" outlineLevel="1" x14ac:dyDescent="0.3">
      <c r="A305" s="75"/>
      <c r="B305" s="91"/>
      <c r="C305" s="65"/>
      <c r="D305" s="65" t="str">
        <f t="shared" ca="1" si="3"/>
        <v/>
      </c>
      <c r="E305" s="65" t="str" cm="1">
        <f t="array" aca="1" ref="E305" ca="1">IF(ISNUMBER(SEARCH("Bit", $J305)), "", INDEX(E:E,MAX(IF(OFFSET(E305,-25,0,24,1)&lt;&gt;"",ROW(OFFSET(E305,-25,0,24,1)))),)+1)</f>
        <v/>
      </c>
      <c r="F305" s="65"/>
      <c r="G305" s="65"/>
      <c r="H305" s="65"/>
      <c r="I305" s="65"/>
      <c r="J305" s="69" t="s">
        <v>12</v>
      </c>
      <c r="K305" s="69"/>
      <c r="L305" s="70" t="s">
        <v>466</v>
      </c>
      <c r="M305" s="71" t="s">
        <v>467</v>
      </c>
      <c r="P305" s="17"/>
      <c r="Q305" s="17"/>
    </row>
    <row r="306" spans="1:17" s="16" customFormat="1" ht="51" hidden="1" outlineLevel="1" x14ac:dyDescent="0.3">
      <c r="A306" s="75"/>
      <c r="B306" s="91"/>
      <c r="C306" s="65"/>
      <c r="D306" s="65" t="str">
        <f t="shared" ca="1" si="3"/>
        <v/>
      </c>
      <c r="E306" s="65" t="str" cm="1">
        <f t="array" aca="1" ref="E306" ca="1">IF(ISNUMBER(SEARCH("Bit", $J306)), "", INDEX(E:E,MAX(IF(OFFSET(E306,-25,0,24,1)&lt;&gt;"",ROW(OFFSET(E306,-25,0,24,1)))),)+1)</f>
        <v/>
      </c>
      <c r="F306" s="65"/>
      <c r="G306" s="65"/>
      <c r="H306" s="65"/>
      <c r="I306" s="65"/>
      <c r="J306" s="69" t="s">
        <v>468</v>
      </c>
      <c r="K306" s="69"/>
      <c r="L306" s="70" t="s">
        <v>469</v>
      </c>
      <c r="M306" s="71" t="s">
        <v>470</v>
      </c>
      <c r="P306" s="17"/>
      <c r="Q306" s="17"/>
    </row>
    <row r="307" spans="1:17" s="16" customFormat="1" ht="357" hidden="1" outlineLevel="1" x14ac:dyDescent="0.3">
      <c r="A307" s="75"/>
      <c r="B307" s="91"/>
      <c r="C307" s="65"/>
      <c r="D307" s="65" t="str">
        <f t="shared" ca="1" si="3"/>
        <v/>
      </c>
      <c r="E307" s="65" t="str" cm="1">
        <f t="array" aca="1" ref="E307" ca="1">IF(ISNUMBER(SEARCH("Bit", $J307)), "", INDEX(E:E,MAX(IF(OFFSET(E307,-25,0,24,1)&lt;&gt;"",ROW(OFFSET(E307,-25,0,24,1)))),)+1)</f>
        <v/>
      </c>
      <c r="F307" s="65"/>
      <c r="G307" s="65"/>
      <c r="H307" s="65"/>
      <c r="I307" s="65"/>
      <c r="J307" s="69" t="s">
        <v>471</v>
      </c>
      <c r="K307" s="69"/>
      <c r="L307" s="70" t="s">
        <v>472</v>
      </c>
      <c r="M307" s="71" t="s">
        <v>473</v>
      </c>
      <c r="P307" s="17"/>
      <c r="Q307" s="17"/>
    </row>
    <row r="308" spans="1:17" s="16" customFormat="1" ht="15.6" collapsed="1" x14ac:dyDescent="0.3">
      <c r="A308" s="75"/>
      <c r="B308" s="91" t="s">
        <v>532</v>
      </c>
      <c r="C308" s="65" t="s">
        <v>228</v>
      </c>
      <c r="D308" s="65" t="str">
        <f t="shared" ca="1" si="3"/>
        <v>0x069</v>
      </c>
      <c r="E308" s="65" cm="1">
        <f t="array" aca="1" ref="E308" ca="1">IF(ISNUMBER(SEARCH("Bit", $J308)), "", INDEX(E:E,MAX(IF(OFFSET(E308,-25,0,24,1)&lt;&gt;"",ROW(OFFSET(E308,-25,0,24,1)))),)+1)</f>
        <v>105</v>
      </c>
      <c r="F308" s="65" t="s">
        <v>18</v>
      </c>
      <c r="G308" s="65">
        <v>8</v>
      </c>
      <c r="H308" s="65"/>
      <c r="I308" s="65"/>
      <c r="J308" s="69"/>
      <c r="K308" s="69" t="s">
        <v>44</v>
      </c>
      <c r="L308" s="70"/>
      <c r="M308" s="71"/>
      <c r="P308" s="17"/>
      <c r="Q308" s="17"/>
    </row>
    <row r="309" spans="1:17" s="16" customFormat="1" ht="15.6" hidden="1" outlineLevel="1" x14ac:dyDescent="0.3">
      <c r="A309" s="75"/>
      <c r="B309" s="91"/>
      <c r="C309" s="65"/>
      <c r="D309" s="65" t="str">
        <f t="shared" ca="1" si="3"/>
        <v/>
      </c>
      <c r="E309" s="65" t="str" cm="1">
        <f t="array" aca="1" ref="E309" ca="1">IF(ISNUMBER(SEARCH("Bit", $J309)), "", INDEX(E:E,MAX(IF(OFFSET(E309,-25,0,24,1)&lt;&gt;"",ROW(OFFSET(E309,-25,0,24,1)))),)+1)</f>
        <v/>
      </c>
      <c r="F309" s="65"/>
      <c r="G309" s="65"/>
      <c r="H309" s="65"/>
      <c r="I309" s="65"/>
      <c r="J309" s="69" t="s">
        <v>26</v>
      </c>
      <c r="K309" s="69"/>
      <c r="L309" s="70" t="s">
        <v>21</v>
      </c>
      <c r="M309" s="71"/>
      <c r="P309" s="17"/>
      <c r="Q309" s="17"/>
    </row>
    <row r="310" spans="1:17" s="16" customFormat="1" ht="40.799999999999997" hidden="1" outlineLevel="1" x14ac:dyDescent="0.3">
      <c r="A310" s="75"/>
      <c r="B310" s="91"/>
      <c r="C310" s="65"/>
      <c r="D310" s="65" t="str">
        <f t="shared" ca="1" si="3"/>
        <v/>
      </c>
      <c r="E310" s="65" t="str" cm="1">
        <f t="array" aca="1" ref="E310" ca="1">IF(ISNUMBER(SEARCH("Bit", $J310)), "", INDEX(E:E,MAX(IF(OFFSET(E310,-25,0,24,1)&lt;&gt;"",ROW(OFFSET(E310,-25,0,24,1)))),)+1)</f>
        <v/>
      </c>
      <c r="F310" s="65"/>
      <c r="G310" s="65"/>
      <c r="H310" s="65"/>
      <c r="I310" s="65"/>
      <c r="J310" s="69" t="s">
        <v>481</v>
      </c>
      <c r="K310" s="69"/>
      <c r="L310" s="70" t="s">
        <v>475</v>
      </c>
      <c r="M310" s="71" t="s">
        <v>476</v>
      </c>
      <c r="P310" s="17"/>
      <c r="Q310" s="17"/>
    </row>
    <row r="311" spans="1:17" s="16" customFormat="1" ht="81.599999999999994" hidden="1" outlineLevel="1" x14ac:dyDescent="0.3">
      <c r="A311" s="75"/>
      <c r="B311" s="91"/>
      <c r="C311" s="65"/>
      <c r="D311" s="65" t="str">
        <f t="shared" ca="1" si="3"/>
        <v/>
      </c>
      <c r="E311" s="65" t="str" cm="1">
        <f t="array" aca="1" ref="E311" ca="1">IF(ISNUMBER(SEARCH("Bit", $J311)), "", INDEX(E:E,MAX(IF(OFFSET(E311,-25,0,24,1)&lt;&gt;"",ROW(OFFSET(E311,-25,0,24,1)))),)+1)</f>
        <v/>
      </c>
      <c r="F311" s="65"/>
      <c r="G311" s="65"/>
      <c r="H311" s="65"/>
      <c r="I311" s="65"/>
      <c r="J311" s="69" t="s">
        <v>22</v>
      </c>
      <c r="K311" s="69"/>
      <c r="L311" s="70" t="s">
        <v>477</v>
      </c>
      <c r="M311" s="71" t="s">
        <v>478</v>
      </c>
      <c r="P311" s="17"/>
      <c r="Q311" s="17"/>
    </row>
    <row r="312" spans="1:17" s="16" customFormat="1" ht="30.6" hidden="1" outlineLevel="1" x14ac:dyDescent="0.3">
      <c r="A312" s="75"/>
      <c r="B312" s="91"/>
      <c r="C312" s="65"/>
      <c r="D312" s="65" t="str">
        <f t="shared" ca="1" si="3"/>
        <v/>
      </c>
      <c r="E312" s="65" t="str" cm="1">
        <f t="array" aca="1" ref="E312" ca="1">IF(ISNUMBER(SEARCH("Bit", $J312)), "", INDEX(E:E,MAX(IF(OFFSET(E312,-25,0,24,1)&lt;&gt;"",ROW(OFFSET(E312,-25,0,24,1)))),)+1)</f>
        <v/>
      </c>
      <c r="F312" s="65"/>
      <c r="G312" s="65"/>
      <c r="H312" s="65"/>
      <c r="I312" s="65"/>
      <c r="J312" s="69" t="s">
        <v>23</v>
      </c>
      <c r="K312" s="69"/>
      <c r="L312" s="70" t="s">
        <v>479</v>
      </c>
      <c r="M312" s="71" t="s">
        <v>480</v>
      </c>
      <c r="P312" s="17"/>
      <c r="Q312" s="17"/>
    </row>
    <row r="313" spans="1:17" s="16" customFormat="1" ht="15.6" collapsed="1" x14ac:dyDescent="0.3">
      <c r="A313" s="75"/>
      <c r="B313" s="91" t="s">
        <v>533</v>
      </c>
      <c r="C313" s="65" t="s">
        <v>228</v>
      </c>
      <c r="D313" s="65" t="str">
        <f t="shared" ca="1" si="3"/>
        <v>0x06A</v>
      </c>
      <c r="E313" s="65" cm="1">
        <f t="array" aca="1" ref="E313" ca="1">IF(ISNUMBER(SEARCH("Bit", $J313)), "", INDEX(E:E,MAX(IF(OFFSET(E313,-25,0,24,1)&lt;&gt;"",ROW(OFFSET(E313,-25,0,24,1)))),)+1)</f>
        <v>106</v>
      </c>
      <c r="F313" s="65" t="s">
        <v>18</v>
      </c>
      <c r="G313" s="65">
        <v>8</v>
      </c>
      <c r="H313" s="65"/>
      <c r="I313" s="65"/>
      <c r="J313" s="69"/>
      <c r="K313" s="69" t="s">
        <v>44</v>
      </c>
      <c r="L313" s="70"/>
      <c r="M313" s="71"/>
      <c r="P313" s="17"/>
      <c r="Q313" s="17"/>
    </row>
    <row r="314" spans="1:17" s="16" customFormat="1" ht="20.399999999999999" hidden="1" outlineLevel="1" x14ac:dyDescent="0.3">
      <c r="A314" s="75"/>
      <c r="B314" s="91"/>
      <c r="C314" s="65"/>
      <c r="D314" s="65" t="str">
        <f t="shared" ref="D314:D383" ca="1" si="7">IF(E314&lt;&gt;"","0x"&amp;DEC2HEX(E314,3),"")</f>
        <v/>
      </c>
      <c r="E314" s="65" t="str" cm="1">
        <f t="array" aca="1" ref="E314" ca="1">IF(ISNUMBER(SEARCH("Bit", $J314)), "", INDEX(E:E,MAX(IF(OFFSET(E314,-25,0,24,1)&lt;&gt;"",ROW(OFFSET(E314,-25,0,24,1)))),)+1)</f>
        <v/>
      </c>
      <c r="F314" s="65"/>
      <c r="G314" s="65"/>
      <c r="H314" s="65"/>
      <c r="I314" s="65"/>
      <c r="J314" s="69" t="s">
        <v>24</v>
      </c>
      <c r="K314" s="69"/>
      <c r="L314" s="70" t="s">
        <v>484</v>
      </c>
      <c r="M314" s="71" t="s">
        <v>485</v>
      </c>
      <c r="P314" s="17"/>
      <c r="Q314" s="17"/>
    </row>
    <row r="315" spans="1:17" s="16" customFormat="1" ht="15.6" collapsed="1" x14ac:dyDescent="0.3">
      <c r="A315" s="75"/>
      <c r="B315" s="91" t="s">
        <v>534</v>
      </c>
      <c r="C315" s="65" t="s">
        <v>228</v>
      </c>
      <c r="D315" s="65" t="str">
        <f t="shared" ca="1" si="7"/>
        <v>0x06B</v>
      </c>
      <c r="E315" s="65" cm="1">
        <f t="array" aca="1" ref="E315" ca="1">IF(ISNUMBER(SEARCH("Bit", $J315)), "", INDEX(E:E,MAX(IF(OFFSET(E315,-25,0,24,1)&lt;&gt;"",ROW(OFFSET(E315,-25,0,24,1)))),)+1)</f>
        <v>107</v>
      </c>
      <c r="F315" s="65" t="s">
        <v>18</v>
      </c>
      <c r="G315" s="65">
        <v>8</v>
      </c>
      <c r="H315" s="65"/>
      <c r="I315" s="65"/>
      <c r="J315" s="69"/>
      <c r="K315" s="69" t="s">
        <v>44</v>
      </c>
      <c r="L315" s="70"/>
      <c r="M315" s="71"/>
      <c r="P315" s="17"/>
      <c r="Q315" s="17"/>
    </row>
    <row r="316" spans="1:17" s="16" customFormat="1" ht="20.399999999999999" hidden="1" outlineLevel="1" x14ac:dyDescent="0.3">
      <c r="A316" s="75"/>
      <c r="B316" s="91"/>
      <c r="C316" s="65"/>
      <c r="D316" s="65" t="str">
        <f t="shared" ca="1" si="7"/>
        <v/>
      </c>
      <c r="E316" s="65" t="str" cm="1">
        <f t="array" aca="1" ref="E316" ca="1">IF(ISNUMBER(SEARCH("Bit", $J316)), "", INDEX(E:E,MAX(IF(OFFSET(E316,-25,0,24,1)&lt;&gt;"",ROW(OFFSET(E316,-25,0,24,1)))),)+1)</f>
        <v/>
      </c>
      <c r="F316" s="65"/>
      <c r="G316" s="65"/>
      <c r="H316" s="65"/>
      <c r="I316" s="65"/>
      <c r="J316" s="69" t="s">
        <v>24</v>
      </c>
      <c r="K316" s="69"/>
      <c r="L316" s="70" t="s">
        <v>486</v>
      </c>
      <c r="M316" s="71" t="s">
        <v>487</v>
      </c>
      <c r="P316" s="17"/>
      <c r="Q316" s="17"/>
    </row>
    <row r="317" spans="1:17" s="16" customFormat="1" ht="15.6" collapsed="1" x14ac:dyDescent="0.3">
      <c r="A317" s="75"/>
      <c r="B317" s="91" t="s">
        <v>535</v>
      </c>
      <c r="C317" s="65" t="s">
        <v>228</v>
      </c>
      <c r="D317" s="65" t="str">
        <f t="shared" ca="1" si="7"/>
        <v>0x06C</v>
      </c>
      <c r="E317" s="65" cm="1">
        <f t="array" aca="1" ref="E317" ca="1">IF(ISNUMBER(SEARCH("Bit", $J317)), "", INDEX(E:E,MAX(IF(OFFSET(E317,-25,0,24,1)&lt;&gt;"",ROW(OFFSET(E317,-25,0,24,1)))),)+1)</f>
        <v>108</v>
      </c>
      <c r="F317" s="65" t="s">
        <v>18</v>
      </c>
      <c r="G317" s="65">
        <v>8</v>
      </c>
      <c r="H317" s="65"/>
      <c r="I317" s="65"/>
      <c r="J317" s="69"/>
      <c r="K317" s="69" t="s">
        <v>44</v>
      </c>
      <c r="L317" s="70"/>
      <c r="M317" s="71"/>
      <c r="P317" s="17"/>
      <c r="Q317" s="17"/>
    </row>
    <row r="318" spans="1:17" s="16" customFormat="1" ht="15.6" hidden="1" outlineLevel="1" x14ac:dyDescent="0.3">
      <c r="A318" s="75"/>
      <c r="B318" s="91"/>
      <c r="C318" s="65"/>
      <c r="D318" s="65" t="str">
        <f t="shared" ca="1" si="7"/>
        <v/>
      </c>
      <c r="E318" s="65" t="str" cm="1">
        <f t="array" aca="1" ref="E318" ca="1">IF(ISNUMBER(SEARCH("Bit", $J318)), "", INDEX(E:E,MAX(IF(OFFSET(E318,-25,0,24,1)&lt;&gt;"",ROW(OFFSET(E318,-25,0,24,1)))),)+1)</f>
        <v/>
      </c>
      <c r="F318" s="65"/>
      <c r="G318" s="65"/>
      <c r="H318" s="65"/>
      <c r="I318" s="65"/>
      <c r="J318" s="69" t="s">
        <v>27</v>
      </c>
      <c r="K318" s="69"/>
      <c r="L318" s="70" t="s">
        <v>21</v>
      </c>
      <c r="M318" s="71"/>
      <c r="P318" s="17"/>
      <c r="Q318" s="17"/>
    </row>
    <row r="319" spans="1:17" s="16" customFormat="1" ht="40.799999999999997" hidden="1" outlineLevel="1" x14ac:dyDescent="0.3">
      <c r="A319" s="75"/>
      <c r="B319" s="91"/>
      <c r="C319" s="65"/>
      <c r="D319" s="65" t="str">
        <f t="shared" ca="1" si="7"/>
        <v/>
      </c>
      <c r="E319" s="65" t="str" cm="1">
        <f t="array" aca="1" ref="E319" ca="1">IF(ISNUMBER(SEARCH("Bit", $J319)), "", INDEX(E:E,MAX(IF(OFFSET(E319,-25,0,24,1)&lt;&gt;"",ROW(OFFSET(E319,-25,0,24,1)))),)+1)</f>
        <v/>
      </c>
      <c r="F319" s="65"/>
      <c r="G319" s="65"/>
      <c r="H319" s="65"/>
      <c r="I319" s="65"/>
      <c r="J319" s="69" t="s">
        <v>28</v>
      </c>
      <c r="K319" s="69"/>
      <c r="L319" s="70" t="s">
        <v>489</v>
      </c>
      <c r="M319" s="71" t="s">
        <v>843</v>
      </c>
      <c r="P319" s="17"/>
      <c r="Q319" s="17"/>
    </row>
    <row r="320" spans="1:17" s="16" customFormat="1" ht="15.6" collapsed="1" x14ac:dyDescent="0.3">
      <c r="A320" s="75"/>
      <c r="B320" s="91"/>
      <c r="C320" s="65" t="s">
        <v>228</v>
      </c>
      <c r="D320" s="65" t="str">
        <f t="shared" ca="1" si="7"/>
        <v>0x06D</v>
      </c>
      <c r="E320" s="65" cm="1">
        <f t="array" aca="1" ref="E320" ca="1">IF(ISNUMBER(SEARCH("Bit", $J320)), "", INDEX(E:E,MAX(IF(OFFSET(E320,-25,0,24,1)&lt;&gt;"",ROW(OFFSET(E320,-25,0,24,1)))),)+1)</f>
        <v>109</v>
      </c>
      <c r="F320" s="65" t="s">
        <v>18</v>
      </c>
      <c r="G320" s="65">
        <v>8</v>
      </c>
      <c r="H320" s="65"/>
      <c r="I320" s="65"/>
      <c r="J320" s="69"/>
      <c r="K320" s="69" t="s">
        <v>44</v>
      </c>
      <c r="L320" s="70"/>
      <c r="M320" s="71"/>
      <c r="P320" s="17"/>
      <c r="Q320" s="17"/>
    </row>
    <row r="321" spans="1:17" s="16" customFormat="1" ht="15.6" hidden="1" outlineLevel="1" x14ac:dyDescent="0.3">
      <c r="A321" s="75"/>
      <c r="B321" s="91"/>
      <c r="C321" s="65"/>
      <c r="D321" s="65" t="str">
        <f t="shared" ca="1" si="7"/>
        <v/>
      </c>
      <c r="E321" s="65" t="str" cm="1">
        <f t="array" aca="1" ref="E321" ca="1">IF(ISNUMBER(SEARCH("Bit", $J321)), "", INDEX(E:E,MAX(IF(OFFSET(E321,-25,0,24,1)&lt;&gt;"",ROW(OFFSET(E321,-25,0,24,1)))),)+1)</f>
        <v/>
      </c>
      <c r="F321" s="65"/>
      <c r="G321" s="65"/>
      <c r="H321" s="65"/>
      <c r="I321" s="65"/>
      <c r="J321" s="69" t="s">
        <v>24</v>
      </c>
      <c r="K321" s="69"/>
      <c r="L321" s="70" t="s">
        <v>21</v>
      </c>
      <c r="M321" s="71"/>
      <c r="P321" s="17"/>
      <c r="Q321" s="17"/>
    </row>
    <row r="322" spans="1:17" s="16" customFormat="1" ht="15.6" collapsed="1" x14ac:dyDescent="0.3">
      <c r="A322" s="75"/>
      <c r="B322" s="91"/>
      <c r="C322" s="65" t="s">
        <v>228</v>
      </c>
      <c r="D322" s="65" t="str">
        <f t="shared" ca="1" si="7"/>
        <v>0x06E</v>
      </c>
      <c r="E322" s="65" cm="1">
        <f t="array" aca="1" ref="E322" ca="1">IF(ISNUMBER(SEARCH("Bit", $J322)), "", INDEX(E:E,MAX(IF(OFFSET(E322,-25,0,24,1)&lt;&gt;"",ROW(OFFSET(E322,-25,0,24,1)))),)+1)</f>
        <v>110</v>
      </c>
      <c r="F322" s="65" t="s">
        <v>18</v>
      </c>
      <c r="G322" s="65">
        <v>8</v>
      </c>
      <c r="H322" s="65"/>
      <c r="I322" s="65"/>
      <c r="J322" s="69"/>
      <c r="K322" s="69" t="s">
        <v>44</v>
      </c>
      <c r="L322" s="70"/>
      <c r="M322" s="71"/>
      <c r="P322" s="17"/>
      <c r="Q322" s="17"/>
    </row>
    <row r="323" spans="1:17" s="16" customFormat="1" ht="15.6" hidden="1" outlineLevel="1" x14ac:dyDescent="0.3">
      <c r="A323" s="75"/>
      <c r="B323" s="91"/>
      <c r="C323" s="65"/>
      <c r="D323" s="65" t="str">
        <f t="shared" ca="1" si="7"/>
        <v/>
      </c>
      <c r="E323" s="65" t="str" cm="1">
        <f t="array" aca="1" ref="E323" ca="1">IF(ISNUMBER(SEARCH("Bit", $J323)), "", INDEX(E:E,MAX(IF(OFFSET(E323,-25,0,24,1)&lt;&gt;"",ROW(OFFSET(E323,-25,0,24,1)))),)+1)</f>
        <v/>
      </c>
      <c r="F323" s="65"/>
      <c r="G323" s="65"/>
      <c r="H323" s="65"/>
      <c r="I323" s="65"/>
      <c r="J323" s="69" t="s">
        <v>24</v>
      </c>
      <c r="K323" s="69"/>
      <c r="L323" s="70" t="s">
        <v>21</v>
      </c>
      <c r="M323" s="71"/>
      <c r="P323" s="17"/>
      <c r="Q323" s="17"/>
    </row>
    <row r="324" spans="1:17" s="16" customFormat="1" ht="15.6" collapsed="1" x14ac:dyDescent="0.3">
      <c r="A324" s="75"/>
      <c r="B324" s="91"/>
      <c r="C324" s="65" t="s">
        <v>228</v>
      </c>
      <c r="D324" s="65" t="str">
        <f t="shared" ca="1" si="7"/>
        <v>0x06F</v>
      </c>
      <c r="E324" s="65" cm="1">
        <f t="array" aca="1" ref="E324" ca="1">IF(ISNUMBER(SEARCH("Bit", $J324)), "", INDEX(E:E,MAX(IF(OFFSET(E324,-25,0,24,1)&lt;&gt;"",ROW(OFFSET(E324,-25,0,24,1)))),)+1)</f>
        <v>111</v>
      </c>
      <c r="F324" s="65" t="s">
        <v>18</v>
      </c>
      <c r="G324" s="65">
        <v>1</v>
      </c>
      <c r="H324" s="65"/>
      <c r="I324" s="65"/>
      <c r="J324" s="69"/>
      <c r="K324" s="69" t="s">
        <v>44</v>
      </c>
      <c r="L324" s="70"/>
      <c r="M324" s="71"/>
      <c r="P324" s="17"/>
      <c r="Q324" s="17"/>
    </row>
    <row r="325" spans="1:17" s="16" customFormat="1" ht="15.6" hidden="1" outlineLevel="1" x14ac:dyDescent="0.3">
      <c r="A325" s="75"/>
      <c r="B325" s="91"/>
      <c r="C325" s="65"/>
      <c r="D325" s="65" t="str">
        <f t="shared" ca="1" si="7"/>
        <v/>
      </c>
      <c r="E325" s="65" t="str" cm="1">
        <f t="array" aca="1" ref="E325" ca="1">IF(ISNUMBER(SEARCH("Bit", $J325)), "", INDEX(E:E,MAX(IF(OFFSET(E325,-25,0,24,1)&lt;&gt;"",ROW(OFFSET(E325,-25,0,24,1)))),)+1)</f>
        <v/>
      </c>
      <c r="F325" s="65"/>
      <c r="G325" s="65"/>
      <c r="H325" s="65"/>
      <c r="I325" s="65"/>
      <c r="J325" s="69" t="s">
        <v>23</v>
      </c>
      <c r="K325" s="69"/>
      <c r="L325" s="70" t="s">
        <v>21</v>
      </c>
      <c r="M325" s="71"/>
      <c r="P325" s="17"/>
      <c r="Q325" s="17"/>
    </row>
    <row r="326" spans="1:17" s="16" customFormat="1" ht="15.6" collapsed="1" x14ac:dyDescent="0.3">
      <c r="A326" s="75"/>
      <c r="B326" s="91" t="s">
        <v>571</v>
      </c>
      <c r="C326" s="65" t="s">
        <v>30</v>
      </c>
      <c r="D326" s="65" t="str">
        <f t="shared" ca="1" si="7"/>
        <v>0x070</v>
      </c>
      <c r="E326" s="65" cm="1">
        <f t="array" aca="1" ref="E326" ca="1">IF(ISNUMBER(SEARCH("Bit", $J326)), "", INDEX(E:E,MAX(IF(OFFSET(E326,-25,0,24,1)&lt;&gt;"",ROW(OFFSET(E326,-25,0,24,1)))),)+1)</f>
        <v>112</v>
      </c>
      <c r="F326" s="65" t="s">
        <v>32</v>
      </c>
      <c r="G326" s="65">
        <v>5</v>
      </c>
      <c r="H326" s="65"/>
      <c r="I326" s="65" t="s">
        <v>752</v>
      </c>
      <c r="J326" s="69"/>
      <c r="K326" s="69" t="s">
        <v>44</v>
      </c>
      <c r="L326" s="70"/>
      <c r="M326" s="71"/>
      <c r="P326" s="17"/>
      <c r="Q326" s="17"/>
    </row>
    <row r="327" spans="1:17" s="16" customFormat="1" ht="20.399999999999999" hidden="1" outlineLevel="1" x14ac:dyDescent="0.3">
      <c r="A327" s="75"/>
      <c r="B327" s="91"/>
      <c r="C327" s="65"/>
      <c r="D327" s="65" t="str">
        <f t="shared" ca="1" si="7"/>
        <v/>
      </c>
      <c r="E327" s="65" t="str" cm="1">
        <f t="array" aca="1" ref="E327" ca="1">IF(ISNUMBER(SEARCH("Bit", $J327)), "", INDEX(E:E,MAX(IF(OFFSET(E327,-25,0,24,1)&lt;&gt;"",ROW(OFFSET(E327,-25,0,24,1)))),)+1)</f>
        <v/>
      </c>
      <c r="F327" s="65"/>
      <c r="G327" s="65"/>
      <c r="H327" s="65"/>
      <c r="I327" s="65"/>
      <c r="J327" s="69" t="s">
        <v>15</v>
      </c>
      <c r="K327" s="69"/>
      <c r="L327" s="70" t="s">
        <v>486</v>
      </c>
      <c r="M327" s="71" t="s">
        <v>572</v>
      </c>
      <c r="P327" s="17"/>
      <c r="Q327" s="17"/>
    </row>
    <row r="328" spans="1:17" s="16" customFormat="1" ht="20.399999999999999" hidden="1" outlineLevel="1" x14ac:dyDescent="0.3">
      <c r="A328" s="75"/>
      <c r="B328" s="91"/>
      <c r="C328" s="65"/>
      <c r="D328" s="65" t="str">
        <f t="shared" ca="1" si="7"/>
        <v/>
      </c>
      <c r="E328" s="65" t="str" cm="1">
        <f t="array" aca="1" ref="E328" ca="1">IF(ISNUMBER(SEARCH("Bit", $J328)), "", INDEX(E:E,MAX(IF(OFFSET(E328,-25,0,24,1)&lt;&gt;"",ROW(OFFSET(E328,-25,0,24,1)))),)+1)</f>
        <v/>
      </c>
      <c r="F328" s="65"/>
      <c r="G328" s="65"/>
      <c r="H328" s="65"/>
      <c r="I328" s="65"/>
      <c r="J328" s="69" t="s">
        <v>16</v>
      </c>
      <c r="K328" s="69"/>
      <c r="L328" s="70" t="s">
        <v>484</v>
      </c>
      <c r="M328" s="71" t="s">
        <v>573</v>
      </c>
      <c r="P328" s="17"/>
      <c r="Q328" s="17"/>
    </row>
    <row r="329" spans="1:17" s="16" customFormat="1" ht="204" hidden="1" outlineLevel="1" x14ac:dyDescent="0.3">
      <c r="A329" s="75"/>
      <c r="B329" s="91"/>
      <c r="C329" s="65"/>
      <c r="D329" s="65" t="str">
        <f t="shared" ca="1" si="7"/>
        <v/>
      </c>
      <c r="E329" s="65" t="str" cm="1">
        <f t="array" aca="1" ref="E329" ca="1">IF(ISNUMBER(SEARCH("Bit", $J329)), "", INDEX(E:E,MAX(IF(OFFSET(E329,-25,0,24,1)&lt;&gt;"",ROW(OFFSET(E329,-25,0,24,1)))),)+1)</f>
        <v/>
      </c>
      <c r="F329" s="65"/>
      <c r="G329" s="65"/>
      <c r="H329" s="65"/>
      <c r="I329" s="65"/>
      <c r="J329" s="69" t="s">
        <v>25</v>
      </c>
      <c r="K329" s="69"/>
      <c r="L329" s="70" t="s">
        <v>574</v>
      </c>
      <c r="M329" s="71" t="s">
        <v>575</v>
      </c>
      <c r="P329" s="17"/>
      <c r="Q329" s="17"/>
    </row>
    <row r="330" spans="1:17" s="16" customFormat="1" ht="15.6" collapsed="1" x14ac:dyDescent="0.3">
      <c r="A330" s="75"/>
      <c r="B330" s="91" t="s">
        <v>576</v>
      </c>
      <c r="C330" s="65" t="s">
        <v>30</v>
      </c>
      <c r="D330" s="65" t="str">
        <f t="shared" ca="1" si="7"/>
        <v>0x071</v>
      </c>
      <c r="E330" s="65" cm="1">
        <f t="array" aca="1" ref="E330" ca="1">IF(ISNUMBER(SEARCH("Bit", $J330)), "", INDEX(E:E,MAX(IF(OFFSET(E330,-25,0,24,1)&lt;&gt;"",ROW(OFFSET(E330,-25,0,24,1)))),)+1)</f>
        <v>113</v>
      </c>
      <c r="F330" s="65" t="s">
        <v>32</v>
      </c>
      <c r="G330" s="65">
        <v>8</v>
      </c>
      <c r="H330" s="65"/>
      <c r="I330" s="65"/>
      <c r="J330" s="69"/>
      <c r="K330" s="69" t="s">
        <v>44</v>
      </c>
      <c r="L330" s="70"/>
      <c r="M330" s="71"/>
      <c r="P330" s="17"/>
      <c r="Q330" s="17"/>
    </row>
    <row r="331" spans="1:17" s="16" customFormat="1" ht="30.6" hidden="1" outlineLevel="1" x14ac:dyDescent="0.3">
      <c r="A331" s="75"/>
      <c r="B331" s="91"/>
      <c r="C331" s="65"/>
      <c r="D331" s="65" t="str">
        <f t="shared" ca="1" si="7"/>
        <v/>
      </c>
      <c r="E331" s="65" t="str" cm="1">
        <f t="array" aca="1" ref="E331" ca="1">IF(ISNUMBER(SEARCH("Bit", $J331)), "", INDEX(E:E,MAX(IF(OFFSET(E331,-25,0,24,1)&lt;&gt;"",ROW(OFFSET(E331,-25,0,24,1)))),)+1)</f>
        <v/>
      </c>
      <c r="F331" s="65"/>
      <c r="G331" s="65"/>
      <c r="H331" s="65"/>
      <c r="I331" s="65"/>
      <c r="J331" s="69" t="s">
        <v>24</v>
      </c>
      <c r="K331" s="69"/>
      <c r="L331" s="70" t="s">
        <v>577</v>
      </c>
      <c r="M331" s="71" t="s">
        <v>578</v>
      </c>
      <c r="P331" s="17"/>
      <c r="Q331" s="17"/>
    </row>
    <row r="332" spans="1:17" s="16" customFormat="1" ht="15.6" collapsed="1" x14ac:dyDescent="0.3">
      <c r="A332" s="75"/>
      <c r="B332" s="91" t="s">
        <v>579</v>
      </c>
      <c r="C332" s="65" t="s">
        <v>30</v>
      </c>
      <c r="D332" s="65" t="str">
        <f t="shared" ca="1" si="7"/>
        <v>0x072</v>
      </c>
      <c r="E332" s="65" cm="1">
        <f t="array" aca="1" ref="E332" ca="1">IF(ISNUMBER(SEARCH("Bit", $J332)), "", INDEX(E:E,MAX(IF(OFFSET(E332,-25,0,24,1)&lt;&gt;"",ROW(OFFSET(E332,-25,0,24,1)))),)+1)</f>
        <v>114</v>
      </c>
      <c r="F332" s="65" t="s">
        <v>32</v>
      </c>
      <c r="G332" s="65">
        <v>8</v>
      </c>
      <c r="H332" s="65"/>
      <c r="I332" s="65"/>
      <c r="J332" s="69"/>
      <c r="K332" s="69" t="s">
        <v>44</v>
      </c>
      <c r="L332" s="70"/>
      <c r="M332" s="71"/>
      <c r="P332" s="17"/>
      <c r="Q332" s="17"/>
    </row>
    <row r="333" spans="1:17" s="16" customFormat="1" ht="30.6" hidden="1" outlineLevel="1" x14ac:dyDescent="0.3">
      <c r="A333" s="75"/>
      <c r="B333" s="91"/>
      <c r="C333" s="65"/>
      <c r="D333" s="65" t="str">
        <f t="shared" ca="1" si="7"/>
        <v/>
      </c>
      <c r="E333" s="65" t="str" cm="1">
        <f t="array" aca="1" ref="E333" ca="1">IF(ISNUMBER(SEARCH("Bit", $J333)), "", INDEX(E:E,MAX(IF(OFFSET(E333,-25,0,24,1)&lt;&gt;"",ROW(OFFSET(E333,-25,0,24,1)))),)+1)</f>
        <v/>
      </c>
      <c r="F333" s="65"/>
      <c r="G333" s="65"/>
      <c r="H333" s="65"/>
      <c r="I333" s="65"/>
      <c r="J333" s="69" t="s">
        <v>24</v>
      </c>
      <c r="K333" s="69"/>
      <c r="L333" s="70" t="s">
        <v>577</v>
      </c>
      <c r="M333" s="71" t="s">
        <v>580</v>
      </c>
      <c r="P333" s="17"/>
      <c r="Q333" s="17"/>
    </row>
    <row r="334" spans="1:17" s="16" customFormat="1" ht="15.6" collapsed="1" x14ac:dyDescent="0.3">
      <c r="A334" s="75"/>
      <c r="B334" s="91" t="s">
        <v>581</v>
      </c>
      <c r="C334" s="65" t="s">
        <v>30</v>
      </c>
      <c r="D334" s="65" t="str">
        <f t="shared" ca="1" si="7"/>
        <v>0x073</v>
      </c>
      <c r="E334" s="65" cm="1">
        <f t="array" aca="1" ref="E334" ca="1">IF(ISNUMBER(SEARCH("Bit", $J334)), "", INDEX(E:E,MAX(IF(OFFSET(E334,-25,0,24,1)&lt;&gt;"",ROW(OFFSET(E334,-25,0,24,1)))),)+1)</f>
        <v>115</v>
      </c>
      <c r="F334" s="65" t="s">
        <v>32</v>
      </c>
      <c r="G334" s="65">
        <v>2</v>
      </c>
      <c r="H334" s="65"/>
      <c r="I334" s="65"/>
      <c r="J334" s="69"/>
      <c r="K334" s="69" t="s">
        <v>44</v>
      </c>
      <c r="L334" s="70"/>
      <c r="M334" s="71"/>
      <c r="P334" s="17"/>
      <c r="Q334" s="17"/>
    </row>
    <row r="335" spans="1:17" s="16" customFormat="1" ht="20.399999999999999" hidden="1" outlineLevel="1" x14ac:dyDescent="0.3">
      <c r="A335" s="75"/>
      <c r="B335" s="91"/>
      <c r="C335" s="65"/>
      <c r="D335" s="65" t="str">
        <f t="shared" ca="1" si="7"/>
        <v/>
      </c>
      <c r="E335" s="65" t="str" cm="1">
        <f t="array" aca="1" ref="E335" ca="1">IF(ISNUMBER(SEARCH("Bit", $J335)), "", INDEX(E:E,MAX(IF(OFFSET(E335,-25,0,24,1)&lt;&gt;"",ROW(OFFSET(E335,-25,0,24,1)))),)+1)</f>
        <v/>
      </c>
      <c r="F335" s="65"/>
      <c r="G335" s="65"/>
      <c r="H335" s="65"/>
      <c r="I335" s="65"/>
      <c r="J335" s="69" t="s">
        <v>22</v>
      </c>
      <c r="K335" s="69"/>
      <c r="L335" s="70" t="s">
        <v>582</v>
      </c>
      <c r="M335" s="71" t="s">
        <v>583</v>
      </c>
      <c r="P335" s="17"/>
      <c r="Q335" s="17"/>
    </row>
    <row r="336" spans="1:17" s="16" customFormat="1" ht="40.799999999999997" hidden="1" outlineLevel="1" x14ac:dyDescent="0.3">
      <c r="A336" s="75"/>
      <c r="B336" s="91"/>
      <c r="C336" s="65"/>
      <c r="D336" s="65" t="str">
        <f t="shared" ca="1" si="7"/>
        <v/>
      </c>
      <c r="E336" s="65" t="str" cm="1">
        <f t="array" aca="1" ref="E336" ca="1">IF(ISNUMBER(SEARCH("Bit", $J336)), "", INDEX(E:E,MAX(IF(OFFSET(E336,-25,0,24,1)&lt;&gt;"",ROW(OFFSET(E336,-25,0,24,1)))),)+1)</f>
        <v/>
      </c>
      <c r="F336" s="65"/>
      <c r="G336" s="65"/>
      <c r="H336" s="65"/>
      <c r="I336" s="65"/>
      <c r="J336" s="69" t="s">
        <v>23</v>
      </c>
      <c r="K336" s="69"/>
      <c r="L336" s="70" t="s">
        <v>584</v>
      </c>
      <c r="M336" s="71" t="s">
        <v>585</v>
      </c>
      <c r="P336" s="17"/>
      <c r="Q336" s="17"/>
    </row>
    <row r="337" spans="1:17" s="16" customFormat="1" ht="15.6" collapsed="1" x14ac:dyDescent="0.3">
      <c r="A337" s="75"/>
      <c r="B337" s="91" t="s">
        <v>548</v>
      </c>
      <c r="C337" s="65" t="s">
        <v>30</v>
      </c>
      <c r="D337" s="65" t="str">
        <f t="shared" ca="1" si="7"/>
        <v>0x074</v>
      </c>
      <c r="E337" s="65" cm="1">
        <f t="array" aca="1" ref="E337" ca="1">IF(ISNUMBER(SEARCH("Bit", $J337)), "", INDEX(E:E,MAX(IF(OFFSET(E337,-25,0,24,1)&lt;&gt;"",ROW(OFFSET(E337,-25,0,24,1)))),)+1)</f>
        <v>116</v>
      </c>
      <c r="F337" s="65" t="s">
        <v>18</v>
      </c>
      <c r="G337" s="65">
        <v>8</v>
      </c>
      <c r="H337" s="65"/>
      <c r="I337" s="65"/>
      <c r="J337" s="69"/>
      <c r="K337" s="69" t="s">
        <v>44</v>
      </c>
      <c r="L337" s="70"/>
      <c r="M337" s="71"/>
      <c r="P337" s="17"/>
      <c r="Q337" s="17"/>
    </row>
    <row r="338" spans="1:17" s="16" customFormat="1" ht="20.399999999999999" hidden="1" outlineLevel="1" x14ac:dyDescent="0.3">
      <c r="A338" s="75"/>
      <c r="B338" s="91"/>
      <c r="C338" s="65"/>
      <c r="D338" s="65" t="str">
        <f t="shared" ca="1" si="7"/>
        <v/>
      </c>
      <c r="E338" s="65" t="str" cm="1">
        <f t="array" aca="1" ref="E338" ca="1">IF(ISNUMBER(SEARCH("Bit", $J338)), "", INDEX(E:E,MAX(IF(OFFSET(E338,-25,0,24,1)&lt;&gt;"",ROW(OFFSET(E338,-25,0,24,1)))),)+1)</f>
        <v/>
      </c>
      <c r="F338" s="65"/>
      <c r="G338" s="65"/>
      <c r="H338" s="65"/>
      <c r="I338" s="65"/>
      <c r="J338" s="69" t="s">
        <v>12</v>
      </c>
      <c r="K338" s="69"/>
      <c r="L338" s="70" t="s">
        <v>559</v>
      </c>
      <c r="M338" s="71" t="s">
        <v>560</v>
      </c>
      <c r="P338" s="17"/>
      <c r="Q338" s="17"/>
    </row>
    <row r="339" spans="1:17" s="16" customFormat="1" ht="15.6" hidden="1" outlineLevel="1" x14ac:dyDescent="0.3">
      <c r="A339" s="75"/>
      <c r="B339" s="91"/>
      <c r="C339" s="65"/>
      <c r="D339" s="65" t="str">
        <f t="shared" ca="1" si="7"/>
        <v/>
      </c>
      <c r="E339" s="65" t="str" cm="1">
        <f t="array" aca="1" ref="E339" ca="1">IF(ISNUMBER(SEARCH("Bit", $J339)), "", INDEX(E:E,MAX(IF(OFFSET(E339,-25,0,24,1)&lt;&gt;"",ROW(OFFSET(E339,-25,0,24,1)))),)+1)</f>
        <v/>
      </c>
      <c r="F339" s="65"/>
      <c r="G339" s="65"/>
      <c r="H339" s="65"/>
      <c r="I339" s="65"/>
      <c r="J339" s="69" t="s">
        <v>13</v>
      </c>
      <c r="K339" s="69"/>
      <c r="L339" s="70" t="s">
        <v>551</v>
      </c>
      <c r="M339" s="71" t="s">
        <v>555</v>
      </c>
      <c r="P339" s="17"/>
      <c r="Q339" s="17"/>
    </row>
    <row r="340" spans="1:17" s="16" customFormat="1" ht="20.399999999999999" hidden="1" outlineLevel="1" x14ac:dyDescent="0.3">
      <c r="A340" s="75"/>
      <c r="B340" s="91"/>
      <c r="C340" s="65"/>
      <c r="D340" s="65" t="str">
        <f t="shared" ca="1" si="7"/>
        <v/>
      </c>
      <c r="E340" s="65" t="str" cm="1">
        <f t="array" aca="1" ref="E340" ca="1">IF(ISNUMBER(SEARCH("Bit", $J340)), "", INDEX(E:E,MAX(IF(OFFSET(E340,-25,0,24,1)&lt;&gt;"",ROW(OFFSET(E340,-25,0,24,1)))),)+1)</f>
        <v/>
      </c>
      <c r="F340" s="65"/>
      <c r="G340" s="65"/>
      <c r="H340" s="65"/>
      <c r="I340" s="65"/>
      <c r="J340" s="69" t="s">
        <v>14</v>
      </c>
      <c r="K340" s="69"/>
      <c r="L340" s="70" t="s">
        <v>552</v>
      </c>
      <c r="M340" s="71" t="s">
        <v>556</v>
      </c>
      <c r="P340" s="17"/>
      <c r="Q340" s="17"/>
    </row>
    <row r="341" spans="1:17" s="16" customFormat="1" ht="51" hidden="1" outlineLevel="1" x14ac:dyDescent="0.3">
      <c r="A341" s="75"/>
      <c r="B341" s="91"/>
      <c r="C341" s="65"/>
      <c r="D341" s="65" t="str">
        <f t="shared" ca="1" si="7"/>
        <v/>
      </c>
      <c r="E341" s="65" t="str" cm="1">
        <f t="array" aca="1" ref="E341" ca="1">IF(ISNUMBER(SEARCH("Bit", $J341)), "", INDEX(E:E,MAX(IF(OFFSET(E341,-25,0,24,1)&lt;&gt;"",ROW(OFFSET(E341,-25,0,24,1)))),)+1)</f>
        <v/>
      </c>
      <c r="F341" s="65"/>
      <c r="G341" s="65"/>
      <c r="H341" s="65"/>
      <c r="I341" s="65"/>
      <c r="J341" s="69" t="s">
        <v>15</v>
      </c>
      <c r="K341" s="69"/>
      <c r="L341" s="70" t="s">
        <v>553</v>
      </c>
      <c r="M341" s="71" t="s">
        <v>557</v>
      </c>
      <c r="P341" s="17"/>
      <c r="Q341" s="17"/>
    </row>
    <row r="342" spans="1:17" s="16" customFormat="1" ht="20.399999999999999" hidden="1" outlineLevel="1" x14ac:dyDescent="0.3">
      <c r="A342" s="75"/>
      <c r="B342" s="91"/>
      <c r="C342" s="65"/>
      <c r="D342" s="65" t="str">
        <f t="shared" ca="1" si="7"/>
        <v/>
      </c>
      <c r="E342" s="65" t="str" cm="1">
        <f t="array" aca="1" ref="E342" ca="1">IF(ISNUMBER(SEARCH("Bit", $J342)), "", INDEX(E:E,MAX(IF(OFFSET(E342,-25,0,24,1)&lt;&gt;"",ROW(OFFSET(E342,-25,0,24,1)))),)+1)</f>
        <v/>
      </c>
      <c r="F342" s="65"/>
      <c r="G342" s="65"/>
      <c r="H342" s="65"/>
      <c r="I342" s="65"/>
      <c r="J342" s="69" t="s">
        <v>16</v>
      </c>
      <c r="K342" s="69"/>
      <c r="L342" s="70" t="s">
        <v>554</v>
      </c>
      <c r="M342" s="71" t="s">
        <v>558</v>
      </c>
      <c r="P342" s="17"/>
      <c r="Q342" s="17"/>
    </row>
    <row r="343" spans="1:17" s="16" customFormat="1" ht="193.8" hidden="1" outlineLevel="1" x14ac:dyDescent="0.3">
      <c r="A343" s="75"/>
      <c r="B343" s="91"/>
      <c r="C343" s="65"/>
      <c r="D343" s="65" t="str">
        <f t="shared" ca="1" si="7"/>
        <v/>
      </c>
      <c r="E343" s="65" t="str" cm="1">
        <f t="array" aca="1" ref="E343" ca="1">IF(ISNUMBER(SEARCH("Bit", $J343)), "", INDEX(E:E,MAX(IF(OFFSET(E343,-25,0,24,1)&lt;&gt;"",ROW(OFFSET(E343,-25,0,24,1)))),)+1)</f>
        <v/>
      </c>
      <c r="F343" s="65"/>
      <c r="G343" s="65"/>
      <c r="H343" s="65"/>
      <c r="I343" s="65"/>
      <c r="J343" s="69" t="s">
        <v>25</v>
      </c>
      <c r="K343" s="69"/>
      <c r="L343" s="70" t="s">
        <v>549</v>
      </c>
      <c r="M343" s="71" t="s">
        <v>550</v>
      </c>
      <c r="P343" s="17"/>
      <c r="Q343" s="17"/>
    </row>
    <row r="344" spans="1:17" s="16" customFormat="1" ht="15.6" collapsed="1" x14ac:dyDescent="0.3">
      <c r="A344" s="75"/>
      <c r="B344" s="91" t="s">
        <v>561</v>
      </c>
      <c r="C344" s="65" t="s">
        <v>30</v>
      </c>
      <c r="D344" s="65" t="str">
        <f t="shared" ca="1" si="7"/>
        <v>0x075</v>
      </c>
      <c r="E344" s="65" cm="1">
        <f t="array" aca="1" ref="E344" ca="1">IF(ISNUMBER(SEARCH("Bit", $J344)), "", INDEX(E:E,MAX(IF(OFFSET(E344,-25,0,24,1)&lt;&gt;"",ROW(OFFSET(E344,-25,0,24,1)))),)+1)</f>
        <v>117</v>
      </c>
      <c r="F344" s="65" t="s">
        <v>18</v>
      </c>
      <c r="G344" s="65">
        <v>8</v>
      </c>
      <c r="H344" s="65"/>
      <c r="I344" s="65"/>
      <c r="J344" s="69"/>
      <c r="K344" s="69" t="s">
        <v>44</v>
      </c>
      <c r="L344" s="70"/>
      <c r="M344" s="71"/>
      <c r="P344" s="17"/>
      <c r="Q344" s="17"/>
    </row>
    <row r="345" spans="1:17" s="16" customFormat="1" ht="15.6" hidden="1" outlineLevel="1" x14ac:dyDescent="0.3">
      <c r="A345" s="75"/>
      <c r="B345" s="91"/>
      <c r="C345" s="65"/>
      <c r="D345" s="65" t="str">
        <f t="shared" ca="1" si="7"/>
        <v/>
      </c>
      <c r="E345" s="65" t="str" cm="1">
        <f t="array" aca="1" ref="E345" ca="1">IF(ISNUMBER(SEARCH("Bit", $J345)), "", INDEX(E:E,MAX(IF(OFFSET(E345,-25,0,24,1)&lt;&gt;"",ROW(OFFSET(E345,-25,0,24,1)))),)+1)</f>
        <v/>
      </c>
      <c r="F345" s="65"/>
      <c r="G345" s="65"/>
      <c r="H345" s="65"/>
      <c r="I345" s="65"/>
      <c r="J345" s="69" t="s">
        <v>26</v>
      </c>
      <c r="K345" s="69"/>
      <c r="L345" s="70" t="s">
        <v>21</v>
      </c>
      <c r="M345" s="71"/>
      <c r="P345" s="17"/>
      <c r="Q345" s="17"/>
    </row>
    <row r="346" spans="1:17" s="16" customFormat="1" ht="20.399999999999999" hidden="1" outlineLevel="1" x14ac:dyDescent="0.3">
      <c r="A346" s="75"/>
      <c r="B346" s="91"/>
      <c r="C346" s="65"/>
      <c r="D346" s="65" t="str">
        <f t="shared" ca="1" si="7"/>
        <v/>
      </c>
      <c r="E346" s="65" t="str" cm="1">
        <f t="array" aca="1" ref="E346" ca="1">IF(ISNUMBER(SEARCH("Bit", $J346)), "", INDEX(E:E,MAX(IF(OFFSET(E346,-25,0,24,1)&lt;&gt;"",ROW(OFFSET(E346,-25,0,24,1)))),)+1)</f>
        <v/>
      </c>
      <c r="F346" s="65"/>
      <c r="G346" s="65"/>
      <c r="H346" s="65"/>
      <c r="I346" s="65"/>
      <c r="J346" s="69" t="s">
        <v>14</v>
      </c>
      <c r="K346" s="69"/>
      <c r="L346" s="70" t="s">
        <v>562</v>
      </c>
      <c r="M346" s="71" t="s">
        <v>563</v>
      </c>
      <c r="P346" s="17"/>
      <c r="Q346" s="17"/>
    </row>
    <row r="347" spans="1:17" s="16" customFormat="1" ht="15.6" hidden="1" outlineLevel="1" x14ac:dyDescent="0.3">
      <c r="A347" s="75"/>
      <c r="B347" s="91"/>
      <c r="C347" s="65"/>
      <c r="D347" s="65" t="str">
        <f t="shared" ca="1" si="7"/>
        <v/>
      </c>
      <c r="E347" s="65" t="str" cm="1">
        <f t="array" aca="1" ref="E347" ca="1">IF(ISNUMBER(SEARCH("Bit", $J347)), "", INDEX(E:E,MAX(IF(OFFSET(E347,-25,0,24,1)&lt;&gt;"",ROW(OFFSET(E347,-25,0,24,1)))),)+1)</f>
        <v/>
      </c>
      <c r="F347" s="65"/>
      <c r="G347" s="65"/>
      <c r="H347" s="65"/>
      <c r="I347" s="65"/>
      <c r="J347" s="69" t="s">
        <v>15</v>
      </c>
      <c r="K347" s="69"/>
      <c r="L347" s="70" t="s">
        <v>564</v>
      </c>
      <c r="M347" s="71"/>
      <c r="P347" s="17"/>
      <c r="Q347" s="17"/>
    </row>
    <row r="348" spans="1:17" s="16" customFormat="1" ht="20.399999999999999" hidden="1" outlineLevel="1" x14ac:dyDescent="0.3">
      <c r="A348" s="75"/>
      <c r="B348" s="91"/>
      <c r="C348" s="65"/>
      <c r="D348" s="65" t="str">
        <f t="shared" ca="1" si="7"/>
        <v/>
      </c>
      <c r="E348" s="65" t="str" cm="1">
        <f t="array" aca="1" ref="E348" ca="1">IF(ISNUMBER(SEARCH("Bit", $J348)), "", INDEX(E:E,MAX(IF(OFFSET(E348,-25,0,24,1)&lt;&gt;"",ROW(OFFSET(E348,-25,0,24,1)))),)+1)</f>
        <v/>
      </c>
      <c r="F348" s="65"/>
      <c r="G348" s="65"/>
      <c r="H348" s="65"/>
      <c r="I348" s="65"/>
      <c r="J348" s="69" t="s">
        <v>16</v>
      </c>
      <c r="K348" s="69"/>
      <c r="L348" s="70" t="s">
        <v>565</v>
      </c>
      <c r="M348" s="71" t="s">
        <v>566</v>
      </c>
      <c r="P348" s="17"/>
      <c r="Q348" s="17"/>
    </row>
    <row r="349" spans="1:17" s="16" customFormat="1" ht="15.6" hidden="1" outlineLevel="1" x14ac:dyDescent="0.3">
      <c r="A349" s="75"/>
      <c r="B349" s="91"/>
      <c r="C349" s="65"/>
      <c r="D349" s="65" t="str">
        <f t="shared" ca="1" si="7"/>
        <v/>
      </c>
      <c r="E349" s="65" t="str" cm="1">
        <f t="array" aca="1" ref="E349" ca="1">IF(ISNUMBER(SEARCH("Bit", $J349)), "", INDEX(E:E,MAX(IF(OFFSET(E349,-25,0,24,1)&lt;&gt;"",ROW(OFFSET(E349,-25,0,24,1)))),)+1)</f>
        <v/>
      </c>
      <c r="F349" s="65"/>
      <c r="G349" s="65"/>
      <c r="H349" s="65"/>
      <c r="I349" s="65"/>
      <c r="J349" s="69" t="s">
        <v>17</v>
      </c>
      <c r="K349" s="69"/>
      <c r="L349" s="70" t="s">
        <v>567</v>
      </c>
      <c r="M349" s="71"/>
      <c r="P349" s="17"/>
      <c r="Q349" s="17"/>
    </row>
    <row r="350" spans="1:17" s="16" customFormat="1" ht="30.6" hidden="1" outlineLevel="1" x14ac:dyDescent="0.3">
      <c r="A350" s="75"/>
      <c r="B350" s="91"/>
      <c r="C350" s="65"/>
      <c r="D350" s="65" t="str">
        <f t="shared" ca="1" si="7"/>
        <v/>
      </c>
      <c r="E350" s="65" t="str" cm="1">
        <f t="array" aca="1" ref="E350" ca="1">IF(ISNUMBER(SEARCH("Bit", $J350)), "", INDEX(E:E,MAX(IF(OFFSET(E350,-25,0,24,1)&lt;&gt;"",ROW(OFFSET(E350,-25,0,24,1)))),)+1)</f>
        <v/>
      </c>
      <c r="F350" s="65"/>
      <c r="G350" s="65"/>
      <c r="H350" s="65"/>
      <c r="I350" s="65"/>
      <c r="J350" s="69" t="s">
        <v>22</v>
      </c>
      <c r="K350" s="69"/>
      <c r="L350" s="70" t="s">
        <v>568</v>
      </c>
      <c r="M350" s="71" t="s">
        <v>569</v>
      </c>
      <c r="P350" s="17"/>
      <c r="Q350" s="17"/>
    </row>
    <row r="351" spans="1:17" s="16" customFormat="1" ht="15.6" hidden="1" outlineLevel="1" x14ac:dyDescent="0.3">
      <c r="A351" s="75"/>
      <c r="B351" s="91"/>
      <c r="C351" s="65"/>
      <c r="D351" s="65" t="str">
        <f t="shared" ca="1" si="7"/>
        <v/>
      </c>
      <c r="E351" s="65" t="str" cm="1">
        <f t="array" aca="1" ref="E351" ca="1">IF(ISNUMBER(SEARCH("Bit", $J351)), "", INDEX(E:E,MAX(IF(OFFSET(E351,-25,0,24,1)&lt;&gt;"",ROW(OFFSET(E351,-25,0,24,1)))),)+1)</f>
        <v/>
      </c>
      <c r="F351" s="65"/>
      <c r="G351" s="65"/>
      <c r="H351" s="65"/>
      <c r="I351" s="65"/>
      <c r="J351" s="69" t="s">
        <v>23</v>
      </c>
      <c r="K351" s="69"/>
      <c r="L351" s="70" t="s">
        <v>570</v>
      </c>
      <c r="M351" s="71"/>
      <c r="P351" s="17"/>
      <c r="Q351" s="17"/>
    </row>
    <row r="352" spans="1:17" s="16" customFormat="1" ht="15.6" collapsed="1" x14ac:dyDescent="0.3">
      <c r="A352" s="95"/>
      <c r="B352" s="91" t="s">
        <v>332</v>
      </c>
      <c r="C352" s="65" t="s">
        <v>30</v>
      </c>
      <c r="D352" s="65" t="str">
        <f t="shared" si="7"/>
        <v>0x080</v>
      </c>
      <c r="E352" s="65">
        <v>128</v>
      </c>
      <c r="F352" s="65" t="s">
        <v>18</v>
      </c>
      <c r="G352" s="65">
        <v>7</v>
      </c>
      <c r="H352" s="65"/>
      <c r="I352" s="65"/>
      <c r="J352" s="69"/>
      <c r="K352" s="69" t="s">
        <v>33</v>
      </c>
      <c r="L352" s="70"/>
      <c r="M352" s="71"/>
      <c r="P352" s="17"/>
      <c r="Q352" s="17"/>
    </row>
    <row r="353" spans="1:17" s="16" customFormat="1" ht="30.6" hidden="1" outlineLevel="1" x14ac:dyDescent="0.3">
      <c r="A353" s="95"/>
      <c r="B353" s="91"/>
      <c r="C353" s="65"/>
      <c r="D353" s="65" t="str">
        <f t="shared" ca="1" si="7"/>
        <v/>
      </c>
      <c r="E353" s="65" t="str" cm="1">
        <f t="array" aca="1" ref="E353" ca="1">IF(ISNUMBER(SEARCH("Bit", $J353)), "", INDEX(E:E,MAX(IF(OFFSET(E353,-25,0,24,1)&lt;&gt;"",ROW(OFFSET(E353,-25,0,24,1)))),)+1)</f>
        <v/>
      </c>
      <c r="F353" s="65"/>
      <c r="G353" s="65"/>
      <c r="H353" s="65"/>
      <c r="I353" s="65"/>
      <c r="J353" s="69" t="s">
        <v>212</v>
      </c>
      <c r="K353" s="69"/>
      <c r="L353" s="70" t="s">
        <v>333</v>
      </c>
      <c r="M353" s="71" t="s">
        <v>334</v>
      </c>
      <c r="P353" s="17"/>
      <c r="Q353" s="17"/>
    </row>
    <row r="354" spans="1:17" s="16" customFormat="1" ht="15.6" collapsed="1" x14ac:dyDescent="0.3">
      <c r="A354" s="95"/>
      <c r="B354" s="91" t="s">
        <v>335</v>
      </c>
      <c r="C354" s="65" t="s">
        <v>30</v>
      </c>
      <c r="D354" s="65" t="str">
        <f t="shared" ca="1" si="7"/>
        <v>0x081</v>
      </c>
      <c r="E354" s="65" cm="1">
        <f t="array" aca="1" ref="E354" ca="1">IF(ISNUMBER(SEARCH("Bit", $J354)), "", INDEX(E:E,MAX(IF(OFFSET(E354,-25,0,24,1)&lt;&gt;"",ROW(OFFSET(E354,-25,0,24,1)))),)+1)</f>
        <v>129</v>
      </c>
      <c r="F354" s="65" t="s">
        <v>18</v>
      </c>
      <c r="G354" s="65">
        <v>7</v>
      </c>
      <c r="H354" s="65"/>
      <c r="I354" s="65"/>
      <c r="J354" s="69"/>
      <c r="K354" s="69" t="s">
        <v>33</v>
      </c>
      <c r="L354" s="70"/>
      <c r="M354" s="71"/>
      <c r="P354" s="17"/>
      <c r="Q354" s="17"/>
    </row>
    <row r="355" spans="1:17" s="16" customFormat="1" ht="30.6" hidden="1" outlineLevel="1" x14ac:dyDescent="0.3">
      <c r="A355" s="95"/>
      <c r="B355" s="91"/>
      <c r="C355" s="65"/>
      <c r="D355" s="65" t="str">
        <f t="shared" ca="1" si="7"/>
        <v/>
      </c>
      <c r="E355" s="65" t="str" cm="1">
        <f t="array" aca="1" ref="E355" ca="1">IF(ISNUMBER(SEARCH("Bit", $J355)), "", INDEX(E:E,MAX(IF(OFFSET(E355,-25,0,24,1)&lt;&gt;"",ROW(OFFSET(E355,-25,0,24,1)))),)+1)</f>
        <v/>
      </c>
      <c r="F355" s="65"/>
      <c r="G355" s="65"/>
      <c r="H355" s="65"/>
      <c r="I355" s="65"/>
      <c r="J355" s="69" t="s">
        <v>212</v>
      </c>
      <c r="K355" s="69"/>
      <c r="L355" s="70" t="s">
        <v>336</v>
      </c>
      <c r="M355" s="71" t="s">
        <v>337</v>
      </c>
      <c r="P355" s="17"/>
      <c r="Q355" s="17"/>
    </row>
    <row r="356" spans="1:17" s="16" customFormat="1" ht="15.6" collapsed="1" x14ac:dyDescent="0.3">
      <c r="A356" s="95"/>
      <c r="B356" s="91" t="s">
        <v>338</v>
      </c>
      <c r="C356" s="65" t="s">
        <v>30</v>
      </c>
      <c r="D356" s="65" t="str">
        <f t="shared" ca="1" si="7"/>
        <v>0x082</v>
      </c>
      <c r="E356" s="65" cm="1">
        <f t="array" aca="1" ref="E356" ca="1">IF(ISNUMBER(SEARCH("Bit", $J356)), "", INDEX(E:E,MAX(IF(OFFSET(E356,-25,0,24,1)&lt;&gt;"",ROW(OFFSET(E356,-25,0,24,1)))),)+1)</f>
        <v>130</v>
      </c>
      <c r="F356" s="65" t="s">
        <v>18</v>
      </c>
      <c r="G356" s="65">
        <v>1</v>
      </c>
      <c r="H356" s="65"/>
      <c r="I356" s="65"/>
      <c r="J356" s="69"/>
      <c r="K356" s="69" t="s">
        <v>33</v>
      </c>
      <c r="L356" s="70"/>
      <c r="M356" s="71"/>
      <c r="P356" s="17"/>
      <c r="Q356" s="17"/>
    </row>
    <row r="357" spans="1:17" s="16" customFormat="1" ht="20.399999999999999" hidden="1" outlineLevel="1" x14ac:dyDescent="0.3">
      <c r="A357" s="95"/>
      <c r="B357" s="91"/>
      <c r="C357" s="65"/>
      <c r="D357" s="65" t="str">
        <f t="shared" ca="1" si="7"/>
        <v/>
      </c>
      <c r="E357" s="65" t="str" cm="1">
        <f t="array" aca="1" ref="E357" ca="1">IF(ISNUMBER(SEARCH("Bit", $J357)), "", INDEX(E:E,MAX(IF(OFFSET(E357,-25,0,24,1)&lt;&gt;"",ROW(OFFSET(E357,-25,0,24,1)))),)+1)</f>
        <v/>
      </c>
      <c r="F357" s="65"/>
      <c r="G357" s="65"/>
      <c r="H357" s="65"/>
      <c r="I357" s="65"/>
      <c r="J357" s="69" t="s">
        <v>23</v>
      </c>
      <c r="K357" s="69"/>
      <c r="L357" s="70" t="s">
        <v>339</v>
      </c>
      <c r="M357" s="71" t="s">
        <v>340</v>
      </c>
      <c r="P357" s="17"/>
      <c r="Q357" s="17"/>
    </row>
    <row r="358" spans="1:17" s="16" customFormat="1" ht="15.6" collapsed="1" x14ac:dyDescent="0.3">
      <c r="A358" s="95"/>
      <c r="B358" s="91" t="s">
        <v>727</v>
      </c>
      <c r="C358" s="65" t="s">
        <v>30</v>
      </c>
      <c r="D358" s="65" t="str">
        <f t="shared" ref="D358:D359" ca="1" si="8">IF(E358&lt;&gt;"","0x"&amp;DEC2HEX(E358,3),"")</f>
        <v>0x083</v>
      </c>
      <c r="E358" s="65" cm="1">
        <f t="array" aca="1" ref="E358" ca="1">IF(ISNUMBER(SEARCH("Bit", $J358)), "", INDEX(E:E,MAX(IF(OFFSET(E358,-25,0,24,1)&lt;&gt;"",ROW(OFFSET(E358,-25,0,24,1)))),)+1)</f>
        <v>131</v>
      </c>
      <c r="F358" s="65" t="s">
        <v>18</v>
      </c>
      <c r="G358" s="65">
        <v>1</v>
      </c>
      <c r="H358" s="65"/>
      <c r="I358" s="65"/>
      <c r="J358" s="69"/>
      <c r="K358" s="69" t="s">
        <v>33</v>
      </c>
      <c r="L358" s="70"/>
      <c r="M358" s="71"/>
      <c r="P358" s="17"/>
      <c r="Q358" s="17"/>
    </row>
    <row r="359" spans="1:17" s="16" customFormat="1" ht="20.399999999999999" hidden="1" outlineLevel="1" x14ac:dyDescent="0.3">
      <c r="A359" s="95"/>
      <c r="B359" s="91"/>
      <c r="C359" s="65"/>
      <c r="D359" s="65" t="str">
        <f t="shared" ca="1" si="8"/>
        <v/>
      </c>
      <c r="E359" s="65" t="str" cm="1">
        <f t="array" aca="1" ref="E359" ca="1">IF(ISNUMBER(SEARCH("Bit", $J359)), "", INDEX(E:E,MAX(IF(OFFSET(E359,-25,0,24,1)&lt;&gt;"",ROW(OFFSET(E359,-25,0,24,1)))),)+1)</f>
        <v/>
      </c>
      <c r="F359" s="65"/>
      <c r="G359" s="65"/>
      <c r="H359" s="65"/>
      <c r="I359" s="65"/>
      <c r="J359" s="69" t="s">
        <v>23</v>
      </c>
      <c r="K359" s="69"/>
      <c r="L359" s="70" t="s">
        <v>729</v>
      </c>
      <c r="M359" s="71" t="s">
        <v>728</v>
      </c>
      <c r="P359" s="17"/>
      <c r="Q359" s="17"/>
    </row>
    <row r="360" spans="1:17" s="16" customFormat="1" ht="15.6" collapsed="1" x14ac:dyDescent="0.3">
      <c r="A360" s="95"/>
      <c r="B360" s="91" t="s">
        <v>831</v>
      </c>
      <c r="C360" s="65" t="s">
        <v>30</v>
      </c>
      <c r="D360" s="65" t="str">
        <f t="shared" ref="D360" ca="1" si="9">IF(E360&lt;&gt;"","0x"&amp;DEC2HEX(E360,3),"")</f>
        <v>0x084</v>
      </c>
      <c r="E360" s="65" cm="1">
        <f t="array" aca="1" ref="E360" ca="1">IF(ISNUMBER(SEARCH("Bit", $J360)), "", INDEX(E:E,MAX(IF(OFFSET(E360,-25,0,24,1)&lt;&gt;"",ROW(OFFSET(E360,-25,0,24,1)))),)+1)</f>
        <v>132</v>
      </c>
      <c r="F360" s="65" t="s">
        <v>18</v>
      </c>
      <c r="G360" s="65">
        <v>1</v>
      </c>
      <c r="H360" s="65"/>
      <c r="I360" s="65"/>
      <c r="J360" s="69"/>
      <c r="K360" s="69" t="s">
        <v>33</v>
      </c>
      <c r="L360" s="70"/>
      <c r="M360" s="71"/>
      <c r="P360" s="17"/>
      <c r="Q360" s="17"/>
    </row>
    <row r="361" spans="1:17" s="16" customFormat="1" ht="15.6" hidden="1" outlineLevel="1" x14ac:dyDescent="0.3">
      <c r="A361" s="95"/>
      <c r="B361" s="91"/>
      <c r="C361" s="65"/>
      <c r="D361" s="65" t="str">
        <f t="shared" ref="D361" ca="1" si="10">IF(E361&lt;&gt;"","0x"&amp;DEC2HEX(E361,3),"")</f>
        <v/>
      </c>
      <c r="E361" s="65" t="str" cm="1">
        <f t="array" aca="1" ref="E361" ca="1">IF(ISNUMBER(SEARCH("Bit", $J361)), "", INDEX(E:E,MAX(IF(OFFSET(E361,-25,0,24,1)&lt;&gt;"",ROW(OFFSET(E361,-25,0,24,1)))),)+1)</f>
        <v/>
      </c>
      <c r="F361" s="65"/>
      <c r="G361" s="65"/>
      <c r="H361" s="65"/>
      <c r="I361" s="65"/>
      <c r="J361" s="69" t="s">
        <v>23</v>
      </c>
      <c r="K361" s="69"/>
      <c r="L361" s="70" t="s">
        <v>832</v>
      </c>
      <c r="M361" s="71" t="s">
        <v>833</v>
      </c>
      <c r="P361" s="17"/>
      <c r="Q361" s="17"/>
    </row>
    <row r="362" spans="1:17" s="16" customFormat="1" ht="15.6" collapsed="1" x14ac:dyDescent="0.3">
      <c r="A362" s="95"/>
      <c r="B362" s="91" t="s">
        <v>828</v>
      </c>
      <c r="C362" s="65" t="s">
        <v>30</v>
      </c>
      <c r="D362" s="65" t="str">
        <f t="shared" ref="D362:D363" ca="1" si="11">IF(E362&lt;&gt;"","0x"&amp;DEC2HEX(E362,3),"")</f>
        <v>0x085</v>
      </c>
      <c r="E362" s="65" cm="1">
        <f t="array" aca="1" ref="E362" ca="1">IF(ISNUMBER(SEARCH("Bit", $J362)), "", INDEX(E:E,MAX(IF(OFFSET(E362,-25,0,24,1)&lt;&gt;"",ROW(OFFSET(E362,-25,0,24,1)))),)+1)</f>
        <v>133</v>
      </c>
      <c r="F362" s="65" t="s">
        <v>18</v>
      </c>
      <c r="G362" s="65">
        <v>8</v>
      </c>
      <c r="H362" s="65"/>
      <c r="I362" s="65"/>
      <c r="J362" s="69"/>
      <c r="K362" s="69" t="s">
        <v>33</v>
      </c>
      <c r="L362" s="70"/>
      <c r="M362" s="71"/>
      <c r="P362" s="17"/>
      <c r="Q362" s="17"/>
    </row>
    <row r="363" spans="1:17" s="16" customFormat="1" ht="15.6" hidden="1" outlineLevel="1" x14ac:dyDescent="0.3">
      <c r="A363" s="95"/>
      <c r="B363" s="91"/>
      <c r="C363" s="65"/>
      <c r="D363" s="65" t="str">
        <f t="shared" ca="1" si="11"/>
        <v/>
      </c>
      <c r="E363" s="65" t="str" cm="1">
        <f t="array" aca="1" ref="E363" ca="1">IF(ISNUMBER(SEARCH("Bit", $J363)), "", INDEX(E:E,MAX(IF(OFFSET(E363,-25,0,24,1)&lt;&gt;"",ROW(OFFSET(E363,-25,0,24,1)))),)+1)</f>
        <v/>
      </c>
      <c r="F363" s="65"/>
      <c r="G363" s="65"/>
      <c r="H363" s="65"/>
      <c r="I363" s="65"/>
      <c r="J363" s="69" t="s">
        <v>24</v>
      </c>
      <c r="K363" s="69"/>
      <c r="L363" s="70" t="s">
        <v>829</v>
      </c>
      <c r="M363" s="71" t="s">
        <v>830</v>
      </c>
      <c r="P363" s="17"/>
      <c r="Q363" s="17"/>
    </row>
    <row r="364" spans="1:17" s="16" customFormat="1" ht="15.6" collapsed="1" x14ac:dyDescent="0.3">
      <c r="A364" s="95"/>
      <c r="B364" s="91" t="s">
        <v>341</v>
      </c>
      <c r="C364" s="65" t="s">
        <v>30</v>
      </c>
      <c r="D364" s="65" t="str">
        <f t="shared" si="7"/>
        <v>0x0A0</v>
      </c>
      <c r="E364" s="65">
        <v>160</v>
      </c>
      <c r="F364" s="65" t="s">
        <v>32</v>
      </c>
      <c r="G364" s="65">
        <v>8</v>
      </c>
      <c r="H364" s="65"/>
      <c r="I364" s="65"/>
      <c r="J364" s="69"/>
      <c r="K364" s="69" t="s">
        <v>546</v>
      </c>
      <c r="L364" s="70"/>
      <c r="M364" s="71"/>
      <c r="P364" s="17"/>
      <c r="Q364" s="17"/>
    </row>
    <row r="365" spans="1:17" s="16" customFormat="1" ht="30.6" hidden="1" outlineLevel="1" x14ac:dyDescent="0.3">
      <c r="A365" s="95"/>
      <c r="B365" s="91"/>
      <c r="C365" s="65"/>
      <c r="D365" s="65" t="str">
        <f t="shared" ca="1" si="7"/>
        <v/>
      </c>
      <c r="E365" s="65" t="str" cm="1">
        <f t="array" aca="1" ref="E365" ca="1">IF(ISNUMBER(SEARCH("Bit", $J365)), "", INDEX(E:E,MAX(IF(OFFSET(E365,-25,0,24,1)&lt;&gt;"",ROW(OFFSET(E365,-25,0,24,1)))),)+1)</f>
        <v/>
      </c>
      <c r="F365" s="65"/>
      <c r="G365" s="65"/>
      <c r="H365" s="65"/>
      <c r="I365" s="65"/>
      <c r="J365" s="69" t="s">
        <v>24</v>
      </c>
      <c r="K365" s="69"/>
      <c r="L365" s="70" t="s">
        <v>342</v>
      </c>
      <c r="M365" s="71" t="s">
        <v>379</v>
      </c>
      <c r="P365" s="17"/>
      <c r="Q365" s="17"/>
    </row>
    <row r="366" spans="1:17" s="16" customFormat="1" ht="15.6" collapsed="1" x14ac:dyDescent="0.3">
      <c r="A366" s="95"/>
      <c r="B366" s="91" t="s">
        <v>343</v>
      </c>
      <c r="C366" s="65" t="s">
        <v>30</v>
      </c>
      <c r="D366" s="65" t="str">
        <f t="shared" ca="1" si="7"/>
        <v>0x0A1</v>
      </c>
      <c r="E366" s="65" cm="1">
        <f t="array" aca="1" ref="E366" ca="1">IF(ISNUMBER(SEARCH("Bit", $J366)), "", INDEX(E:E,MAX(IF(OFFSET(E366,-25,0,24,1)&lt;&gt;"",ROW(OFFSET(E366,-25,0,24,1)))),)+1)</f>
        <v>161</v>
      </c>
      <c r="F366" s="65" t="s">
        <v>32</v>
      </c>
      <c r="G366" s="65">
        <v>8</v>
      </c>
      <c r="H366" s="65"/>
      <c r="I366" s="65"/>
      <c r="J366" s="69"/>
      <c r="K366" s="69" t="s">
        <v>546</v>
      </c>
      <c r="L366" s="70"/>
      <c r="M366" s="71"/>
      <c r="P366" s="17"/>
      <c r="Q366" s="17"/>
    </row>
    <row r="367" spans="1:17" s="16" customFormat="1" ht="30.6" hidden="1" outlineLevel="1" x14ac:dyDescent="0.3">
      <c r="A367" s="95"/>
      <c r="B367" s="91"/>
      <c r="C367" s="65"/>
      <c r="D367" s="65" t="str">
        <f t="shared" ca="1" si="7"/>
        <v/>
      </c>
      <c r="E367" s="65" t="str" cm="1">
        <f t="array" aca="1" ref="E367" ca="1">IF(ISNUMBER(SEARCH("Bit", $J367)), "", INDEX(E:E,MAX(IF(OFFSET(E367,-25,0,24,1)&lt;&gt;"",ROW(OFFSET(E367,-25,0,24,1)))),)+1)</f>
        <v/>
      </c>
      <c r="F367" s="65"/>
      <c r="G367" s="65"/>
      <c r="H367" s="65"/>
      <c r="I367" s="65"/>
      <c r="J367" s="69" t="s">
        <v>24</v>
      </c>
      <c r="K367" s="69"/>
      <c r="L367" s="70" t="s">
        <v>342</v>
      </c>
      <c r="M367" s="71" t="s">
        <v>380</v>
      </c>
      <c r="P367" s="17"/>
      <c r="Q367" s="17"/>
    </row>
    <row r="368" spans="1:17" s="16" customFormat="1" ht="15.6" collapsed="1" x14ac:dyDescent="0.3">
      <c r="A368" s="95"/>
      <c r="B368" s="91" t="s">
        <v>344</v>
      </c>
      <c r="C368" s="65" t="s">
        <v>30</v>
      </c>
      <c r="D368" s="65" t="str">
        <f t="shared" ca="1" si="7"/>
        <v>0x0A2</v>
      </c>
      <c r="E368" s="65" cm="1">
        <f t="array" aca="1" ref="E368" ca="1">IF(ISNUMBER(SEARCH("Bit", $J368)), "", INDEX(E:E,MAX(IF(OFFSET(E368,-25,0,24,1)&lt;&gt;"",ROW(OFFSET(E368,-25,0,24,1)))),)+1)</f>
        <v>162</v>
      </c>
      <c r="F368" s="65" t="s">
        <v>32</v>
      </c>
      <c r="G368" s="65">
        <v>8</v>
      </c>
      <c r="H368" s="65"/>
      <c r="I368" s="65"/>
      <c r="J368" s="69"/>
      <c r="K368" s="69" t="s">
        <v>546</v>
      </c>
      <c r="L368" s="70"/>
      <c r="M368" s="71"/>
      <c r="P368" s="17"/>
      <c r="Q368" s="17"/>
    </row>
    <row r="369" spans="1:17" s="16" customFormat="1" ht="30.6" hidden="1" outlineLevel="1" x14ac:dyDescent="0.3">
      <c r="A369" s="95"/>
      <c r="B369" s="91"/>
      <c r="C369" s="65"/>
      <c r="D369" s="65" t="str">
        <f t="shared" ca="1" si="7"/>
        <v/>
      </c>
      <c r="E369" s="65" t="str" cm="1">
        <f t="array" aca="1" ref="E369" ca="1">IF(ISNUMBER(SEARCH("Bit", $J369)), "", INDEX(E:E,MAX(IF(OFFSET(E369,-25,0,24,1)&lt;&gt;"",ROW(OFFSET(E369,-25,0,24,1)))),)+1)</f>
        <v/>
      </c>
      <c r="F369" s="65"/>
      <c r="G369" s="65"/>
      <c r="H369" s="65"/>
      <c r="I369" s="65"/>
      <c r="J369" s="69" t="s">
        <v>24</v>
      </c>
      <c r="K369" s="69"/>
      <c r="L369" s="70" t="s">
        <v>342</v>
      </c>
      <c r="M369" s="71" t="s">
        <v>381</v>
      </c>
      <c r="P369" s="17"/>
      <c r="Q369" s="17"/>
    </row>
    <row r="370" spans="1:17" s="16" customFormat="1" ht="15.6" collapsed="1" x14ac:dyDescent="0.3">
      <c r="A370" s="95"/>
      <c r="B370" s="91" t="s">
        <v>345</v>
      </c>
      <c r="C370" s="65" t="s">
        <v>30</v>
      </c>
      <c r="D370" s="65" t="str">
        <f t="shared" ca="1" si="7"/>
        <v>0x0A3</v>
      </c>
      <c r="E370" s="65" cm="1">
        <f t="array" aca="1" ref="E370" ca="1">IF(ISNUMBER(SEARCH("Bit", $J370)), "", INDEX(E:E,MAX(IF(OFFSET(E370,-25,0,24,1)&lt;&gt;"",ROW(OFFSET(E370,-25,0,24,1)))),)+1)</f>
        <v>163</v>
      </c>
      <c r="F370" s="65" t="s">
        <v>32</v>
      </c>
      <c r="G370" s="65">
        <v>8</v>
      </c>
      <c r="H370" s="65"/>
      <c r="I370" s="65"/>
      <c r="J370" s="69"/>
      <c r="K370" s="69" t="s">
        <v>546</v>
      </c>
      <c r="L370" s="70"/>
      <c r="M370" s="71"/>
      <c r="P370" s="17"/>
      <c r="Q370" s="17"/>
    </row>
    <row r="371" spans="1:17" s="16" customFormat="1" ht="30.6" hidden="1" outlineLevel="1" x14ac:dyDescent="0.3">
      <c r="A371" s="95"/>
      <c r="B371" s="91"/>
      <c r="C371" s="65"/>
      <c r="D371" s="65" t="str">
        <f t="shared" ca="1" si="7"/>
        <v/>
      </c>
      <c r="E371" s="65" t="str" cm="1">
        <f t="array" aca="1" ref="E371" ca="1">IF(ISNUMBER(SEARCH("Bit", $J371)), "", INDEX(E:E,MAX(IF(OFFSET(E371,-25,0,24,1)&lt;&gt;"",ROW(OFFSET(E371,-25,0,24,1)))),)+1)</f>
        <v/>
      </c>
      <c r="F371" s="65"/>
      <c r="G371" s="65"/>
      <c r="H371" s="65"/>
      <c r="I371" s="65"/>
      <c r="J371" s="69" t="s">
        <v>24</v>
      </c>
      <c r="K371" s="69"/>
      <c r="L371" s="70" t="s">
        <v>342</v>
      </c>
      <c r="M371" s="71" t="s">
        <v>382</v>
      </c>
      <c r="P371" s="17"/>
      <c r="Q371" s="17"/>
    </row>
    <row r="372" spans="1:17" s="16" customFormat="1" ht="15.6" collapsed="1" x14ac:dyDescent="0.3">
      <c r="A372" s="95"/>
      <c r="B372" s="91" t="s">
        <v>346</v>
      </c>
      <c r="C372" s="65" t="s">
        <v>30</v>
      </c>
      <c r="D372" s="65" t="str">
        <f t="shared" ca="1" si="7"/>
        <v>0x0A4</v>
      </c>
      <c r="E372" s="65" cm="1">
        <f t="array" aca="1" ref="E372" ca="1">IF(ISNUMBER(SEARCH("Bit", $J372)), "", INDEX(E:E,MAX(IF(OFFSET(E372,-25,0,24,1)&lt;&gt;"",ROW(OFFSET(E372,-25,0,24,1)))),)+1)</f>
        <v>164</v>
      </c>
      <c r="F372" s="65" t="s">
        <v>32</v>
      </c>
      <c r="G372" s="65">
        <v>8</v>
      </c>
      <c r="H372" s="65"/>
      <c r="I372" s="65"/>
      <c r="J372" s="69"/>
      <c r="K372" s="69" t="s">
        <v>546</v>
      </c>
      <c r="L372" s="70"/>
      <c r="M372" s="71"/>
      <c r="P372" s="17"/>
      <c r="Q372" s="17"/>
    </row>
    <row r="373" spans="1:17" s="16" customFormat="1" ht="30.6" hidden="1" outlineLevel="1" x14ac:dyDescent="0.3">
      <c r="A373" s="95"/>
      <c r="B373" s="91"/>
      <c r="C373" s="65"/>
      <c r="D373" s="65" t="str">
        <f t="shared" ca="1" si="7"/>
        <v/>
      </c>
      <c r="E373" s="65" t="str" cm="1">
        <f t="array" aca="1" ref="E373" ca="1">IF(ISNUMBER(SEARCH("Bit", $J373)), "", INDEX(E:E,MAX(IF(OFFSET(E373,-25,0,24,1)&lt;&gt;"",ROW(OFFSET(E373,-25,0,24,1)))),)+1)</f>
        <v/>
      </c>
      <c r="F373" s="65"/>
      <c r="G373" s="65"/>
      <c r="H373" s="65"/>
      <c r="I373" s="65"/>
      <c r="J373" s="69" t="s">
        <v>24</v>
      </c>
      <c r="K373" s="69"/>
      <c r="L373" s="70" t="s">
        <v>342</v>
      </c>
      <c r="M373" s="71" t="s">
        <v>383</v>
      </c>
      <c r="P373" s="17"/>
      <c r="Q373" s="17"/>
    </row>
    <row r="374" spans="1:17" s="16" customFormat="1" ht="15.6" collapsed="1" x14ac:dyDescent="0.3">
      <c r="A374" s="95"/>
      <c r="B374" s="91" t="s">
        <v>347</v>
      </c>
      <c r="C374" s="65" t="s">
        <v>30</v>
      </c>
      <c r="D374" s="65" t="str">
        <f t="shared" ca="1" si="7"/>
        <v>0x0A5</v>
      </c>
      <c r="E374" s="65" cm="1">
        <f t="array" aca="1" ref="E374" ca="1">IF(ISNUMBER(SEARCH("Bit", $J374)), "", INDEX(E:E,MAX(IF(OFFSET(E374,-25,0,24,1)&lt;&gt;"",ROW(OFFSET(E374,-25,0,24,1)))),)+1)</f>
        <v>165</v>
      </c>
      <c r="F374" s="65" t="s">
        <v>32</v>
      </c>
      <c r="G374" s="65">
        <v>8</v>
      </c>
      <c r="H374" s="65"/>
      <c r="I374" s="65"/>
      <c r="J374" s="69"/>
      <c r="K374" s="69" t="s">
        <v>546</v>
      </c>
      <c r="L374" s="70"/>
      <c r="M374" s="71"/>
      <c r="P374" s="17"/>
      <c r="Q374" s="17"/>
    </row>
    <row r="375" spans="1:17" s="16" customFormat="1" ht="30.6" hidden="1" outlineLevel="1" x14ac:dyDescent="0.3">
      <c r="A375" s="95"/>
      <c r="B375" s="91"/>
      <c r="C375" s="65"/>
      <c r="D375" s="65" t="str">
        <f t="shared" ca="1" si="7"/>
        <v/>
      </c>
      <c r="E375" s="65" t="str" cm="1">
        <f t="array" aca="1" ref="E375" ca="1">IF(ISNUMBER(SEARCH("Bit", $J375)), "", INDEX(E:E,MAX(IF(OFFSET(E375,-25,0,24,1)&lt;&gt;"",ROW(OFFSET(E375,-25,0,24,1)))),)+1)</f>
        <v/>
      </c>
      <c r="F375" s="65"/>
      <c r="G375" s="65"/>
      <c r="H375" s="65"/>
      <c r="I375" s="65"/>
      <c r="J375" s="69" t="s">
        <v>24</v>
      </c>
      <c r="K375" s="69"/>
      <c r="L375" s="70" t="s">
        <v>342</v>
      </c>
      <c r="M375" s="71" t="s">
        <v>384</v>
      </c>
      <c r="P375" s="17"/>
      <c r="Q375" s="17"/>
    </row>
    <row r="376" spans="1:17" s="16" customFormat="1" ht="15.6" collapsed="1" x14ac:dyDescent="0.3">
      <c r="A376" s="95"/>
      <c r="B376" s="91" t="s">
        <v>348</v>
      </c>
      <c r="C376" s="65" t="s">
        <v>30</v>
      </c>
      <c r="D376" s="65" t="str">
        <f t="shared" ca="1" si="7"/>
        <v>0x0A6</v>
      </c>
      <c r="E376" s="65" cm="1">
        <f t="array" aca="1" ref="E376" ca="1">IF(ISNUMBER(SEARCH("Bit", $J376)), "", INDEX(E:E,MAX(IF(OFFSET(E376,-25,0,24,1)&lt;&gt;"",ROW(OFFSET(E376,-25,0,24,1)))),)+1)</f>
        <v>166</v>
      </c>
      <c r="F376" s="65" t="s">
        <v>32</v>
      </c>
      <c r="G376" s="65">
        <v>8</v>
      </c>
      <c r="H376" s="65"/>
      <c r="I376" s="65"/>
      <c r="J376" s="69"/>
      <c r="K376" s="69" t="s">
        <v>546</v>
      </c>
      <c r="L376" s="70"/>
      <c r="M376" s="71"/>
      <c r="P376" s="17"/>
      <c r="Q376" s="17"/>
    </row>
    <row r="377" spans="1:17" s="16" customFormat="1" ht="30.6" hidden="1" outlineLevel="1" x14ac:dyDescent="0.3">
      <c r="A377" s="95"/>
      <c r="B377" s="91"/>
      <c r="C377" s="65"/>
      <c r="D377" s="65" t="str">
        <f t="shared" ca="1" si="7"/>
        <v/>
      </c>
      <c r="E377" s="65" t="str" cm="1">
        <f t="array" aca="1" ref="E377" ca="1">IF(ISNUMBER(SEARCH("Bit", $J377)), "", INDEX(E:E,MAX(IF(OFFSET(E377,-25,0,24,1)&lt;&gt;"",ROW(OFFSET(E377,-25,0,24,1)))),)+1)</f>
        <v/>
      </c>
      <c r="F377" s="65"/>
      <c r="G377" s="65"/>
      <c r="H377" s="65"/>
      <c r="I377" s="65"/>
      <c r="J377" s="69" t="s">
        <v>24</v>
      </c>
      <c r="K377" s="69"/>
      <c r="L377" s="70" t="s">
        <v>342</v>
      </c>
      <c r="M377" s="71" t="s">
        <v>385</v>
      </c>
      <c r="P377" s="17"/>
      <c r="Q377" s="17"/>
    </row>
    <row r="378" spans="1:17" s="16" customFormat="1" ht="15.6" collapsed="1" x14ac:dyDescent="0.3">
      <c r="A378" s="95"/>
      <c r="B378" s="91" t="s">
        <v>349</v>
      </c>
      <c r="C378" s="65" t="s">
        <v>30</v>
      </c>
      <c r="D378" s="65" t="str">
        <f t="shared" ca="1" si="7"/>
        <v>0x0A7</v>
      </c>
      <c r="E378" s="65" cm="1">
        <f t="array" aca="1" ref="E378" ca="1">IF(ISNUMBER(SEARCH("Bit", $J378)), "", INDEX(E:E,MAX(IF(OFFSET(E378,-25,0,24,1)&lt;&gt;"",ROW(OFFSET(E378,-25,0,24,1)))),)+1)</f>
        <v>167</v>
      </c>
      <c r="F378" s="65" t="s">
        <v>32</v>
      </c>
      <c r="G378" s="65">
        <v>8</v>
      </c>
      <c r="H378" s="65"/>
      <c r="I378" s="65"/>
      <c r="J378" s="69"/>
      <c r="K378" s="69" t="s">
        <v>546</v>
      </c>
      <c r="L378" s="70"/>
      <c r="M378" s="71"/>
      <c r="P378" s="17"/>
      <c r="Q378" s="17"/>
    </row>
    <row r="379" spans="1:17" s="16" customFormat="1" ht="40.799999999999997" hidden="1" outlineLevel="1" x14ac:dyDescent="0.3">
      <c r="A379" s="95"/>
      <c r="B379" s="91"/>
      <c r="C379" s="65"/>
      <c r="D379" s="65" t="str">
        <f t="shared" ca="1" si="7"/>
        <v/>
      </c>
      <c r="E379" s="65" t="str" cm="1">
        <f t="array" aca="1" ref="E379" ca="1">IF(ISNUMBER(SEARCH("Bit", $J379)), "", INDEX(E:E,MAX(IF(OFFSET(E379,-25,0,24,1)&lt;&gt;"",ROW(OFFSET(E379,-25,0,24,1)))),)+1)</f>
        <v/>
      </c>
      <c r="F379" s="65"/>
      <c r="G379" s="65"/>
      <c r="H379" s="65"/>
      <c r="I379" s="65"/>
      <c r="J379" s="69" t="s">
        <v>303</v>
      </c>
      <c r="K379" s="69"/>
      <c r="L379" s="70" t="s">
        <v>20</v>
      </c>
      <c r="M379" s="71" t="s">
        <v>386</v>
      </c>
      <c r="P379" s="17"/>
      <c r="Q379" s="17"/>
    </row>
    <row r="380" spans="1:17" s="16" customFormat="1" ht="30.6" hidden="1" outlineLevel="1" x14ac:dyDescent="0.3">
      <c r="A380" s="95"/>
      <c r="B380" s="91"/>
      <c r="C380" s="65"/>
      <c r="D380" s="65" t="str">
        <f t="shared" ca="1" si="7"/>
        <v/>
      </c>
      <c r="E380" s="65" t="str" cm="1">
        <f t="array" aca="1" ref="E380" ca="1">IF(ISNUMBER(SEARCH("Bit", $J380)), "", INDEX(E:E,MAX(IF(OFFSET(E380,-25,0,24,1)&lt;&gt;"",ROW(OFFSET(E380,-25,0,24,1)))),)+1)</f>
        <v/>
      </c>
      <c r="F380" s="65"/>
      <c r="G380" s="65"/>
      <c r="H380" s="65"/>
      <c r="I380" s="65"/>
      <c r="J380" s="69" t="s">
        <v>23</v>
      </c>
      <c r="K380" s="69"/>
      <c r="L380" s="70" t="s">
        <v>342</v>
      </c>
      <c r="M380" s="71" t="s">
        <v>387</v>
      </c>
      <c r="P380" s="17"/>
      <c r="Q380" s="17"/>
    </row>
    <row r="381" spans="1:17" s="16" customFormat="1" ht="15.6" collapsed="1" x14ac:dyDescent="0.3">
      <c r="A381" s="95"/>
      <c r="B381" s="91" t="s">
        <v>350</v>
      </c>
      <c r="C381" s="65" t="s">
        <v>30</v>
      </c>
      <c r="D381" s="65" t="str">
        <f t="shared" ca="1" si="7"/>
        <v>0x0A8</v>
      </c>
      <c r="E381" s="65" cm="1">
        <f t="array" aca="1" ref="E381" ca="1">IF(ISNUMBER(SEARCH("Bit", $J381)), "", INDEX(E:E,MAX(IF(OFFSET(E381,-25,0,24,1)&lt;&gt;"",ROW(OFFSET(E381,-25,0,24,1)))),)+1)</f>
        <v>168</v>
      </c>
      <c r="F381" s="65" t="s">
        <v>18</v>
      </c>
      <c r="G381" s="65">
        <v>3</v>
      </c>
      <c r="H381" s="65"/>
      <c r="I381" s="65" t="s">
        <v>351</v>
      </c>
      <c r="J381" s="69"/>
      <c r="K381" s="69" t="s">
        <v>546</v>
      </c>
      <c r="L381" s="70"/>
      <c r="M381" s="71"/>
      <c r="P381" s="17"/>
      <c r="Q381" s="17"/>
    </row>
    <row r="382" spans="1:17" s="16" customFormat="1" ht="86.4" hidden="1" outlineLevel="1" x14ac:dyDescent="0.3">
      <c r="A382" s="95"/>
      <c r="B382" s="91"/>
      <c r="C382" s="65"/>
      <c r="D382" s="65" t="str">
        <f t="shared" ca="1" si="7"/>
        <v/>
      </c>
      <c r="E382" s="65" t="str" cm="1">
        <f t="array" aca="1" ref="E382" ca="1">IF(ISNUMBER(SEARCH("Bit", $J382)), "", INDEX(E:E,MAX(IF(OFFSET(E382,-25,0,24,1)&lt;&gt;"",ROW(OFFSET(E382,-25,0,24,1)))),)+1)</f>
        <v/>
      </c>
      <c r="F382" s="65"/>
      <c r="G382" s="65"/>
      <c r="H382" s="65"/>
      <c r="I382" s="65"/>
      <c r="J382" s="69" t="s">
        <v>273</v>
      </c>
      <c r="K382" s="69"/>
      <c r="L382" s="70" t="s">
        <v>352</v>
      </c>
      <c r="M382" s="96" t="s">
        <v>353</v>
      </c>
      <c r="P382" s="17"/>
      <c r="Q382" s="17"/>
    </row>
    <row r="383" spans="1:17" s="16" customFormat="1" ht="30.6" hidden="1" outlineLevel="1" x14ac:dyDescent="0.3">
      <c r="A383" s="95"/>
      <c r="B383" s="91"/>
      <c r="C383" s="65"/>
      <c r="D383" s="65" t="str">
        <f t="shared" ca="1" si="7"/>
        <v/>
      </c>
      <c r="E383" s="65" t="str" cm="1">
        <f t="array" aca="1" ref="E383" ca="1">IF(ISNUMBER(SEARCH("Bit", $J383)), "", INDEX(E:E,MAX(IF(OFFSET(E383,-25,0,24,1)&lt;&gt;"",ROW(OFFSET(E383,-25,0,24,1)))),)+1)</f>
        <v/>
      </c>
      <c r="F383" s="65"/>
      <c r="G383" s="65"/>
      <c r="H383" s="65"/>
      <c r="I383" s="65"/>
      <c r="J383" s="69" t="s">
        <v>23</v>
      </c>
      <c r="K383" s="69"/>
      <c r="L383" s="70" t="s">
        <v>587</v>
      </c>
      <c r="M383" s="71" t="s">
        <v>354</v>
      </c>
      <c r="P383" s="17"/>
      <c r="Q383" s="17"/>
    </row>
    <row r="384" spans="1:17" s="16" customFormat="1" ht="15.6" collapsed="1" x14ac:dyDescent="0.3">
      <c r="A384" s="95"/>
      <c r="B384" s="91" t="s">
        <v>355</v>
      </c>
      <c r="C384" s="65" t="s">
        <v>30</v>
      </c>
      <c r="D384" s="65" t="str">
        <f t="shared" ref="D384:D448" ca="1" si="12">IF(E384&lt;&gt;"","0x"&amp;DEC2HEX(E384,3),"")</f>
        <v>0x0A9</v>
      </c>
      <c r="E384" s="65" cm="1">
        <f t="array" aca="1" ref="E384" ca="1">IF(ISNUMBER(SEARCH("Bit", $J384)), "", INDEX(E:E,MAX(IF(OFFSET(E384,-25,0,24,1)&lt;&gt;"",ROW(OFFSET(E384,-25,0,24,1)))),)+1)</f>
        <v>169</v>
      </c>
      <c r="F384" s="65" t="s">
        <v>32</v>
      </c>
      <c r="G384" s="65">
        <v>8</v>
      </c>
      <c r="H384" s="65"/>
      <c r="I384" s="65"/>
      <c r="J384" s="69"/>
      <c r="K384" s="69" t="s">
        <v>546</v>
      </c>
      <c r="L384" s="70"/>
      <c r="M384" s="71"/>
      <c r="P384" s="17"/>
      <c r="Q384" s="17"/>
    </row>
    <row r="385" spans="1:17" s="16" customFormat="1" ht="44.4" hidden="1" customHeight="1" outlineLevel="1" x14ac:dyDescent="0.3">
      <c r="A385" s="95"/>
      <c r="B385" s="91"/>
      <c r="C385" s="65"/>
      <c r="D385" s="65" t="str">
        <f t="shared" ca="1" si="12"/>
        <v/>
      </c>
      <c r="E385" s="65" t="str" cm="1">
        <f t="array" aca="1" ref="E385" ca="1">IF(ISNUMBER(SEARCH("Bit", $J385)), "", INDEX(E:E,MAX(IF(OFFSET(E385,-25,0,24,1)&lt;&gt;"",ROW(OFFSET(E385,-25,0,24,1)))),)+1)</f>
        <v/>
      </c>
      <c r="F385" s="65"/>
      <c r="G385" s="65"/>
      <c r="H385" s="65"/>
      <c r="I385" s="65"/>
      <c r="J385" s="69" t="s">
        <v>12</v>
      </c>
      <c r="K385" s="69"/>
      <c r="L385" s="70" t="s">
        <v>695</v>
      </c>
      <c r="M385" s="71" t="s">
        <v>696</v>
      </c>
      <c r="P385" s="17"/>
      <c r="Q385" s="17"/>
    </row>
    <row r="386" spans="1:17" s="16" customFormat="1" ht="33.6" hidden="1" customHeight="1" outlineLevel="1" x14ac:dyDescent="0.3">
      <c r="A386" s="95"/>
      <c r="B386" s="91"/>
      <c r="C386" s="65"/>
      <c r="D386" s="65" t="str">
        <f t="shared" ca="1" si="12"/>
        <v/>
      </c>
      <c r="E386" s="65" t="str" cm="1">
        <f t="array" aca="1" ref="E386" ca="1">IF(ISNUMBER(SEARCH("Bit", $J386)), "", INDEX(E:E,MAX(IF(OFFSET(E386,-25,0,24,1)&lt;&gt;"",ROW(OFFSET(E386,-25,0,24,1)))),)+1)</f>
        <v/>
      </c>
      <c r="F386" s="65"/>
      <c r="G386" s="65"/>
      <c r="H386" s="65"/>
      <c r="I386" s="65"/>
      <c r="J386" s="69" t="s">
        <v>698</v>
      </c>
      <c r="K386" s="69"/>
      <c r="L386" s="70" t="s">
        <v>699</v>
      </c>
      <c r="M386" s="71" t="s">
        <v>388</v>
      </c>
      <c r="P386" s="17"/>
      <c r="Q386" s="17"/>
    </row>
    <row r="387" spans="1:17" s="16" customFormat="1" ht="33.6" hidden="1" customHeight="1" outlineLevel="1" x14ac:dyDescent="0.3">
      <c r="A387" s="95"/>
      <c r="B387" s="91"/>
      <c r="C387" s="65"/>
      <c r="D387" s="65" t="str">
        <f t="shared" ca="1" si="12"/>
        <v/>
      </c>
      <c r="E387" s="65" t="str" cm="1">
        <f t="array" aca="1" ref="E387" ca="1">IF(ISNUMBER(SEARCH("Bit", $J387)), "", INDEX(E:E,MAX(IF(OFFSET(E387,-25,0,24,1)&lt;&gt;"",ROW(OFFSET(E387,-25,0,24,1)))),)+1)</f>
        <v/>
      </c>
      <c r="F387" s="65"/>
      <c r="G387" s="65"/>
      <c r="H387" s="65"/>
      <c r="I387" s="65"/>
      <c r="J387" s="69" t="s">
        <v>25</v>
      </c>
      <c r="K387" s="69"/>
      <c r="L387" s="70" t="s">
        <v>700</v>
      </c>
      <c r="M387" s="71" t="s">
        <v>388</v>
      </c>
      <c r="P387" s="17"/>
      <c r="Q387" s="17"/>
    </row>
    <row r="388" spans="1:17" s="16" customFormat="1" ht="15.6" collapsed="1" x14ac:dyDescent="0.3">
      <c r="A388" s="95"/>
      <c r="B388" s="91" t="s">
        <v>356</v>
      </c>
      <c r="C388" s="65" t="s">
        <v>30</v>
      </c>
      <c r="D388" s="65" t="str">
        <f t="shared" ca="1" si="12"/>
        <v>0x0AA</v>
      </c>
      <c r="E388" s="65" cm="1">
        <f t="array" aca="1" ref="E388" ca="1">IF(ISNUMBER(SEARCH("Bit", $J388)), "", INDEX(E:E,MAX(IF(OFFSET(E388,-25,0,24,1)&lt;&gt;"",ROW(OFFSET(E388,-25,0,24,1)))),)+1)</f>
        <v>170</v>
      </c>
      <c r="F388" s="65" t="s">
        <v>18</v>
      </c>
      <c r="G388" s="65">
        <v>4</v>
      </c>
      <c r="H388" s="65"/>
      <c r="I388" s="65"/>
      <c r="J388" s="69"/>
      <c r="K388" s="69" t="s">
        <v>546</v>
      </c>
      <c r="L388" s="70"/>
      <c r="M388" s="71"/>
      <c r="P388" s="17"/>
      <c r="Q388" s="17"/>
    </row>
    <row r="389" spans="1:17" s="16" customFormat="1" ht="21" hidden="1" customHeight="1" outlineLevel="1" x14ac:dyDescent="0.3">
      <c r="A389" s="95"/>
      <c r="B389" s="91"/>
      <c r="C389" s="65"/>
      <c r="D389" s="65" t="str">
        <f t="shared" ca="1" si="12"/>
        <v/>
      </c>
      <c r="E389" s="65" t="str" cm="1">
        <f t="array" aca="1" ref="E389" ca="1">IF(ISNUMBER(SEARCH("Bit", $J389)), "", INDEX(E:E,MAX(IF(OFFSET(E389,-25,0,24,1)&lt;&gt;"",ROW(OFFSET(E389,-25,0,24,1)))),)+1)</f>
        <v/>
      </c>
      <c r="F389" s="65"/>
      <c r="G389" s="65"/>
      <c r="H389" s="65"/>
      <c r="I389" s="65"/>
      <c r="J389" s="69" t="s">
        <v>16</v>
      </c>
      <c r="K389" s="69"/>
      <c r="L389" s="70" t="s">
        <v>590</v>
      </c>
      <c r="M389" s="71" t="s">
        <v>732</v>
      </c>
      <c r="P389" s="17"/>
      <c r="Q389" s="17"/>
    </row>
    <row r="390" spans="1:17" s="16" customFormat="1" ht="20.399999999999999" hidden="1" outlineLevel="1" x14ac:dyDescent="0.3">
      <c r="A390" s="95"/>
      <c r="B390" s="91"/>
      <c r="C390" s="65"/>
      <c r="D390" s="65" t="str">
        <f t="shared" ca="1" si="12"/>
        <v/>
      </c>
      <c r="E390" s="65" t="str" cm="1">
        <f t="array" aca="1" ref="E390" ca="1">IF(ISNUMBER(SEARCH("Bit", $J390)), "", INDEX(E:E,MAX(IF(OFFSET(E390,-25,0,24,1)&lt;&gt;"",ROW(OFFSET(E390,-25,0,24,1)))),)+1)</f>
        <v/>
      </c>
      <c r="F390" s="65"/>
      <c r="G390" s="65"/>
      <c r="H390" s="65"/>
      <c r="I390" s="65"/>
      <c r="J390" s="69" t="s">
        <v>17</v>
      </c>
      <c r="K390" s="69"/>
      <c r="L390" s="70" t="s">
        <v>357</v>
      </c>
      <c r="M390" s="71" t="s">
        <v>358</v>
      </c>
      <c r="P390" s="17"/>
      <c r="Q390" s="17"/>
    </row>
    <row r="391" spans="1:17" s="16" customFormat="1" ht="20.399999999999999" hidden="1" outlineLevel="1" x14ac:dyDescent="0.3">
      <c r="A391" s="95"/>
      <c r="B391" s="91"/>
      <c r="C391" s="65"/>
      <c r="D391" s="65" t="str">
        <f t="shared" ca="1" si="12"/>
        <v/>
      </c>
      <c r="E391" s="65" t="str" cm="1">
        <f t="array" aca="1" ref="E391" ca="1">IF(ISNUMBER(SEARCH("Bit", $J391)), "", INDEX(E:E,MAX(IF(OFFSET(E391,-25,0,24,1)&lt;&gt;"",ROW(OFFSET(E391,-25,0,24,1)))),)+1)</f>
        <v/>
      </c>
      <c r="F391" s="65"/>
      <c r="G391" s="65"/>
      <c r="H391" s="65"/>
      <c r="I391" s="65"/>
      <c r="J391" s="69" t="s">
        <v>22</v>
      </c>
      <c r="K391" s="69"/>
      <c r="L391" s="70" t="s">
        <v>359</v>
      </c>
      <c r="M391" s="71" t="s">
        <v>360</v>
      </c>
      <c r="P391" s="17"/>
      <c r="Q391" s="17"/>
    </row>
    <row r="392" spans="1:17" s="16" customFormat="1" ht="20.399999999999999" hidden="1" outlineLevel="1" x14ac:dyDescent="0.3">
      <c r="A392" s="95"/>
      <c r="B392" s="91"/>
      <c r="C392" s="65"/>
      <c r="D392" s="65" t="str">
        <f t="shared" ca="1" si="12"/>
        <v/>
      </c>
      <c r="E392" s="65" t="str" cm="1">
        <f t="array" aca="1" ref="E392" ca="1">IF(ISNUMBER(SEARCH("Bit", $J392)), "", INDEX(E:E,MAX(IF(OFFSET(E392,-25,0,24,1)&lt;&gt;"",ROW(OFFSET(E392,-25,0,24,1)))),)+1)</f>
        <v/>
      </c>
      <c r="F392" s="65"/>
      <c r="G392" s="65"/>
      <c r="H392" s="65"/>
      <c r="I392" s="65"/>
      <c r="J392" s="69" t="s">
        <v>23</v>
      </c>
      <c r="K392" s="69"/>
      <c r="L392" s="70" t="s">
        <v>361</v>
      </c>
      <c r="M392" s="71" t="s">
        <v>362</v>
      </c>
      <c r="P392" s="17"/>
      <c r="Q392" s="17"/>
    </row>
    <row r="393" spans="1:17" s="16" customFormat="1" ht="15.6" collapsed="1" x14ac:dyDescent="0.3">
      <c r="A393" s="95"/>
      <c r="B393" s="91" t="s">
        <v>363</v>
      </c>
      <c r="C393" s="65" t="s">
        <v>35</v>
      </c>
      <c r="D393" s="65" t="str">
        <f t="shared" ca="1" si="12"/>
        <v>0x0AB</v>
      </c>
      <c r="E393" s="65" cm="1">
        <f t="array" aca="1" ref="E393" ca="1">IF(ISNUMBER(SEARCH("Bit", $J393)), "", INDEX(E:E,MAX(IF(OFFSET(E393,-25,0,24,1)&lt;&gt;"",ROW(OFFSET(E393,-25,0,24,1)))),)+1)</f>
        <v>171</v>
      </c>
      <c r="F393" s="65" t="s">
        <v>18</v>
      </c>
      <c r="G393" s="65">
        <v>8</v>
      </c>
      <c r="H393" s="65"/>
      <c r="I393" s="65"/>
      <c r="J393" s="69"/>
      <c r="K393" s="69" t="s">
        <v>546</v>
      </c>
      <c r="L393" s="70"/>
      <c r="M393" s="71"/>
      <c r="P393" s="17"/>
      <c r="Q393" s="17"/>
    </row>
    <row r="394" spans="1:17" s="16" customFormat="1" ht="20.399999999999999" hidden="1" outlineLevel="1" x14ac:dyDescent="0.3">
      <c r="A394" s="95"/>
      <c r="B394" s="91"/>
      <c r="C394" s="65"/>
      <c r="D394" s="65" t="str">
        <f t="shared" ca="1" si="12"/>
        <v/>
      </c>
      <c r="E394" s="65" t="str" cm="1">
        <f t="array" aca="1" ref="E394" ca="1">IF(ISNUMBER(SEARCH("Bit", $J394)), "", INDEX(E:E,MAX(IF(OFFSET(E394,-25,0,24,1)&lt;&gt;"",ROW(OFFSET(E394,-25,0,24,1)))),)+1)</f>
        <v/>
      </c>
      <c r="F394" s="65"/>
      <c r="G394" s="65"/>
      <c r="H394" s="65"/>
      <c r="I394" s="65"/>
      <c r="J394" s="69" t="s">
        <v>12</v>
      </c>
      <c r="K394" s="69"/>
      <c r="L394" s="70" t="s">
        <v>364</v>
      </c>
      <c r="M394" s="71" t="s">
        <v>365</v>
      </c>
      <c r="P394" s="17"/>
      <c r="Q394" s="17"/>
    </row>
    <row r="395" spans="1:17" s="16" customFormat="1" ht="15.6" hidden="1" outlineLevel="1" x14ac:dyDescent="0.3">
      <c r="A395" s="95"/>
      <c r="B395" s="91"/>
      <c r="C395" s="65"/>
      <c r="D395" s="65" t="str">
        <f t="shared" ca="1" si="12"/>
        <v/>
      </c>
      <c r="E395" s="65" t="str" cm="1">
        <f t="array" aca="1" ref="E395" ca="1">IF(ISNUMBER(SEARCH("Bit", $J395)), "", INDEX(E:E,MAX(IF(OFFSET(E395,-25,0,24,1)&lt;&gt;"",ROW(OFFSET(E395,-25,0,24,1)))),)+1)</f>
        <v/>
      </c>
      <c r="F395" s="65"/>
      <c r="G395" s="65"/>
      <c r="H395" s="65"/>
      <c r="I395" s="65"/>
      <c r="J395" s="69" t="s">
        <v>13</v>
      </c>
      <c r="K395" s="69"/>
      <c r="L395" s="70" t="s">
        <v>366</v>
      </c>
      <c r="M395" s="71" t="s">
        <v>367</v>
      </c>
      <c r="P395" s="17"/>
      <c r="Q395" s="17"/>
    </row>
    <row r="396" spans="1:17" s="16" customFormat="1" ht="20.399999999999999" hidden="1" outlineLevel="1" x14ac:dyDescent="0.3">
      <c r="A396" s="95"/>
      <c r="B396" s="91"/>
      <c r="C396" s="65"/>
      <c r="D396" s="65" t="str">
        <f t="shared" ca="1" si="12"/>
        <v/>
      </c>
      <c r="E396" s="65" t="str" cm="1">
        <f t="array" aca="1" ref="E396" ca="1">IF(ISNUMBER(SEARCH("Bit", $J396)), "", INDEX(E:E,MAX(IF(OFFSET(E396,-25,0,24,1)&lt;&gt;"",ROW(OFFSET(E396,-25,0,24,1)))),)+1)</f>
        <v/>
      </c>
      <c r="F396" s="65"/>
      <c r="G396" s="65"/>
      <c r="H396" s="65"/>
      <c r="I396" s="65"/>
      <c r="J396" s="69" t="s">
        <v>14</v>
      </c>
      <c r="K396" s="69"/>
      <c r="L396" s="70" t="s">
        <v>368</v>
      </c>
      <c r="M396" s="71" t="s">
        <v>369</v>
      </c>
      <c r="P396" s="17"/>
      <c r="Q396" s="17"/>
    </row>
    <row r="397" spans="1:17" s="16" customFormat="1" ht="20.399999999999999" hidden="1" outlineLevel="1" x14ac:dyDescent="0.3">
      <c r="A397" s="95"/>
      <c r="B397" s="91"/>
      <c r="C397" s="65"/>
      <c r="D397" s="65" t="str">
        <f t="shared" ca="1" si="12"/>
        <v/>
      </c>
      <c r="E397" s="65" t="str" cm="1">
        <f t="array" aca="1" ref="E397" ca="1">IF(ISNUMBER(SEARCH("Bit", $J397)), "", INDEX(E:E,MAX(IF(OFFSET(E397,-25,0,24,1)&lt;&gt;"",ROW(OFFSET(E397,-25,0,24,1)))),)+1)</f>
        <v/>
      </c>
      <c r="F397" s="65"/>
      <c r="G397" s="65"/>
      <c r="H397" s="65"/>
      <c r="I397" s="65"/>
      <c r="J397" s="69" t="s">
        <v>15</v>
      </c>
      <c r="K397" s="69"/>
      <c r="L397" s="70" t="s">
        <v>370</v>
      </c>
      <c r="M397" s="71" t="s">
        <v>731</v>
      </c>
      <c r="P397" s="17"/>
      <c r="Q397" s="17"/>
    </row>
    <row r="398" spans="1:17" s="16" customFormat="1" ht="30.6" hidden="1" outlineLevel="1" x14ac:dyDescent="0.3">
      <c r="A398" s="95"/>
      <c r="B398" s="91"/>
      <c r="C398" s="65"/>
      <c r="D398" s="65" t="str">
        <f t="shared" ca="1" si="12"/>
        <v/>
      </c>
      <c r="E398" s="65" t="str" cm="1">
        <f t="array" aca="1" ref="E398" ca="1">IF(ISNUMBER(SEARCH("Bit", $J398)), "", INDEX(E:E,MAX(IF(OFFSET(E398,-25,0,24,1)&lt;&gt;"",ROW(OFFSET(E398,-25,0,24,1)))),)+1)</f>
        <v/>
      </c>
      <c r="F398" s="65"/>
      <c r="G398" s="65"/>
      <c r="H398" s="65"/>
      <c r="I398" s="65"/>
      <c r="J398" s="69" t="s">
        <v>16</v>
      </c>
      <c r="K398" s="69"/>
      <c r="L398" s="70" t="s">
        <v>371</v>
      </c>
      <c r="M398" s="71" t="s">
        <v>372</v>
      </c>
      <c r="P398" s="17"/>
      <c r="Q398" s="17"/>
    </row>
    <row r="399" spans="1:17" s="16" customFormat="1" ht="20.399999999999999" hidden="1" outlineLevel="1" x14ac:dyDescent="0.3">
      <c r="A399" s="95"/>
      <c r="B399" s="91"/>
      <c r="C399" s="65"/>
      <c r="D399" s="65" t="str">
        <f t="shared" ca="1" si="12"/>
        <v/>
      </c>
      <c r="E399" s="65" t="str" cm="1">
        <f t="array" aca="1" ref="E399" ca="1">IF(ISNUMBER(SEARCH("Bit", $J399)), "", INDEX(E:E,MAX(IF(OFFSET(E399,-25,0,24,1)&lt;&gt;"",ROW(OFFSET(E399,-25,0,24,1)))),)+1)</f>
        <v/>
      </c>
      <c r="F399" s="65"/>
      <c r="G399" s="65"/>
      <c r="H399" s="65"/>
      <c r="I399" s="65"/>
      <c r="J399" s="69" t="s">
        <v>17</v>
      </c>
      <c r="K399" s="69"/>
      <c r="L399" s="70" t="s">
        <v>373</v>
      </c>
      <c r="M399" s="71" t="s">
        <v>374</v>
      </c>
      <c r="P399" s="17"/>
      <c r="Q399" s="17"/>
    </row>
    <row r="400" spans="1:17" s="16" customFormat="1" ht="20.399999999999999" hidden="1" outlineLevel="1" x14ac:dyDescent="0.3">
      <c r="A400" s="95"/>
      <c r="B400" s="91"/>
      <c r="C400" s="65"/>
      <c r="D400" s="65" t="str">
        <f t="shared" ca="1" si="12"/>
        <v/>
      </c>
      <c r="E400" s="65" t="str" cm="1">
        <f t="array" aca="1" ref="E400" ca="1">IF(ISNUMBER(SEARCH("Bit", $J400)), "", INDEX(E:E,MAX(IF(OFFSET(E400,-25,0,24,1)&lt;&gt;"",ROW(OFFSET(E400,-25,0,24,1)))),)+1)</f>
        <v/>
      </c>
      <c r="F400" s="65"/>
      <c r="G400" s="65"/>
      <c r="H400" s="65"/>
      <c r="I400" s="65"/>
      <c r="J400" s="69" t="s">
        <v>22</v>
      </c>
      <c r="K400" s="69"/>
      <c r="L400" s="70" t="s">
        <v>375</v>
      </c>
      <c r="M400" s="71" t="s">
        <v>376</v>
      </c>
      <c r="P400" s="17"/>
      <c r="Q400" s="17"/>
    </row>
    <row r="401" spans="1:17" s="16" customFormat="1" ht="20.399999999999999" hidden="1" outlineLevel="1" x14ac:dyDescent="0.3">
      <c r="A401" s="95"/>
      <c r="B401" s="91"/>
      <c r="C401" s="65"/>
      <c r="D401" s="65" t="str">
        <f t="shared" ca="1" si="12"/>
        <v/>
      </c>
      <c r="E401" s="65" t="str" cm="1">
        <f t="array" aca="1" ref="E401" ca="1">IF(ISNUMBER(SEARCH("Bit", $J401)), "", INDEX(E:E,MAX(IF(OFFSET(E401,-25,0,24,1)&lt;&gt;"",ROW(OFFSET(E401,-25,0,24,1)))),)+1)</f>
        <v/>
      </c>
      <c r="F401" s="65"/>
      <c r="G401" s="65"/>
      <c r="H401" s="65"/>
      <c r="I401" s="65"/>
      <c r="J401" s="69" t="s">
        <v>23</v>
      </c>
      <c r="K401" s="69"/>
      <c r="L401" s="70" t="s">
        <v>377</v>
      </c>
      <c r="M401" s="71" t="s">
        <v>378</v>
      </c>
      <c r="P401" s="17"/>
      <c r="Q401" s="17"/>
    </row>
    <row r="402" spans="1:17" s="16" customFormat="1" ht="15.6" collapsed="1" x14ac:dyDescent="0.3">
      <c r="A402" s="95"/>
      <c r="B402" s="91" t="s">
        <v>311</v>
      </c>
      <c r="C402" s="65" t="s">
        <v>30</v>
      </c>
      <c r="D402" s="65" t="str">
        <f t="shared" ca="1" si="12"/>
        <v>0x0AC</v>
      </c>
      <c r="E402" s="65" cm="1">
        <f t="array" aca="1" ref="E402" ca="1">IF(ISNUMBER(SEARCH("Bit", $J402)), "", INDEX(E:E,MAX(IF(OFFSET(E402,-25,0,24,1)&lt;&gt;"",ROW(OFFSET(E402,-25,0,24,1)))),)+1)</f>
        <v>172</v>
      </c>
      <c r="F402" s="65" t="s">
        <v>18</v>
      </c>
      <c r="G402" s="65">
        <v>6</v>
      </c>
      <c r="H402" s="65"/>
      <c r="I402" s="65"/>
      <c r="J402" s="69"/>
      <c r="K402" s="69" t="s">
        <v>546</v>
      </c>
      <c r="L402" s="70"/>
      <c r="M402" s="71"/>
      <c r="P402" s="17"/>
      <c r="Q402" s="17"/>
    </row>
    <row r="403" spans="1:17" s="16" customFormat="1" ht="20.399999999999999" hidden="1" outlineLevel="1" x14ac:dyDescent="0.3">
      <c r="A403" s="95"/>
      <c r="B403" s="91"/>
      <c r="C403" s="65"/>
      <c r="D403" s="65" t="str">
        <f t="shared" ca="1" si="12"/>
        <v/>
      </c>
      <c r="E403" s="65" t="str" cm="1">
        <f t="array" aca="1" ref="E403" ca="1">IF(ISNUMBER(SEARCH("Bit", $J403)), "", INDEX(E:E,MAX(IF(OFFSET(E403,-25,0,24,1)&lt;&gt;"",ROW(OFFSET(E403,-25,0,24,1)))),)+1)</f>
        <v/>
      </c>
      <c r="F403" s="65"/>
      <c r="G403" s="65"/>
      <c r="H403" s="65"/>
      <c r="I403" s="65"/>
      <c r="J403" s="69" t="s">
        <v>14</v>
      </c>
      <c r="K403" s="69"/>
      <c r="L403" s="70" t="s">
        <v>588</v>
      </c>
      <c r="M403" s="71" t="s">
        <v>589</v>
      </c>
      <c r="P403" s="17"/>
      <c r="Q403" s="17"/>
    </row>
    <row r="404" spans="1:17" s="16" customFormat="1" ht="30.6" hidden="1" outlineLevel="1" x14ac:dyDescent="0.3">
      <c r="A404" s="95"/>
      <c r="B404" s="91"/>
      <c r="C404" s="65"/>
      <c r="D404" s="65" t="str">
        <f t="shared" ca="1" si="12"/>
        <v/>
      </c>
      <c r="E404" s="65" t="str" cm="1">
        <f t="array" aca="1" ref="E404" ca="1">IF(ISNUMBER(SEARCH("Bit", $J404)), "", INDEX(E:E,MAX(IF(OFFSET(E404,-25,0,24,1)&lt;&gt;"",ROW(OFFSET(E404,-25,0,24,1)))),)+1)</f>
        <v/>
      </c>
      <c r="F404" s="65"/>
      <c r="G404" s="65"/>
      <c r="H404" s="65"/>
      <c r="I404" s="65"/>
      <c r="J404" s="69" t="s">
        <v>15</v>
      </c>
      <c r="K404" s="69"/>
      <c r="L404" s="70" t="s">
        <v>312</v>
      </c>
      <c r="M404" s="71" t="s">
        <v>313</v>
      </c>
      <c r="P404" s="17"/>
      <c r="Q404" s="17"/>
    </row>
    <row r="405" spans="1:17" s="16" customFormat="1" ht="20.399999999999999" hidden="1" outlineLevel="1" x14ac:dyDescent="0.3">
      <c r="A405" s="95"/>
      <c r="B405" s="91"/>
      <c r="C405" s="65"/>
      <c r="D405" s="65" t="str">
        <f t="shared" ca="1" si="12"/>
        <v/>
      </c>
      <c r="E405" s="65" t="str" cm="1">
        <f t="array" aca="1" ref="E405" ca="1">IF(ISNUMBER(SEARCH("Bit", $J405)), "", INDEX(E:E,MAX(IF(OFFSET(E405,-25,0,24,1)&lt;&gt;"",ROW(OFFSET(E405,-25,0,24,1)))),)+1)</f>
        <v/>
      </c>
      <c r="F405" s="65"/>
      <c r="G405" s="65"/>
      <c r="H405" s="65"/>
      <c r="I405" s="65"/>
      <c r="J405" s="69" t="s">
        <v>16</v>
      </c>
      <c r="K405" s="69"/>
      <c r="L405" s="70" t="s">
        <v>314</v>
      </c>
      <c r="M405" s="71" t="s">
        <v>315</v>
      </c>
      <c r="P405" s="17"/>
      <c r="Q405" s="17"/>
    </row>
    <row r="406" spans="1:17" s="16" customFormat="1" ht="15.6" hidden="1" outlineLevel="1" x14ac:dyDescent="0.3">
      <c r="A406" s="95"/>
      <c r="B406" s="91"/>
      <c r="C406" s="65"/>
      <c r="D406" s="65" t="str">
        <f t="shared" ca="1" si="12"/>
        <v/>
      </c>
      <c r="E406" s="65" t="str" cm="1">
        <f t="array" aca="1" ref="E406" ca="1">IF(ISNUMBER(SEARCH("Bit", $J406)), "", INDEX(E:E,MAX(IF(OFFSET(E406,-25,0,24,1)&lt;&gt;"",ROW(OFFSET(E406,-25,0,24,1)))),)+1)</f>
        <v/>
      </c>
      <c r="F406" s="65"/>
      <c r="G406" s="65"/>
      <c r="H406" s="65"/>
      <c r="I406" s="65"/>
      <c r="J406" s="69" t="s">
        <v>17</v>
      </c>
      <c r="K406" s="69"/>
      <c r="L406" s="70" t="s">
        <v>316</v>
      </c>
      <c r="M406" s="71" t="s">
        <v>317</v>
      </c>
      <c r="P406" s="17"/>
      <c r="Q406" s="17"/>
    </row>
    <row r="407" spans="1:17" s="16" customFormat="1" ht="30" hidden="1" customHeight="1" outlineLevel="1" x14ac:dyDescent="0.3">
      <c r="A407" s="95"/>
      <c r="B407" s="91"/>
      <c r="C407" s="65"/>
      <c r="D407" s="65" t="str">
        <f t="shared" ca="1" si="12"/>
        <v/>
      </c>
      <c r="E407" s="65" t="str" cm="1">
        <f t="array" aca="1" ref="E407" ca="1">IF(ISNUMBER(SEARCH("Bit", $J407)), "", INDEX(E:E,MAX(IF(OFFSET(E407,-25,0,24,1)&lt;&gt;"",ROW(OFFSET(E407,-25,0,24,1)))),)+1)</f>
        <v/>
      </c>
      <c r="F407" s="65"/>
      <c r="G407" s="65"/>
      <c r="H407" s="65"/>
      <c r="I407" s="65"/>
      <c r="J407" s="69" t="s">
        <v>318</v>
      </c>
      <c r="K407" s="69"/>
      <c r="L407" s="70" t="s">
        <v>319</v>
      </c>
      <c r="M407" s="71" t="s">
        <v>320</v>
      </c>
      <c r="P407" s="17"/>
      <c r="Q407" s="17"/>
    </row>
    <row r="408" spans="1:17" s="16" customFormat="1" ht="15.6" collapsed="1" x14ac:dyDescent="0.3">
      <c r="A408" s="95"/>
      <c r="B408" s="91" t="s">
        <v>321</v>
      </c>
      <c r="C408" s="65" t="s">
        <v>30</v>
      </c>
      <c r="D408" s="65" t="str">
        <f t="shared" ca="1" si="12"/>
        <v>0x0AD</v>
      </c>
      <c r="E408" s="65" cm="1">
        <f t="array" aca="1" ref="E408" ca="1">IF(ISNUMBER(SEARCH("Bit", $J408)), "", INDEX(E:E,MAX(IF(OFFSET(E408,-25,0,24,1)&lt;&gt;"",ROW(OFFSET(E408,-25,0,24,1)))),)+1)</f>
        <v>173</v>
      </c>
      <c r="F408" s="65" t="s">
        <v>18</v>
      </c>
      <c r="G408" s="65">
        <v>3</v>
      </c>
      <c r="H408" s="65"/>
      <c r="I408" s="65" t="s">
        <v>322</v>
      </c>
      <c r="J408" s="69"/>
      <c r="K408" s="69" t="s">
        <v>546</v>
      </c>
      <c r="L408" s="70"/>
      <c r="M408" s="71"/>
      <c r="P408" s="17"/>
      <c r="Q408" s="17"/>
    </row>
    <row r="409" spans="1:17" s="16" customFormat="1" ht="20.399999999999999" hidden="1" outlineLevel="1" x14ac:dyDescent="0.3">
      <c r="A409" s="95"/>
      <c r="B409" s="91"/>
      <c r="C409" s="65"/>
      <c r="D409" s="65" t="str">
        <f t="shared" ca="1" si="12"/>
        <v/>
      </c>
      <c r="E409" s="65" t="str" cm="1">
        <f t="array" aca="1" ref="E409" ca="1">IF(ISNUMBER(SEARCH("Bit", $J409)), "", INDEX(E:E,MAX(IF(OFFSET(E409,-25,0,24,1)&lt;&gt;"",ROW(OFFSET(E409,-25,0,24,1)))),)+1)</f>
        <v/>
      </c>
      <c r="F409" s="65"/>
      <c r="G409" s="65"/>
      <c r="H409" s="65"/>
      <c r="I409" s="65"/>
      <c r="J409" s="69" t="s">
        <v>17</v>
      </c>
      <c r="K409" s="69"/>
      <c r="L409" s="70" t="s">
        <v>323</v>
      </c>
      <c r="M409" s="71" t="s">
        <v>324</v>
      </c>
      <c r="P409" s="17"/>
      <c r="Q409" s="17"/>
    </row>
    <row r="410" spans="1:17" s="16" customFormat="1" ht="20.399999999999999" hidden="1" outlineLevel="1" x14ac:dyDescent="0.3">
      <c r="A410" s="95"/>
      <c r="B410" s="91"/>
      <c r="C410" s="65"/>
      <c r="D410" s="65" t="str">
        <f t="shared" ca="1" si="12"/>
        <v/>
      </c>
      <c r="E410" s="65" t="str" cm="1">
        <f t="array" aca="1" ref="E410" ca="1">IF(ISNUMBER(SEARCH("Bit", $J410)), "", INDEX(E:E,MAX(IF(OFFSET(E410,-25,0,24,1)&lt;&gt;"",ROW(OFFSET(E410,-25,0,24,1)))),)+1)</f>
        <v/>
      </c>
      <c r="F410" s="65"/>
      <c r="G410" s="65"/>
      <c r="H410" s="65"/>
      <c r="I410" s="65"/>
      <c r="J410" s="69" t="s">
        <v>22</v>
      </c>
      <c r="K410" s="69"/>
      <c r="L410" s="70" t="s">
        <v>325</v>
      </c>
      <c r="M410" s="71" t="s">
        <v>326</v>
      </c>
      <c r="P410" s="17"/>
      <c r="Q410" s="17"/>
    </row>
    <row r="411" spans="1:17" s="16" customFormat="1" ht="30" hidden="1" customHeight="1" outlineLevel="1" x14ac:dyDescent="0.3">
      <c r="A411" s="95"/>
      <c r="B411" s="91"/>
      <c r="C411" s="65"/>
      <c r="D411" s="65" t="str">
        <f t="shared" ca="1" si="12"/>
        <v/>
      </c>
      <c r="E411" s="65" t="str" cm="1">
        <f t="array" aca="1" ref="E411" ca="1">IF(ISNUMBER(SEARCH("Bit", $J411)), "", INDEX(E:E,MAX(IF(OFFSET(E411,-25,0,24,1)&lt;&gt;"",ROW(OFFSET(E411,-25,0,24,1)))),)+1)</f>
        <v/>
      </c>
      <c r="F411" s="65"/>
      <c r="G411" s="65"/>
      <c r="H411" s="65"/>
      <c r="I411" s="65"/>
      <c r="J411" s="69" t="s">
        <v>23</v>
      </c>
      <c r="K411" s="69"/>
      <c r="L411" s="70" t="s">
        <v>327</v>
      </c>
      <c r="M411" s="71" t="s">
        <v>328</v>
      </c>
      <c r="P411" s="17"/>
      <c r="Q411" s="17"/>
    </row>
    <row r="412" spans="1:17" s="16" customFormat="1" ht="15.6" collapsed="1" x14ac:dyDescent="0.3">
      <c r="A412" s="95"/>
      <c r="B412" s="91" t="s">
        <v>329</v>
      </c>
      <c r="C412" s="65" t="s">
        <v>30</v>
      </c>
      <c r="D412" s="65" t="str">
        <f t="shared" ca="1" si="12"/>
        <v>0x0AE</v>
      </c>
      <c r="E412" s="65" cm="1">
        <f t="array" aca="1" ref="E412" ca="1">IF(ISNUMBER(SEARCH("Bit", $J412)), "", INDEX(E:E,MAX(IF(OFFSET(E412,-25,0,24,1)&lt;&gt;"",ROW(OFFSET(E412,-25,0,24,1)))),)+1)</f>
        <v>174</v>
      </c>
      <c r="F412" s="65" t="s">
        <v>18</v>
      </c>
      <c r="G412" s="65">
        <v>8</v>
      </c>
      <c r="H412" s="65"/>
      <c r="I412" s="65"/>
      <c r="J412" s="69"/>
      <c r="K412" s="69" t="s">
        <v>546</v>
      </c>
      <c r="L412" s="70"/>
      <c r="M412" s="71"/>
      <c r="P412" s="17"/>
      <c r="Q412" s="17"/>
    </row>
    <row r="413" spans="1:17" s="16" customFormat="1" ht="51" hidden="1" outlineLevel="1" x14ac:dyDescent="0.3">
      <c r="A413" s="95"/>
      <c r="B413" s="91"/>
      <c r="C413" s="65"/>
      <c r="D413" s="65" t="str">
        <f t="shared" ca="1" si="12"/>
        <v/>
      </c>
      <c r="E413" s="65" t="str" cm="1">
        <f t="array" aca="1" ref="E413" ca="1">IF(ISNUMBER(SEARCH("Bit", $J413)), "", INDEX(E:E,MAX(IF(OFFSET(E413,-25,0,24,1)&lt;&gt;"",ROW(OFFSET(E413,-25,0,24,1)))),)+1)</f>
        <v/>
      </c>
      <c r="F413" s="65"/>
      <c r="G413" s="65"/>
      <c r="H413" s="65"/>
      <c r="I413" s="65"/>
      <c r="J413" s="69" t="s">
        <v>24</v>
      </c>
      <c r="K413" s="69"/>
      <c r="L413" s="70" t="s">
        <v>330</v>
      </c>
      <c r="M413" s="71" t="s">
        <v>703</v>
      </c>
      <c r="P413" s="17"/>
      <c r="Q413" s="17"/>
    </row>
    <row r="414" spans="1:17" s="16" customFormat="1" ht="15.6" collapsed="1" x14ac:dyDescent="0.3">
      <c r="A414" s="95"/>
      <c r="B414" s="91" t="s">
        <v>331</v>
      </c>
      <c r="C414" s="65" t="s">
        <v>30</v>
      </c>
      <c r="D414" s="65" t="str">
        <f t="shared" ca="1" si="12"/>
        <v>0x0AF</v>
      </c>
      <c r="E414" s="65" cm="1">
        <f t="array" aca="1" ref="E414" ca="1">IF(ISNUMBER(SEARCH("Bit", $J414)), "", INDEX(E:E,MAX(IF(OFFSET(E414,-25,0,24,1)&lt;&gt;"",ROW(OFFSET(E414,-25,0,24,1)))),)+1)</f>
        <v>175</v>
      </c>
      <c r="F414" s="65" t="s">
        <v>18</v>
      </c>
      <c r="G414" s="65">
        <v>8</v>
      </c>
      <c r="H414" s="65"/>
      <c r="I414" s="65"/>
      <c r="J414" s="69"/>
      <c r="K414" s="69" t="s">
        <v>546</v>
      </c>
      <c r="L414" s="70"/>
      <c r="M414" s="71"/>
      <c r="P414" s="17"/>
      <c r="Q414" s="17"/>
    </row>
    <row r="415" spans="1:17" s="16" customFormat="1" ht="59.4" hidden="1" customHeight="1" outlineLevel="1" x14ac:dyDescent="0.3">
      <c r="A415" s="95"/>
      <c r="B415" s="91"/>
      <c r="C415" s="65"/>
      <c r="D415" s="65" t="str">
        <f t="shared" ca="1" si="12"/>
        <v/>
      </c>
      <c r="E415" s="65" t="str" cm="1">
        <f t="array" aca="1" ref="E415" ca="1">IF(ISNUMBER(SEARCH("Bit", $J415)), "", INDEX(E:E,MAX(IF(OFFSET(E415,-25,0,24,1)&lt;&gt;"",ROW(OFFSET(E415,-25,0,24,1)))),)+1)</f>
        <v/>
      </c>
      <c r="F415" s="65"/>
      <c r="G415" s="65"/>
      <c r="H415" s="65"/>
      <c r="I415" s="65"/>
      <c r="J415" s="69" t="s">
        <v>24</v>
      </c>
      <c r="K415" s="69"/>
      <c r="L415" s="70" t="s">
        <v>330</v>
      </c>
      <c r="M415" s="71" t="s">
        <v>704</v>
      </c>
      <c r="P415" s="17"/>
      <c r="Q415" s="17"/>
    </row>
    <row r="416" spans="1:17" s="16" customFormat="1" ht="15.6" collapsed="1" x14ac:dyDescent="0.3">
      <c r="A416" s="75"/>
      <c r="B416" s="91" t="s">
        <v>670</v>
      </c>
      <c r="C416" s="65" t="s">
        <v>30</v>
      </c>
      <c r="D416" s="65" t="str">
        <f t="shared" si="12"/>
        <v>0x0E0</v>
      </c>
      <c r="E416" s="65">
        <v>224</v>
      </c>
      <c r="F416" s="65" t="s">
        <v>18</v>
      </c>
      <c r="G416" s="65">
        <v>8</v>
      </c>
      <c r="H416" s="65"/>
      <c r="I416" s="65"/>
      <c r="J416" s="69"/>
      <c r="K416" s="69" t="s">
        <v>49</v>
      </c>
      <c r="L416" s="70"/>
      <c r="M416" s="71"/>
      <c r="P416" s="17"/>
      <c r="Q416" s="17"/>
    </row>
    <row r="417" spans="1:17" s="16" customFormat="1" ht="15.6" hidden="1" outlineLevel="1" x14ac:dyDescent="0.3">
      <c r="A417" s="75"/>
      <c r="B417" s="91"/>
      <c r="C417" s="65"/>
      <c r="D417" s="65" t="str">
        <f t="shared" ca="1" si="12"/>
        <v/>
      </c>
      <c r="E417" s="65" t="str" cm="1">
        <f t="array" aca="1" ref="E417" ca="1">IF(ISNUMBER(SEARCH("Bit", $J417)), "", INDEX(E:E,MAX(IF(OFFSET(E417,-25,0,24,1)&lt;&gt;"",ROW(OFFSET(E417,-25,0,24,1)))),)+1)</f>
        <v/>
      </c>
      <c r="F417" s="65"/>
      <c r="G417" s="65"/>
      <c r="H417" s="65"/>
      <c r="I417" s="65"/>
      <c r="J417" s="69" t="s">
        <v>24</v>
      </c>
      <c r="K417" s="69"/>
      <c r="L417" s="70"/>
      <c r="M417" s="71" t="s">
        <v>673</v>
      </c>
      <c r="P417" s="17"/>
      <c r="Q417" s="17"/>
    </row>
    <row r="418" spans="1:17" s="16" customFormat="1" ht="15.6" collapsed="1" x14ac:dyDescent="0.3">
      <c r="A418" s="75"/>
      <c r="B418" s="91" t="s">
        <v>671</v>
      </c>
      <c r="C418" s="65" t="s">
        <v>30</v>
      </c>
      <c r="D418" s="65" t="str">
        <f t="shared" si="12"/>
        <v>0x0E8</v>
      </c>
      <c r="E418" s="65">
        <v>232</v>
      </c>
      <c r="F418" s="65" t="s">
        <v>18</v>
      </c>
      <c r="G418" s="65">
        <v>8</v>
      </c>
      <c r="H418" s="65"/>
      <c r="I418" s="65"/>
      <c r="J418" s="69"/>
      <c r="K418" s="69" t="s">
        <v>34</v>
      </c>
      <c r="L418" s="70"/>
      <c r="M418" s="71"/>
      <c r="P418" s="17"/>
      <c r="Q418" s="17"/>
    </row>
    <row r="419" spans="1:17" s="16" customFormat="1" ht="15.6" hidden="1" outlineLevel="1" x14ac:dyDescent="0.3">
      <c r="A419" s="75"/>
      <c r="B419" s="91"/>
      <c r="C419" s="65"/>
      <c r="D419" s="65" t="str">
        <f t="shared" ca="1" si="12"/>
        <v/>
      </c>
      <c r="E419" s="65" t="str" cm="1">
        <f t="array" aca="1" ref="E419" ca="1">IF(ISNUMBER(SEARCH("Bit", $J419)), "", INDEX(E:E,MAX(IF(OFFSET(E419,-25,0,24,1)&lt;&gt;"",ROW(OFFSET(E419,-25,0,24,1)))),)+1)</f>
        <v/>
      </c>
      <c r="F419" s="65"/>
      <c r="G419" s="65"/>
      <c r="H419" s="65"/>
      <c r="I419" s="65"/>
      <c r="J419" s="69" t="s">
        <v>24</v>
      </c>
      <c r="K419" s="69"/>
      <c r="L419" s="70"/>
      <c r="M419" s="71" t="s">
        <v>674</v>
      </c>
      <c r="P419" s="17"/>
      <c r="Q419" s="17"/>
    </row>
    <row r="420" spans="1:17" s="16" customFormat="1" ht="15.6" collapsed="1" x14ac:dyDescent="0.3">
      <c r="A420" s="75"/>
      <c r="B420" s="91" t="s">
        <v>84</v>
      </c>
      <c r="C420" s="65" t="s">
        <v>35</v>
      </c>
      <c r="D420" s="65" t="str">
        <f t="shared" si="12"/>
        <v>0x0F0</v>
      </c>
      <c r="E420" s="65">
        <v>240</v>
      </c>
      <c r="F420" s="65" t="s">
        <v>18</v>
      </c>
      <c r="G420" s="65">
        <v>8</v>
      </c>
      <c r="H420" s="65"/>
      <c r="I420" s="65" t="s">
        <v>751</v>
      </c>
      <c r="J420" s="69"/>
      <c r="K420" s="69" t="s">
        <v>51</v>
      </c>
      <c r="L420" s="70"/>
      <c r="M420" s="71"/>
      <c r="P420" s="17"/>
      <c r="Q420" s="17"/>
    </row>
    <row r="421" spans="1:17" s="16" customFormat="1" ht="15.6" hidden="1" outlineLevel="1" x14ac:dyDescent="0.3">
      <c r="A421" s="75"/>
      <c r="B421" s="91"/>
      <c r="C421" s="65"/>
      <c r="D421" s="65" t="str">
        <f t="shared" ca="1" si="12"/>
        <v/>
      </c>
      <c r="E421" s="65" t="str" cm="1">
        <f t="array" aca="1" ref="E421" ca="1">IF(ISNUMBER(SEARCH("Bit", $J421)), "", INDEX(E:E,MAX(IF(OFFSET(E421,-25,0,24,1)&lt;&gt;"",ROW(OFFSET(E421,-25,0,24,1)))),)+1)</f>
        <v/>
      </c>
      <c r="F421" s="65"/>
      <c r="G421" s="65"/>
      <c r="H421" s="65"/>
      <c r="I421" s="65"/>
      <c r="J421" s="69" t="s">
        <v>24</v>
      </c>
      <c r="K421" s="69"/>
      <c r="L421" s="70"/>
      <c r="M421" s="71" t="s">
        <v>310</v>
      </c>
      <c r="P421" s="17"/>
      <c r="Q421" s="17"/>
    </row>
    <row r="422" spans="1:17" s="16" customFormat="1" ht="15.6" collapsed="1" x14ac:dyDescent="0.3">
      <c r="A422" s="75"/>
      <c r="B422" s="91" t="s">
        <v>83</v>
      </c>
      <c r="C422" s="65" t="s">
        <v>35</v>
      </c>
      <c r="D422" s="65" t="str">
        <f t="shared" ca="1" si="12"/>
        <v>0x0F1</v>
      </c>
      <c r="E422" s="65" cm="1">
        <f t="array" aca="1" ref="E422" ca="1">IF(ISNUMBER(SEARCH("Bit", $J422)), "", INDEX(E:E,MAX(IF(OFFSET(E422,-25,0,24,1)&lt;&gt;"",ROW(OFFSET(E422,-25,0,24,1)))),)+1)</f>
        <v>241</v>
      </c>
      <c r="F422" s="65" t="s">
        <v>18</v>
      </c>
      <c r="G422" s="65">
        <v>8</v>
      </c>
      <c r="H422" s="65"/>
      <c r="I422" s="65" t="s">
        <v>750</v>
      </c>
      <c r="J422" s="69"/>
      <c r="K422" s="69" t="s">
        <v>51</v>
      </c>
      <c r="L422" s="70"/>
      <c r="M422" s="71"/>
      <c r="P422" s="17"/>
      <c r="Q422" s="17"/>
    </row>
    <row r="423" spans="1:17" s="16" customFormat="1" ht="15.6" hidden="1" outlineLevel="1" x14ac:dyDescent="0.3">
      <c r="A423" s="75"/>
      <c r="B423" s="91"/>
      <c r="C423" s="65"/>
      <c r="D423" s="65" t="str">
        <f t="shared" ca="1" si="12"/>
        <v/>
      </c>
      <c r="E423" s="65" t="str" cm="1">
        <f t="array" aca="1" ref="E423" ca="1">IF(ISNUMBER(SEARCH("Bit", $J423)), "", INDEX(E:E,MAX(IF(OFFSET(E423,-25,0,24,1)&lt;&gt;"",ROW(OFFSET(E423,-25,0,24,1)))),)+1)</f>
        <v/>
      </c>
      <c r="F423" s="65"/>
      <c r="G423" s="65"/>
      <c r="H423" s="65"/>
      <c r="I423" s="65"/>
      <c r="J423" s="69" t="s">
        <v>24</v>
      </c>
      <c r="K423" s="69"/>
      <c r="L423" s="70"/>
      <c r="M423" s="71" t="s">
        <v>309</v>
      </c>
      <c r="P423" s="17"/>
      <c r="Q423" s="17"/>
    </row>
    <row r="424" spans="1:17" s="16" customFormat="1" ht="15.6" collapsed="1" x14ac:dyDescent="0.3">
      <c r="A424" s="75"/>
      <c r="B424" s="91" t="s">
        <v>81</v>
      </c>
      <c r="C424" s="65" t="s">
        <v>35</v>
      </c>
      <c r="D424" s="65" t="str">
        <f t="shared" ca="1" si="12"/>
        <v>0x0F2</v>
      </c>
      <c r="E424" s="65" cm="1">
        <f t="array" aca="1" ref="E424" ca="1">IF(ISNUMBER(SEARCH("Bit", $J424)), "", INDEX(E:E,MAX(IF(OFFSET(E424,-25,0,24,1)&lt;&gt;"",ROW(OFFSET(E424,-25,0,24,1)))),)+1)</f>
        <v>242</v>
      </c>
      <c r="F424" s="65" t="s">
        <v>18</v>
      </c>
      <c r="G424" s="65">
        <v>8</v>
      </c>
      <c r="H424" s="65"/>
      <c r="I424" s="65" t="s">
        <v>239</v>
      </c>
      <c r="J424" s="69"/>
      <c r="K424" s="69" t="s">
        <v>51</v>
      </c>
      <c r="L424" s="70"/>
      <c r="M424" s="71"/>
      <c r="P424" s="17"/>
      <c r="Q424" s="17"/>
    </row>
    <row r="425" spans="1:17" s="16" customFormat="1" ht="15.6" hidden="1" outlineLevel="1" x14ac:dyDescent="0.3">
      <c r="A425" s="75"/>
      <c r="B425" s="91"/>
      <c r="C425" s="65"/>
      <c r="D425" s="65" t="str">
        <f t="shared" ca="1" si="12"/>
        <v/>
      </c>
      <c r="E425" s="65" t="str" cm="1">
        <f t="array" aca="1" ref="E425" ca="1">IF(ISNUMBER(SEARCH("Bit", $J425)), "", INDEX(E:E,MAX(IF(OFFSET(E425,-25,0,24,1)&lt;&gt;"",ROW(OFFSET(E425,-25,0,24,1)))),)+1)</f>
        <v/>
      </c>
      <c r="F425" s="65"/>
      <c r="G425" s="65"/>
      <c r="H425" s="65"/>
      <c r="I425" s="65"/>
      <c r="J425" s="69" t="s">
        <v>24</v>
      </c>
      <c r="K425" s="69"/>
      <c r="L425" s="70"/>
      <c r="M425" s="71" t="s">
        <v>82</v>
      </c>
      <c r="P425" s="17"/>
      <c r="Q425" s="17"/>
    </row>
    <row r="426" spans="1:17" s="16" customFormat="1" ht="15.6" collapsed="1" x14ac:dyDescent="0.3">
      <c r="A426" s="75"/>
      <c r="B426" s="91" t="s">
        <v>79</v>
      </c>
      <c r="C426" s="65" t="s">
        <v>35</v>
      </c>
      <c r="D426" s="65" t="str">
        <f t="shared" ca="1" si="12"/>
        <v>0x0F3</v>
      </c>
      <c r="E426" s="65" cm="1">
        <f t="array" aca="1" ref="E426" ca="1">IF(ISNUMBER(SEARCH("Bit", $J426)), "", INDEX(E:E,MAX(IF(OFFSET(E426,-25,0,24,1)&lt;&gt;"",ROW(OFFSET(E426,-25,0,24,1)))),)+1)</f>
        <v>243</v>
      </c>
      <c r="F426" s="65" t="s">
        <v>18</v>
      </c>
      <c r="G426" s="65">
        <v>8</v>
      </c>
      <c r="H426" s="65"/>
      <c r="I426" s="65" t="s">
        <v>749</v>
      </c>
      <c r="J426" s="69"/>
      <c r="K426" s="69" t="s">
        <v>51</v>
      </c>
      <c r="L426" s="70"/>
      <c r="M426" s="71"/>
      <c r="P426" s="17"/>
      <c r="Q426" s="17"/>
    </row>
    <row r="427" spans="1:17" s="16" customFormat="1" ht="15.6" hidden="1" outlineLevel="1" x14ac:dyDescent="0.3">
      <c r="A427" s="75"/>
      <c r="B427" s="91"/>
      <c r="C427" s="65"/>
      <c r="D427" s="65" t="str">
        <f t="shared" ca="1" si="12"/>
        <v/>
      </c>
      <c r="E427" s="65" t="str" cm="1">
        <f t="array" aca="1" ref="E427" ca="1">IF(ISNUMBER(SEARCH("Bit", $J427)), "", INDEX(E:E,MAX(IF(OFFSET(E427,-25,0,24,1)&lt;&gt;"",ROW(OFFSET(E427,-25,0,24,1)))),)+1)</f>
        <v/>
      </c>
      <c r="F427" s="65"/>
      <c r="G427" s="65"/>
      <c r="H427" s="65"/>
      <c r="I427" s="65"/>
      <c r="J427" s="69" t="s">
        <v>24</v>
      </c>
      <c r="K427" s="69"/>
      <c r="L427" s="70"/>
      <c r="M427" s="71" t="s">
        <v>80</v>
      </c>
      <c r="P427" s="17"/>
      <c r="Q427" s="17"/>
    </row>
    <row r="428" spans="1:17" s="16" customFormat="1" ht="15.6" collapsed="1" x14ac:dyDescent="0.3">
      <c r="A428" s="75"/>
      <c r="B428" s="91" t="s">
        <v>52</v>
      </c>
      <c r="C428" s="65" t="s">
        <v>30</v>
      </c>
      <c r="D428" s="65" t="str">
        <f t="shared" ca="1" si="12"/>
        <v>0x0F4</v>
      </c>
      <c r="E428" s="65" cm="1">
        <f t="array" aca="1" ref="E428" ca="1">IF(ISNUMBER(SEARCH("Bit", $J428)), "", INDEX(E:E,MAX(IF(OFFSET(E428,-25,0,24,1)&lt;&gt;"",ROW(OFFSET(E428,-25,0,24,1)))),)+1)</f>
        <v>244</v>
      </c>
      <c r="F428" s="65" t="s">
        <v>18</v>
      </c>
      <c r="G428" s="65">
        <v>1</v>
      </c>
      <c r="H428" s="65"/>
      <c r="I428" s="65"/>
      <c r="J428" s="69"/>
      <c r="K428" s="69" t="s">
        <v>51</v>
      </c>
      <c r="L428" s="70"/>
      <c r="M428" s="71"/>
      <c r="P428" s="17"/>
      <c r="Q428" s="17"/>
    </row>
    <row r="429" spans="1:17" s="16" customFormat="1" ht="15.6" hidden="1" outlineLevel="1" x14ac:dyDescent="0.3">
      <c r="A429" s="75"/>
      <c r="B429" s="91"/>
      <c r="C429" s="65"/>
      <c r="D429" s="65" t="str">
        <f t="shared" ca="1" si="12"/>
        <v/>
      </c>
      <c r="E429" s="65" t="str" cm="1">
        <f t="array" aca="1" ref="E429" ca="1">IF(ISNUMBER(SEARCH("Bit", $J429)), "", INDEX(E:E,MAX(IF(OFFSET(E429,-25,0,24,1)&lt;&gt;"",ROW(OFFSET(E429,-25,0,24,1)))),)+1)</f>
        <v/>
      </c>
      <c r="F429" s="65"/>
      <c r="G429" s="65"/>
      <c r="H429" s="65"/>
      <c r="I429" s="65"/>
      <c r="J429" s="69" t="s">
        <v>23</v>
      </c>
      <c r="K429" s="69"/>
      <c r="L429" s="70" t="s">
        <v>52</v>
      </c>
      <c r="M429" s="71"/>
      <c r="P429" s="17"/>
      <c r="Q429" s="17"/>
    </row>
    <row r="430" spans="1:17" s="16" customFormat="1" ht="15.6" collapsed="1" x14ac:dyDescent="0.3">
      <c r="A430" s="75"/>
      <c r="B430" s="91" t="s">
        <v>53</v>
      </c>
      <c r="C430" s="65" t="s">
        <v>30</v>
      </c>
      <c r="D430" s="65" t="str">
        <f t="shared" ca="1" si="12"/>
        <v>0x0F5</v>
      </c>
      <c r="E430" s="65" cm="1">
        <f t="array" aca="1" ref="E430" ca="1">IF(ISNUMBER(SEARCH("Bit", $J430)), "", INDEX(E:E,MAX(IF(OFFSET(E430,-25,0,24,1)&lt;&gt;"",ROW(OFFSET(E430,-25,0,24,1)))),)+1)</f>
        <v>245</v>
      </c>
      <c r="F430" s="65" t="s">
        <v>18</v>
      </c>
      <c r="G430" s="65">
        <v>8</v>
      </c>
      <c r="H430" s="65"/>
      <c r="I430" s="65"/>
      <c r="J430" s="69"/>
      <c r="K430" s="69" t="s">
        <v>51</v>
      </c>
      <c r="L430" s="70"/>
      <c r="M430" s="71"/>
      <c r="P430" s="17"/>
      <c r="Q430" s="17"/>
    </row>
    <row r="431" spans="1:17" s="16" customFormat="1" ht="15.6" hidden="1" outlineLevel="1" x14ac:dyDescent="0.3">
      <c r="A431" s="75"/>
      <c r="B431" s="91"/>
      <c r="C431" s="65"/>
      <c r="D431" s="65" t="str">
        <f t="shared" ca="1" si="12"/>
        <v/>
      </c>
      <c r="E431" s="65" t="str" cm="1">
        <f t="array" aca="1" ref="E431" ca="1">IF(ISNUMBER(SEARCH("Bit", $J431)), "", INDEX(E:E,MAX(IF(OFFSET(E431,-25,0,24,1)&lt;&gt;"",ROW(OFFSET(E431,-25,0,24,1)))),)+1)</f>
        <v/>
      </c>
      <c r="F431" s="65"/>
      <c r="G431" s="65"/>
      <c r="H431" s="65"/>
      <c r="I431" s="65"/>
      <c r="J431" s="69" t="s">
        <v>24</v>
      </c>
      <c r="K431" s="69"/>
      <c r="L431" s="70" t="s">
        <v>54</v>
      </c>
      <c r="M431" s="71" t="s">
        <v>308</v>
      </c>
      <c r="P431" s="17"/>
      <c r="Q431" s="17"/>
    </row>
    <row r="432" spans="1:17" s="16" customFormat="1" ht="15.6" collapsed="1" x14ac:dyDescent="0.3">
      <c r="A432" s="75"/>
      <c r="B432" s="91" t="s">
        <v>542</v>
      </c>
      <c r="C432" s="65" t="s">
        <v>30</v>
      </c>
      <c r="D432" s="65" t="str">
        <f t="shared" ca="1" si="12"/>
        <v>0x0F6</v>
      </c>
      <c r="E432" s="65" cm="1">
        <f t="array" aca="1" ref="E432" ca="1">IF(ISNUMBER(SEARCH("Bit", $J432)), "", INDEX(E:E,MAX(IF(OFFSET(E432,-25,0,24,1)&lt;&gt;"",ROW(OFFSET(E432,-25,0,24,1)))),)+1)</f>
        <v>246</v>
      </c>
      <c r="F432" s="65" t="s">
        <v>32</v>
      </c>
      <c r="G432" s="65">
        <v>8</v>
      </c>
      <c r="H432" s="65"/>
      <c r="I432" s="65"/>
      <c r="J432" s="69"/>
      <c r="K432" s="69" t="s">
        <v>51</v>
      </c>
      <c r="L432" s="70"/>
      <c r="M432" s="71"/>
      <c r="P432" s="17"/>
      <c r="Q432" s="17"/>
    </row>
    <row r="433" spans="1:17" s="16" customFormat="1" ht="30.6" hidden="1" outlineLevel="1" x14ac:dyDescent="0.3">
      <c r="A433" s="75"/>
      <c r="B433" s="91"/>
      <c r="C433" s="65"/>
      <c r="D433" s="65" t="str">
        <f t="shared" ca="1" si="12"/>
        <v/>
      </c>
      <c r="E433" s="65" t="str" cm="1">
        <f t="array" aca="1" ref="E433" ca="1">IF(ISNUMBER(SEARCH("Bit", $J433)), "", INDEX(E:E,MAX(IF(OFFSET(E433,-25,0,24,1)&lt;&gt;"",ROW(OFFSET(E433,-25,0,24,1)))),)+1)</f>
        <v/>
      </c>
      <c r="F433" s="65"/>
      <c r="G433" s="65"/>
      <c r="H433" s="65"/>
      <c r="I433" s="65"/>
      <c r="J433" s="69" t="s">
        <v>24</v>
      </c>
      <c r="K433" s="69"/>
      <c r="L433" s="70" t="s">
        <v>55</v>
      </c>
      <c r="M433" s="71" t="s">
        <v>544</v>
      </c>
      <c r="P433" s="17"/>
      <c r="Q433" s="17"/>
    </row>
    <row r="434" spans="1:17" s="16" customFormat="1" ht="15.6" collapsed="1" x14ac:dyDescent="0.3">
      <c r="A434" s="75"/>
      <c r="B434" s="91" t="s">
        <v>543</v>
      </c>
      <c r="C434" s="65" t="s">
        <v>30</v>
      </c>
      <c r="D434" s="65" t="str">
        <f t="shared" ca="1" si="12"/>
        <v>0x0F7</v>
      </c>
      <c r="E434" s="65" cm="1">
        <f t="array" aca="1" ref="E434" ca="1">IF(ISNUMBER(SEARCH("Bit", $J434)), "", INDEX(E:E,MAX(IF(OFFSET(E434,-25,0,24,1)&lt;&gt;"",ROW(OFFSET(E434,-25,0,24,1)))),)+1)</f>
        <v>247</v>
      </c>
      <c r="F434" s="65" t="s">
        <v>32</v>
      </c>
      <c r="G434" s="65">
        <v>8</v>
      </c>
      <c r="H434" s="65"/>
      <c r="I434" s="65"/>
      <c r="J434" s="69"/>
      <c r="K434" s="69" t="s">
        <v>51</v>
      </c>
      <c r="L434" s="70"/>
      <c r="M434" s="71"/>
      <c r="P434" s="17"/>
      <c r="Q434" s="17"/>
    </row>
    <row r="435" spans="1:17" s="16" customFormat="1" ht="30.6" hidden="1" outlineLevel="1" x14ac:dyDescent="0.3">
      <c r="A435" s="75"/>
      <c r="B435" s="91"/>
      <c r="C435" s="65"/>
      <c r="D435" s="65" t="str">
        <f t="shared" ca="1" si="12"/>
        <v/>
      </c>
      <c r="E435" s="65" t="str" cm="1">
        <f t="array" aca="1" ref="E435" ca="1">IF(ISNUMBER(SEARCH("Bit", $J435)), "", INDEX(E:E,MAX(IF(OFFSET(E435,-25,0,24,1)&lt;&gt;"",ROW(OFFSET(E435,-25,0,24,1)))),)+1)</f>
        <v/>
      </c>
      <c r="F435" s="65"/>
      <c r="G435" s="65"/>
      <c r="H435" s="65"/>
      <c r="I435" s="65"/>
      <c r="J435" s="69" t="s">
        <v>24</v>
      </c>
      <c r="K435" s="69"/>
      <c r="L435" s="70" t="s">
        <v>55</v>
      </c>
      <c r="M435" s="71" t="s">
        <v>545</v>
      </c>
      <c r="P435" s="17"/>
      <c r="Q435" s="17"/>
    </row>
    <row r="436" spans="1:17" s="16" customFormat="1" ht="15.6" collapsed="1" x14ac:dyDescent="0.3">
      <c r="A436" s="75"/>
      <c r="B436" s="91" t="s">
        <v>304</v>
      </c>
      <c r="C436" s="65" t="s">
        <v>35</v>
      </c>
      <c r="D436" s="65" t="str">
        <f t="shared" ca="1" si="12"/>
        <v>0x0F8</v>
      </c>
      <c r="E436" s="65" cm="1">
        <f t="array" aca="1" ref="E436" ca="1">IF(ISNUMBER(SEARCH("Bit", $J436)), "", INDEX(E:E,MAX(IF(OFFSET(E436,-25,0,24,1)&lt;&gt;"",ROW(OFFSET(E436,-25,0,24,1)))),)+1)</f>
        <v>248</v>
      </c>
      <c r="F436" s="65" t="s">
        <v>18</v>
      </c>
      <c r="G436" s="65">
        <v>8</v>
      </c>
      <c r="H436" s="65"/>
      <c r="I436" s="65"/>
      <c r="J436" s="69"/>
      <c r="K436" s="69" t="s">
        <v>51</v>
      </c>
      <c r="L436" s="70"/>
      <c r="M436" s="71"/>
      <c r="P436" s="17"/>
      <c r="Q436" s="17"/>
    </row>
    <row r="437" spans="1:17" s="16" customFormat="1" ht="20.399999999999999" hidden="1" outlineLevel="1" x14ac:dyDescent="0.3">
      <c r="A437" s="75"/>
      <c r="B437" s="91"/>
      <c r="C437" s="65"/>
      <c r="D437" s="65" t="str">
        <f t="shared" ca="1" si="12"/>
        <v/>
      </c>
      <c r="E437" s="65" t="str" cm="1">
        <f t="array" aca="1" ref="E437" ca="1">IF(ISNUMBER(SEARCH("Bit", $J437)), "", INDEX(E:E,MAX(IF(OFFSET(E437,-25,0,24,1)&lt;&gt;"",ROW(OFFSET(E437,-25,0,24,1)))),)+1)</f>
        <v/>
      </c>
      <c r="F437" s="65"/>
      <c r="G437" s="65"/>
      <c r="H437" s="65"/>
      <c r="I437" s="65"/>
      <c r="J437" s="69" t="s">
        <v>27</v>
      </c>
      <c r="K437" s="69"/>
      <c r="L437" s="70" t="s">
        <v>198</v>
      </c>
      <c r="M437" s="71" t="s">
        <v>305</v>
      </c>
      <c r="P437" s="17"/>
      <c r="Q437" s="17"/>
    </row>
    <row r="438" spans="1:17" s="16" customFormat="1" ht="20.399999999999999" hidden="1" outlineLevel="1" x14ac:dyDescent="0.3">
      <c r="A438" s="75"/>
      <c r="B438" s="91"/>
      <c r="C438" s="65"/>
      <c r="D438" s="65" t="str">
        <f t="shared" ca="1" si="12"/>
        <v/>
      </c>
      <c r="E438" s="65" t="str" cm="1">
        <f t="array" aca="1" ref="E438" ca="1">IF(ISNUMBER(SEARCH("Bit", $J438)), "", INDEX(E:E,MAX(IF(OFFSET(E438,-25,0,24,1)&lt;&gt;"",ROW(OFFSET(E438,-25,0,24,1)))),)+1)</f>
        <v/>
      </c>
      <c r="F438" s="65"/>
      <c r="G438" s="65"/>
      <c r="H438" s="65"/>
      <c r="I438" s="65"/>
      <c r="J438" s="69" t="s">
        <v>28</v>
      </c>
      <c r="K438" s="69"/>
      <c r="L438" s="70" t="s">
        <v>199</v>
      </c>
      <c r="M438" s="71" t="s">
        <v>306</v>
      </c>
      <c r="P438" s="17"/>
      <c r="Q438" s="17"/>
    </row>
    <row r="439" spans="1:17" s="16" customFormat="1" ht="15.6" collapsed="1" x14ac:dyDescent="0.3">
      <c r="A439" s="75"/>
      <c r="B439" s="91" t="s">
        <v>56</v>
      </c>
      <c r="C439" s="65" t="s">
        <v>35</v>
      </c>
      <c r="D439" s="65" t="str">
        <f t="shared" ca="1" si="12"/>
        <v>0x0F9</v>
      </c>
      <c r="E439" s="65" cm="1">
        <f t="array" aca="1" ref="E439" ca="1">IF(ISNUMBER(SEARCH("Bit", $J439)), "", INDEX(E:E,MAX(IF(OFFSET(E439,-25,0,24,1)&lt;&gt;"",ROW(OFFSET(E439,-25,0,24,1)))),)+1)</f>
        <v>249</v>
      </c>
      <c r="F439" s="65" t="s">
        <v>18</v>
      </c>
      <c r="G439" s="65">
        <v>8</v>
      </c>
      <c r="H439" s="65"/>
      <c r="I439" s="65" t="s">
        <v>748</v>
      </c>
      <c r="J439" s="69"/>
      <c r="K439" s="69" t="s">
        <v>51</v>
      </c>
      <c r="L439" s="70"/>
      <c r="M439" s="71"/>
      <c r="P439" s="17"/>
      <c r="Q439" s="17"/>
    </row>
    <row r="440" spans="1:17" s="16" customFormat="1" ht="20.399999999999999" hidden="1" outlineLevel="1" x14ac:dyDescent="0.3">
      <c r="A440" s="75"/>
      <c r="B440" s="91"/>
      <c r="C440" s="65"/>
      <c r="D440" s="65" t="str">
        <f t="shared" ca="1" si="12"/>
        <v/>
      </c>
      <c r="E440" s="65" t="str" cm="1">
        <f t="array" aca="1" ref="E440" ca="1">IF(ISNUMBER(SEARCH("Bit", $J440)), "", INDEX(E:E,MAX(IF(OFFSET(E440,-25,0,24,1)&lt;&gt;"",ROW(OFFSET(E440,-25,0,24,1)))),)+1)</f>
        <v/>
      </c>
      <c r="F440" s="65"/>
      <c r="G440" s="65"/>
      <c r="H440" s="65"/>
      <c r="I440" s="65"/>
      <c r="J440" s="69" t="s">
        <v>24</v>
      </c>
      <c r="K440" s="69"/>
      <c r="L440" s="70" t="s">
        <v>56</v>
      </c>
      <c r="M440" s="71" t="s">
        <v>307</v>
      </c>
      <c r="P440" s="17"/>
      <c r="Q440" s="17"/>
    </row>
    <row r="441" spans="1:17" s="16" customFormat="1" ht="15.6" collapsed="1" x14ac:dyDescent="0.3">
      <c r="A441" s="75"/>
      <c r="B441" s="91" t="s">
        <v>57</v>
      </c>
      <c r="C441" s="65" t="s">
        <v>35</v>
      </c>
      <c r="D441" s="65" t="str">
        <f t="shared" ca="1" si="12"/>
        <v>0x0FA</v>
      </c>
      <c r="E441" s="65" cm="1">
        <f t="array" aca="1" ref="E441" ca="1">IF(ISNUMBER(SEARCH("Bit", $J441)), "", INDEX(E:E,MAX(IF(OFFSET(E441,-25,0,24,1)&lt;&gt;"",ROW(OFFSET(E441,-25,0,24,1)))),)+1)</f>
        <v>250</v>
      </c>
      <c r="F441" s="65" t="s">
        <v>18</v>
      </c>
      <c r="G441" s="65">
        <v>8</v>
      </c>
      <c r="H441" s="65"/>
      <c r="I441" s="65" t="s">
        <v>747</v>
      </c>
      <c r="J441" s="69"/>
      <c r="K441" s="69" t="s">
        <v>51</v>
      </c>
      <c r="L441" s="70"/>
      <c r="M441" s="71"/>
      <c r="P441" s="17"/>
      <c r="Q441" s="17"/>
    </row>
    <row r="442" spans="1:17" s="13" customFormat="1" ht="18" hidden="1" outlineLevel="1" x14ac:dyDescent="0.3">
      <c r="A442" s="4"/>
      <c r="B442" s="91"/>
      <c r="C442" s="65"/>
      <c r="D442" s="65" t="str">
        <f t="shared" ca="1" si="12"/>
        <v/>
      </c>
      <c r="E442" s="65" t="str" cm="1">
        <f t="array" aca="1" ref="E442" ca="1">IF(ISNUMBER(SEARCH("Bit", $J442)), "", INDEX(E:E,MAX(IF(OFFSET(E442,-25,0,24,1)&lt;&gt;"",ROW(OFFSET(E442,-25,0,24,1)))),)+1)</f>
        <v/>
      </c>
      <c r="F442" s="65"/>
      <c r="G442" s="65"/>
      <c r="H442" s="65"/>
      <c r="I442" s="65"/>
      <c r="J442" s="69" t="s">
        <v>24</v>
      </c>
      <c r="K442" s="69"/>
      <c r="L442" s="70" t="s">
        <v>57</v>
      </c>
      <c r="M442" s="71"/>
      <c r="P442" s="14"/>
      <c r="Q442" s="14"/>
    </row>
    <row r="443" spans="1:17" s="16" customFormat="1" ht="15.6" collapsed="1" x14ac:dyDescent="0.3">
      <c r="A443" s="75"/>
      <c r="B443" s="91" t="str">
        <f>"OTP"&amp;TEXT(E443-256,"000")</f>
        <v>OTP000</v>
      </c>
      <c r="C443" s="65" t="s">
        <v>229</v>
      </c>
      <c r="D443" s="65" t="str">
        <f t="shared" si="12"/>
        <v>0x100</v>
      </c>
      <c r="E443" s="65">
        <v>256</v>
      </c>
      <c r="F443" s="65" t="s">
        <v>18</v>
      </c>
      <c r="G443" s="65">
        <v>8</v>
      </c>
      <c r="H443" s="65" t="s">
        <v>591</v>
      </c>
      <c r="I443" s="65"/>
      <c r="J443" s="92"/>
      <c r="K443" s="69"/>
      <c r="L443" s="93" t="s">
        <v>592</v>
      </c>
      <c r="M443" s="94"/>
      <c r="P443" s="17"/>
      <c r="Q443" s="17"/>
    </row>
    <row r="444" spans="1:17" s="16" customFormat="1" ht="15.6" hidden="1" outlineLevel="1" x14ac:dyDescent="0.3">
      <c r="A444" s="75"/>
      <c r="B444" s="91"/>
      <c r="C444" s="65"/>
      <c r="D444" s="65" t="str">
        <f t="shared" ca="1" si="12"/>
        <v/>
      </c>
      <c r="E444" s="65" t="str" cm="1">
        <f t="array" aca="1" ref="E444" ca="1">IF(ISNUMBER(SEARCH("Bit", $J444)), "", INDEX(E:E,MAX(IF(OFFSET(E444,-25,0,24,1)&lt;&gt;"",ROW(OFFSET(E444,-25,0,24,1)))),)+1)</f>
        <v/>
      </c>
      <c r="F444" s="65"/>
      <c r="G444" s="65"/>
      <c r="H444" s="65"/>
      <c r="I444" s="65"/>
      <c r="J444" s="69" t="s">
        <v>27</v>
      </c>
      <c r="K444" s="69"/>
      <c r="L444" s="70" t="s">
        <v>21</v>
      </c>
      <c r="M444" s="71"/>
      <c r="P444" s="17"/>
      <c r="Q444" s="17"/>
    </row>
    <row r="445" spans="1:17" s="16" customFormat="1" ht="15.6" hidden="1" outlineLevel="1" x14ac:dyDescent="0.3">
      <c r="A445" s="75"/>
      <c r="B445" s="91"/>
      <c r="C445" s="65"/>
      <c r="D445" s="65" t="str">
        <f t="shared" ca="1" si="12"/>
        <v/>
      </c>
      <c r="E445" s="65" t="str" cm="1">
        <f t="array" aca="1" ref="E445" ca="1">IF(ISNUMBER(SEARCH("Bit", $J445)), "", INDEX(E:E,MAX(IF(OFFSET(E445,-25,0,24,1)&lt;&gt;"",ROW(OFFSET(E445,-25,0,24,1)))),)+1)</f>
        <v/>
      </c>
      <c r="F445" s="65"/>
      <c r="G445" s="65"/>
      <c r="H445" s="65"/>
      <c r="I445" s="65"/>
      <c r="J445" s="69" t="s">
        <v>28</v>
      </c>
      <c r="K445" s="69"/>
      <c r="L445" s="70" t="s">
        <v>301</v>
      </c>
      <c r="M445" s="71" t="s">
        <v>302</v>
      </c>
      <c r="P445" s="17"/>
      <c r="Q445" s="17"/>
    </row>
    <row r="446" spans="1:17" s="16" customFormat="1" ht="15.6" collapsed="1" x14ac:dyDescent="0.3">
      <c r="A446" s="75"/>
      <c r="B446" s="91" t="s">
        <v>525</v>
      </c>
      <c r="C446" s="65" t="s">
        <v>229</v>
      </c>
      <c r="D446" s="65" t="str">
        <f t="shared" ca="1" si="12"/>
        <v>0x101</v>
      </c>
      <c r="E446" s="65" cm="1">
        <f t="array" aca="1" ref="E446" ca="1">IF(ISNUMBER(SEARCH("Bit", $J446)), "", INDEX(E:E,MAX(IF(OFFSET(E446,-25,0,24,1)&lt;&gt;"",ROW(OFFSET(E446,-25,0,24,1)))),)+1)</f>
        <v>257</v>
      </c>
      <c r="F446" s="65" t="s">
        <v>18</v>
      </c>
      <c r="G446" s="65">
        <v>8</v>
      </c>
      <c r="H446" s="65" t="s">
        <v>740</v>
      </c>
      <c r="I446" s="65"/>
      <c r="J446" s="69"/>
      <c r="K446" s="69"/>
      <c r="L446" s="70" t="s">
        <v>547</v>
      </c>
      <c r="M446" s="71"/>
      <c r="P446" s="17"/>
      <c r="Q446" s="17"/>
    </row>
    <row r="447" spans="1:17" s="16" customFormat="1" ht="15.6" hidden="1" outlineLevel="1" x14ac:dyDescent="0.3">
      <c r="A447" s="75"/>
      <c r="B447" s="91"/>
      <c r="C447" s="65"/>
      <c r="D447" s="65" t="str">
        <f t="shared" ref="D447" ca="1" si="13">IF(E447&lt;&gt;"","0x"&amp;DEC2HEX(E447,3),"")</f>
        <v/>
      </c>
      <c r="E447" s="65" t="str" cm="1">
        <f t="array" aca="1" ref="E447" ca="1">IF(ISNUMBER(SEARCH("Bit", $J447)), "", INDEX(E:E,MAX(IF(OFFSET(E447,-25,0,24,1)&lt;&gt;"",ROW(OFFSET(E447,-25,0,24,1)))),)+1)</f>
        <v/>
      </c>
      <c r="F447" s="65"/>
      <c r="G447" s="65"/>
      <c r="H447" s="65"/>
      <c r="I447" s="65"/>
      <c r="J447" s="69" t="s">
        <v>400</v>
      </c>
      <c r="K447" s="69"/>
      <c r="L447" s="70" t="s">
        <v>21</v>
      </c>
      <c r="M447" s="71"/>
      <c r="P447" s="17"/>
      <c r="Q447" s="17"/>
    </row>
    <row r="448" spans="1:17" s="16" customFormat="1" ht="20.399999999999999" hidden="1" outlineLevel="1" x14ac:dyDescent="0.3">
      <c r="A448" s="75"/>
      <c r="B448" s="91"/>
      <c r="C448" s="65"/>
      <c r="D448" s="65" t="str">
        <f t="shared" ca="1" si="12"/>
        <v/>
      </c>
      <c r="E448" s="65" t="str" cm="1">
        <f t="array" aca="1" ref="E448" ca="1">IF(ISNUMBER(SEARCH("Bit", $J448)), "", INDEX(E:E,MAX(IF(OFFSET(E448,-25,0,24,1)&lt;&gt;"",ROW(OFFSET(E448,-25,0,24,1)))),)+1)</f>
        <v/>
      </c>
      <c r="F448" s="65"/>
      <c r="G448" s="65"/>
      <c r="H448" s="65"/>
      <c r="I448" s="65"/>
      <c r="J448" s="69" t="s">
        <v>15</v>
      </c>
      <c r="K448" s="69"/>
      <c r="L448" s="70" t="s">
        <v>526</v>
      </c>
      <c r="M448" s="71" t="s">
        <v>527</v>
      </c>
      <c r="P448" s="17"/>
      <c r="Q448" s="17"/>
    </row>
    <row r="449" spans="1:17" s="16" customFormat="1" ht="36" hidden="1" customHeight="1" outlineLevel="1" x14ac:dyDescent="0.3">
      <c r="A449" s="75"/>
      <c r="B449" s="91"/>
      <c r="C449" s="65"/>
      <c r="D449" s="65" t="str">
        <f t="shared" ref="D449:D549" ca="1" si="14">IF(E449&lt;&gt;"","0x"&amp;DEC2HEX(E449,3),"")</f>
        <v/>
      </c>
      <c r="E449" s="65" t="str" cm="1">
        <f t="array" aca="1" ref="E449" ca="1">IF(ISNUMBER(SEARCH("Bit", $J449)), "", INDEX(E:E,MAX(IF(OFFSET(E449,-25,0,24,1)&lt;&gt;"",ROW(OFFSET(E449,-25,0,24,1)))),)+1)</f>
        <v/>
      </c>
      <c r="F449" s="65"/>
      <c r="G449" s="65"/>
      <c r="H449" s="65"/>
      <c r="I449" s="65"/>
      <c r="J449" s="69" t="s">
        <v>28</v>
      </c>
      <c r="K449" s="69"/>
      <c r="L449" s="70" t="s">
        <v>528</v>
      </c>
      <c r="M449" s="71" t="s">
        <v>738</v>
      </c>
      <c r="P449" s="17"/>
      <c r="Q449" s="17"/>
    </row>
    <row r="450" spans="1:17" s="16" customFormat="1" ht="15.6" collapsed="1" x14ac:dyDescent="0.3">
      <c r="A450" s="75"/>
      <c r="B450" s="91" t="s">
        <v>501</v>
      </c>
      <c r="C450" s="65" t="s">
        <v>229</v>
      </c>
      <c r="D450" s="65" t="str">
        <f t="shared" ca="1" si="14"/>
        <v>0x102</v>
      </c>
      <c r="E450" s="65" cm="1">
        <f t="array" aca="1" ref="E450" ca="1">IF(ISNUMBER(SEARCH("Bit", $J450)), "", INDEX(E:E,MAX(IF(OFFSET(E450,-25,0,24,1)&lt;&gt;"",ROW(OFFSET(E450,-25,0,24,1)))),)+1)</f>
        <v>258</v>
      </c>
      <c r="F450" s="65" t="s">
        <v>18</v>
      </c>
      <c r="G450" s="65">
        <v>8</v>
      </c>
      <c r="H450" s="65" t="s">
        <v>239</v>
      </c>
      <c r="I450" s="65"/>
      <c r="J450" s="69"/>
      <c r="K450" s="69"/>
      <c r="L450" s="70" t="s">
        <v>530</v>
      </c>
      <c r="M450" s="71"/>
      <c r="P450" s="17"/>
      <c r="Q450" s="17"/>
    </row>
    <row r="451" spans="1:17" s="16" customFormat="1" ht="40.799999999999997" hidden="1" outlineLevel="1" x14ac:dyDescent="0.3">
      <c r="A451" s="75"/>
      <c r="B451" s="91"/>
      <c r="C451" s="65"/>
      <c r="D451" s="65" t="str">
        <f t="shared" ca="1" si="14"/>
        <v/>
      </c>
      <c r="E451" s="65" t="str" cm="1">
        <f t="array" aca="1" ref="E451" ca="1">IF(ISNUMBER(SEARCH("Bit", $J451)), "", INDEX(E:E,MAX(IF(OFFSET(E451,-25,0,24,1)&lt;&gt;"",ROW(OFFSET(E451,-25,0,24,1)))),)+1)</f>
        <v/>
      </c>
      <c r="F451" s="65"/>
      <c r="G451" s="65"/>
      <c r="H451" s="65"/>
      <c r="I451" s="65"/>
      <c r="J451" s="69" t="s">
        <v>24</v>
      </c>
      <c r="K451" s="69"/>
      <c r="L451" s="70" t="s">
        <v>502</v>
      </c>
      <c r="M451" s="71" t="s">
        <v>503</v>
      </c>
      <c r="P451" s="17"/>
      <c r="Q451" s="17"/>
    </row>
    <row r="452" spans="1:17" s="16" customFormat="1" ht="15.6" collapsed="1" x14ac:dyDescent="0.3">
      <c r="A452" s="75"/>
      <c r="B452" s="91" t="s">
        <v>504</v>
      </c>
      <c r="C452" s="65" t="s">
        <v>229</v>
      </c>
      <c r="D452" s="65" t="str">
        <f t="shared" ca="1" si="14"/>
        <v>0x103</v>
      </c>
      <c r="E452" s="65" cm="1">
        <f t="array" aca="1" ref="E452" ca="1">IF(ISNUMBER(SEARCH("Bit", $J452)), "", INDEX(E:E,MAX(IF(OFFSET(E452,-25,0,24,1)&lt;&gt;"",ROW(OFFSET(E452,-25,0,24,1)))),)+1)</f>
        <v>259</v>
      </c>
      <c r="F452" s="65" t="s">
        <v>18</v>
      </c>
      <c r="G452" s="65">
        <v>8</v>
      </c>
      <c r="H452" s="65" t="s">
        <v>239</v>
      </c>
      <c r="I452" s="65"/>
      <c r="J452" s="69"/>
      <c r="K452" s="69"/>
      <c r="L452" s="70" t="s">
        <v>530</v>
      </c>
      <c r="M452" s="71"/>
      <c r="P452" s="17"/>
      <c r="Q452" s="17"/>
    </row>
    <row r="453" spans="1:17" s="16" customFormat="1" ht="122.4" hidden="1" outlineLevel="1" x14ac:dyDescent="0.3">
      <c r="A453" s="75"/>
      <c r="B453" s="91"/>
      <c r="C453" s="65"/>
      <c r="D453" s="65" t="str">
        <f t="shared" ca="1" si="14"/>
        <v/>
      </c>
      <c r="E453" s="65" t="str" cm="1">
        <f t="array" aca="1" ref="E453" ca="1">IF(ISNUMBER(SEARCH("Bit", $J453)), "", INDEX(E:E,MAX(IF(OFFSET(E453,-25,0,24,1)&lt;&gt;"",ROW(OFFSET(E453,-25,0,24,1)))),)+1)</f>
        <v/>
      </c>
      <c r="F453" s="65"/>
      <c r="G453" s="65"/>
      <c r="H453" s="65"/>
      <c r="I453" s="65"/>
      <c r="J453" s="69" t="s">
        <v>400</v>
      </c>
      <c r="K453" s="69"/>
      <c r="L453" s="70" t="s">
        <v>505</v>
      </c>
      <c r="M453" s="71" t="s">
        <v>506</v>
      </c>
      <c r="P453" s="17"/>
      <c r="Q453" s="17"/>
    </row>
    <row r="454" spans="1:17" s="16" customFormat="1" ht="153" hidden="1" outlineLevel="1" x14ac:dyDescent="0.3">
      <c r="A454" s="75"/>
      <c r="B454" s="91"/>
      <c r="C454" s="65"/>
      <c r="D454" s="65" t="str">
        <f t="shared" ca="1" si="14"/>
        <v/>
      </c>
      <c r="E454" s="65" t="str" cm="1">
        <f t="array" aca="1" ref="E454" ca="1">IF(ISNUMBER(SEARCH("Bit", $J454)), "", INDEX(E:E,MAX(IF(OFFSET(E454,-25,0,24,1)&lt;&gt;"",ROW(OFFSET(E454,-25,0,24,1)))),)+1)</f>
        <v/>
      </c>
      <c r="F454" s="65"/>
      <c r="G454" s="65"/>
      <c r="H454" s="65"/>
      <c r="I454" s="65"/>
      <c r="J454" s="69" t="s">
        <v>509</v>
      </c>
      <c r="K454" s="69"/>
      <c r="L454" s="70" t="s">
        <v>507</v>
      </c>
      <c r="M454" s="71" t="s">
        <v>508</v>
      </c>
      <c r="P454" s="17"/>
      <c r="Q454" s="17"/>
    </row>
    <row r="455" spans="1:17" s="16" customFormat="1" ht="20.399999999999999" hidden="1" outlineLevel="1" x14ac:dyDescent="0.3">
      <c r="A455" s="75"/>
      <c r="B455" s="91"/>
      <c r="C455" s="65"/>
      <c r="D455" s="65" t="str">
        <f t="shared" ca="1" si="14"/>
        <v/>
      </c>
      <c r="E455" s="65" t="str" cm="1">
        <f t="array" aca="1" ref="E455" ca="1">IF(ISNUMBER(SEARCH("Bit", $J455)), "", INDEX(E:E,MAX(IF(OFFSET(E455,-25,0,24,1)&lt;&gt;"",ROW(OFFSET(E455,-25,0,24,1)))),)+1)</f>
        <v/>
      </c>
      <c r="F455" s="65"/>
      <c r="G455" s="65"/>
      <c r="H455" s="65"/>
      <c r="I455" s="65"/>
      <c r="J455" s="69" t="s">
        <v>23</v>
      </c>
      <c r="K455" s="69"/>
      <c r="L455" s="70" t="s">
        <v>510</v>
      </c>
      <c r="M455" s="71" t="s">
        <v>511</v>
      </c>
      <c r="P455" s="17"/>
      <c r="Q455" s="17"/>
    </row>
    <row r="456" spans="1:17" s="16" customFormat="1" ht="15.6" collapsed="1" x14ac:dyDescent="0.3">
      <c r="A456" s="75"/>
      <c r="B456" s="91" t="s">
        <v>512</v>
      </c>
      <c r="C456" s="65" t="s">
        <v>229</v>
      </c>
      <c r="D456" s="65" t="str">
        <f t="shared" ca="1" si="14"/>
        <v>0x104</v>
      </c>
      <c r="E456" s="65" cm="1">
        <f t="array" aca="1" ref="E456" ca="1">IF(ISNUMBER(SEARCH("Bit", $J456)), "", INDEX(E:E,MAX(IF(OFFSET(E456,-25,0,24,1)&lt;&gt;"",ROW(OFFSET(E456,-25,0,24,1)))),)+1)</f>
        <v>260</v>
      </c>
      <c r="F456" s="65" t="s">
        <v>18</v>
      </c>
      <c r="G456" s="65">
        <v>8</v>
      </c>
      <c r="H456" s="65" t="s">
        <v>239</v>
      </c>
      <c r="I456" s="65"/>
      <c r="J456" s="69"/>
      <c r="K456" s="69"/>
      <c r="L456" s="70" t="s">
        <v>530</v>
      </c>
      <c r="M456" s="71"/>
      <c r="P456" s="17"/>
      <c r="Q456" s="17"/>
    </row>
    <row r="457" spans="1:17" s="16" customFormat="1" ht="112.2" hidden="1" outlineLevel="1" x14ac:dyDescent="0.3">
      <c r="A457" s="75"/>
      <c r="B457" s="91"/>
      <c r="C457" s="65"/>
      <c r="D457" s="65" t="str">
        <f t="shared" ca="1" si="14"/>
        <v/>
      </c>
      <c r="E457" s="65" t="str" cm="1">
        <f t="array" aca="1" ref="E457" ca="1">IF(ISNUMBER(SEARCH("Bit", $J457)), "", INDEX(E:E,MAX(IF(OFFSET(E457,-25,0,24,1)&lt;&gt;"",ROW(OFFSET(E457,-25,0,24,1)))),)+1)</f>
        <v/>
      </c>
      <c r="F457" s="65"/>
      <c r="G457" s="65"/>
      <c r="H457" s="65"/>
      <c r="I457" s="65"/>
      <c r="J457" s="69" t="s">
        <v>400</v>
      </c>
      <c r="K457" s="69"/>
      <c r="L457" s="70" t="s">
        <v>513</v>
      </c>
      <c r="M457" s="71" t="s">
        <v>514</v>
      </c>
      <c r="P457" s="17"/>
      <c r="Q457" s="17"/>
    </row>
    <row r="458" spans="1:17" s="16" customFormat="1" ht="71.400000000000006" hidden="1" outlineLevel="1" x14ac:dyDescent="0.3">
      <c r="A458" s="75"/>
      <c r="B458" s="91"/>
      <c r="C458" s="65"/>
      <c r="D458" s="65" t="str">
        <f t="shared" ca="1" si="14"/>
        <v/>
      </c>
      <c r="E458" s="65" t="str" cm="1">
        <f t="array" aca="1" ref="E458" ca="1">IF(ISNUMBER(SEARCH("Bit", $J458)), "", INDEX(E:E,MAX(IF(OFFSET(E458,-25,0,24,1)&lt;&gt;"",ROW(OFFSET(E458,-25,0,24,1)))),)+1)</f>
        <v/>
      </c>
      <c r="F458" s="65"/>
      <c r="G458" s="65"/>
      <c r="H458" s="65"/>
      <c r="I458" s="65"/>
      <c r="J458" s="69" t="s">
        <v>519</v>
      </c>
      <c r="K458" s="69"/>
      <c r="L458" s="70" t="s">
        <v>515</v>
      </c>
      <c r="M458" s="71" t="s">
        <v>516</v>
      </c>
      <c r="P458" s="17"/>
      <c r="Q458" s="17"/>
    </row>
    <row r="459" spans="1:17" s="16" customFormat="1" ht="122.4" hidden="1" outlineLevel="1" x14ac:dyDescent="0.3">
      <c r="A459" s="75"/>
      <c r="B459" s="91"/>
      <c r="C459" s="65"/>
      <c r="D459" s="65" t="str">
        <f t="shared" ca="1" si="14"/>
        <v/>
      </c>
      <c r="E459" s="65" t="str" cm="1">
        <f t="array" aca="1" ref="E459" ca="1">IF(ISNUMBER(SEARCH("Bit", $J459)), "", INDEX(E:E,MAX(IF(OFFSET(E459,-25,0,24,1)&lt;&gt;"",ROW(OFFSET(E459,-25,0,24,1)))),)+1)</f>
        <v/>
      </c>
      <c r="F459" s="65"/>
      <c r="G459" s="65"/>
      <c r="H459" s="65"/>
      <c r="I459" s="65"/>
      <c r="J459" s="69" t="s">
        <v>25</v>
      </c>
      <c r="K459" s="69"/>
      <c r="L459" s="70" t="s">
        <v>517</v>
      </c>
      <c r="M459" s="71" t="s">
        <v>518</v>
      </c>
      <c r="P459" s="17"/>
      <c r="Q459" s="17"/>
    </row>
    <row r="460" spans="1:17" s="16" customFormat="1" ht="15.6" collapsed="1" x14ac:dyDescent="0.3">
      <c r="A460" s="75"/>
      <c r="B460" s="91" t="str">
        <f ca="1">"OTP"&amp;TEXT(E460-256,"000")</f>
        <v>OTP005</v>
      </c>
      <c r="C460" s="65" t="s">
        <v>229</v>
      </c>
      <c r="D460" s="65" t="str">
        <f t="shared" ca="1" si="14"/>
        <v>0x105</v>
      </c>
      <c r="E460" s="65" cm="1">
        <f t="array" aca="1" ref="E460" ca="1">IF(ISNUMBER(SEARCH("Bit", $J460)), "", INDEX(E:E,MAX(IF(OFFSET(E460,-25,0,24,1)&lt;&gt;"",ROW(OFFSET(E460,-25,0,24,1)))),)+1)</f>
        <v>261</v>
      </c>
      <c r="F460" s="65" t="s">
        <v>18</v>
      </c>
      <c r="G460" s="65">
        <v>8</v>
      </c>
      <c r="H460" s="65" t="s">
        <v>239</v>
      </c>
      <c r="I460" s="65"/>
      <c r="J460" s="69"/>
      <c r="K460" s="69"/>
      <c r="L460" s="70"/>
      <c r="M460" s="71"/>
      <c r="P460" s="17"/>
      <c r="Q460" s="17"/>
    </row>
    <row r="461" spans="1:17" s="16" customFormat="1" ht="15.6" hidden="1" outlineLevel="1" x14ac:dyDescent="0.3">
      <c r="A461" s="75"/>
      <c r="B461" s="91"/>
      <c r="C461" s="65"/>
      <c r="D461" s="65" t="str">
        <f t="shared" ca="1" si="14"/>
        <v/>
      </c>
      <c r="E461" s="65" t="str" cm="1">
        <f t="array" aca="1" ref="E461" ca="1">IF(ISNUMBER(SEARCH("Bit", $J461)), "", INDEX(E:E,MAX(IF(OFFSET(E461,-25,0,24,1)&lt;&gt;"",ROW(OFFSET(E461,-25,0,24,1)))),)+1)</f>
        <v/>
      </c>
      <c r="F461" s="65"/>
      <c r="G461" s="65"/>
      <c r="H461" s="65"/>
      <c r="I461" s="65"/>
      <c r="J461" s="69" t="s">
        <v>24</v>
      </c>
      <c r="K461" s="69"/>
      <c r="L461" s="70" t="s">
        <v>21</v>
      </c>
      <c r="M461" s="71"/>
      <c r="P461" s="17"/>
      <c r="Q461" s="17"/>
    </row>
    <row r="462" spans="1:17" s="16" customFormat="1" ht="15.6" collapsed="1" x14ac:dyDescent="0.3">
      <c r="A462" s="75"/>
      <c r="B462" s="91" t="str">
        <f ca="1">"OTP"&amp;TEXT(E462-256,"000")</f>
        <v>OTP006</v>
      </c>
      <c r="C462" s="65" t="s">
        <v>229</v>
      </c>
      <c r="D462" s="65" t="str">
        <f t="shared" ca="1" si="14"/>
        <v>0x106</v>
      </c>
      <c r="E462" s="65" cm="1">
        <f t="array" aca="1" ref="E462" ca="1">IF(ISNUMBER(SEARCH("Bit", $J462)), "", INDEX(E:E,MAX(IF(OFFSET(E462,-25,0,24,1)&lt;&gt;"",ROW(OFFSET(E462,-25,0,24,1)))),)+1)</f>
        <v>262</v>
      </c>
      <c r="F462" s="65" t="s">
        <v>18</v>
      </c>
      <c r="G462" s="65">
        <v>8</v>
      </c>
      <c r="H462" s="65" t="s">
        <v>239</v>
      </c>
      <c r="I462" s="65"/>
      <c r="J462" s="69"/>
      <c r="K462" s="69"/>
      <c r="L462" s="70"/>
      <c r="M462" s="71"/>
      <c r="P462" s="17"/>
      <c r="Q462" s="17"/>
    </row>
    <row r="463" spans="1:17" s="16" customFormat="1" ht="15.6" hidden="1" outlineLevel="1" x14ac:dyDescent="0.3">
      <c r="A463" s="75"/>
      <c r="B463" s="91"/>
      <c r="C463" s="65"/>
      <c r="D463" s="65" t="str">
        <f t="shared" ca="1" si="14"/>
        <v/>
      </c>
      <c r="E463" s="65" t="str" cm="1">
        <f t="array" aca="1" ref="E463" ca="1">IF(ISNUMBER(SEARCH("Bit", $J463)), "", INDEX(E:E,MAX(IF(OFFSET(E463,-25,0,24,1)&lt;&gt;"",ROW(OFFSET(E463,-25,0,24,1)))),)+1)</f>
        <v/>
      </c>
      <c r="F463" s="65"/>
      <c r="G463" s="65"/>
      <c r="H463" s="65"/>
      <c r="I463" s="65"/>
      <c r="J463" s="69" t="s">
        <v>24</v>
      </c>
      <c r="K463" s="69"/>
      <c r="L463" s="70" t="s">
        <v>21</v>
      </c>
      <c r="M463" s="71"/>
      <c r="P463" s="17"/>
      <c r="Q463" s="17"/>
    </row>
    <row r="464" spans="1:17" s="16" customFormat="1" ht="15.6" collapsed="1" x14ac:dyDescent="0.3">
      <c r="A464" s="75"/>
      <c r="B464" s="91" t="str">
        <f ca="1">"PARITY_"&amp;((E464-256+1)/8)&amp;"_16"</f>
        <v>PARITY_1_16</v>
      </c>
      <c r="C464" s="65" t="s">
        <v>229</v>
      </c>
      <c r="D464" s="65" t="str">
        <f t="shared" ca="1" si="14"/>
        <v>0x107</v>
      </c>
      <c r="E464" s="65" cm="1">
        <f t="array" aca="1" ref="E464" ca="1">IF(ISNUMBER(SEARCH("Bit", $J464)), "", INDEX(E:E,MAX(IF(OFFSET(E464,-25,0,24,1)&lt;&gt;"",ROW(OFFSET(E464,-25,0,24,1)))),)+1)</f>
        <v>263</v>
      </c>
      <c r="F464" s="65" t="s">
        <v>18</v>
      </c>
      <c r="G464" s="65">
        <v>8</v>
      </c>
      <c r="H464" s="65" t="s">
        <v>239</v>
      </c>
      <c r="I464" s="65"/>
      <c r="J464" s="69"/>
      <c r="K464" s="69"/>
      <c r="L464" s="70"/>
      <c r="M464" s="71"/>
      <c r="P464" s="17"/>
      <c r="Q464" s="17"/>
    </row>
    <row r="465" spans="1:17" s="16" customFormat="1" ht="15.6" hidden="1" outlineLevel="1" x14ac:dyDescent="0.3">
      <c r="A465" s="75"/>
      <c r="B465" s="91"/>
      <c r="C465" s="65"/>
      <c r="D465" s="65" t="str">
        <f t="shared" ca="1" si="14"/>
        <v/>
      </c>
      <c r="E465" s="65" t="str" cm="1">
        <f t="array" aca="1" ref="E465" ca="1">IF(ISNUMBER(SEARCH("Bit", $J465)), "", INDEX(E:E,MAX(IF(OFFSET(E465,-25,0,24,1)&lt;&gt;"",ROW(OFFSET(E465,-25,0,24,1)))),)+1)</f>
        <v/>
      </c>
      <c r="F465" s="65"/>
      <c r="G465" s="65"/>
      <c r="H465" s="65"/>
      <c r="I465" s="65"/>
      <c r="J465" s="69" t="s">
        <v>303</v>
      </c>
      <c r="K465" s="69"/>
      <c r="L465" s="70" t="s">
        <v>20</v>
      </c>
      <c r="M465" s="71"/>
      <c r="P465" s="17"/>
      <c r="Q465" s="17"/>
    </row>
    <row r="466" spans="1:17" s="16" customFormat="1" ht="15.6" hidden="1" outlineLevel="1" x14ac:dyDescent="0.3">
      <c r="A466" s="75"/>
      <c r="B466" s="91"/>
      <c r="C466" s="65"/>
      <c r="D466" s="65" t="str">
        <f t="shared" ca="1" si="14"/>
        <v/>
      </c>
      <c r="E466" s="65" t="str" cm="1">
        <f t="array" aca="1" ref="E466" ca="1">IF(ISNUMBER(SEARCH("Bit", $J466)), "", INDEX(E:E,MAX(IF(OFFSET(E466,-25,0,24,1)&lt;&gt;"",ROW(OFFSET(E466,-25,0,24,1)))),)+1)</f>
        <v/>
      </c>
      <c r="F466" s="65"/>
      <c r="G466" s="65"/>
      <c r="H466" s="65"/>
      <c r="I466" s="65"/>
      <c r="J466" s="69" t="s">
        <v>23</v>
      </c>
      <c r="K466" s="69"/>
      <c r="L466" s="70" t="s">
        <v>21</v>
      </c>
      <c r="M466" s="71"/>
      <c r="P466" s="17"/>
      <c r="Q466" s="17"/>
    </row>
    <row r="467" spans="1:17" s="16" customFormat="1" ht="15.6" collapsed="1" x14ac:dyDescent="0.3">
      <c r="A467" s="75"/>
      <c r="B467" s="91" t="s">
        <v>764</v>
      </c>
      <c r="C467" s="65" t="s">
        <v>229</v>
      </c>
      <c r="D467" s="65" t="str">
        <f t="shared" ref="D467:D490" ca="1" si="15">IF(E467&lt;&gt;"","0x"&amp;DEC2HEX(E467,3),"")</f>
        <v>0x108</v>
      </c>
      <c r="E467" s="65" cm="1">
        <f t="array" aca="1" ref="E467" ca="1">IF(ISNUMBER(SEARCH("Bit", $J467)), "", INDEX(E:E,MAX(IF(OFFSET(E467,-25,0,24,1)&lt;&gt;"",ROW(OFFSET(E467,-25,0,24,1)))),)+1)</f>
        <v>264</v>
      </c>
      <c r="F467" s="65" t="s">
        <v>18</v>
      </c>
      <c r="G467" s="65">
        <v>8</v>
      </c>
      <c r="H467" s="65" t="s">
        <v>239</v>
      </c>
      <c r="I467" s="65"/>
      <c r="J467" s="69"/>
      <c r="K467" s="69"/>
      <c r="L467" s="70" t="s">
        <v>547</v>
      </c>
      <c r="M467" s="71"/>
      <c r="P467" s="17"/>
      <c r="Q467" s="17"/>
    </row>
    <row r="468" spans="1:17" s="16" customFormat="1" ht="15.6" hidden="1" outlineLevel="1" x14ac:dyDescent="0.3">
      <c r="A468" s="75"/>
      <c r="B468" s="91"/>
      <c r="C468" s="65"/>
      <c r="D468" s="65" t="str">
        <f t="shared" ca="1" si="15"/>
        <v/>
      </c>
      <c r="E468" s="65" t="str" cm="1">
        <f t="array" aca="1" ref="E468" ca="1">IF(ISNUMBER(SEARCH("Bit", $J468)), "", INDEX(E:E,MAX(IF(OFFSET(E468,-25,0,24,1)&lt;&gt;"",ROW(OFFSET(E468,-25,0,24,1)))),)+1)</f>
        <v/>
      </c>
      <c r="F468" s="65"/>
      <c r="G468" s="65"/>
      <c r="H468" s="65"/>
      <c r="I468" s="65"/>
      <c r="J468" s="69" t="s">
        <v>24</v>
      </c>
      <c r="K468" s="69"/>
      <c r="L468" s="70" t="s">
        <v>767</v>
      </c>
      <c r="M468" s="71" t="s">
        <v>797</v>
      </c>
      <c r="P468" s="17"/>
      <c r="Q468" s="17"/>
    </row>
    <row r="469" spans="1:17" s="16" customFormat="1" ht="15.6" collapsed="1" x14ac:dyDescent="0.3">
      <c r="A469" s="75"/>
      <c r="B469" s="91" t="s">
        <v>765</v>
      </c>
      <c r="C469" s="65" t="s">
        <v>229</v>
      </c>
      <c r="D469" s="65" t="str">
        <f t="shared" ca="1" si="15"/>
        <v>0x109</v>
      </c>
      <c r="E469" s="65" cm="1">
        <f t="array" aca="1" ref="E469" ca="1">IF(ISNUMBER(SEARCH("Bit", $J469)), "", INDEX(E:E,MAX(IF(OFFSET(E469,-25,0,24,1)&lt;&gt;"",ROW(OFFSET(E469,-25,0,24,1)))),)+1)</f>
        <v>265</v>
      </c>
      <c r="F469" s="65" t="s">
        <v>18</v>
      </c>
      <c r="G469" s="65">
        <v>8</v>
      </c>
      <c r="H469" s="65" t="s">
        <v>239</v>
      </c>
      <c r="I469" s="65"/>
      <c r="J469" s="69"/>
      <c r="K469" s="69"/>
      <c r="L469" s="70" t="s">
        <v>547</v>
      </c>
      <c r="M469" s="71"/>
      <c r="P469" s="17"/>
      <c r="Q469" s="17"/>
    </row>
    <row r="470" spans="1:17" s="16" customFormat="1" ht="15.6" hidden="1" outlineLevel="1" x14ac:dyDescent="0.3">
      <c r="A470" s="75"/>
      <c r="B470" s="91"/>
      <c r="C470" s="65"/>
      <c r="D470" s="65" t="str">
        <f t="shared" ca="1" si="15"/>
        <v/>
      </c>
      <c r="E470" s="65" t="str" cm="1">
        <f t="array" aca="1" ref="E470" ca="1">IF(ISNUMBER(SEARCH("Bit", $J470)), "", INDEX(E:E,MAX(IF(OFFSET(E470,-25,0,24,1)&lt;&gt;"",ROW(OFFSET(E470,-25,0,24,1)))),)+1)</f>
        <v/>
      </c>
      <c r="F470" s="65"/>
      <c r="G470" s="65"/>
      <c r="H470" s="65"/>
      <c r="I470" s="65"/>
      <c r="J470" s="69" t="s">
        <v>24</v>
      </c>
      <c r="K470" s="69"/>
      <c r="L470" s="70" t="s">
        <v>767</v>
      </c>
      <c r="M470" s="71" t="s">
        <v>798</v>
      </c>
      <c r="P470" s="17"/>
      <c r="Q470" s="17"/>
    </row>
    <row r="471" spans="1:17" s="16" customFormat="1" ht="15.6" collapsed="1" x14ac:dyDescent="0.3">
      <c r="A471" s="75"/>
      <c r="B471" s="91" t="s">
        <v>766</v>
      </c>
      <c r="C471" s="65" t="s">
        <v>229</v>
      </c>
      <c r="D471" s="65" t="str">
        <f t="shared" ca="1" si="15"/>
        <v>0x10A</v>
      </c>
      <c r="E471" s="65" cm="1">
        <f t="array" aca="1" ref="E471" ca="1">IF(ISNUMBER(SEARCH("Bit", $J471)), "", INDEX(E:E,MAX(IF(OFFSET(E471,-25,0,24,1)&lt;&gt;"",ROW(OFFSET(E471,-25,0,24,1)))),)+1)</f>
        <v>266</v>
      </c>
      <c r="F471" s="65" t="s">
        <v>18</v>
      </c>
      <c r="G471" s="65">
        <v>8</v>
      </c>
      <c r="H471" s="65" t="s">
        <v>239</v>
      </c>
      <c r="I471" s="65"/>
      <c r="J471" s="69"/>
      <c r="K471" s="69"/>
      <c r="L471" s="70" t="s">
        <v>547</v>
      </c>
      <c r="M471" s="71"/>
      <c r="P471" s="17"/>
      <c r="Q471" s="17"/>
    </row>
    <row r="472" spans="1:17" s="16" customFormat="1" ht="15.6" hidden="1" outlineLevel="1" x14ac:dyDescent="0.3">
      <c r="A472" s="75"/>
      <c r="B472" s="91"/>
      <c r="C472" s="65"/>
      <c r="D472" s="65" t="str">
        <f t="shared" ca="1" si="15"/>
        <v/>
      </c>
      <c r="E472" s="65" t="str" cm="1">
        <f t="array" aca="1" ref="E472" ca="1">IF(ISNUMBER(SEARCH("Bit", $J472)), "", INDEX(E:E,MAX(IF(OFFSET(E472,-25,0,24,1)&lt;&gt;"",ROW(OFFSET(E472,-25,0,24,1)))),)+1)</f>
        <v/>
      </c>
      <c r="F472" s="65"/>
      <c r="G472" s="65"/>
      <c r="H472" s="65"/>
      <c r="I472" s="65"/>
      <c r="J472" s="69" t="s">
        <v>24</v>
      </c>
      <c r="K472" s="69"/>
      <c r="L472" s="70" t="s">
        <v>767</v>
      </c>
      <c r="M472" s="71" t="s">
        <v>799</v>
      </c>
      <c r="P472" s="17"/>
      <c r="Q472" s="17"/>
    </row>
    <row r="473" spans="1:17" s="16" customFormat="1" ht="15.6" collapsed="1" x14ac:dyDescent="0.3">
      <c r="A473" s="75"/>
      <c r="B473" s="91" t="s">
        <v>768</v>
      </c>
      <c r="C473" s="65" t="s">
        <v>229</v>
      </c>
      <c r="D473" s="65" t="str">
        <f t="shared" ca="1" si="15"/>
        <v>0x10B</v>
      </c>
      <c r="E473" s="65" cm="1">
        <f t="array" aca="1" ref="E473" ca="1">IF(ISNUMBER(SEARCH("Bit", $J473)), "", INDEX(E:E,MAX(IF(OFFSET(E473,-25,0,24,1)&lt;&gt;"",ROW(OFFSET(E473,-25,0,24,1)))),)+1)</f>
        <v>267</v>
      </c>
      <c r="F473" s="65" t="s">
        <v>18</v>
      </c>
      <c r="G473" s="65">
        <v>8</v>
      </c>
      <c r="H473" s="65" t="s">
        <v>239</v>
      </c>
      <c r="I473" s="65"/>
      <c r="J473" s="69"/>
      <c r="K473" s="69"/>
      <c r="L473" s="70" t="s">
        <v>547</v>
      </c>
      <c r="M473" s="71"/>
      <c r="P473" s="17"/>
      <c r="Q473" s="17"/>
    </row>
    <row r="474" spans="1:17" s="16" customFormat="1" ht="15.6" hidden="1" outlineLevel="1" x14ac:dyDescent="0.3">
      <c r="A474" s="75"/>
      <c r="B474" s="91"/>
      <c r="C474" s="65"/>
      <c r="D474" s="65" t="str">
        <f t="shared" ca="1" si="15"/>
        <v/>
      </c>
      <c r="E474" s="65" t="str" cm="1">
        <f t="array" aca="1" ref="E474" ca="1">IF(ISNUMBER(SEARCH("Bit", $J474)), "", INDEX(E:E,MAX(IF(OFFSET(E474,-25,0,24,1)&lt;&gt;"",ROW(OFFSET(E474,-25,0,24,1)))),)+1)</f>
        <v/>
      </c>
      <c r="F474" s="65"/>
      <c r="G474" s="65"/>
      <c r="H474" s="65"/>
      <c r="I474" s="65"/>
      <c r="J474" s="69" t="s">
        <v>24</v>
      </c>
      <c r="K474" s="69"/>
      <c r="L474" s="70" t="s">
        <v>768</v>
      </c>
      <c r="M474" s="71" t="s">
        <v>800</v>
      </c>
      <c r="P474" s="17"/>
      <c r="Q474" s="17"/>
    </row>
    <row r="475" spans="1:17" s="16" customFormat="1" ht="15.6" collapsed="1" x14ac:dyDescent="0.3">
      <c r="A475" s="75"/>
      <c r="B475" s="91" t="s">
        <v>769</v>
      </c>
      <c r="C475" s="65" t="s">
        <v>229</v>
      </c>
      <c r="D475" s="65" t="str">
        <f t="shared" ca="1" si="15"/>
        <v>0x10C</v>
      </c>
      <c r="E475" s="65" cm="1">
        <f t="array" aca="1" ref="E475" ca="1">IF(ISNUMBER(SEARCH("Bit", $J475)), "", INDEX(E:E,MAX(IF(OFFSET(E475,-25,0,24,1)&lt;&gt;"",ROW(OFFSET(E475,-25,0,24,1)))),)+1)</f>
        <v>268</v>
      </c>
      <c r="F475" s="65" t="s">
        <v>18</v>
      </c>
      <c r="G475" s="65">
        <v>8</v>
      </c>
      <c r="H475" s="65" t="s">
        <v>239</v>
      </c>
      <c r="I475" s="65"/>
      <c r="J475" s="69"/>
      <c r="K475" s="69"/>
      <c r="L475" s="70" t="s">
        <v>547</v>
      </c>
      <c r="M475" s="71"/>
      <c r="P475" s="17"/>
      <c r="Q475" s="17"/>
    </row>
    <row r="476" spans="1:17" s="16" customFormat="1" ht="15.6" hidden="1" outlineLevel="1" x14ac:dyDescent="0.3">
      <c r="A476" s="75"/>
      <c r="B476" s="91"/>
      <c r="C476" s="65"/>
      <c r="D476" s="65" t="str">
        <f t="shared" ca="1" si="15"/>
        <v/>
      </c>
      <c r="E476" s="65" t="str" cm="1">
        <f t="array" aca="1" ref="E476" ca="1">IF(ISNUMBER(SEARCH("Bit", $J476)), "", INDEX(E:E,MAX(IF(OFFSET(E476,-25,0,24,1)&lt;&gt;"",ROW(OFFSET(E476,-25,0,24,1)))),)+1)</f>
        <v/>
      </c>
      <c r="F476" s="65"/>
      <c r="G476" s="65"/>
      <c r="H476" s="65"/>
      <c r="I476" s="65"/>
      <c r="J476" s="69" t="s">
        <v>24</v>
      </c>
      <c r="K476" s="69"/>
      <c r="L476" s="70" t="s">
        <v>769</v>
      </c>
      <c r="M476" s="71" t="s">
        <v>801</v>
      </c>
      <c r="P476" s="17"/>
      <c r="Q476" s="17"/>
    </row>
    <row r="477" spans="1:17" s="16" customFormat="1" ht="15.6" collapsed="1" x14ac:dyDescent="0.3">
      <c r="A477" s="75"/>
      <c r="B477" s="91" t="s">
        <v>770</v>
      </c>
      <c r="C477" s="65" t="s">
        <v>229</v>
      </c>
      <c r="D477" s="65" t="str">
        <f t="shared" ca="1" si="15"/>
        <v>0x10D</v>
      </c>
      <c r="E477" s="65" cm="1">
        <f t="array" aca="1" ref="E477" ca="1">IF(ISNUMBER(SEARCH("Bit", $J477)), "", INDEX(E:E,MAX(IF(OFFSET(E477,-25,0,24,1)&lt;&gt;"",ROW(OFFSET(E477,-25,0,24,1)))),)+1)</f>
        <v>269</v>
      </c>
      <c r="F477" s="65" t="s">
        <v>18</v>
      </c>
      <c r="G477" s="65">
        <v>8</v>
      </c>
      <c r="H477" s="65" t="s">
        <v>239</v>
      </c>
      <c r="I477" s="65"/>
      <c r="J477" s="69"/>
      <c r="K477" s="69"/>
      <c r="L477" s="70" t="s">
        <v>547</v>
      </c>
      <c r="M477" s="71"/>
      <c r="P477" s="17"/>
      <c r="Q477" s="17"/>
    </row>
    <row r="478" spans="1:17" s="16" customFormat="1" ht="15.6" hidden="1" outlineLevel="1" x14ac:dyDescent="0.3">
      <c r="A478" s="75"/>
      <c r="B478" s="91"/>
      <c r="C478" s="65"/>
      <c r="D478" s="65" t="str">
        <f t="shared" ca="1" si="15"/>
        <v/>
      </c>
      <c r="E478" s="65" t="str" cm="1">
        <f t="array" aca="1" ref="E478" ca="1">IF(ISNUMBER(SEARCH("Bit", $J478)), "", INDEX(E:E,MAX(IF(OFFSET(E478,-25,0,24,1)&lt;&gt;"",ROW(OFFSET(E478,-25,0,24,1)))),)+1)</f>
        <v/>
      </c>
      <c r="F478" s="65"/>
      <c r="G478" s="65"/>
      <c r="H478" s="65"/>
      <c r="I478" s="65"/>
      <c r="J478" s="69" t="s">
        <v>24</v>
      </c>
      <c r="K478" s="69"/>
      <c r="L478" s="70" t="s">
        <v>772</v>
      </c>
      <c r="M478" s="71" t="s">
        <v>802</v>
      </c>
      <c r="P478" s="17"/>
      <c r="Q478" s="17"/>
    </row>
    <row r="479" spans="1:17" s="16" customFormat="1" ht="15.6" collapsed="1" x14ac:dyDescent="0.3">
      <c r="A479" s="75"/>
      <c r="B479" s="91" t="s">
        <v>771</v>
      </c>
      <c r="C479" s="65" t="s">
        <v>229</v>
      </c>
      <c r="D479" s="65" t="str">
        <f t="shared" ca="1" si="15"/>
        <v>0x10E</v>
      </c>
      <c r="E479" s="65" cm="1">
        <f t="array" aca="1" ref="E479" ca="1">IF(ISNUMBER(SEARCH("Bit", $J479)), "", INDEX(E:E,MAX(IF(OFFSET(E479,-25,0,24,1)&lt;&gt;"",ROW(OFFSET(E479,-25,0,24,1)))),)+1)</f>
        <v>270</v>
      </c>
      <c r="F479" s="65" t="s">
        <v>18</v>
      </c>
      <c r="G479" s="65">
        <v>8</v>
      </c>
      <c r="H479" s="65" t="s">
        <v>239</v>
      </c>
      <c r="I479" s="65"/>
      <c r="J479" s="69"/>
      <c r="K479" s="69"/>
      <c r="L479" s="70" t="s">
        <v>547</v>
      </c>
      <c r="M479" s="71"/>
      <c r="P479" s="17"/>
      <c r="Q479" s="17"/>
    </row>
    <row r="480" spans="1:17" s="16" customFormat="1" ht="15.6" hidden="1" outlineLevel="1" x14ac:dyDescent="0.3">
      <c r="A480" s="75"/>
      <c r="B480" s="91"/>
      <c r="C480" s="65"/>
      <c r="D480" s="65" t="str">
        <f t="shared" ca="1" si="15"/>
        <v/>
      </c>
      <c r="E480" s="65" t="str" cm="1">
        <f t="array" aca="1" ref="E480" ca="1">IF(ISNUMBER(SEARCH("Bit", $J480)), "", INDEX(E:E,MAX(IF(OFFSET(E480,-25,0,24,1)&lt;&gt;"",ROW(OFFSET(E480,-25,0,24,1)))),)+1)</f>
        <v/>
      </c>
      <c r="F480" s="65"/>
      <c r="G480" s="65"/>
      <c r="H480" s="65"/>
      <c r="I480" s="65"/>
      <c r="J480" s="69" t="s">
        <v>24</v>
      </c>
      <c r="K480" s="69"/>
      <c r="L480" s="70" t="s">
        <v>772</v>
      </c>
      <c r="M480" s="71" t="s">
        <v>803</v>
      </c>
      <c r="P480" s="17"/>
      <c r="Q480" s="17"/>
    </row>
    <row r="481" spans="1:17" s="16" customFormat="1" ht="15.6" collapsed="1" x14ac:dyDescent="0.3">
      <c r="A481" s="75"/>
      <c r="B481" s="91" t="str">
        <f ca="1">"PARITY_"&amp;((E481-256+1)/8)&amp;"_16"</f>
        <v>PARITY_2_16</v>
      </c>
      <c r="C481" s="65" t="s">
        <v>229</v>
      </c>
      <c r="D481" s="65" t="str">
        <f t="shared" ca="1" si="15"/>
        <v>0x10F</v>
      </c>
      <c r="E481" s="65" cm="1">
        <f t="array" aca="1" ref="E481" ca="1">IF(ISNUMBER(SEARCH("Bit", $J481)), "", INDEX(E:E,MAX(IF(OFFSET(E481,-25,0,24,1)&lt;&gt;"",ROW(OFFSET(E481,-25,0,24,1)))),)+1)</f>
        <v>271</v>
      </c>
      <c r="F481" s="65" t="s">
        <v>18</v>
      </c>
      <c r="G481" s="65">
        <v>8</v>
      </c>
      <c r="H481" s="65" t="s">
        <v>239</v>
      </c>
      <c r="I481" s="65"/>
      <c r="J481" s="69"/>
      <c r="K481" s="69"/>
      <c r="L481" s="70"/>
      <c r="M481" s="71"/>
      <c r="P481" s="17"/>
      <c r="Q481" s="17"/>
    </row>
    <row r="482" spans="1:17" s="16" customFormat="1" ht="15.6" hidden="1" outlineLevel="1" x14ac:dyDescent="0.3">
      <c r="A482" s="75"/>
      <c r="B482" s="91"/>
      <c r="C482" s="65"/>
      <c r="D482" s="65" t="str">
        <f t="shared" ca="1" si="15"/>
        <v/>
      </c>
      <c r="E482" s="65" t="str" cm="1">
        <f t="array" aca="1" ref="E482" ca="1">IF(ISNUMBER(SEARCH("Bit", $J482)), "", INDEX(E:E,MAX(IF(OFFSET(E482,-25,0,24,1)&lt;&gt;"",ROW(OFFSET(E482,-25,0,24,1)))),)+1)</f>
        <v/>
      </c>
      <c r="F482" s="65"/>
      <c r="G482" s="65"/>
      <c r="H482" s="65"/>
      <c r="I482" s="65"/>
      <c r="J482" s="69" t="s">
        <v>303</v>
      </c>
      <c r="K482" s="69"/>
      <c r="L482" s="70" t="s">
        <v>20</v>
      </c>
      <c r="M482" s="71"/>
      <c r="P482" s="17"/>
      <c r="Q482" s="17"/>
    </row>
    <row r="483" spans="1:17" s="16" customFormat="1" ht="15.6" hidden="1" outlineLevel="1" x14ac:dyDescent="0.3">
      <c r="A483" s="75"/>
      <c r="B483" s="91"/>
      <c r="C483" s="65"/>
      <c r="D483" s="65" t="str">
        <f t="shared" ca="1" si="15"/>
        <v/>
      </c>
      <c r="E483" s="65" t="str" cm="1">
        <f t="array" aca="1" ref="E483" ca="1">IF(ISNUMBER(SEARCH("Bit", $J483)), "", INDEX(E:E,MAX(IF(OFFSET(E483,-25,0,24,1)&lt;&gt;"",ROW(OFFSET(E483,-25,0,24,1)))),)+1)</f>
        <v/>
      </c>
      <c r="F483" s="65"/>
      <c r="G483" s="65"/>
      <c r="H483" s="65"/>
      <c r="I483" s="65"/>
      <c r="J483" s="69" t="s">
        <v>23</v>
      </c>
      <c r="K483" s="69"/>
      <c r="L483" s="70" t="s">
        <v>21</v>
      </c>
      <c r="M483" s="71"/>
      <c r="P483" s="17"/>
      <c r="Q483" s="17"/>
    </row>
    <row r="484" spans="1:17" s="16" customFormat="1" ht="15.6" collapsed="1" x14ac:dyDescent="0.3">
      <c r="A484" s="75"/>
      <c r="B484" s="91" t="s">
        <v>773</v>
      </c>
      <c r="C484" s="65" t="s">
        <v>229</v>
      </c>
      <c r="D484" s="65" t="str">
        <f t="shared" ca="1" si="15"/>
        <v>0x110</v>
      </c>
      <c r="E484" s="65" cm="1">
        <f t="array" aca="1" ref="E484" ca="1">IF(ISNUMBER(SEARCH("Bit", $J484)), "", INDEX(E:E,MAX(IF(OFFSET(E484,-25,0,24,1)&lt;&gt;"",ROW(OFFSET(E484,-25,0,24,1)))),)+1)</f>
        <v>272</v>
      </c>
      <c r="F484" s="65" t="s">
        <v>18</v>
      </c>
      <c r="G484" s="65">
        <v>8</v>
      </c>
      <c r="H484" s="65" t="s">
        <v>239</v>
      </c>
      <c r="I484" s="65"/>
      <c r="J484" s="69"/>
      <c r="K484" s="69"/>
      <c r="L484" s="70" t="s">
        <v>547</v>
      </c>
      <c r="M484" s="71"/>
      <c r="P484" s="17"/>
      <c r="Q484" s="17"/>
    </row>
    <row r="485" spans="1:17" s="16" customFormat="1" ht="15.6" hidden="1" outlineLevel="1" x14ac:dyDescent="0.3">
      <c r="A485" s="75"/>
      <c r="B485" s="91"/>
      <c r="C485" s="65"/>
      <c r="D485" s="65" t="str">
        <f t="shared" ca="1" si="15"/>
        <v/>
      </c>
      <c r="E485" s="65" t="str" cm="1">
        <f t="array" aca="1" ref="E485" ca="1">IF(ISNUMBER(SEARCH("Bit", $J485)), "", INDEX(E:E,MAX(IF(OFFSET(E485,-25,0,24,1)&lt;&gt;"",ROW(OFFSET(E485,-25,0,24,1)))),)+1)</f>
        <v/>
      </c>
      <c r="F485" s="65"/>
      <c r="G485" s="65"/>
      <c r="H485" s="65"/>
      <c r="I485" s="65"/>
      <c r="J485" s="69" t="s">
        <v>24</v>
      </c>
      <c r="K485" s="69"/>
      <c r="L485" s="70" t="s">
        <v>777</v>
      </c>
      <c r="M485" s="71" t="s">
        <v>804</v>
      </c>
      <c r="P485" s="17"/>
      <c r="Q485" s="17"/>
    </row>
    <row r="486" spans="1:17" s="16" customFormat="1" ht="15.6" collapsed="1" x14ac:dyDescent="0.3">
      <c r="A486" s="75"/>
      <c r="B486" s="91" t="s">
        <v>774</v>
      </c>
      <c r="C486" s="65" t="s">
        <v>229</v>
      </c>
      <c r="D486" s="65" t="str">
        <f t="shared" ca="1" si="15"/>
        <v>0x111</v>
      </c>
      <c r="E486" s="65" cm="1">
        <f t="array" aca="1" ref="E486" ca="1">IF(ISNUMBER(SEARCH("Bit", $J486)), "", INDEX(E:E,MAX(IF(OFFSET(E486,-25,0,24,1)&lt;&gt;"",ROW(OFFSET(E486,-25,0,24,1)))),)+1)</f>
        <v>273</v>
      </c>
      <c r="F486" s="65" t="s">
        <v>18</v>
      </c>
      <c r="G486" s="65">
        <v>8</v>
      </c>
      <c r="H486" s="65" t="s">
        <v>239</v>
      </c>
      <c r="I486" s="65"/>
      <c r="J486" s="69"/>
      <c r="K486" s="69"/>
      <c r="L486" s="70" t="s">
        <v>547</v>
      </c>
      <c r="M486" s="71"/>
      <c r="P486" s="17"/>
      <c r="Q486" s="17"/>
    </row>
    <row r="487" spans="1:17" s="16" customFormat="1" ht="15.6" hidden="1" outlineLevel="1" x14ac:dyDescent="0.3">
      <c r="A487" s="75"/>
      <c r="B487" s="91"/>
      <c r="C487" s="65"/>
      <c r="D487" s="65" t="str">
        <f t="shared" ca="1" si="15"/>
        <v/>
      </c>
      <c r="E487" s="65" t="str" cm="1">
        <f t="array" aca="1" ref="E487" ca="1">IF(ISNUMBER(SEARCH("Bit", $J487)), "", INDEX(E:E,MAX(IF(OFFSET(E487,-25,0,24,1)&lt;&gt;"",ROW(OFFSET(E487,-25,0,24,1)))),)+1)</f>
        <v/>
      </c>
      <c r="F487" s="65"/>
      <c r="G487" s="65"/>
      <c r="H487" s="65"/>
      <c r="I487" s="65"/>
      <c r="J487" s="69" t="s">
        <v>24</v>
      </c>
      <c r="K487" s="69"/>
      <c r="L487" s="70" t="s">
        <v>777</v>
      </c>
      <c r="M487" s="71" t="s">
        <v>805</v>
      </c>
      <c r="P487" s="17"/>
      <c r="Q487" s="17"/>
    </row>
    <row r="488" spans="1:17" s="16" customFormat="1" ht="15.6" collapsed="1" x14ac:dyDescent="0.3">
      <c r="A488" s="75"/>
      <c r="B488" s="91" t="s">
        <v>775</v>
      </c>
      <c r="C488" s="65" t="s">
        <v>229</v>
      </c>
      <c r="D488" s="65" t="str">
        <f t="shared" ca="1" si="15"/>
        <v>0x112</v>
      </c>
      <c r="E488" s="65" cm="1">
        <f t="array" aca="1" ref="E488" ca="1">IF(ISNUMBER(SEARCH("Bit", $J488)), "", INDEX(E:E,MAX(IF(OFFSET(E488,-25,0,24,1)&lt;&gt;"",ROW(OFFSET(E488,-25,0,24,1)))),)+1)</f>
        <v>274</v>
      </c>
      <c r="F488" s="65" t="s">
        <v>18</v>
      </c>
      <c r="G488" s="65">
        <v>8</v>
      </c>
      <c r="H488" s="65" t="s">
        <v>239</v>
      </c>
      <c r="I488" s="65"/>
      <c r="J488" s="69"/>
      <c r="K488" s="69"/>
      <c r="L488" s="70" t="s">
        <v>547</v>
      </c>
      <c r="M488" s="71"/>
      <c r="P488" s="17"/>
      <c r="Q488" s="17"/>
    </row>
    <row r="489" spans="1:17" s="16" customFormat="1" ht="15.6" hidden="1" outlineLevel="1" x14ac:dyDescent="0.3">
      <c r="A489" s="75"/>
      <c r="B489" s="91"/>
      <c r="C489" s="65"/>
      <c r="D489" s="65" t="str">
        <f t="shared" ca="1" si="15"/>
        <v/>
      </c>
      <c r="E489" s="65" t="str" cm="1">
        <f t="array" aca="1" ref="E489" ca="1">IF(ISNUMBER(SEARCH("Bit", $J489)), "", INDEX(E:E,MAX(IF(OFFSET(E489,-25,0,24,1)&lt;&gt;"",ROW(OFFSET(E489,-25,0,24,1)))),)+1)</f>
        <v/>
      </c>
      <c r="F489" s="65"/>
      <c r="G489" s="65"/>
      <c r="H489" s="65"/>
      <c r="I489" s="65"/>
      <c r="J489" s="69" t="s">
        <v>24</v>
      </c>
      <c r="K489" s="69"/>
      <c r="L489" s="70" t="s">
        <v>777</v>
      </c>
      <c r="M489" s="71" t="s">
        <v>806</v>
      </c>
      <c r="P489" s="17"/>
      <c r="Q489" s="17"/>
    </row>
    <row r="490" spans="1:17" s="16" customFormat="1" ht="15.6" collapsed="1" x14ac:dyDescent="0.3">
      <c r="A490" s="75"/>
      <c r="B490" s="91" t="s">
        <v>776</v>
      </c>
      <c r="C490" s="65" t="s">
        <v>229</v>
      </c>
      <c r="D490" s="65" t="str">
        <f t="shared" ca="1" si="15"/>
        <v>0x113</v>
      </c>
      <c r="E490" s="65" cm="1">
        <f t="array" aca="1" ref="E490" ca="1">IF(ISNUMBER(SEARCH("Bit", $J490)), "", INDEX(E:E,MAX(IF(OFFSET(E490,-25,0,24,1)&lt;&gt;"",ROW(OFFSET(E490,-25,0,24,1)))),)+1)</f>
        <v>275</v>
      </c>
      <c r="F490" s="65" t="s">
        <v>18</v>
      </c>
      <c r="G490" s="65">
        <v>8</v>
      </c>
      <c r="H490" s="65" t="s">
        <v>239</v>
      </c>
      <c r="I490" s="65"/>
      <c r="J490" s="69"/>
      <c r="K490" s="69"/>
      <c r="L490" s="70" t="s">
        <v>547</v>
      </c>
      <c r="M490" s="71"/>
      <c r="P490" s="17"/>
      <c r="Q490" s="17"/>
    </row>
    <row r="491" spans="1:17" s="16" customFormat="1" ht="15.6" hidden="1" outlineLevel="1" x14ac:dyDescent="0.3">
      <c r="A491" s="75"/>
      <c r="B491" s="91"/>
      <c r="C491" s="65"/>
      <c r="D491" s="65" t="str">
        <f t="shared" ref="D491" ca="1" si="16">IF(E491&lt;&gt;"","0x"&amp;DEC2HEX(E491,3),"")</f>
        <v/>
      </c>
      <c r="E491" s="65" t="str" cm="1">
        <f t="array" aca="1" ref="E491" ca="1">IF(ISNUMBER(SEARCH("Bit", $J491)), "", INDEX(E:E,MAX(IF(OFFSET(E491,-25,0,24,1)&lt;&gt;"",ROW(OFFSET(E491,-25,0,24,1)))),)+1)</f>
        <v/>
      </c>
      <c r="F491" s="65"/>
      <c r="G491" s="65"/>
      <c r="H491" s="65"/>
      <c r="I491" s="65"/>
      <c r="J491" s="69" t="s">
        <v>27</v>
      </c>
      <c r="K491" s="69"/>
      <c r="L491" s="70" t="s">
        <v>21</v>
      </c>
      <c r="M491" s="71"/>
      <c r="P491" s="17"/>
      <c r="Q491" s="17"/>
    </row>
    <row r="492" spans="1:17" s="16" customFormat="1" ht="15.6" hidden="1" outlineLevel="1" x14ac:dyDescent="0.3">
      <c r="A492" s="75"/>
      <c r="B492" s="91"/>
      <c r="C492" s="65"/>
      <c r="D492" s="65" t="str">
        <f ca="1">IF(E492&lt;&gt;"","0x"&amp;DEC2HEX(E492,3),"")</f>
        <v/>
      </c>
      <c r="E492" s="65" t="str" cm="1">
        <f t="array" aca="1" ref="E492" ca="1">IF(ISNUMBER(SEARCH("Bit", $J492)), "", INDEX(E:E,MAX(IF(OFFSET(E492,-25,0,24,1)&lt;&gt;"",ROW(OFFSET(E492,-25,0,24,1)))),)+1)</f>
        <v/>
      </c>
      <c r="F492" s="65"/>
      <c r="G492" s="65"/>
      <c r="H492" s="65"/>
      <c r="I492" s="65"/>
      <c r="J492" s="69" t="s">
        <v>28</v>
      </c>
      <c r="K492" s="69"/>
      <c r="L492" s="70" t="s">
        <v>777</v>
      </c>
      <c r="M492" s="71" t="s">
        <v>807</v>
      </c>
      <c r="P492" s="17"/>
      <c r="Q492" s="17"/>
    </row>
    <row r="493" spans="1:17" s="16" customFormat="1" ht="15.6" collapsed="1" x14ac:dyDescent="0.3">
      <c r="A493" s="75"/>
      <c r="B493" s="91" t="s">
        <v>778</v>
      </c>
      <c r="C493" s="65" t="s">
        <v>229</v>
      </c>
      <c r="D493" s="65" t="str">
        <f ca="1">IF(E493&lt;&gt;"","0x"&amp;DEC2HEX(E493,3),"")</f>
        <v>0x114</v>
      </c>
      <c r="E493" s="65" cm="1">
        <f t="array" aca="1" ref="E493" ca="1">IF(ISNUMBER(SEARCH("Bit", $J493)), "", INDEX(E:E,MAX(IF(OFFSET(E493,-25,0,24,1)&lt;&gt;"",ROW(OFFSET(E493,-25,0,24,1)))),)+1)</f>
        <v>276</v>
      </c>
      <c r="F493" s="65" t="s">
        <v>18</v>
      </c>
      <c r="G493" s="65">
        <v>8</v>
      </c>
      <c r="H493" s="65" t="s">
        <v>239</v>
      </c>
      <c r="I493" s="65"/>
      <c r="J493" s="69"/>
      <c r="K493" s="69"/>
      <c r="L493" s="70" t="s">
        <v>547</v>
      </c>
      <c r="M493" s="71"/>
      <c r="P493" s="17"/>
      <c r="Q493" s="17"/>
    </row>
    <row r="494" spans="1:17" s="16" customFormat="1" ht="15.6" hidden="1" outlineLevel="1" x14ac:dyDescent="0.3">
      <c r="A494" s="75"/>
      <c r="B494" s="91"/>
      <c r="C494" s="65"/>
      <c r="D494" s="65" t="str">
        <f ca="1">IF(E494&lt;&gt;"","0x"&amp;DEC2HEX(E494,3),"")</f>
        <v/>
      </c>
      <c r="E494" s="65" t="str" cm="1">
        <f t="array" aca="1" ref="E494" ca="1">IF(ISNUMBER(SEARCH("Bit", $J494)), "", INDEX(E:E,MAX(IF(OFFSET(E494,-25,0,24,1)&lt;&gt;"",ROW(OFFSET(E494,-25,0,24,1)))),)+1)</f>
        <v/>
      </c>
      <c r="F494" s="65"/>
      <c r="G494" s="65"/>
      <c r="H494" s="65"/>
      <c r="I494" s="65"/>
      <c r="J494" s="69" t="s">
        <v>24</v>
      </c>
      <c r="K494" s="69"/>
      <c r="L494" s="70" t="s">
        <v>778</v>
      </c>
      <c r="M494" s="71" t="s">
        <v>808</v>
      </c>
      <c r="P494" s="17"/>
      <c r="Q494" s="17"/>
    </row>
    <row r="495" spans="1:17" s="16" customFormat="1" ht="15.6" collapsed="1" x14ac:dyDescent="0.3">
      <c r="A495" s="75"/>
      <c r="B495" s="91" t="s">
        <v>779</v>
      </c>
      <c r="C495" s="65" t="s">
        <v>229</v>
      </c>
      <c r="D495" s="65" t="str">
        <f ca="1">IF(E495&lt;&gt;"","0x"&amp;DEC2HEX(E495,3),"")</f>
        <v>0x115</v>
      </c>
      <c r="E495" s="65" cm="1">
        <f t="array" aca="1" ref="E495" ca="1">IF(ISNUMBER(SEARCH("Bit", $J495)), "", INDEX(E:E,MAX(IF(OFFSET(E495,-25,0,24,1)&lt;&gt;"",ROW(OFFSET(E495,-25,0,24,1)))),)+1)</f>
        <v>277</v>
      </c>
      <c r="F495" s="65" t="s">
        <v>18</v>
      </c>
      <c r="G495" s="65">
        <v>8</v>
      </c>
      <c r="H495" s="65" t="s">
        <v>239</v>
      </c>
      <c r="I495" s="65"/>
      <c r="J495" s="69"/>
      <c r="K495" s="69"/>
      <c r="L495" s="70"/>
      <c r="M495" s="71"/>
      <c r="P495" s="17"/>
      <c r="Q495" s="17"/>
    </row>
    <row r="496" spans="1:17" s="16" customFormat="1" ht="15.6" hidden="1" outlineLevel="1" x14ac:dyDescent="0.3">
      <c r="A496" s="75"/>
      <c r="B496" s="91"/>
      <c r="C496" s="65"/>
      <c r="D496" s="65" t="str">
        <f ca="1">IF(E496&lt;&gt;"","0x"&amp;DEC2HEX(E496,3),"")</f>
        <v/>
      </c>
      <c r="E496" s="65" t="str" cm="1">
        <f t="array" aca="1" ref="E496" ca="1">IF(ISNUMBER(SEARCH("Bit", $J496)), "", INDEX(E:E,MAX(IF(OFFSET(E496,-25,0,24,1)&lt;&gt;"",ROW(OFFSET(E496,-25,0,24,1)))),)+1)</f>
        <v/>
      </c>
      <c r="F496" s="65"/>
      <c r="G496" s="65"/>
      <c r="H496" s="65"/>
      <c r="I496" s="65"/>
      <c r="J496" s="69" t="s">
        <v>27</v>
      </c>
      <c r="K496" s="69"/>
      <c r="L496" s="70" t="s">
        <v>21</v>
      </c>
      <c r="M496" s="71"/>
      <c r="P496" s="17"/>
      <c r="Q496" s="17"/>
    </row>
    <row r="497" spans="1:17" s="16" customFormat="1" ht="15.6" hidden="1" outlineLevel="1" x14ac:dyDescent="0.3">
      <c r="A497" s="75"/>
      <c r="B497" s="91"/>
      <c r="C497" s="65"/>
      <c r="D497" s="65" t="str">
        <f t="shared" ref="D497" ca="1" si="17">IF(E497&lt;&gt;"","0x"&amp;DEC2HEX(E497,3),"")</f>
        <v/>
      </c>
      <c r="E497" s="65" t="str" cm="1">
        <f t="array" aca="1" ref="E497" ca="1">IF(ISNUMBER(SEARCH("Bit", $J497)), "", INDEX(E:E,MAX(IF(OFFSET(E497,-25,0,24,1)&lt;&gt;"",ROW(OFFSET(E497,-25,0,24,1)))),)+1)</f>
        <v/>
      </c>
      <c r="F497" s="65"/>
      <c r="G497" s="65"/>
      <c r="H497" s="65"/>
      <c r="I497" s="65"/>
      <c r="J497" s="69" t="s">
        <v>780</v>
      </c>
      <c r="K497" s="69"/>
      <c r="L497" s="70" t="s">
        <v>781</v>
      </c>
      <c r="M497" s="71" t="s">
        <v>809</v>
      </c>
      <c r="P497" s="17"/>
      <c r="Q497" s="17"/>
    </row>
    <row r="498" spans="1:17" s="16" customFormat="1" ht="15.6" hidden="1" outlineLevel="1" x14ac:dyDescent="0.3">
      <c r="A498" s="75"/>
      <c r="B498" s="91"/>
      <c r="C498" s="65"/>
      <c r="D498" s="65" t="str">
        <f t="shared" ref="D498:D503" ca="1" si="18">IF(E498&lt;&gt;"","0x"&amp;DEC2HEX(E498,3),"")</f>
        <v/>
      </c>
      <c r="E498" s="65" t="str" cm="1">
        <f t="array" aca="1" ref="E498" ca="1">IF(ISNUMBER(SEARCH("Bit", $J498)), "", INDEX(E:E,MAX(IF(OFFSET(E498,-25,0,24,1)&lt;&gt;"",ROW(OFFSET(E498,-25,0,24,1)))),)+1)</f>
        <v/>
      </c>
      <c r="F498" s="65"/>
      <c r="G498" s="65"/>
      <c r="H498" s="65"/>
      <c r="I498" s="65"/>
      <c r="J498" s="69" t="s">
        <v>318</v>
      </c>
      <c r="K498" s="69"/>
      <c r="L498" s="70" t="s">
        <v>782</v>
      </c>
      <c r="M498" s="71" t="s">
        <v>810</v>
      </c>
      <c r="P498" s="17"/>
      <c r="Q498" s="17"/>
    </row>
    <row r="499" spans="1:17" s="16" customFormat="1" ht="15.6" collapsed="1" x14ac:dyDescent="0.3">
      <c r="A499" s="75"/>
      <c r="B499" s="91" t="str">
        <f ca="1">"OTP"&amp;TEXT(E499-256,"000")</f>
        <v>OTP022</v>
      </c>
      <c r="C499" s="65" t="s">
        <v>229</v>
      </c>
      <c r="D499" s="65" t="str">
        <f t="shared" ca="1" si="18"/>
        <v>0x116</v>
      </c>
      <c r="E499" s="65" cm="1">
        <f t="array" aca="1" ref="E499" ca="1">IF(ISNUMBER(SEARCH("Bit", $J499)), "", INDEX(E:E,MAX(IF(OFFSET(E499,-25,0,24,1)&lt;&gt;"",ROW(OFFSET(E499,-25,0,24,1)))),)+1)</f>
        <v>278</v>
      </c>
      <c r="F499" s="65" t="s">
        <v>18</v>
      </c>
      <c r="G499" s="65">
        <v>8</v>
      </c>
      <c r="H499" s="65" t="s">
        <v>239</v>
      </c>
      <c r="I499" s="65"/>
      <c r="J499" s="69"/>
      <c r="K499" s="69"/>
      <c r="L499" s="70"/>
      <c r="M499" s="71"/>
      <c r="P499" s="17"/>
      <c r="Q499" s="17"/>
    </row>
    <row r="500" spans="1:17" s="16" customFormat="1" ht="15.6" hidden="1" outlineLevel="1" x14ac:dyDescent="0.3">
      <c r="A500" s="75"/>
      <c r="B500" s="91"/>
      <c r="C500" s="65"/>
      <c r="D500" s="65" t="str">
        <f t="shared" ca="1" si="18"/>
        <v/>
      </c>
      <c r="E500" s="65" t="str" cm="1">
        <f t="array" aca="1" ref="E500" ca="1">IF(ISNUMBER(SEARCH("Bit", $J500)), "", INDEX(E:E,MAX(IF(OFFSET(E500,-25,0,24,1)&lt;&gt;"",ROW(OFFSET(E500,-25,0,24,1)))),)+1)</f>
        <v/>
      </c>
      <c r="F500" s="65"/>
      <c r="G500" s="65"/>
      <c r="H500" s="65"/>
      <c r="I500" s="65"/>
      <c r="J500" s="69" t="s">
        <v>24</v>
      </c>
      <c r="K500" s="69"/>
      <c r="L500" s="70" t="s">
        <v>21</v>
      </c>
      <c r="M500" s="71"/>
      <c r="P500" s="17"/>
      <c r="Q500" s="17"/>
    </row>
    <row r="501" spans="1:17" s="16" customFormat="1" ht="15.6" collapsed="1" x14ac:dyDescent="0.3">
      <c r="A501" s="75"/>
      <c r="B501" s="91" t="str">
        <f ca="1">"PARITY_"&amp;((E501-256+1)/8)&amp;"_16"</f>
        <v>PARITY_3_16</v>
      </c>
      <c r="C501" s="65" t="s">
        <v>229</v>
      </c>
      <c r="D501" s="65" t="str">
        <f t="shared" ca="1" si="18"/>
        <v>0x117</v>
      </c>
      <c r="E501" s="65" cm="1">
        <f t="array" aca="1" ref="E501" ca="1">IF(ISNUMBER(SEARCH("Bit", $J501)), "", INDEX(E:E,MAX(IF(OFFSET(E501,-25,0,24,1)&lt;&gt;"",ROW(OFFSET(E501,-25,0,24,1)))),)+1)</f>
        <v>279</v>
      </c>
      <c r="F501" s="65" t="s">
        <v>18</v>
      </c>
      <c r="G501" s="65">
        <v>8</v>
      </c>
      <c r="H501" s="65" t="s">
        <v>239</v>
      </c>
      <c r="I501" s="65"/>
      <c r="J501" s="69"/>
      <c r="K501" s="69"/>
      <c r="L501" s="70"/>
      <c r="M501" s="71"/>
      <c r="P501" s="17"/>
      <c r="Q501" s="17"/>
    </row>
    <row r="502" spans="1:17" s="16" customFormat="1" ht="15.6" hidden="1" outlineLevel="1" x14ac:dyDescent="0.3">
      <c r="A502" s="75"/>
      <c r="B502" s="91"/>
      <c r="C502" s="65"/>
      <c r="D502" s="65" t="str">
        <f t="shared" ca="1" si="18"/>
        <v/>
      </c>
      <c r="E502" s="65" t="str" cm="1">
        <f t="array" aca="1" ref="E502" ca="1">IF(ISNUMBER(SEARCH("Bit", $J502)), "", INDEX(E:E,MAX(IF(OFFSET(E502,-25,0,24,1)&lt;&gt;"",ROW(OFFSET(E502,-25,0,24,1)))),)+1)</f>
        <v/>
      </c>
      <c r="F502" s="65"/>
      <c r="G502" s="65"/>
      <c r="H502" s="65"/>
      <c r="I502" s="65"/>
      <c r="J502" s="69" t="s">
        <v>303</v>
      </c>
      <c r="K502" s="69"/>
      <c r="L502" s="70" t="s">
        <v>20</v>
      </c>
      <c r="M502" s="71"/>
      <c r="P502" s="17"/>
      <c r="Q502" s="17"/>
    </row>
    <row r="503" spans="1:17" s="16" customFormat="1" ht="15.6" hidden="1" outlineLevel="1" x14ac:dyDescent="0.3">
      <c r="A503" s="75"/>
      <c r="B503" s="91"/>
      <c r="C503" s="65"/>
      <c r="D503" s="65" t="str">
        <f t="shared" ca="1" si="18"/>
        <v/>
      </c>
      <c r="E503" s="65" t="str" cm="1">
        <f t="array" aca="1" ref="E503" ca="1">IF(ISNUMBER(SEARCH("Bit", $J503)), "", INDEX(E:E,MAX(IF(OFFSET(E503,-25,0,24,1)&lt;&gt;"",ROW(OFFSET(E503,-25,0,24,1)))),)+1)</f>
        <v/>
      </c>
      <c r="F503" s="65"/>
      <c r="G503" s="65"/>
      <c r="H503" s="65"/>
      <c r="I503" s="65"/>
      <c r="J503" s="69" t="s">
        <v>23</v>
      </c>
      <c r="K503" s="69"/>
      <c r="L503" s="70" t="s">
        <v>21</v>
      </c>
      <c r="M503" s="71"/>
      <c r="P503" s="17"/>
      <c r="Q503" s="17"/>
    </row>
    <row r="504" spans="1:17" s="16" customFormat="1" ht="15.6" collapsed="1" x14ac:dyDescent="0.3">
      <c r="A504" s="75"/>
      <c r="B504" s="91" t="s">
        <v>391</v>
      </c>
      <c r="C504" s="65" t="s">
        <v>229</v>
      </c>
      <c r="D504" s="65" t="str">
        <f t="shared" ca="1" si="14"/>
        <v>0x118</v>
      </c>
      <c r="E504" s="65" cm="1">
        <f t="array" aca="1" ref="E504" ca="1">IF(ISNUMBER(SEARCH("Bit", $J504)), "", INDEX(E:E,MAX(IF(OFFSET(E504,-25,0,24,1)&lt;&gt;"",ROW(OFFSET(E504,-25,0,24,1)))),)+1)</f>
        <v>280</v>
      </c>
      <c r="F504" s="65" t="s">
        <v>18</v>
      </c>
      <c r="G504" s="65">
        <v>8</v>
      </c>
      <c r="H504" s="65" t="s">
        <v>836</v>
      </c>
      <c r="I504" s="65"/>
      <c r="J504" s="69"/>
      <c r="K504" s="69"/>
      <c r="L504" s="70" t="s">
        <v>465</v>
      </c>
      <c r="M504" s="71"/>
      <c r="P504" s="17"/>
      <c r="Q504" s="17"/>
    </row>
    <row r="505" spans="1:17" s="16" customFormat="1" ht="15.6" hidden="1" outlineLevel="1" x14ac:dyDescent="0.3">
      <c r="A505" s="75"/>
      <c r="B505" s="91"/>
      <c r="C505" s="65"/>
      <c r="D505" s="65" t="str">
        <f t="shared" ca="1" si="14"/>
        <v/>
      </c>
      <c r="E505" s="65" t="str" cm="1">
        <f t="array" aca="1" ref="E505" ca="1">IF(ISNUMBER(SEARCH("Bit", $J505)), "", INDEX(E:E,MAX(IF(OFFSET(E505,-25,0,24,1)&lt;&gt;"",ROW(OFFSET(E505,-25,0,24,1)))),)+1)</f>
        <v/>
      </c>
      <c r="F505" s="65"/>
      <c r="G505" s="65"/>
      <c r="H505" s="65"/>
      <c r="I505" s="65"/>
      <c r="J505" s="69" t="s">
        <v>26</v>
      </c>
      <c r="K505" s="69"/>
      <c r="L505" s="70" t="s">
        <v>423</v>
      </c>
      <c r="M505" s="71" t="s">
        <v>414</v>
      </c>
      <c r="P505" s="17"/>
      <c r="Q505" s="17"/>
    </row>
    <row r="506" spans="1:17" s="16" customFormat="1" ht="15.6" hidden="1" outlineLevel="1" x14ac:dyDescent="0.3">
      <c r="A506" s="75"/>
      <c r="B506" s="91"/>
      <c r="C506" s="65"/>
      <c r="D506" s="65" t="str">
        <f t="shared" ca="1" si="14"/>
        <v/>
      </c>
      <c r="E506" s="65" t="str" cm="1">
        <f t="array" aca="1" ref="E506" ca="1">IF(ISNUMBER(SEARCH("Bit", $J506)), "", INDEX(E:E,MAX(IF(OFFSET(E506,-25,0,24,1)&lt;&gt;"",ROW(OFFSET(E506,-25,0,24,1)))),)+1)</f>
        <v/>
      </c>
      <c r="F506" s="65"/>
      <c r="G506" s="65"/>
      <c r="H506" s="65"/>
      <c r="I506" s="65"/>
      <c r="J506" s="69" t="s">
        <v>276</v>
      </c>
      <c r="K506" s="69"/>
      <c r="L506" s="70" t="s">
        <v>402</v>
      </c>
      <c r="M506" s="71"/>
      <c r="P506" s="17"/>
      <c r="Q506" s="17"/>
    </row>
    <row r="507" spans="1:17" s="16" customFormat="1" ht="40.799999999999997" hidden="1" outlineLevel="1" x14ac:dyDescent="0.3">
      <c r="A507" s="75"/>
      <c r="B507" s="91"/>
      <c r="C507" s="65"/>
      <c r="D507" s="65" t="str">
        <f t="shared" ca="1" si="14"/>
        <v/>
      </c>
      <c r="E507" s="65" t="str" cm="1">
        <f t="array" aca="1" ref="E507" ca="1">IF(ISNUMBER(SEARCH("Bit", $J507)), "", INDEX(E:E,MAX(IF(OFFSET(E507,-25,0,24,1)&lt;&gt;"",ROW(OFFSET(E507,-25,0,24,1)))),)+1)</f>
        <v/>
      </c>
      <c r="F507" s="65"/>
      <c r="G507" s="65"/>
      <c r="H507" s="65"/>
      <c r="I507" s="65"/>
      <c r="J507" s="69" t="s">
        <v>25</v>
      </c>
      <c r="K507" s="69"/>
      <c r="L507" s="70" t="s">
        <v>401</v>
      </c>
      <c r="M507" s="71" t="s">
        <v>413</v>
      </c>
      <c r="P507" s="17"/>
      <c r="Q507" s="17"/>
    </row>
    <row r="508" spans="1:17" s="16" customFormat="1" ht="15.6" collapsed="1" x14ac:dyDescent="0.3">
      <c r="A508" s="75"/>
      <c r="B508" s="91" t="s">
        <v>392</v>
      </c>
      <c r="C508" s="65" t="s">
        <v>229</v>
      </c>
      <c r="D508" s="65" t="str">
        <f t="shared" ca="1" si="14"/>
        <v>0x119</v>
      </c>
      <c r="E508" s="65" cm="1">
        <f t="array" aca="1" ref="E508" ca="1">IF(ISNUMBER(SEARCH("Bit", $J508)), "", INDEX(E:E,MAX(IF(OFFSET(E508,-25,0,24,1)&lt;&gt;"",ROW(OFFSET(E508,-25,0,24,1)))),)+1)</f>
        <v>281</v>
      </c>
      <c r="F508" s="65" t="s">
        <v>18</v>
      </c>
      <c r="G508" s="65">
        <v>8</v>
      </c>
      <c r="H508" s="65" t="s">
        <v>837</v>
      </c>
      <c r="I508" s="65"/>
      <c r="J508" s="69"/>
      <c r="K508" s="69"/>
      <c r="L508" s="70" t="s">
        <v>465</v>
      </c>
      <c r="M508" s="71"/>
      <c r="P508" s="17"/>
      <c r="Q508" s="17"/>
    </row>
    <row r="509" spans="1:17" s="16" customFormat="1" ht="15.6" hidden="1" outlineLevel="1" x14ac:dyDescent="0.3">
      <c r="A509" s="75"/>
      <c r="B509" s="91"/>
      <c r="C509" s="65"/>
      <c r="D509" s="65" t="str">
        <f t="shared" ca="1" si="14"/>
        <v/>
      </c>
      <c r="E509" s="65" t="str" cm="1">
        <f t="array" aca="1" ref="E509" ca="1">IF(ISNUMBER(SEARCH("Bit", $J509)), "", INDEX(E:E,MAX(IF(OFFSET(E509,-25,0,24,1)&lt;&gt;"",ROW(OFFSET(E509,-25,0,24,1)))),)+1)</f>
        <v/>
      </c>
      <c r="F509" s="65"/>
      <c r="G509" s="65"/>
      <c r="H509" s="65"/>
      <c r="I509" s="65"/>
      <c r="J509" s="69" t="s">
        <v>12</v>
      </c>
      <c r="K509" s="69"/>
      <c r="L509" s="70" t="s">
        <v>424</v>
      </c>
      <c r="M509" s="71" t="s">
        <v>416</v>
      </c>
      <c r="P509" s="17"/>
      <c r="Q509" s="17"/>
    </row>
    <row r="510" spans="1:17" s="16" customFormat="1" ht="15.6" hidden="1" outlineLevel="1" x14ac:dyDescent="0.3">
      <c r="A510" s="75"/>
      <c r="B510" s="91"/>
      <c r="C510" s="65"/>
      <c r="D510" s="65" t="str">
        <f t="shared" ca="1" si="14"/>
        <v/>
      </c>
      <c r="E510" s="65" t="str" cm="1">
        <f t="array" aca="1" ref="E510" ca="1">IF(ISNUMBER(SEARCH("Bit", $J510)), "", INDEX(E:E,MAX(IF(OFFSET(E510,-25,0,24,1)&lt;&gt;"",ROW(OFFSET(E510,-25,0,24,1)))),)+1)</f>
        <v/>
      </c>
      <c r="F510" s="65"/>
      <c r="G510" s="65"/>
      <c r="H510" s="65"/>
      <c r="I510" s="65"/>
      <c r="J510" s="69" t="s">
        <v>398</v>
      </c>
      <c r="K510" s="69"/>
      <c r="L510" s="70" t="s">
        <v>404</v>
      </c>
      <c r="M510" s="71"/>
      <c r="P510" s="17"/>
      <c r="Q510" s="17"/>
    </row>
    <row r="511" spans="1:17" s="16" customFormat="1" ht="15.6" hidden="1" outlineLevel="1" x14ac:dyDescent="0.3">
      <c r="A511" s="75"/>
      <c r="B511" s="91"/>
      <c r="C511" s="65"/>
      <c r="D511" s="65" t="str">
        <f t="shared" ca="1" si="14"/>
        <v/>
      </c>
      <c r="E511" s="65" t="str" cm="1">
        <f t="array" aca="1" ref="E511" ca="1">IF(ISNUMBER(SEARCH("Bit", $J511)), "", INDEX(E:E,MAX(IF(OFFSET(E511,-25,0,24,1)&lt;&gt;"",ROW(OFFSET(E511,-25,0,24,1)))),)+1)</f>
        <v/>
      </c>
      <c r="F511" s="65"/>
      <c r="G511" s="65"/>
      <c r="H511" s="65"/>
      <c r="I511" s="65"/>
      <c r="J511" s="69" t="s">
        <v>397</v>
      </c>
      <c r="K511" s="69"/>
      <c r="L511" s="70" t="s">
        <v>403</v>
      </c>
      <c r="M511" s="71"/>
      <c r="P511" s="17"/>
      <c r="Q511" s="17"/>
    </row>
    <row r="512" spans="1:17" s="16" customFormat="1" ht="15.6" hidden="1" outlineLevel="1" x14ac:dyDescent="0.3">
      <c r="A512" s="75"/>
      <c r="B512" s="91"/>
      <c r="C512" s="65"/>
      <c r="D512" s="65" t="str">
        <f t="shared" ca="1" si="14"/>
        <v/>
      </c>
      <c r="E512" s="65" t="str" cm="1">
        <f t="array" aca="1" ref="E512" ca="1">IF(ISNUMBER(SEARCH("Bit", $J512)), "", INDEX(E:E,MAX(IF(OFFSET(E512,-25,0,24,1)&lt;&gt;"",ROW(OFFSET(E512,-25,0,24,1)))),)+1)</f>
        <v/>
      </c>
      <c r="F512" s="65"/>
      <c r="G512" s="65"/>
      <c r="H512" s="65"/>
      <c r="I512" s="65"/>
      <c r="J512" s="69" t="s">
        <v>23</v>
      </c>
      <c r="K512" s="69"/>
      <c r="L512" s="70" t="s">
        <v>425</v>
      </c>
      <c r="M512" s="71" t="s">
        <v>415</v>
      </c>
      <c r="P512" s="17"/>
      <c r="Q512" s="17"/>
    </row>
    <row r="513" spans="1:17" s="16" customFormat="1" ht="15.6" collapsed="1" x14ac:dyDescent="0.3">
      <c r="A513" s="75"/>
      <c r="B513" s="91" t="s">
        <v>393</v>
      </c>
      <c r="C513" s="65" t="s">
        <v>229</v>
      </c>
      <c r="D513" s="65" t="str">
        <f t="shared" ca="1" si="14"/>
        <v>0x11A</v>
      </c>
      <c r="E513" s="65" cm="1">
        <f t="array" aca="1" ref="E513" ca="1">IF(ISNUMBER(SEARCH("Bit", $J513)), "", INDEX(E:E,MAX(IF(OFFSET(E513,-25,0,24,1)&lt;&gt;"",ROW(OFFSET(E513,-25,0,24,1)))),)+1)</f>
        <v>282</v>
      </c>
      <c r="F513" s="65" t="s">
        <v>18</v>
      </c>
      <c r="G513" s="65">
        <v>8</v>
      </c>
      <c r="H513" s="65" t="s">
        <v>838</v>
      </c>
      <c r="I513" s="65"/>
      <c r="J513" s="69"/>
      <c r="K513" s="69"/>
      <c r="L513" s="70" t="s">
        <v>465</v>
      </c>
      <c r="M513" s="71"/>
      <c r="P513" s="17"/>
      <c r="Q513" s="17"/>
    </row>
    <row r="514" spans="1:17" s="16" customFormat="1" ht="15.6" hidden="1" outlineLevel="1" x14ac:dyDescent="0.3">
      <c r="A514" s="75"/>
      <c r="B514" s="91"/>
      <c r="C514" s="65"/>
      <c r="D514" s="65" t="str">
        <f t="shared" ca="1" si="14"/>
        <v/>
      </c>
      <c r="E514" s="65" t="str" cm="1">
        <f t="array" aca="1" ref="E514" ca="1">IF(ISNUMBER(SEARCH("Bit", $J514)), "", INDEX(E:E,MAX(IF(OFFSET(E514,-25,0,24,1)&lt;&gt;"",ROW(OFFSET(E514,-25,0,24,1)))),)+1)</f>
        <v/>
      </c>
      <c r="F514" s="65"/>
      <c r="G514" s="65"/>
      <c r="H514" s="65"/>
      <c r="I514" s="65"/>
      <c r="J514" s="69" t="s">
        <v>400</v>
      </c>
      <c r="K514" s="69"/>
      <c r="L514" s="70" t="s">
        <v>406</v>
      </c>
      <c r="M514" s="71"/>
      <c r="P514" s="17"/>
      <c r="Q514" s="17"/>
    </row>
    <row r="515" spans="1:17" s="16" customFormat="1" ht="15.6" hidden="1" outlineLevel="1" x14ac:dyDescent="0.3">
      <c r="A515" s="75"/>
      <c r="B515" s="91"/>
      <c r="C515" s="65"/>
      <c r="D515" s="65" t="str">
        <f t="shared" ca="1" si="14"/>
        <v/>
      </c>
      <c r="E515" s="65" t="str" cm="1">
        <f t="array" aca="1" ref="E515" ca="1">IF(ISNUMBER(SEARCH("Bit", $J515)), "", INDEX(E:E,MAX(IF(OFFSET(E515,-25,0,24,1)&lt;&gt;"",ROW(OFFSET(E515,-25,0,24,1)))),)+1)</f>
        <v/>
      </c>
      <c r="F515" s="65"/>
      <c r="G515" s="65"/>
      <c r="H515" s="65"/>
      <c r="I515" s="65"/>
      <c r="J515" s="69" t="s">
        <v>399</v>
      </c>
      <c r="K515" s="69"/>
      <c r="L515" s="70" t="s">
        <v>405</v>
      </c>
      <c r="M515" s="71"/>
      <c r="P515" s="17"/>
      <c r="Q515" s="17"/>
    </row>
    <row r="516" spans="1:17" s="16" customFormat="1" ht="15.6" hidden="1" outlineLevel="1" x14ac:dyDescent="0.3">
      <c r="A516" s="75"/>
      <c r="B516" s="91"/>
      <c r="C516" s="65"/>
      <c r="D516" s="65" t="str">
        <f t="shared" ca="1" si="14"/>
        <v/>
      </c>
      <c r="E516" s="65" t="str" cm="1">
        <f t="array" aca="1" ref="E516" ca="1">IF(ISNUMBER(SEARCH("Bit", $J516)), "", INDEX(E:E,MAX(IF(OFFSET(E516,-25,0,24,1)&lt;&gt;"",ROW(OFFSET(E516,-25,0,24,1)))),)+1)</f>
        <v/>
      </c>
      <c r="F516" s="65"/>
      <c r="G516" s="65"/>
      <c r="H516" s="65"/>
      <c r="I516" s="65"/>
      <c r="J516" s="69" t="s">
        <v>318</v>
      </c>
      <c r="K516" s="69"/>
      <c r="L516" s="70" t="s">
        <v>426</v>
      </c>
      <c r="M516" s="71" t="s">
        <v>417</v>
      </c>
      <c r="P516" s="17"/>
      <c r="Q516" s="17"/>
    </row>
    <row r="517" spans="1:17" s="16" customFormat="1" ht="15.6" collapsed="1" x14ac:dyDescent="0.3">
      <c r="A517" s="75"/>
      <c r="B517" s="91" t="s">
        <v>394</v>
      </c>
      <c r="C517" s="65" t="s">
        <v>229</v>
      </c>
      <c r="D517" s="65" t="str">
        <f t="shared" ca="1" si="14"/>
        <v>0x11B</v>
      </c>
      <c r="E517" s="65" cm="1">
        <f t="array" aca="1" ref="E517" ca="1">IF(ISNUMBER(SEARCH("Bit", $J517)), "", INDEX(E:E,MAX(IF(OFFSET(E517,-25,0,24,1)&lt;&gt;"",ROW(OFFSET(E517,-25,0,24,1)))),)+1)</f>
        <v>283</v>
      </c>
      <c r="F517" s="65" t="s">
        <v>18</v>
      </c>
      <c r="G517" s="65">
        <v>8</v>
      </c>
      <c r="H517" s="65" t="s">
        <v>239</v>
      </c>
      <c r="I517" s="65"/>
      <c r="J517" s="69"/>
      <c r="K517" s="69"/>
      <c r="L517" s="70" t="s">
        <v>465</v>
      </c>
      <c r="M517" s="71"/>
      <c r="P517" s="17"/>
      <c r="Q517" s="17"/>
    </row>
    <row r="518" spans="1:17" s="16" customFormat="1" ht="15.6" hidden="1" outlineLevel="1" x14ac:dyDescent="0.3">
      <c r="A518" s="75"/>
      <c r="B518" s="91"/>
      <c r="C518" s="65"/>
      <c r="D518" s="65" t="str">
        <f t="shared" ca="1" si="14"/>
        <v/>
      </c>
      <c r="E518" s="65" t="str" cm="1">
        <f t="array" aca="1" ref="E518" ca="1">IF(ISNUMBER(SEARCH("Bit", $J518)), "", INDEX(E:E,MAX(IF(OFFSET(E518,-25,0,24,1)&lt;&gt;"",ROW(OFFSET(E518,-25,0,24,1)))),)+1)</f>
        <v/>
      </c>
      <c r="F518" s="65"/>
      <c r="G518" s="65"/>
      <c r="H518" s="65"/>
      <c r="I518" s="65"/>
      <c r="J518" s="69" t="s">
        <v>26</v>
      </c>
      <c r="K518" s="69"/>
      <c r="L518" s="70" t="s">
        <v>427</v>
      </c>
      <c r="M518" s="71" t="s">
        <v>418</v>
      </c>
      <c r="P518" s="17"/>
      <c r="Q518" s="17"/>
    </row>
    <row r="519" spans="1:17" s="16" customFormat="1" ht="15.6" hidden="1" outlineLevel="1" x14ac:dyDescent="0.3">
      <c r="A519" s="75"/>
      <c r="B519" s="91"/>
      <c r="C519" s="65"/>
      <c r="D519" s="65" t="str">
        <f t="shared" ca="1" si="14"/>
        <v/>
      </c>
      <c r="E519" s="65" t="str" cm="1">
        <f t="array" aca="1" ref="E519" ca="1">IF(ISNUMBER(SEARCH("Bit", $J519)), "", INDEX(E:E,MAX(IF(OFFSET(E519,-25,0,24,1)&lt;&gt;"",ROW(OFFSET(E519,-25,0,24,1)))),)+1)</f>
        <v/>
      </c>
      <c r="F519" s="65"/>
      <c r="G519" s="65"/>
      <c r="H519" s="65"/>
      <c r="I519" s="65"/>
      <c r="J519" s="69" t="s">
        <v>276</v>
      </c>
      <c r="K519" s="69"/>
      <c r="L519" s="70" t="s">
        <v>408</v>
      </c>
      <c r="M519" s="71"/>
      <c r="P519" s="17"/>
      <c r="Q519" s="17"/>
    </row>
    <row r="520" spans="1:17" s="16" customFormat="1" ht="15.6" hidden="1" outlineLevel="1" x14ac:dyDescent="0.3">
      <c r="A520" s="75"/>
      <c r="B520" s="91"/>
      <c r="C520" s="65"/>
      <c r="D520" s="65" t="str">
        <f t="shared" ca="1" si="14"/>
        <v/>
      </c>
      <c r="E520" s="65" t="str" cm="1">
        <f t="array" aca="1" ref="E520" ca="1">IF(ISNUMBER(SEARCH("Bit", $J520)), "", INDEX(E:E,MAX(IF(OFFSET(E520,-25,0,24,1)&lt;&gt;"",ROW(OFFSET(E520,-25,0,24,1)))),)+1)</f>
        <v/>
      </c>
      <c r="F520" s="65"/>
      <c r="G520" s="65"/>
      <c r="H520" s="65"/>
      <c r="I520" s="65"/>
      <c r="J520" s="69" t="s">
        <v>25</v>
      </c>
      <c r="K520" s="69"/>
      <c r="L520" s="70" t="s">
        <v>407</v>
      </c>
      <c r="M520" s="71"/>
      <c r="P520" s="17"/>
      <c r="Q520" s="17"/>
    </row>
    <row r="521" spans="1:17" s="16" customFormat="1" ht="15.6" collapsed="1" x14ac:dyDescent="0.3">
      <c r="A521" s="75"/>
      <c r="B521" s="91" t="s">
        <v>395</v>
      </c>
      <c r="C521" s="65" t="s">
        <v>229</v>
      </c>
      <c r="D521" s="65" t="str">
        <f t="shared" ca="1" si="14"/>
        <v>0x11C</v>
      </c>
      <c r="E521" s="65" cm="1">
        <f t="array" aca="1" ref="E521" ca="1">IF(ISNUMBER(SEARCH("Bit", $J521)), "", INDEX(E:E,MAX(IF(OFFSET(E521,-25,0,24,1)&lt;&gt;"",ROW(OFFSET(E521,-25,0,24,1)))),)+1)</f>
        <v>284</v>
      </c>
      <c r="F521" s="65" t="s">
        <v>18</v>
      </c>
      <c r="G521" s="65">
        <v>8</v>
      </c>
      <c r="H521" s="65" t="s">
        <v>239</v>
      </c>
      <c r="I521" s="65"/>
      <c r="J521" s="69"/>
      <c r="K521" s="69"/>
      <c r="L521" s="70" t="s">
        <v>465</v>
      </c>
      <c r="M521" s="71"/>
      <c r="P521" s="17"/>
      <c r="Q521" s="17"/>
    </row>
    <row r="522" spans="1:17" s="16" customFormat="1" ht="15.6" hidden="1" outlineLevel="1" x14ac:dyDescent="0.3">
      <c r="A522" s="75"/>
      <c r="B522" s="91"/>
      <c r="C522" s="65"/>
      <c r="D522" s="65" t="str">
        <f t="shared" ca="1" si="14"/>
        <v/>
      </c>
      <c r="E522" s="65" t="str" cm="1">
        <f t="array" aca="1" ref="E522" ca="1">IF(ISNUMBER(SEARCH("Bit", $J522)), "", INDEX(E:E,MAX(IF(OFFSET(E522,-25,0,24,1)&lt;&gt;"",ROW(OFFSET(E522,-25,0,24,1)))),)+1)</f>
        <v/>
      </c>
      <c r="F522" s="65"/>
      <c r="G522" s="65"/>
      <c r="H522" s="65"/>
      <c r="I522" s="65"/>
      <c r="J522" s="69" t="s">
        <v>12</v>
      </c>
      <c r="K522" s="69"/>
      <c r="L522" s="70" t="s">
        <v>428</v>
      </c>
      <c r="M522" s="71" t="s">
        <v>419</v>
      </c>
      <c r="P522" s="17"/>
      <c r="Q522" s="17"/>
    </row>
    <row r="523" spans="1:17" s="16" customFormat="1" ht="15.6" hidden="1" outlineLevel="1" x14ac:dyDescent="0.3">
      <c r="A523" s="75"/>
      <c r="B523" s="91"/>
      <c r="C523" s="65"/>
      <c r="D523" s="65" t="str">
        <f t="shared" ca="1" si="14"/>
        <v/>
      </c>
      <c r="E523" s="65" t="str" cm="1">
        <f t="array" aca="1" ref="E523" ca="1">IF(ISNUMBER(SEARCH("Bit", $J523)), "", INDEX(E:E,MAX(IF(OFFSET(E523,-25,0,24,1)&lt;&gt;"",ROW(OFFSET(E523,-25,0,24,1)))),)+1)</f>
        <v/>
      </c>
      <c r="F523" s="65"/>
      <c r="G523" s="65"/>
      <c r="H523" s="65"/>
      <c r="I523" s="65"/>
      <c r="J523" s="69" t="s">
        <v>398</v>
      </c>
      <c r="K523" s="69"/>
      <c r="L523" s="70" t="s">
        <v>410</v>
      </c>
      <c r="M523" s="71"/>
      <c r="P523" s="17"/>
      <c r="Q523" s="17"/>
    </row>
    <row r="524" spans="1:17" s="16" customFormat="1" ht="15.6" hidden="1" outlineLevel="1" x14ac:dyDescent="0.3">
      <c r="A524" s="75"/>
      <c r="B524" s="91"/>
      <c r="C524" s="65"/>
      <c r="D524" s="65" t="str">
        <f t="shared" ca="1" si="14"/>
        <v/>
      </c>
      <c r="E524" s="65" t="str" cm="1">
        <f t="array" aca="1" ref="E524" ca="1">IF(ISNUMBER(SEARCH("Bit", $J524)), "", INDEX(E:E,MAX(IF(OFFSET(E524,-25,0,24,1)&lt;&gt;"",ROW(OFFSET(E524,-25,0,24,1)))),)+1)</f>
        <v/>
      </c>
      <c r="F524" s="65"/>
      <c r="G524" s="65"/>
      <c r="H524" s="65"/>
      <c r="I524" s="65"/>
      <c r="J524" s="69" t="s">
        <v>397</v>
      </c>
      <c r="K524" s="69"/>
      <c r="L524" s="70" t="s">
        <v>409</v>
      </c>
      <c r="M524" s="71"/>
      <c r="P524" s="17"/>
      <c r="Q524" s="17"/>
    </row>
    <row r="525" spans="1:17" s="16" customFormat="1" ht="15.6" hidden="1" outlineLevel="1" x14ac:dyDescent="0.3">
      <c r="A525" s="75"/>
      <c r="B525" s="91"/>
      <c r="C525" s="65"/>
      <c r="D525" s="65" t="str">
        <f t="shared" ca="1" si="14"/>
        <v/>
      </c>
      <c r="E525" s="65" t="str" cm="1">
        <f t="array" aca="1" ref="E525" ca="1">IF(ISNUMBER(SEARCH("Bit", $J525)), "", INDEX(E:E,MAX(IF(OFFSET(E525,-25,0,24,1)&lt;&gt;"",ROW(OFFSET(E525,-25,0,24,1)))),)+1)</f>
        <v/>
      </c>
      <c r="F525" s="65"/>
      <c r="G525" s="65"/>
      <c r="H525" s="65"/>
      <c r="I525" s="65"/>
      <c r="J525" s="69" t="s">
        <v>23</v>
      </c>
      <c r="K525" s="69"/>
      <c r="L525" s="70" t="s">
        <v>429</v>
      </c>
      <c r="M525" s="71" t="s">
        <v>420</v>
      </c>
      <c r="P525" s="17"/>
      <c r="Q525" s="17"/>
    </row>
    <row r="526" spans="1:17" s="16" customFormat="1" ht="15.6" collapsed="1" x14ac:dyDescent="0.3">
      <c r="A526" s="75"/>
      <c r="B526" s="91" t="s">
        <v>396</v>
      </c>
      <c r="C526" s="65" t="s">
        <v>229</v>
      </c>
      <c r="D526" s="65" t="str">
        <f t="shared" ca="1" si="14"/>
        <v>0x11D</v>
      </c>
      <c r="E526" s="65" cm="1">
        <f t="array" aca="1" ref="E526" ca="1">IF(ISNUMBER(SEARCH("Bit", $J526)), "", INDEX(E:E,MAX(IF(OFFSET(E526,-25,0,24,1)&lt;&gt;"",ROW(OFFSET(E526,-25,0,24,1)))),)+1)</f>
        <v>285</v>
      </c>
      <c r="F526" s="65" t="s">
        <v>18</v>
      </c>
      <c r="G526" s="65">
        <v>8</v>
      </c>
      <c r="H526" s="65" t="s">
        <v>239</v>
      </c>
      <c r="I526" s="65"/>
      <c r="J526" s="69"/>
      <c r="K526" s="69"/>
      <c r="L526" s="70" t="s">
        <v>465</v>
      </c>
      <c r="M526" s="71"/>
      <c r="P526" s="17"/>
      <c r="Q526" s="17"/>
    </row>
    <row r="527" spans="1:17" s="16" customFormat="1" ht="15.6" hidden="1" outlineLevel="1" x14ac:dyDescent="0.3">
      <c r="A527" s="75"/>
      <c r="B527" s="91"/>
      <c r="C527" s="65"/>
      <c r="D527" s="65" t="str">
        <f t="shared" ca="1" si="14"/>
        <v/>
      </c>
      <c r="E527" s="65" t="str" cm="1">
        <f t="array" aca="1" ref="E527" ca="1">IF(ISNUMBER(SEARCH("Bit", $J527)), "", INDEX(E:E,MAX(IF(OFFSET(E527,-25,0,24,1)&lt;&gt;"",ROW(OFFSET(E527,-25,0,24,1)))),)+1)</f>
        <v/>
      </c>
      <c r="F527" s="65"/>
      <c r="G527" s="65"/>
      <c r="H527" s="65"/>
      <c r="I527" s="65"/>
      <c r="J527" s="69" t="s">
        <v>400</v>
      </c>
      <c r="K527" s="69"/>
      <c r="L527" s="70" t="s">
        <v>665</v>
      </c>
      <c r="M527" s="71"/>
      <c r="P527" s="17"/>
      <c r="Q527" s="17"/>
    </row>
    <row r="528" spans="1:17" s="16" customFormat="1" ht="15.6" hidden="1" outlineLevel="1" x14ac:dyDescent="0.3">
      <c r="A528" s="75"/>
      <c r="B528" s="91"/>
      <c r="C528" s="65"/>
      <c r="D528" s="65" t="str">
        <f t="shared" ca="1" si="14"/>
        <v/>
      </c>
      <c r="E528" s="65" t="str" cm="1">
        <f t="array" aca="1" ref="E528" ca="1">IF(ISNUMBER(SEARCH("Bit", $J528)), "", INDEX(E:E,MAX(IF(OFFSET(E528,-25,0,24,1)&lt;&gt;"",ROW(OFFSET(E528,-25,0,24,1)))),)+1)</f>
        <v/>
      </c>
      <c r="F528" s="65"/>
      <c r="G528" s="65"/>
      <c r="H528" s="65"/>
      <c r="I528" s="65"/>
      <c r="J528" s="69" t="s">
        <v>399</v>
      </c>
      <c r="K528" s="69"/>
      <c r="L528" s="70" t="s">
        <v>412</v>
      </c>
      <c r="M528" s="71"/>
      <c r="P528" s="17"/>
      <c r="Q528" s="17"/>
    </row>
    <row r="529" spans="1:17" s="16" customFormat="1" ht="15.6" hidden="1" outlineLevel="1" x14ac:dyDescent="0.3">
      <c r="A529" s="75"/>
      <c r="B529" s="91"/>
      <c r="C529" s="65"/>
      <c r="D529" s="65" t="str">
        <f t="shared" ca="1" si="14"/>
        <v/>
      </c>
      <c r="E529" s="65" t="str" cm="1">
        <f t="array" aca="1" ref="E529" ca="1">IF(ISNUMBER(SEARCH("Bit", $J529)), "", INDEX(E:E,MAX(IF(OFFSET(E529,-25,0,24,1)&lt;&gt;"",ROW(OFFSET(E529,-25,0,24,1)))),)+1)</f>
        <v/>
      </c>
      <c r="F529" s="65"/>
      <c r="G529" s="65"/>
      <c r="H529" s="65"/>
      <c r="I529" s="65"/>
      <c r="J529" s="69" t="s">
        <v>318</v>
      </c>
      <c r="K529" s="69"/>
      <c r="L529" s="70" t="s">
        <v>411</v>
      </c>
      <c r="M529" s="71" t="s">
        <v>421</v>
      </c>
      <c r="P529" s="17"/>
      <c r="Q529" s="17"/>
    </row>
    <row r="530" spans="1:17" s="16" customFormat="1" ht="15.6" collapsed="1" x14ac:dyDescent="0.3">
      <c r="A530" s="75"/>
      <c r="B530" s="91" t="s">
        <v>436</v>
      </c>
      <c r="C530" s="65" t="s">
        <v>229</v>
      </c>
      <c r="D530" s="65" t="str">
        <f t="shared" ca="1" si="14"/>
        <v>0x11E</v>
      </c>
      <c r="E530" s="65" cm="1">
        <f t="array" aca="1" ref="E530" ca="1">IF(ISNUMBER(SEARCH("Bit", $J530)), "", INDEX(E:E,MAX(IF(OFFSET(E530,-25,0,24,1)&lt;&gt;"",ROW(OFFSET(E530,-25,0,24,1)))),)+1)</f>
        <v>286</v>
      </c>
      <c r="F530" s="65" t="s">
        <v>18</v>
      </c>
      <c r="G530" s="65">
        <v>8</v>
      </c>
      <c r="H530" s="65" t="s">
        <v>835</v>
      </c>
      <c r="I530" s="65"/>
      <c r="J530" s="69"/>
      <c r="K530" s="69"/>
      <c r="L530" s="70" t="s">
        <v>465</v>
      </c>
      <c r="M530" s="71"/>
      <c r="P530" s="17"/>
      <c r="Q530" s="17"/>
    </row>
    <row r="531" spans="1:17" s="16" customFormat="1" ht="15.6" hidden="1" outlineLevel="1" x14ac:dyDescent="0.3">
      <c r="A531" s="75"/>
      <c r="B531" s="91"/>
      <c r="C531" s="65"/>
      <c r="D531" s="65" t="str">
        <f t="shared" ca="1" si="14"/>
        <v/>
      </c>
      <c r="E531" s="65" t="str" cm="1">
        <f t="array" aca="1" ref="E531" ca="1">IF(ISNUMBER(SEARCH("Bit", $J531)), "", INDEX(E:E,MAX(IF(OFFSET(E531,-25,0,24,1)&lt;&gt;"",ROW(OFFSET(E531,-25,0,24,1)))),)+1)</f>
        <v/>
      </c>
      <c r="F531" s="65"/>
      <c r="G531" s="65"/>
      <c r="H531" s="65"/>
      <c r="I531" s="65"/>
      <c r="J531" s="69" t="s">
        <v>27</v>
      </c>
      <c r="K531" s="69"/>
      <c r="L531" s="70" t="s">
        <v>21</v>
      </c>
      <c r="M531" s="71"/>
      <c r="P531" s="17"/>
      <c r="Q531" s="17"/>
    </row>
    <row r="532" spans="1:17" s="16" customFormat="1" ht="40.799999999999997" hidden="1" outlineLevel="1" x14ac:dyDescent="0.3">
      <c r="A532" s="75"/>
      <c r="B532" s="91"/>
      <c r="C532" s="65"/>
      <c r="D532" s="65" t="str">
        <f t="shared" ca="1" si="14"/>
        <v/>
      </c>
      <c r="E532" s="65" t="str" cm="1">
        <f t="array" aca="1" ref="E532" ca="1">IF(ISNUMBER(SEARCH("Bit", $J532)), "", INDEX(E:E,MAX(IF(OFFSET(E532,-25,0,24,1)&lt;&gt;"",ROW(OFFSET(E532,-25,0,24,1)))),)+1)</f>
        <v/>
      </c>
      <c r="F532" s="65"/>
      <c r="G532" s="65"/>
      <c r="H532" s="65"/>
      <c r="I532" s="65"/>
      <c r="J532" s="69" t="s">
        <v>28</v>
      </c>
      <c r="K532" s="69"/>
      <c r="L532" s="70" t="s">
        <v>664</v>
      </c>
      <c r="M532" s="71" t="s">
        <v>422</v>
      </c>
      <c r="P532" s="17"/>
      <c r="Q532" s="17"/>
    </row>
    <row r="533" spans="1:17" s="16" customFormat="1" ht="15.6" collapsed="1" x14ac:dyDescent="0.3">
      <c r="A533" s="75"/>
      <c r="B533" s="91" t="str">
        <f ca="1">"PARITY_"&amp;((E533-256+1)/8)&amp;"_16"</f>
        <v>PARITY_4_16</v>
      </c>
      <c r="C533" s="65" t="s">
        <v>229</v>
      </c>
      <c r="D533" s="65" t="str">
        <f t="shared" ca="1" si="14"/>
        <v>0x11F</v>
      </c>
      <c r="E533" s="65" cm="1">
        <f t="array" aca="1" ref="E533" ca="1">IF(ISNUMBER(SEARCH("Bit", $J533)), "", INDEX(E:E,MAX(IF(OFFSET(E533,-25,0,24,1)&lt;&gt;"",ROW(OFFSET(E533,-25,0,24,1)))),)+1)</f>
        <v>287</v>
      </c>
      <c r="F533" s="65" t="s">
        <v>18</v>
      </c>
      <c r="G533" s="65">
        <v>8</v>
      </c>
      <c r="H533" s="65" t="s">
        <v>239</v>
      </c>
      <c r="I533" s="65"/>
      <c r="J533" s="69"/>
      <c r="K533" s="69"/>
      <c r="L533" s="70"/>
      <c r="M533" s="71"/>
      <c r="P533" s="17"/>
      <c r="Q533" s="17"/>
    </row>
    <row r="534" spans="1:17" s="16" customFormat="1" ht="15.6" hidden="1" outlineLevel="1" x14ac:dyDescent="0.3">
      <c r="A534" s="75"/>
      <c r="B534" s="91"/>
      <c r="C534" s="65"/>
      <c r="D534" s="65" t="str">
        <f t="shared" ca="1" si="14"/>
        <v/>
      </c>
      <c r="E534" s="65" t="str" cm="1">
        <f t="array" aca="1" ref="E534" ca="1">IF(ISNUMBER(SEARCH("Bit", $J534)), "", INDEX(E:E,MAX(IF(OFFSET(E534,-25,0,24,1)&lt;&gt;"",ROW(OFFSET(E534,-25,0,24,1)))),)+1)</f>
        <v/>
      </c>
      <c r="F534" s="65"/>
      <c r="G534" s="65"/>
      <c r="H534" s="65"/>
      <c r="I534" s="65"/>
      <c r="J534" s="69" t="s">
        <v>303</v>
      </c>
      <c r="K534" s="69"/>
      <c r="L534" s="70" t="s">
        <v>20</v>
      </c>
      <c r="M534" s="71"/>
      <c r="P534" s="17"/>
      <c r="Q534" s="17"/>
    </row>
    <row r="535" spans="1:17" s="16" customFormat="1" ht="15.6" hidden="1" outlineLevel="1" x14ac:dyDescent="0.3">
      <c r="A535" s="75"/>
      <c r="B535" s="91"/>
      <c r="C535" s="65"/>
      <c r="D535" s="65" t="str">
        <f t="shared" ca="1" si="14"/>
        <v/>
      </c>
      <c r="E535" s="65" t="str" cm="1">
        <f t="array" aca="1" ref="E535" ca="1">IF(ISNUMBER(SEARCH("Bit", $J535)), "", INDEX(E:E,MAX(IF(OFFSET(E535,-25,0,24,1)&lt;&gt;"",ROW(OFFSET(E535,-25,0,24,1)))),)+1)</f>
        <v/>
      </c>
      <c r="F535" s="65"/>
      <c r="G535" s="65"/>
      <c r="H535" s="65"/>
      <c r="I535" s="65"/>
      <c r="J535" s="69" t="s">
        <v>23</v>
      </c>
      <c r="K535" s="69"/>
      <c r="L535" s="70" t="s">
        <v>21</v>
      </c>
      <c r="M535" s="71"/>
      <c r="P535" s="17"/>
      <c r="Q535" s="17"/>
    </row>
    <row r="536" spans="1:17" s="16" customFormat="1" ht="15.6" collapsed="1" x14ac:dyDescent="0.3">
      <c r="A536" s="75"/>
      <c r="B536" s="91" t="s">
        <v>464</v>
      </c>
      <c r="C536" s="65" t="s">
        <v>229</v>
      </c>
      <c r="D536" s="65" t="str">
        <f t="shared" ca="1" si="14"/>
        <v>0x120</v>
      </c>
      <c r="E536" s="65" cm="1">
        <f t="array" aca="1" ref="E536" ca="1">IF(ISNUMBER(SEARCH("Bit", $J536)), "", INDEX(E:E,MAX(IF(OFFSET(E536,-25,0,24,1)&lt;&gt;"",ROW(OFFSET(E536,-25,0,24,1)))),)+1)</f>
        <v>288</v>
      </c>
      <c r="F536" s="65" t="s">
        <v>18</v>
      </c>
      <c r="G536" s="65">
        <v>8</v>
      </c>
      <c r="H536" s="65" t="s">
        <v>239</v>
      </c>
      <c r="I536" s="65"/>
      <c r="J536" s="69"/>
      <c r="K536" s="69"/>
      <c r="L536" s="70" t="s">
        <v>465</v>
      </c>
      <c r="M536" s="71"/>
      <c r="P536" s="17"/>
      <c r="Q536" s="17"/>
    </row>
    <row r="537" spans="1:17" s="16" customFormat="1" ht="20.399999999999999" hidden="1" outlineLevel="1" x14ac:dyDescent="0.3">
      <c r="A537" s="75"/>
      <c r="B537" s="91"/>
      <c r="C537" s="65"/>
      <c r="D537" s="65" t="str">
        <f t="shared" ca="1" si="14"/>
        <v/>
      </c>
      <c r="E537" s="65" t="str" cm="1">
        <f t="array" aca="1" ref="E537" ca="1">IF(ISNUMBER(SEARCH("Bit", $J537)), "", INDEX(E:E,MAX(IF(OFFSET(E537,-25,0,24,1)&lt;&gt;"",ROW(OFFSET(E537,-25,0,24,1)))),)+1)</f>
        <v/>
      </c>
      <c r="F537" s="65"/>
      <c r="G537" s="65"/>
      <c r="H537" s="65"/>
      <c r="I537" s="65"/>
      <c r="J537" s="69" t="s">
        <v>12</v>
      </c>
      <c r="K537" s="69"/>
      <c r="L537" s="70" t="s">
        <v>466</v>
      </c>
      <c r="M537" s="71" t="s">
        <v>467</v>
      </c>
      <c r="P537" s="17"/>
      <c r="Q537" s="17"/>
    </row>
    <row r="538" spans="1:17" s="16" customFormat="1" ht="51" hidden="1" outlineLevel="1" x14ac:dyDescent="0.3">
      <c r="A538" s="75"/>
      <c r="B538" s="91"/>
      <c r="C538" s="65"/>
      <c r="D538" s="65" t="str">
        <f t="shared" ca="1" si="14"/>
        <v/>
      </c>
      <c r="E538" s="65" t="str" cm="1">
        <f t="array" aca="1" ref="E538" ca="1">IF(ISNUMBER(SEARCH("Bit", $J538)), "", INDEX(E:E,MAX(IF(OFFSET(E538,-25,0,24,1)&lt;&gt;"",ROW(OFFSET(E538,-25,0,24,1)))),)+1)</f>
        <v/>
      </c>
      <c r="F538" s="65"/>
      <c r="G538" s="65"/>
      <c r="H538" s="65"/>
      <c r="I538" s="65"/>
      <c r="J538" s="69" t="s">
        <v>468</v>
      </c>
      <c r="K538" s="69"/>
      <c r="L538" s="70" t="s">
        <v>469</v>
      </c>
      <c r="M538" s="71" t="s">
        <v>470</v>
      </c>
      <c r="P538" s="17"/>
      <c r="Q538" s="17"/>
    </row>
    <row r="539" spans="1:17" s="16" customFormat="1" ht="357" hidden="1" outlineLevel="1" x14ac:dyDescent="0.3">
      <c r="A539" s="75"/>
      <c r="B539" s="91"/>
      <c r="C539" s="65"/>
      <c r="D539" s="65" t="str">
        <f t="shared" ca="1" si="14"/>
        <v/>
      </c>
      <c r="E539" s="65" t="str" cm="1">
        <f t="array" aca="1" ref="E539" ca="1">IF(ISNUMBER(SEARCH("Bit", $J539)), "", INDEX(E:E,MAX(IF(OFFSET(E539,-25,0,24,1)&lt;&gt;"",ROW(OFFSET(E539,-25,0,24,1)))),)+1)</f>
        <v/>
      </c>
      <c r="F539" s="65"/>
      <c r="G539" s="65"/>
      <c r="H539" s="65"/>
      <c r="I539" s="65"/>
      <c r="J539" s="69" t="s">
        <v>471</v>
      </c>
      <c r="K539" s="69"/>
      <c r="L539" s="70" t="s">
        <v>472</v>
      </c>
      <c r="M539" s="71" t="s">
        <v>473</v>
      </c>
      <c r="P539" s="17"/>
      <c r="Q539" s="17"/>
    </row>
    <row r="540" spans="1:17" s="16" customFormat="1" ht="15.6" collapsed="1" x14ac:dyDescent="0.3">
      <c r="A540" s="75"/>
      <c r="B540" s="91" t="s">
        <v>474</v>
      </c>
      <c r="C540" s="65" t="s">
        <v>229</v>
      </c>
      <c r="D540" s="65" t="str">
        <f t="shared" ca="1" si="14"/>
        <v>0x121</v>
      </c>
      <c r="E540" s="65" cm="1">
        <f t="array" aca="1" ref="E540" ca="1">IF(ISNUMBER(SEARCH("Bit", $J540)), "", INDEX(E:E,MAX(IF(OFFSET(E540,-25,0,24,1)&lt;&gt;"",ROW(OFFSET(E540,-25,0,24,1)))),)+1)</f>
        <v>289</v>
      </c>
      <c r="F540" s="65" t="s">
        <v>18</v>
      </c>
      <c r="G540" s="65">
        <v>8</v>
      </c>
      <c r="H540" s="65" t="s">
        <v>841</v>
      </c>
      <c r="I540" s="65"/>
      <c r="J540" s="69"/>
      <c r="K540" s="69"/>
      <c r="L540" s="70" t="s">
        <v>465</v>
      </c>
      <c r="M540" s="71"/>
      <c r="P540" s="17"/>
      <c r="Q540" s="17"/>
    </row>
    <row r="541" spans="1:17" s="16" customFormat="1" ht="15.6" hidden="1" outlineLevel="1" x14ac:dyDescent="0.3">
      <c r="A541" s="75"/>
      <c r="B541" s="91"/>
      <c r="C541" s="65"/>
      <c r="D541" s="65" t="str">
        <f t="shared" ca="1" si="14"/>
        <v/>
      </c>
      <c r="E541" s="65" t="str" cm="1">
        <f t="array" aca="1" ref="E541" ca="1">IF(ISNUMBER(SEARCH("Bit", $J541)), "", INDEX(E:E,MAX(IF(OFFSET(E541,-25,0,24,1)&lt;&gt;"",ROW(OFFSET(E541,-25,0,24,1)))),)+1)</f>
        <v/>
      </c>
      <c r="F541" s="65"/>
      <c r="G541" s="65"/>
      <c r="H541" s="65"/>
      <c r="I541" s="65"/>
      <c r="J541" s="69" t="s">
        <v>26</v>
      </c>
      <c r="K541" s="69"/>
      <c r="L541" s="70" t="s">
        <v>21</v>
      </c>
      <c r="M541" s="71"/>
      <c r="P541" s="17"/>
      <c r="Q541" s="17"/>
    </row>
    <row r="542" spans="1:17" s="16" customFormat="1" ht="40.799999999999997" hidden="1" outlineLevel="1" x14ac:dyDescent="0.3">
      <c r="A542" s="75"/>
      <c r="B542" s="91"/>
      <c r="C542" s="65"/>
      <c r="D542" s="65" t="str">
        <f t="shared" ca="1" si="14"/>
        <v/>
      </c>
      <c r="E542" s="65" t="str" cm="1">
        <f t="array" aca="1" ref="E542" ca="1">IF(ISNUMBER(SEARCH("Bit", $J542)), "", INDEX(E:E,MAX(IF(OFFSET(E542,-25,0,24,1)&lt;&gt;"",ROW(OFFSET(E542,-25,0,24,1)))),)+1)</f>
        <v/>
      </c>
      <c r="F542" s="65"/>
      <c r="G542" s="65"/>
      <c r="H542" s="65"/>
      <c r="I542" s="65"/>
      <c r="J542" s="69" t="s">
        <v>481</v>
      </c>
      <c r="K542" s="69"/>
      <c r="L542" s="70" t="s">
        <v>475</v>
      </c>
      <c r="M542" s="71" t="s">
        <v>476</v>
      </c>
      <c r="P542" s="17"/>
      <c r="Q542" s="17"/>
    </row>
    <row r="543" spans="1:17" s="16" customFormat="1" ht="81.599999999999994" hidden="1" outlineLevel="1" x14ac:dyDescent="0.3">
      <c r="A543" s="75"/>
      <c r="B543" s="91"/>
      <c r="C543" s="65"/>
      <c r="D543" s="65" t="str">
        <f t="shared" ca="1" si="14"/>
        <v/>
      </c>
      <c r="E543" s="65" t="str" cm="1">
        <f t="array" aca="1" ref="E543" ca="1">IF(ISNUMBER(SEARCH("Bit", $J543)), "", INDEX(E:E,MAX(IF(OFFSET(E543,-25,0,24,1)&lt;&gt;"",ROW(OFFSET(E543,-25,0,24,1)))),)+1)</f>
        <v/>
      </c>
      <c r="F543" s="65"/>
      <c r="G543" s="65"/>
      <c r="H543" s="65"/>
      <c r="I543" s="65"/>
      <c r="J543" s="69" t="s">
        <v>22</v>
      </c>
      <c r="K543" s="69"/>
      <c r="L543" s="70" t="s">
        <v>477</v>
      </c>
      <c r="M543" s="71" t="s">
        <v>478</v>
      </c>
      <c r="P543" s="17"/>
      <c r="Q543" s="17"/>
    </row>
    <row r="544" spans="1:17" s="16" customFormat="1" ht="30.6" hidden="1" outlineLevel="1" x14ac:dyDescent="0.3">
      <c r="A544" s="75"/>
      <c r="B544" s="91"/>
      <c r="C544" s="65"/>
      <c r="D544" s="65" t="str">
        <f t="shared" ca="1" si="14"/>
        <v/>
      </c>
      <c r="E544" s="65" t="str" cm="1">
        <f t="array" aca="1" ref="E544" ca="1">IF(ISNUMBER(SEARCH("Bit", $J544)), "", INDEX(E:E,MAX(IF(OFFSET(E544,-25,0,24,1)&lt;&gt;"",ROW(OFFSET(E544,-25,0,24,1)))),)+1)</f>
        <v/>
      </c>
      <c r="F544" s="65"/>
      <c r="G544" s="65"/>
      <c r="H544" s="65"/>
      <c r="I544" s="65"/>
      <c r="J544" s="69" t="s">
        <v>23</v>
      </c>
      <c r="K544" s="69"/>
      <c r="L544" s="70" t="s">
        <v>479</v>
      </c>
      <c r="M544" s="71" t="s">
        <v>480</v>
      </c>
      <c r="P544" s="17"/>
      <c r="Q544" s="17"/>
    </row>
    <row r="545" spans="1:17" s="16" customFormat="1" ht="15.6" collapsed="1" x14ac:dyDescent="0.3">
      <c r="A545" s="75"/>
      <c r="B545" s="91" t="s">
        <v>482</v>
      </c>
      <c r="C545" s="65" t="s">
        <v>229</v>
      </c>
      <c r="D545" s="65" t="str">
        <f t="shared" ca="1" si="14"/>
        <v>0x122</v>
      </c>
      <c r="E545" s="65" cm="1">
        <f t="array" aca="1" ref="E545" ca="1">IF(ISNUMBER(SEARCH("Bit", $J545)), "", INDEX(E:E,MAX(IF(OFFSET(E545,-25,0,24,1)&lt;&gt;"",ROW(OFFSET(E545,-25,0,24,1)))),)+1)</f>
        <v>290</v>
      </c>
      <c r="F545" s="65" t="s">
        <v>18</v>
      </c>
      <c r="G545" s="65">
        <v>8</v>
      </c>
      <c r="H545" s="65" t="s">
        <v>749</v>
      </c>
      <c r="I545" s="65"/>
      <c r="J545" s="69"/>
      <c r="K545" s="69"/>
      <c r="L545" s="70" t="s">
        <v>465</v>
      </c>
      <c r="M545" s="71"/>
      <c r="P545" s="17"/>
      <c r="Q545" s="17"/>
    </row>
    <row r="546" spans="1:17" s="16" customFormat="1" ht="20.399999999999999" hidden="1" outlineLevel="1" x14ac:dyDescent="0.3">
      <c r="A546" s="75"/>
      <c r="B546" s="91"/>
      <c r="C546" s="65"/>
      <c r="D546" s="65" t="str">
        <f t="shared" ca="1" si="14"/>
        <v/>
      </c>
      <c r="E546" s="65" t="str" cm="1">
        <f t="array" aca="1" ref="E546" ca="1">IF(ISNUMBER(SEARCH("Bit", $J546)), "", INDEX(E:E,MAX(IF(OFFSET(E546,-25,0,24,1)&lt;&gt;"",ROW(OFFSET(E546,-25,0,24,1)))),)+1)</f>
        <v/>
      </c>
      <c r="F546" s="65"/>
      <c r="G546" s="65"/>
      <c r="H546" s="65"/>
      <c r="I546" s="65"/>
      <c r="J546" s="69" t="s">
        <v>24</v>
      </c>
      <c r="K546" s="69"/>
      <c r="L546" s="70" t="s">
        <v>484</v>
      </c>
      <c r="M546" s="71" t="s">
        <v>485</v>
      </c>
      <c r="P546" s="17"/>
      <c r="Q546" s="17"/>
    </row>
    <row r="547" spans="1:17" s="16" customFormat="1" ht="15.6" collapsed="1" x14ac:dyDescent="0.3">
      <c r="A547" s="75"/>
      <c r="B547" s="91" t="s">
        <v>483</v>
      </c>
      <c r="C547" s="65" t="s">
        <v>229</v>
      </c>
      <c r="D547" s="65" t="str">
        <f t="shared" ca="1" si="14"/>
        <v>0x123</v>
      </c>
      <c r="E547" s="65" cm="1">
        <f t="array" aca="1" ref="E547" ca="1">IF(ISNUMBER(SEARCH("Bit", $J547)), "", INDEX(E:E,MAX(IF(OFFSET(E547,-25,0,24,1)&lt;&gt;"",ROW(OFFSET(E547,-25,0,24,1)))),)+1)</f>
        <v>291</v>
      </c>
      <c r="F547" s="65" t="s">
        <v>18</v>
      </c>
      <c r="G547" s="65">
        <v>8</v>
      </c>
      <c r="H547" s="65" t="s">
        <v>749</v>
      </c>
      <c r="I547" s="65"/>
      <c r="J547" s="69"/>
      <c r="K547" s="69"/>
      <c r="L547" s="70" t="s">
        <v>465</v>
      </c>
      <c r="M547" s="71"/>
      <c r="P547" s="17"/>
      <c r="Q547" s="17"/>
    </row>
    <row r="548" spans="1:17" s="16" customFormat="1" ht="20.399999999999999" hidden="1" outlineLevel="1" x14ac:dyDescent="0.3">
      <c r="A548" s="75"/>
      <c r="B548" s="91"/>
      <c r="C548" s="65"/>
      <c r="D548" s="65" t="str">
        <f t="shared" ca="1" si="14"/>
        <v/>
      </c>
      <c r="E548" s="65" t="str" cm="1">
        <f t="array" aca="1" ref="E548" ca="1">IF(ISNUMBER(SEARCH("Bit", $J548)), "", INDEX(E:E,MAX(IF(OFFSET(E548,-25,0,24,1)&lt;&gt;"",ROW(OFFSET(E548,-25,0,24,1)))),)+1)</f>
        <v/>
      </c>
      <c r="F548" s="65"/>
      <c r="G548" s="65"/>
      <c r="H548" s="65"/>
      <c r="I548" s="65"/>
      <c r="J548" s="69" t="s">
        <v>24</v>
      </c>
      <c r="K548" s="69"/>
      <c r="L548" s="70" t="s">
        <v>486</v>
      </c>
      <c r="M548" s="71" t="s">
        <v>840</v>
      </c>
      <c r="P548" s="17"/>
      <c r="Q548" s="17"/>
    </row>
    <row r="549" spans="1:17" s="16" customFormat="1" ht="15.6" collapsed="1" x14ac:dyDescent="0.3">
      <c r="A549" s="75"/>
      <c r="B549" s="91" t="s">
        <v>488</v>
      </c>
      <c r="C549" s="65" t="s">
        <v>229</v>
      </c>
      <c r="D549" s="65" t="str">
        <f t="shared" ca="1" si="14"/>
        <v>0x124</v>
      </c>
      <c r="E549" s="65" cm="1">
        <f t="array" aca="1" ref="E549" ca="1">IF(ISNUMBER(SEARCH("Bit", $J549)), "", INDEX(E:E,MAX(IF(OFFSET(E549,-25,0,24,1)&lt;&gt;"",ROW(OFFSET(E549,-25,0,24,1)))),)+1)</f>
        <v>292</v>
      </c>
      <c r="F549" s="65" t="s">
        <v>18</v>
      </c>
      <c r="G549" s="65">
        <v>8</v>
      </c>
      <c r="H549" s="65" t="s">
        <v>239</v>
      </c>
      <c r="I549" s="65"/>
      <c r="J549" s="69"/>
      <c r="K549" s="69"/>
      <c r="L549" s="70" t="s">
        <v>465</v>
      </c>
      <c r="M549" s="71"/>
      <c r="P549" s="17"/>
      <c r="Q549" s="17"/>
    </row>
    <row r="550" spans="1:17" s="16" customFormat="1" ht="15.6" hidden="1" outlineLevel="1" x14ac:dyDescent="0.3">
      <c r="A550" s="75"/>
      <c r="B550" s="91"/>
      <c r="C550" s="65"/>
      <c r="D550" s="65" t="str">
        <f t="shared" ref="D550:D617" ca="1" si="19">IF(E550&lt;&gt;"","0x"&amp;DEC2HEX(E550,3),"")</f>
        <v/>
      </c>
      <c r="E550" s="65" t="str" cm="1">
        <f t="array" aca="1" ref="E550" ca="1">IF(ISNUMBER(SEARCH("Bit", $J550)), "", INDEX(E:E,MAX(IF(OFFSET(E550,-25,0,24,1)&lt;&gt;"",ROW(OFFSET(E550,-25,0,24,1)))),)+1)</f>
        <v/>
      </c>
      <c r="F550" s="65"/>
      <c r="G550" s="65"/>
      <c r="H550" s="65"/>
      <c r="I550" s="65"/>
      <c r="J550" s="69" t="s">
        <v>27</v>
      </c>
      <c r="K550" s="69"/>
      <c r="L550" s="70" t="s">
        <v>21</v>
      </c>
      <c r="M550" s="71"/>
      <c r="P550" s="17"/>
      <c r="Q550" s="17"/>
    </row>
    <row r="551" spans="1:17" s="16" customFormat="1" ht="40.799999999999997" hidden="1" outlineLevel="1" x14ac:dyDescent="0.3">
      <c r="A551" s="75"/>
      <c r="B551" s="91"/>
      <c r="C551" s="65"/>
      <c r="D551" s="65" t="str">
        <f t="shared" ca="1" si="19"/>
        <v/>
      </c>
      <c r="E551" s="65" t="str" cm="1">
        <f t="array" aca="1" ref="E551" ca="1">IF(ISNUMBER(SEARCH("Bit", $J551)), "", INDEX(E:E,MAX(IF(OFFSET(E551,-25,0,24,1)&lt;&gt;"",ROW(OFFSET(E551,-25,0,24,1)))),)+1)</f>
        <v/>
      </c>
      <c r="F551" s="65"/>
      <c r="G551" s="65"/>
      <c r="H551" s="65"/>
      <c r="I551" s="65"/>
      <c r="J551" s="69" t="s">
        <v>28</v>
      </c>
      <c r="K551" s="69"/>
      <c r="L551" s="70" t="s">
        <v>489</v>
      </c>
      <c r="M551" s="71" t="s">
        <v>843</v>
      </c>
      <c r="P551" s="17"/>
      <c r="Q551" s="17"/>
    </row>
    <row r="552" spans="1:17" s="16" customFormat="1" ht="15.6" collapsed="1" x14ac:dyDescent="0.3">
      <c r="A552" s="75"/>
      <c r="B552" s="91" t="str">
        <f ca="1">"OTP"&amp;TEXT(E552-256,"000")</f>
        <v>OTP037</v>
      </c>
      <c r="C552" s="65" t="s">
        <v>229</v>
      </c>
      <c r="D552" s="65" t="str">
        <f t="shared" ca="1" si="19"/>
        <v>0x125</v>
      </c>
      <c r="E552" s="65" cm="1">
        <f t="array" aca="1" ref="E552" ca="1">IF(ISNUMBER(SEARCH("Bit", $J552)), "", INDEX(E:E,MAX(IF(OFFSET(E552,-25,0,24,1)&lt;&gt;"",ROW(OFFSET(E552,-25,0,24,1)))),)+1)</f>
        <v>293</v>
      </c>
      <c r="F552" s="65" t="s">
        <v>18</v>
      </c>
      <c r="G552" s="65">
        <v>8</v>
      </c>
      <c r="H552" s="65" t="s">
        <v>239</v>
      </c>
      <c r="I552" s="65"/>
      <c r="J552" s="69"/>
      <c r="K552" s="69"/>
      <c r="L552" s="70"/>
      <c r="M552" s="71"/>
      <c r="P552" s="17"/>
      <c r="Q552" s="17"/>
    </row>
    <row r="553" spans="1:17" s="16" customFormat="1" ht="15.6" hidden="1" outlineLevel="1" x14ac:dyDescent="0.3">
      <c r="A553" s="75"/>
      <c r="B553" s="91"/>
      <c r="C553" s="65"/>
      <c r="D553" s="65" t="str">
        <f t="shared" ca="1" si="19"/>
        <v/>
      </c>
      <c r="E553" s="65" t="str" cm="1">
        <f t="array" aca="1" ref="E553" ca="1">IF(ISNUMBER(SEARCH("Bit", $J553)), "", INDEX(E:E,MAX(IF(OFFSET(E553,-25,0,24,1)&lt;&gt;"",ROW(OFFSET(E553,-25,0,24,1)))),)+1)</f>
        <v/>
      </c>
      <c r="F553" s="65"/>
      <c r="G553" s="65"/>
      <c r="H553" s="65"/>
      <c r="I553" s="65"/>
      <c r="J553" s="69" t="s">
        <v>24</v>
      </c>
      <c r="K553" s="69"/>
      <c r="L553" s="70" t="s">
        <v>21</v>
      </c>
      <c r="M553" s="71"/>
      <c r="P553" s="17"/>
      <c r="Q553" s="17"/>
    </row>
    <row r="554" spans="1:17" s="16" customFormat="1" ht="15.6" collapsed="1" x14ac:dyDescent="0.3">
      <c r="A554" s="75"/>
      <c r="B554" s="91" t="str">
        <f ca="1">"OTP"&amp;TEXT(E554-256,"000")</f>
        <v>OTP038</v>
      </c>
      <c r="C554" s="65" t="s">
        <v>229</v>
      </c>
      <c r="D554" s="65" t="str">
        <f t="shared" ca="1" si="19"/>
        <v>0x126</v>
      </c>
      <c r="E554" s="65" cm="1">
        <f t="array" aca="1" ref="E554" ca="1">IF(ISNUMBER(SEARCH("Bit", $J554)), "", INDEX(E:E,MAX(IF(OFFSET(E554,-25,0,24,1)&lt;&gt;"",ROW(OFFSET(E554,-25,0,24,1)))),)+1)</f>
        <v>294</v>
      </c>
      <c r="F554" s="65" t="s">
        <v>18</v>
      </c>
      <c r="G554" s="65">
        <v>8</v>
      </c>
      <c r="H554" s="65" t="s">
        <v>239</v>
      </c>
      <c r="I554" s="65"/>
      <c r="J554" s="69"/>
      <c r="K554" s="69"/>
      <c r="L554" s="70"/>
      <c r="M554" s="71"/>
      <c r="P554" s="17"/>
      <c r="Q554" s="17"/>
    </row>
    <row r="555" spans="1:17" s="16" customFormat="1" ht="15.6" hidden="1" outlineLevel="1" x14ac:dyDescent="0.3">
      <c r="A555" s="75"/>
      <c r="B555" s="91"/>
      <c r="C555" s="65"/>
      <c r="D555" s="65" t="str">
        <f t="shared" ca="1" si="19"/>
        <v/>
      </c>
      <c r="E555" s="65" t="str" cm="1">
        <f t="array" aca="1" ref="E555" ca="1">IF(ISNUMBER(SEARCH("Bit", $J555)), "", INDEX(E:E,MAX(IF(OFFSET(E555,-25,0,24,1)&lt;&gt;"",ROW(OFFSET(E555,-25,0,24,1)))),)+1)</f>
        <v/>
      </c>
      <c r="F555" s="65"/>
      <c r="G555" s="65"/>
      <c r="H555" s="65"/>
      <c r="I555" s="65"/>
      <c r="J555" s="69" t="s">
        <v>24</v>
      </c>
      <c r="K555" s="69"/>
      <c r="L555" s="70" t="s">
        <v>21</v>
      </c>
      <c r="M555" s="71"/>
      <c r="P555" s="17"/>
      <c r="Q555" s="17"/>
    </row>
    <row r="556" spans="1:17" s="16" customFormat="1" ht="15.6" collapsed="1" x14ac:dyDescent="0.3">
      <c r="A556" s="75"/>
      <c r="B556" s="91" t="str">
        <f ca="1">"PARITY_"&amp;((E556-256+1)/8)&amp;"_16"</f>
        <v>PARITY_5_16</v>
      </c>
      <c r="C556" s="65" t="s">
        <v>229</v>
      </c>
      <c r="D556" s="65" t="str">
        <f t="shared" ca="1" si="19"/>
        <v>0x127</v>
      </c>
      <c r="E556" s="65" cm="1">
        <f t="array" aca="1" ref="E556" ca="1">IF(ISNUMBER(SEARCH("Bit", $J556)), "", INDEX(E:E,MAX(IF(OFFSET(E556,-25,0,24,1)&lt;&gt;"",ROW(OFFSET(E556,-25,0,24,1)))),)+1)</f>
        <v>295</v>
      </c>
      <c r="F556" s="65" t="s">
        <v>18</v>
      </c>
      <c r="G556" s="65">
        <v>8</v>
      </c>
      <c r="H556" s="65" t="s">
        <v>239</v>
      </c>
      <c r="I556" s="65"/>
      <c r="J556" s="69"/>
      <c r="K556" s="69"/>
      <c r="L556" s="70"/>
      <c r="M556" s="71"/>
      <c r="P556" s="17"/>
      <c r="Q556" s="17"/>
    </row>
    <row r="557" spans="1:17" s="16" customFormat="1" ht="15.6" hidden="1" outlineLevel="1" x14ac:dyDescent="0.3">
      <c r="A557" s="75"/>
      <c r="B557" s="91"/>
      <c r="C557" s="65"/>
      <c r="D557" s="65" t="str">
        <f t="shared" ca="1" si="19"/>
        <v/>
      </c>
      <c r="E557" s="65" t="str" cm="1">
        <f t="array" aca="1" ref="E557" ca="1">IF(ISNUMBER(SEARCH("Bit", $J557)), "", INDEX(E:E,MAX(IF(OFFSET(E557,-25,0,24,1)&lt;&gt;"",ROW(OFFSET(E557,-25,0,24,1)))),)+1)</f>
        <v/>
      </c>
      <c r="F557" s="65"/>
      <c r="G557" s="65"/>
      <c r="H557" s="65"/>
      <c r="I557" s="65"/>
      <c r="J557" s="69" t="s">
        <v>303</v>
      </c>
      <c r="K557" s="69"/>
      <c r="L557" s="70" t="s">
        <v>20</v>
      </c>
      <c r="M557" s="71"/>
      <c r="P557" s="17"/>
      <c r="Q557" s="17"/>
    </row>
    <row r="558" spans="1:17" s="16" customFormat="1" ht="15.6" hidden="1" outlineLevel="1" x14ac:dyDescent="0.3">
      <c r="A558" s="75"/>
      <c r="B558" s="91"/>
      <c r="C558" s="65"/>
      <c r="D558" s="65" t="str">
        <f t="shared" ca="1" si="19"/>
        <v/>
      </c>
      <c r="E558" s="65" t="str" cm="1">
        <f t="array" aca="1" ref="E558" ca="1">IF(ISNUMBER(SEARCH("Bit", $J558)), "", INDEX(E:E,MAX(IF(OFFSET(E558,-25,0,24,1)&lt;&gt;"",ROW(OFFSET(E558,-25,0,24,1)))),)+1)</f>
        <v/>
      </c>
      <c r="F558" s="65"/>
      <c r="G558" s="65"/>
      <c r="H558" s="65"/>
      <c r="I558" s="65"/>
      <c r="J558" s="69" t="s">
        <v>23</v>
      </c>
      <c r="K558" s="69"/>
      <c r="L558" s="70" t="s">
        <v>21</v>
      </c>
      <c r="M558" s="71"/>
      <c r="P558" s="17"/>
      <c r="Q558" s="17"/>
    </row>
    <row r="559" spans="1:17" s="16" customFormat="1" ht="15.6" collapsed="1" x14ac:dyDescent="0.3">
      <c r="A559" s="75"/>
      <c r="B559" s="91" t="s">
        <v>438</v>
      </c>
      <c r="C559" s="65" t="s">
        <v>229</v>
      </c>
      <c r="D559" s="65" t="str">
        <f t="shared" ca="1" si="19"/>
        <v>0x128</v>
      </c>
      <c r="E559" s="65" cm="1">
        <f t="array" aca="1" ref="E559" ca="1">IF(ISNUMBER(SEARCH("Bit", $J559)), "", INDEX(E:E,MAX(IF(OFFSET(E559,-25,0,24,1)&lt;&gt;"",ROW(OFFSET(E559,-25,0,24,1)))),)+1)</f>
        <v>296</v>
      </c>
      <c r="F559" s="65" t="s">
        <v>18</v>
      </c>
      <c r="G559" s="65">
        <v>8</v>
      </c>
      <c r="H559" s="65" t="s">
        <v>239</v>
      </c>
      <c r="I559" s="65"/>
      <c r="J559" s="69"/>
      <c r="K559" s="69"/>
      <c r="L559" s="70" t="s">
        <v>454</v>
      </c>
      <c r="M559" s="71"/>
      <c r="P559" s="17"/>
      <c r="Q559" s="17"/>
    </row>
    <row r="560" spans="1:17" s="16" customFormat="1" ht="15.6" hidden="1" outlineLevel="1" x14ac:dyDescent="0.3">
      <c r="A560" s="75"/>
      <c r="B560" s="91"/>
      <c r="C560" s="65"/>
      <c r="D560" s="65" t="str">
        <f t="shared" ca="1" si="19"/>
        <v/>
      </c>
      <c r="E560" s="65" t="str" cm="1">
        <f t="array" aca="1" ref="E560" ca="1">IF(ISNUMBER(SEARCH("Bit", $J560)), "", INDEX(E:E,MAX(IF(OFFSET(E560,-25,0,24,1)&lt;&gt;"",ROW(OFFSET(E560,-25,0,24,1)))),)+1)</f>
        <v/>
      </c>
      <c r="F560" s="65"/>
      <c r="G560" s="65"/>
      <c r="H560" s="65"/>
      <c r="I560" s="65"/>
      <c r="J560" s="69" t="s">
        <v>24</v>
      </c>
      <c r="K560" s="69"/>
      <c r="L560" s="70" t="s">
        <v>21</v>
      </c>
      <c r="M560" s="71"/>
      <c r="P560" s="17"/>
      <c r="Q560" s="17"/>
    </row>
    <row r="561" spans="1:17" s="16" customFormat="1" ht="15.6" collapsed="1" x14ac:dyDescent="0.3">
      <c r="A561" s="75"/>
      <c r="B561" s="91" t="s">
        <v>439</v>
      </c>
      <c r="C561" s="65" t="s">
        <v>229</v>
      </c>
      <c r="D561" s="65" t="str">
        <f t="shared" ca="1" si="19"/>
        <v>0x129</v>
      </c>
      <c r="E561" s="65" cm="1">
        <f t="array" aca="1" ref="E561" ca="1">IF(ISNUMBER(SEARCH("Bit", $J561)), "", INDEX(E:E,MAX(IF(OFFSET(E561,-25,0,24,1)&lt;&gt;"",ROW(OFFSET(E561,-25,0,24,1)))),)+1)</f>
        <v>297</v>
      </c>
      <c r="F561" s="65" t="s">
        <v>18</v>
      </c>
      <c r="G561" s="65">
        <v>8</v>
      </c>
      <c r="H561" s="65" t="s">
        <v>239</v>
      </c>
      <c r="I561" s="65"/>
      <c r="J561" s="69"/>
      <c r="K561" s="69"/>
      <c r="L561" s="70" t="s">
        <v>454</v>
      </c>
      <c r="M561" s="71"/>
      <c r="P561" s="17"/>
      <c r="Q561" s="17"/>
    </row>
    <row r="562" spans="1:17" s="16" customFormat="1" ht="15.6" hidden="1" outlineLevel="1" x14ac:dyDescent="0.3">
      <c r="A562" s="75"/>
      <c r="B562" s="91"/>
      <c r="C562" s="65"/>
      <c r="D562" s="65" t="str">
        <f t="shared" ca="1" si="19"/>
        <v/>
      </c>
      <c r="E562" s="65" t="str" cm="1">
        <f t="array" aca="1" ref="E562" ca="1">IF(ISNUMBER(SEARCH("Bit", $J562)), "", INDEX(E:E,MAX(IF(OFFSET(E562,-25,0,24,1)&lt;&gt;"",ROW(OFFSET(E562,-25,0,24,1)))),)+1)</f>
        <v/>
      </c>
      <c r="F562" s="65"/>
      <c r="G562" s="65"/>
      <c r="H562" s="65"/>
      <c r="I562" s="65"/>
      <c r="J562" s="69" t="s">
        <v>24</v>
      </c>
      <c r="K562" s="69"/>
      <c r="L562" s="70" t="s">
        <v>21</v>
      </c>
      <c r="M562" s="71"/>
      <c r="P562" s="17"/>
      <c r="Q562" s="17"/>
    </row>
    <row r="563" spans="1:17" s="16" customFormat="1" ht="15.6" collapsed="1" x14ac:dyDescent="0.3">
      <c r="A563" s="75"/>
      <c r="B563" s="91" t="s">
        <v>440</v>
      </c>
      <c r="C563" s="65" t="s">
        <v>229</v>
      </c>
      <c r="D563" s="65" t="str">
        <f t="shared" ca="1" si="19"/>
        <v>0x12A</v>
      </c>
      <c r="E563" s="65" cm="1">
        <f t="array" aca="1" ref="E563" ca="1">IF(ISNUMBER(SEARCH("Bit", $J563)), "", INDEX(E:E,MAX(IF(OFFSET(E563,-25,0,24,1)&lt;&gt;"",ROW(OFFSET(E563,-25,0,24,1)))),)+1)</f>
        <v>298</v>
      </c>
      <c r="F563" s="65" t="s">
        <v>18</v>
      </c>
      <c r="G563" s="65">
        <v>8</v>
      </c>
      <c r="H563" s="65" t="s">
        <v>239</v>
      </c>
      <c r="I563" s="65"/>
      <c r="J563" s="69"/>
      <c r="K563" s="69"/>
      <c r="L563" s="70" t="s">
        <v>454</v>
      </c>
      <c r="M563" s="71"/>
      <c r="P563" s="17"/>
      <c r="Q563" s="17"/>
    </row>
    <row r="564" spans="1:17" s="16" customFormat="1" ht="15.6" hidden="1" outlineLevel="1" x14ac:dyDescent="0.3">
      <c r="A564" s="75"/>
      <c r="B564" s="91"/>
      <c r="C564" s="65"/>
      <c r="D564" s="65" t="str">
        <f t="shared" ca="1" si="19"/>
        <v/>
      </c>
      <c r="E564" s="65" t="str" cm="1">
        <f t="array" aca="1" ref="E564" ca="1">IF(ISNUMBER(SEARCH("Bit", $J564)), "", INDEX(E:E,MAX(IF(OFFSET(E564,-25,0,24,1)&lt;&gt;"",ROW(OFFSET(E564,-25,0,24,1)))),)+1)</f>
        <v/>
      </c>
      <c r="F564" s="65"/>
      <c r="G564" s="65"/>
      <c r="H564" s="65"/>
      <c r="I564" s="65"/>
      <c r="J564" s="69" t="s">
        <v>24</v>
      </c>
      <c r="K564" s="69"/>
      <c r="L564" s="70" t="s">
        <v>21</v>
      </c>
      <c r="M564" s="71"/>
      <c r="P564" s="17"/>
      <c r="Q564" s="17"/>
    </row>
    <row r="565" spans="1:17" s="16" customFormat="1" ht="15.6" collapsed="1" x14ac:dyDescent="0.3">
      <c r="A565" s="75"/>
      <c r="B565" s="91" t="s">
        <v>441</v>
      </c>
      <c r="C565" s="65" t="s">
        <v>229</v>
      </c>
      <c r="D565" s="65" t="str">
        <f t="shared" ca="1" si="19"/>
        <v>0x12B</v>
      </c>
      <c r="E565" s="65" cm="1">
        <f t="array" aca="1" ref="E565" ca="1">IF(ISNUMBER(SEARCH("Bit", $J565)), "", INDEX(E:E,MAX(IF(OFFSET(E565,-25,0,24,1)&lt;&gt;"",ROW(OFFSET(E565,-25,0,24,1)))),)+1)</f>
        <v>299</v>
      </c>
      <c r="F565" s="65" t="s">
        <v>18</v>
      </c>
      <c r="G565" s="65">
        <v>8</v>
      </c>
      <c r="H565" s="65" t="s">
        <v>239</v>
      </c>
      <c r="I565" s="65"/>
      <c r="J565" s="69"/>
      <c r="K565" s="69"/>
      <c r="L565" s="70" t="s">
        <v>454</v>
      </c>
      <c r="M565" s="71"/>
      <c r="P565" s="17"/>
      <c r="Q565" s="17"/>
    </row>
    <row r="566" spans="1:17" s="16" customFormat="1" ht="15.6" hidden="1" outlineLevel="1" x14ac:dyDescent="0.3">
      <c r="A566" s="75"/>
      <c r="B566" s="91"/>
      <c r="C566" s="65"/>
      <c r="D566" s="65" t="str">
        <f t="shared" ca="1" si="19"/>
        <v/>
      </c>
      <c r="E566" s="65" t="str" cm="1">
        <f t="array" aca="1" ref="E566" ca="1">IF(ISNUMBER(SEARCH("Bit", $J566)), "", INDEX(E:E,MAX(IF(OFFSET(E566,-25,0,24,1)&lt;&gt;"",ROW(OFFSET(E566,-25,0,24,1)))),)+1)</f>
        <v/>
      </c>
      <c r="F566" s="65"/>
      <c r="G566" s="65"/>
      <c r="H566" s="65"/>
      <c r="I566" s="65"/>
      <c r="J566" s="69" t="s">
        <v>24</v>
      </c>
      <c r="K566" s="69"/>
      <c r="L566" s="70" t="s">
        <v>21</v>
      </c>
      <c r="M566" s="71"/>
      <c r="P566" s="17"/>
      <c r="Q566" s="17"/>
    </row>
    <row r="567" spans="1:17" s="16" customFormat="1" ht="15.6" collapsed="1" x14ac:dyDescent="0.3">
      <c r="A567" s="75"/>
      <c r="B567" s="91" t="s">
        <v>442</v>
      </c>
      <c r="C567" s="65" t="s">
        <v>229</v>
      </c>
      <c r="D567" s="65" t="str">
        <f t="shared" ca="1" si="19"/>
        <v>0x12C</v>
      </c>
      <c r="E567" s="65" cm="1">
        <f t="array" aca="1" ref="E567" ca="1">IF(ISNUMBER(SEARCH("Bit", $J567)), "", INDEX(E:E,MAX(IF(OFFSET(E567,-25,0,24,1)&lt;&gt;"",ROW(OFFSET(E567,-25,0,24,1)))),)+1)</f>
        <v>300</v>
      </c>
      <c r="F567" s="65" t="s">
        <v>18</v>
      </c>
      <c r="G567" s="65">
        <v>8</v>
      </c>
      <c r="H567" s="65" t="s">
        <v>239</v>
      </c>
      <c r="I567" s="65"/>
      <c r="J567" s="69"/>
      <c r="K567" s="69"/>
      <c r="L567" s="70" t="s">
        <v>454</v>
      </c>
      <c r="M567" s="71"/>
      <c r="P567" s="17"/>
      <c r="Q567" s="17"/>
    </row>
    <row r="568" spans="1:17" s="16" customFormat="1" ht="15.6" hidden="1" outlineLevel="1" x14ac:dyDescent="0.3">
      <c r="A568" s="75"/>
      <c r="B568" s="91"/>
      <c r="C568" s="65"/>
      <c r="D568" s="65" t="str">
        <f t="shared" ca="1" si="19"/>
        <v/>
      </c>
      <c r="E568" s="65" t="str" cm="1">
        <f t="array" aca="1" ref="E568" ca="1">IF(ISNUMBER(SEARCH("Bit", $J568)), "", INDEX(E:E,MAX(IF(OFFSET(E568,-25,0,24,1)&lt;&gt;"",ROW(OFFSET(E568,-25,0,24,1)))),)+1)</f>
        <v/>
      </c>
      <c r="F568" s="65"/>
      <c r="G568" s="65"/>
      <c r="H568" s="65"/>
      <c r="I568" s="65"/>
      <c r="J568" s="69" t="s">
        <v>24</v>
      </c>
      <c r="K568" s="69"/>
      <c r="L568" s="70" t="s">
        <v>21</v>
      </c>
      <c r="M568" s="71"/>
      <c r="P568" s="17"/>
      <c r="Q568" s="17"/>
    </row>
    <row r="569" spans="1:17" s="16" customFormat="1" ht="15.6" collapsed="1" x14ac:dyDescent="0.3">
      <c r="A569" s="75"/>
      <c r="B569" s="91" t="s">
        <v>443</v>
      </c>
      <c r="C569" s="65" t="s">
        <v>229</v>
      </c>
      <c r="D569" s="65" t="str">
        <f t="shared" ca="1" si="19"/>
        <v>0x12D</v>
      </c>
      <c r="E569" s="65" cm="1">
        <f t="array" aca="1" ref="E569" ca="1">IF(ISNUMBER(SEARCH("Bit", $J569)), "", INDEX(E:E,MAX(IF(OFFSET(E569,-25,0,24,1)&lt;&gt;"",ROW(OFFSET(E569,-25,0,24,1)))),)+1)</f>
        <v>301</v>
      </c>
      <c r="F569" s="65" t="s">
        <v>18</v>
      </c>
      <c r="G569" s="65">
        <v>8</v>
      </c>
      <c r="H569" s="65" t="s">
        <v>239</v>
      </c>
      <c r="I569" s="65"/>
      <c r="J569" s="69"/>
      <c r="K569" s="69"/>
      <c r="L569" s="70" t="s">
        <v>454</v>
      </c>
      <c r="M569" s="71"/>
      <c r="P569" s="17"/>
      <c r="Q569" s="17"/>
    </row>
    <row r="570" spans="1:17" s="16" customFormat="1" ht="15.6" hidden="1" outlineLevel="1" x14ac:dyDescent="0.3">
      <c r="A570" s="75"/>
      <c r="B570" s="91"/>
      <c r="C570" s="65"/>
      <c r="D570" s="65" t="str">
        <f t="shared" ca="1" si="19"/>
        <v/>
      </c>
      <c r="E570" s="65" t="str" cm="1">
        <f t="array" aca="1" ref="E570" ca="1">IF(ISNUMBER(SEARCH("Bit", $J570)), "", INDEX(E:E,MAX(IF(OFFSET(E570,-25,0,24,1)&lt;&gt;"",ROW(OFFSET(E570,-25,0,24,1)))),)+1)</f>
        <v/>
      </c>
      <c r="F570" s="65"/>
      <c r="G570" s="65"/>
      <c r="H570" s="65"/>
      <c r="I570" s="65"/>
      <c r="J570" s="69" t="s">
        <v>24</v>
      </c>
      <c r="K570" s="69"/>
      <c r="L570" s="70" t="s">
        <v>21</v>
      </c>
      <c r="M570" s="71"/>
      <c r="P570" s="17"/>
      <c r="Q570" s="17"/>
    </row>
    <row r="571" spans="1:17" s="16" customFormat="1" ht="15.6" collapsed="1" x14ac:dyDescent="0.3">
      <c r="A571" s="75"/>
      <c r="B571" s="91" t="s">
        <v>444</v>
      </c>
      <c r="C571" s="65" t="s">
        <v>229</v>
      </c>
      <c r="D571" s="65" t="str">
        <f t="shared" ca="1" si="19"/>
        <v>0x12E</v>
      </c>
      <c r="E571" s="65" cm="1">
        <f t="array" aca="1" ref="E571" ca="1">IF(ISNUMBER(SEARCH("Bit", $J571)), "", INDEX(E:E,MAX(IF(OFFSET(E571,-25,0,24,1)&lt;&gt;"",ROW(OFFSET(E571,-25,0,24,1)))),)+1)</f>
        <v>302</v>
      </c>
      <c r="F571" s="65" t="s">
        <v>18</v>
      </c>
      <c r="G571" s="65">
        <v>8</v>
      </c>
      <c r="H571" s="65" t="s">
        <v>239</v>
      </c>
      <c r="I571" s="65"/>
      <c r="J571" s="69"/>
      <c r="K571" s="69"/>
      <c r="L571" s="70" t="s">
        <v>454</v>
      </c>
      <c r="M571" s="71"/>
      <c r="P571" s="17"/>
      <c r="Q571" s="17"/>
    </row>
    <row r="572" spans="1:17" s="16" customFormat="1" ht="15.6" hidden="1" outlineLevel="1" x14ac:dyDescent="0.3">
      <c r="A572" s="75"/>
      <c r="B572" s="91"/>
      <c r="C572" s="65"/>
      <c r="D572" s="65" t="str">
        <f t="shared" ca="1" si="19"/>
        <v/>
      </c>
      <c r="E572" s="65" t="str" cm="1">
        <f t="array" aca="1" ref="E572" ca="1">IF(ISNUMBER(SEARCH("Bit", $J572)), "", INDEX(E:E,MAX(IF(OFFSET(E572,-25,0,24,1)&lt;&gt;"",ROW(OFFSET(E572,-25,0,24,1)))),)+1)</f>
        <v/>
      </c>
      <c r="F572" s="65"/>
      <c r="G572" s="65"/>
      <c r="H572" s="65"/>
      <c r="I572" s="65"/>
      <c r="J572" s="69" t="s">
        <v>24</v>
      </c>
      <c r="K572" s="69"/>
      <c r="L572" s="70" t="s">
        <v>21</v>
      </c>
      <c r="M572" s="71"/>
      <c r="P572" s="17"/>
      <c r="Q572" s="17"/>
    </row>
    <row r="573" spans="1:17" s="16" customFormat="1" ht="15.6" collapsed="1" x14ac:dyDescent="0.3">
      <c r="A573" s="75"/>
      <c r="B573" s="91" t="str">
        <f ca="1">"PARITY_"&amp;((E573-256+1)/8)&amp;"_16"</f>
        <v>PARITY_6_16</v>
      </c>
      <c r="C573" s="65" t="s">
        <v>229</v>
      </c>
      <c r="D573" s="65" t="str">
        <f t="shared" ca="1" si="19"/>
        <v>0x12F</v>
      </c>
      <c r="E573" s="65" cm="1">
        <f t="array" aca="1" ref="E573" ca="1">IF(ISNUMBER(SEARCH("Bit", $J573)), "", INDEX(E:E,MAX(IF(OFFSET(E573,-25,0,24,1)&lt;&gt;"",ROW(OFFSET(E573,-25,0,24,1)))),)+1)</f>
        <v>303</v>
      </c>
      <c r="F573" s="65" t="s">
        <v>18</v>
      </c>
      <c r="G573" s="65">
        <v>8</v>
      </c>
      <c r="H573" s="65" t="s">
        <v>239</v>
      </c>
      <c r="I573" s="65"/>
      <c r="J573" s="69"/>
      <c r="K573" s="69"/>
      <c r="L573" s="70"/>
      <c r="M573" s="71"/>
      <c r="P573" s="17"/>
      <c r="Q573" s="17"/>
    </row>
    <row r="574" spans="1:17" s="16" customFormat="1" ht="15.6" hidden="1" outlineLevel="1" x14ac:dyDescent="0.3">
      <c r="A574" s="75"/>
      <c r="B574" s="91"/>
      <c r="C574" s="65"/>
      <c r="D574" s="65" t="str">
        <f t="shared" ca="1" si="19"/>
        <v/>
      </c>
      <c r="E574" s="65" t="str" cm="1">
        <f t="array" aca="1" ref="E574" ca="1">IF(ISNUMBER(SEARCH("Bit", $J574)), "", INDEX(E:E,MAX(IF(OFFSET(E574,-25,0,24,1)&lt;&gt;"",ROW(OFFSET(E574,-25,0,24,1)))),)+1)</f>
        <v/>
      </c>
      <c r="F574" s="65"/>
      <c r="G574" s="65"/>
      <c r="H574" s="65"/>
      <c r="I574" s="65"/>
      <c r="J574" s="69" t="s">
        <v>303</v>
      </c>
      <c r="K574" s="69"/>
      <c r="L574" s="70" t="s">
        <v>20</v>
      </c>
      <c r="M574" s="71"/>
      <c r="P574" s="17"/>
      <c r="Q574" s="17"/>
    </row>
    <row r="575" spans="1:17" s="16" customFormat="1" ht="15.6" hidden="1" outlineLevel="1" x14ac:dyDescent="0.3">
      <c r="A575" s="75"/>
      <c r="B575" s="91"/>
      <c r="C575" s="65"/>
      <c r="D575" s="65" t="str">
        <f t="shared" ca="1" si="19"/>
        <v/>
      </c>
      <c r="E575" s="65" t="str" cm="1">
        <f t="array" aca="1" ref="E575" ca="1">IF(ISNUMBER(SEARCH("Bit", $J575)), "", INDEX(E:E,MAX(IF(OFFSET(E575,-25,0,24,1)&lt;&gt;"",ROW(OFFSET(E575,-25,0,24,1)))),)+1)</f>
        <v/>
      </c>
      <c r="F575" s="65"/>
      <c r="G575" s="65"/>
      <c r="H575" s="65"/>
      <c r="I575" s="65"/>
      <c r="J575" s="69" t="s">
        <v>23</v>
      </c>
      <c r="K575" s="69"/>
      <c r="L575" s="70" t="s">
        <v>21</v>
      </c>
      <c r="M575" s="71"/>
      <c r="P575" s="17"/>
      <c r="Q575" s="17"/>
    </row>
    <row r="576" spans="1:17" s="16" customFormat="1" ht="15.6" collapsed="1" x14ac:dyDescent="0.3">
      <c r="A576" s="75"/>
      <c r="B576" s="91" t="s">
        <v>445</v>
      </c>
      <c r="C576" s="65" t="s">
        <v>229</v>
      </c>
      <c r="D576" s="65" t="str">
        <f t="shared" ca="1" si="19"/>
        <v>0x130</v>
      </c>
      <c r="E576" s="65" cm="1">
        <f t="array" aca="1" ref="E576" ca="1">IF(ISNUMBER(SEARCH("Bit", $J576)), "", INDEX(E:E,MAX(IF(OFFSET(E576,-25,0,24,1)&lt;&gt;"",ROW(OFFSET(E576,-25,0,24,1)))),)+1)</f>
        <v>304</v>
      </c>
      <c r="F576" s="65" t="s">
        <v>18</v>
      </c>
      <c r="G576" s="65">
        <v>8</v>
      </c>
      <c r="H576" s="65" t="s">
        <v>239</v>
      </c>
      <c r="I576" s="65"/>
      <c r="J576" s="69"/>
      <c r="K576" s="69"/>
      <c r="L576" s="70" t="s">
        <v>454</v>
      </c>
      <c r="M576" s="71"/>
      <c r="P576" s="17"/>
      <c r="Q576" s="17"/>
    </row>
    <row r="577" spans="1:17" s="16" customFormat="1" ht="15.6" hidden="1" outlineLevel="1" x14ac:dyDescent="0.3">
      <c r="A577" s="75"/>
      <c r="B577" s="91"/>
      <c r="C577" s="65"/>
      <c r="D577" s="65" t="str">
        <f t="shared" ca="1" si="19"/>
        <v/>
      </c>
      <c r="E577" s="65" t="str" cm="1">
        <f t="array" aca="1" ref="E577" ca="1">IF(ISNUMBER(SEARCH("Bit", $J577)), "", INDEX(E:E,MAX(IF(OFFSET(E577,-25,0,24,1)&lt;&gt;"",ROW(OFFSET(E577,-25,0,24,1)))),)+1)</f>
        <v/>
      </c>
      <c r="F577" s="65"/>
      <c r="G577" s="65"/>
      <c r="H577" s="65"/>
      <c r="I577" s="65"/>
      <c r="J577" s="69" t="s">
        <v>24</v>
      </c>
      <c r="K577" s="69"/>
      <c r="L577" s="70" t="s">
        <v>21</v>
      </c>
      <c r="M577" s="71"/>
      <c r="P577" s="17"/>
      <c r="Q577" s="17"/>
    </row>
    <row r="578" spans="1:17" s="16" customFormat="1" ht="15.6" collapsed="1" x14ac:dyDescent="0.3">
      <c r="A578" s="75"/>
      <c r="B578" s="91" t="s">
        <v>675</v>
      </c>
      <c r="C578" s="65" t="s">
        <v>229</v>
      </c>
      <c r="D578" s="65" t="str">
        <f t="shared" ca="1" si="19"/>
        <v>0x131</v>
      </c>
      <c r="E578" s="65" cm="1">
        <f t="array" aca="1" ref="E578" ca="1">IF(ISNUMBER(SEARCH("Bit", $J578)), "", INDEX(E:E,MAX(IF(OFFSET(E578,-25,0,24,1)&lt;&gt;"",ROW(OFFSET(E578,-25,0,24,1)))),)+1)</f>
        <v>305</v>
      </c>
      <c r="F578" s="65" t="s">
        <v>18</v>
      </c>
      <c r="G578" s="65">
        <v>8</v>
      </c>
      <c r="H578" s="65" t="s">
        <v>239</v>
      </c>
      <c r="I578" s="65"/>
      <c r="J578" s="69"/>
      <c r="K578" s="69"/>
      <c r="L578" s="70" t="s">
        <v>454</v>
      </c>
      <c r="M578" s="71"/>
      <c r="P578" s="17"/>
      <c r="Q578" s="17"/>
    </row>
    <row r="579" spans="1:17" s="16" customFormat="1" ht="15.6" hidden="1" outlineLevel="1" x14ac:dyDescent="0.3">
      <c r="A579" s="75"/>
      <c r="B579" s="91"/>
      <c r="C579" s="65"/>
      <c r="D579" s="65" t="str">
        <f t="shared" ca="1" si="19"/>
        <v/>
      </c>
      <c r="E579" s="65" t="str" cm="1">
        <f t="array" aca="1" ref="E579" ca="1">IF(ISNUMBER(SEARCH("Bit", $J579)), "", INDEX(E:E,MAX(IF(OFFSET(E579,-25,0,24,1)&lt;&gt;"",ROW(OFFSET(E579,-25,0,24,1)))),)+1)</f>
        <v/>
      </c>
      <c r="F579" s="65"/>
      <c r="G579" s="65"/>
      <c r="H579" s="65"/>
      <c r="I579" s="65"/>
      <c r="J579" s="69" t="s">
        <v>24</v>
      </c>
      <c r="K579" s="69"/>
      <c r="L579" s="70" t="s">
        <v>21</v>
      </c>
      <c r="M579" s="71"/>
      <c r="P579" s="17"/>
      <c r="Q579" s="17"/>
    </row>
    <row r="580" spans="1:17" s="16" customFormat="1" ht="15.6" collapsed="1" x14ac:dyDescent="0.3">
      <c r="A580" s="75"/>
      <c r="B580" s="91" t="s">
        <v>676</v>
      </c>
      <c r="C580" s="65" t="s">
        <v>229</v>
      </c>
      <c r="D580" s="65" t="str">
        <f t="shared" ca="1" si="19"/>
        <v>0x132</v>
      </c>
      <c r="E580" s="65" cm="1">
        <f t="array" aca="1" ref="E580" ca="1">IF(ISNUMBER(SEARCH("Bit", $J580)), "", INDEX(E:E,MAX(IF(OFFSET(E580,-25,0,24,1)&lt;&gt;"",ROW(OFFSET(E580,-25,0,24,1)))),)+1)</f>
        <v>306</v>
      </c>
      <c r="F580" s="65" t="s">
        <v>18</v>
      </c>
      <c r="G580" s="65">
        <v>8</v>
      </c>
      <c r="H580" s="65" t="s">
        <v>239</v>
      </c>
      <c r="I580" s="65"/>
      <c r="J580" s="69"/>
      <c r="K580" s="69"/>
      <c r="L580" s="70" t="s">
        <v>454</v>
      </c>
      <c r="M580" s="71"/>
      <c r="P580" s="17"/>
      <c r="Q580" s="17"/>
    </row>
    <row r="581" spans="1:17" s="16" customFormat="1" ht="15.6" hidden="1" outlineLevel="1" x14ac:dyDescent="0.3">
      <c r="A581" s="75"/>
      <c r="B581" s="91"/>
      <c r="C581" s="65"/>
      <c r="D581" s="65" t="str">
        <f t="shared" ca="1" si="19"/>
        <v/>
      </c>
      <c r="E581" s="65" t="str" cm="1">
        <f t="array" aca="1" ref="E581" ca="1">IF(ISNUMBER(SEARCH("Bit", $J581)), "", INDEX(E:E,MAX(IF(OFFSET(E581,-25,0,24,1)&lt;&gt;"",ROW(OFFSET(E581,-25,0,24,1)))),)+1)</f>
        <v/>
      </c>
      <c r="F581" s="65"/>
      <c r="G581" s="65"/>
      <c r="H581" s="65"/>
      <c r="I581" s="65"/>
      <c r="J581" s="69" t="s">
        <v>24</v>
      </c>
      <c r="K581" s="69"/>
      <c r="L581" s="70" t="s">
        <v>21</v>
      </c>
      <c r="M581" s="71"/>
      <c r="P581" s="17"/>
      <c r="Q581" s="17"/>
    </row>
    <row r="582" spans="1:17" s="16" customFormat="1" ht="15.6" collapsed="1" x14ac:dyDescent="0.3">
      <c r="A582" s="75"/>
      <c r="B582" s="91" t="s">
        <v>677</v>
      </c>
      <c r="C582" s="65" t="s">
        <v>229</v>
      </c>
      <c r="D582" s="65" t="str">
        <f t="shared" ca="1" si="19"/>
        <v>0x133</v>
      </c>
      <c r="E582" s="65" cm="1">
        <f t="array" aca="1" ref="E582" ca="1">IF(ISNUMBER(SEARCH("Bit", $J582)), "", INDEX(E:E,MAX(IF(OFFSET(E582,-25,0,24,1)&lt;&gt;"",ROW(OFFSET(E582,-25,0,24,1)))),)+1)</f>
        <v>307</v>
      </c>
      <c r="F582" s="65" t="s">
        <v>18</v>
      </c>
      <c r="G582" s="65">
        <v>8</v>
      </c>
      <c r="H582" s="65" t="s">
        <v>239</v>
      </c>
      <c r="I582" s="65"/>
      <c r="J582" s="69"/>
      <c r="K582" s="69"/>
      <c r="L582" s="70" t="s">
        <v>454</v>
      </c>
      <c r="M582" s="71"/>
      <c r="P582" s="17"/>
      <c r="Q582" s="17"/>
    </row>
    <row r="583" spans="1:17" s="16" customFormat="1" ht="15.6" hidden="1" outlineLevel="1" x14ac:dyDescent="0.3">
      <c r="A583" s="75"/>
      <c r="B583" s="91"/>
      <c r="C583" s="65"/>
      <c r="D583" s="65" t="str">
        <f t="shared" ca="1" si="19"/>
        <v/>
      </c>
      <c r="E583" s="65" t="str" cm="1">
        <f t="array" aca="1" ref="E583" ca="1">IF(ISNUMBER(SEARCH("Bit", $J583)), "", INDEX(E:E,MAX(IF(OFFSET(E583,-25,0,24,1)&lt;&gt;"",ROW(OFFSET(E583,-25,0,24,1)))),)+1)</f>
        <v/>
      </c>
      <c r="F583" s="65"/>
      <c r="G583" s="65"/>
      <c r="H583" s="65"/>
      <c r="I583" s="65"/>
      <c r="J583" s="69" t="s">
        <v>24</v>
      </c>
      <c r="K583" s="69"/>
      <c r="L583" s="70" t="s">
        <v>21</v>
      </c>
      <c r="M583" s="71"/>
      <c r="P583" s="17"/>
      <c r="Q583" s="17"/>
    </row>
    <row r="584" spans="1:17" s="16" customFormat="1" ht="15.6" collapsed="1" x14ac:dyDescent="0.3">
      <c r="A584" s="75"/>
      <c r="B584" s="91" t="s">
        <v>678</v>
      </c>
      <c r="C584" s="65" t="s">
        <v>229</v>
      </c>
      <c r="D584" s="65" t="str">
        <f t="shared" ca="1" si="19"/>
        <v>0x134</v>
      </c>
      <c r="E584" s="65" cm="1">
        <f t="array" aca="1" ref="E584" ca="1">IF(ISNUMBER(SEARCH("Bit", $J584)), "", INDEX(E:E,MAX(IF(OFFSET(E584,-25,0,24,1)&lt;&gt;"",ROW(OFFSET(E584,-25,0,24,1)))),)+1)</f>
        <v>308</v>
      </c>
      <c r="F584" s="65" t="s">
        <v>18</v>
      </c>
      <c r="G584" s="65">
        <v>8</v>
      </c>
      <c r="H584" s="65" t="s">
        <v>239</v>
      </c>
      <c r="I584" s="65"/>
      <c r="J584" s="69"/>
      <c r="K584" s="69"/>
      <c r="L584" s="70" t="s">
        <v>454</v>
      </c>
      <c r="M584" s="71"/>
      <c r="P584" s="17"/>
      <c r="Q584" s="17"/>
    </row>
    <row r="585" spans="1:17" s="16" customFormat="1" ht="15.6" hidden="1" outlineLevel="1" x14ac:dyDescent="0.3">
      <c r="A585" s="75"/>
      <c r="B585" s="91"/>
      <c r="C585" s="65"/>
      <c r="D585" s="65" t="str">
        <f t="shared" ca="1" si="19"/>
        <v/>
      </c>
      <c r="E585" s="65" t="str" cm="1">
        <f t="array" aca="1" ref="E585" ca="1">IF(ISNUMBER(SEARCH("Bit", $J585)), "", INDEX(E:E,MAX(IF(OFFSET(E585,-25,0,24,1)&lt;&gt;"",ROW(OFFSET(E585,-25,0,24,1)))),)+1)</f>
        <v/>
      </c>
      <c r="F585" s="65"/>
      <c r="G585" s="65"/>
      <c r="H585" s="65"/>
      <c r="I585" s="65"/>
      <c r="J585" s="69" t="s">
        <v>24</v>
      </c>
      <c r="K585" s="69"/>
      <c r="L585" s="70" t="s">
        <v>21</v>
      </c>
      <c r="M585" s="71"/>
      <c r="P585" s="17"/>
      <c r="Q585" s="17"/>
    </row>
    <row r="586" spans="1:17" s="16" customFormat="1" ht="15.6" collapsed="1" x14ac:dyDescent="0.3">
      <c r="A586" s="75"/>
      <c r="B586" s="91" t="s">
        <v>679</v>
      </c>
      <c r="C586" s="65" t="s">
        <v>229</v>
      </c>
      <c r="D586" s="65" t="str">
        <f t="shared" ca="1" si="19"/>
        <v>0x135</v>
      </c>
      <c r="E586" s="65" cm="1">
        <f t="array" aca="1" ref="E586" ca="1">IF(ISNUMBER(SEARCH("Bit", $J586)), "", INDEX(E:E,MAX(IF(OFFSET(E586,-25,0,24,1)&lt;&gt;"",ROW(OFFSET(E586,-25,0,24,1)))),)+1)</f>
        <v>309</v>
      </c>
      <c r="F586" s="65" t="s">
        <v>18</v>
      </c>
      <c r="G586" s="65">
        <v>8</v>
      </c>
      <c r="H586" s="65" t="s">
        <v>239</v>
      </c>
      <c r="I586" s="65"/>
      <c r="J586" s="69"/>
      <c r="K586" s="69"/>
      <c r="L586" s="70" t="s">
        <v>454</v>
      </c>
      <c r="M586" s="71"/>
      <c r="P586" s="17"/>
      <c r="Q586" s="17"/>
    </row>
    <row r="587" spans="1:17" s="16" customFormat="1" ht="15.6" hidden="1" outlineLevel="1" x14ac:dyDescent="0.3">
      <c r="A587" s="75"/>
      <c r="B587" s="91"/>
      <c r="C587" s="65"/>
      <c r="D587" s="65" t="str">
        <f t="shared" ca="1" si="19"/>
        <v/>
      </c>
      <c r="E587" s="65" t="str" cm="1">
        <f t="array" aca="1" ref="E587" ca="1">IF(ISNUMBER(SEARCH("Bit", $J587)), "", INDEX(E:E,MAX(IF(OFFSET(E587,-25,0,24,1)&lt;&gt;"",ROW(OFFSET(E587,-25,0,24,1)))),)+1)</f>
        <v/>
      </c>
      <c r="F587" s="65"/>
      <c r="G587" s="65"/>
      <c r="H587" s="65"/>
      <c r="I587" s="65"/>
      <c r="J587" s="69" t="s">
        <v>24</v>
      </c>
      <c r="K587" s="69"/>
      <c r="L587" s="70" t="s">
        <v>21</v>
      </c>
      <c r="M587" s="71"/>
      <c r="P587" s="17"/>
      <c r="Q587" s="17"/>
    </row>
    <row r="588" spans="1:17" s="16" customFormat="1" ht="15.6" collapsed="1" x14ac:dyDescent="0.3">
      <c r="A588" s="75"/>
      <c r="B588" s="91" t="s">
        <v>680</v>
      </c>
      <c r="C588" s="65" t="s">
        <v>229</v>
      </c>
      <c r="D588" s="65" t="str">
        <f t="shared" ca="1" si="19"/>
        <v>0x136</v>
      </c>
      <c r="E588" s="65" cm="1">
        <f t="array" aca="1" ref="E588" ca="1">IF(ISNUMBER(SEARCH("Bit", $J588)), "", INDEX(E:E,MAX(IF(OFFSET(E588,-25,0,24,1)&lt;&gt;"",ROW(OFFSET(E588,-25,0,24,1)))),)+1)</f>
        <v>310</v>
      </c>
      <c r="F588" s="65" t="s">
        <v>18</v>
      </c>
      <c r="G588" s="65">
        <v>8</v>
      </c>
      <c r="H588" s="65" t="s">
        <v>239</v>
      </c>
      <c r="I588" s="65"/>
      <c r="J588" s="69"/>
      <c r="K588" s="69"/>
      <c r="L588" s="70" t="s">
        <v>454</v>
      </c>
      <c r="M588" s="71"/>
      <c r="P588" s="17"/>
      <c r="Q588" s="17"/>
    </row>
    <row r="589" spans="1:17" s="16" customFormat="1" ht="15.6" hidden="1" outlineLevel="1" x14ac:dyDescent="0.3">
      <c r="A589" s="75"/>
      <c r="B589" s="91"/>
      <c r="C589" s="65"/>
      <c r="D589" s="65" t="str">
        <f t="shared" ca="1" si="19"/>
        <v/>
      </c>
      <c r="E589" s="65" t="str" cm="1">
        <f t="array" aca="1" ref="E589" ca="1">IF(ISNUMBER(SEARCH("Bit", $J589)), "", INDEX(E:E,MAX(IF(OFFSET(E589,-25,0,24,1)&lt;&gt;"",ROW(OFFSET(E589,-25,0,24,1)))),)+1)</f>
        <v/>
      </c>
      <c r="F589" s="65"/>
      <c r="G589" s="65"/>
      <c r="H589" s="65"/>
      <c r="I589" s="65"/>
      <c r="J589" s="69" t="s">
        <v>24</v>
      </c>
      <c r="K589" s="69"/>
      <c r="L589" s="70" t="s">
        <v>21</v>
      </c>
      <c r="M589" s="71"/>
      <c r="P589" s="17"/>
      <c r="Q589" s="17"/>
    </row>
    <row r="590" spans="1:17" s="16" customFormat="1" ht="15.6" collapsed="1" x14ac:dyDescent="0.3">
      <c r="A590" s="75"/>
      <c r="B590" s="91" t="str">
        <f ca="1">"PARITY_"&amp;((E590-256+1)/8)&amp;"_16"</f>
        <v>PARITY_7_16</v>
      </c>
      <c r="C590" s="65" t="s">
        <v>229</v>
      </c>
      <c r="D590" s="65" t="str">
        <f t="shared" ca="1" si="19"/>
        <v>0x137</v>
      </c>
      <c r="E590" s="65" cm="1">
        <f t="array" aca="1" ref="E590" ca="1">IF(ISNUMBER(SEARCH("Bit", $J590)), "", INDEX(E:E,MAX(IF(OFFSET(E590,-25,0,24,1)&lt;&gt;"",ROW(OFFSET(E590,-25,0,24,1)))),)+1)</f>
        <v>311</v>
      </c>
      <c r="F590" s="65" t="s">
        <v>18</v>
      </c>
      <c r="G590" s="65">
        <v>8</v>
      </c>
      <c r="H590" s="65" t="s">
        <v>239</v>
      </c>
      <c r="I590" s="65"/>
      <c r="J590" s="69"/>
      <c r="K590" s="69"/>
      <c r="L590" s="70"/>
      <c r="M590" s="71"/>
      <c r="P590" s="17"/>
      <c r="Q590" s="17"/>
    </row>
    <row r="591" spans="1:17" s="16" customFormat="1" ht="15.6" hidden="1" outlineLevel="1" x14ac:dyDescent="0.3">
      <c r="A591" s="75"/>
      <c r="B591" s="91"/>
      <c r="C591" s="65"/>
      <c r="D591" s="65" t="str">
        <f t="shared" ca="1" si="19"/>
        <v/>
      </c>
      <c r="E591" s="65" t="str" cm="1">
        <f t="array" aca="1" ref="E591" ca="1">IF(ISNUMBER(SEARCH("Bit", $J591)), "", INDEX(E:E,MAX(IF(OFFSET(E591,-25,0,24,1)&lt;&gt;"",ROW(OFFSET(E591,-25,0,24,1)))),)+1)</f>
        <v/>
      </c>
      <c r="F591" s="65"/>
      <c r="G591" s="65"/>
      <c r="H591" s="65"/>
      <c r="I591" s="65"/>
      <c r="J591" s="69" t="s">
        <v>303</v>
      </c>
      <c r="K591" s="69"/>
      <c r="L591" s="70" t="s">
        <v>20</v>
      </c>
      <c r="M591" s="71"/>
      <c r="P591" s="17"/>
      <c r="Q591" s="17"/>
    </row>
    <row r="592" spans="1:17" s="16" customFormat="1" ht="15.6" hidden="1" outlineLevel="1" x14ac:dyDescent="0.3">
      <c r="A592" s="75"/>
      <c r="B592" s="91"/>
      <c r="C592" s="65"/>
      <c r="D592" s="65" t="str">
        <f t="shared" ca="1" si="19"/>
        <v/>
      </c>
      <c r="E592" s="65" t="str" cm="1">
        <f t="array" aca="1" ref="E592" ca="1">IF(ISNUMBER(SEARCH("Bit", $J592)), "", INDEX(E:E,MAX(IF(OFFSET(E592,-25,0,24,1)&lt;&gt;"",ROW(OFFSET(E592,-25,0,24,1)))),)+1)</f>
        <v/>
      </c>
      <c r="F592" s="65"/>
      <c r="G592" s="65"/>
      <c r="H592" s="65"/>
      <c r="I592" s="65"/>
      <c r="J592" s="69" t="s">
        <v>23</v>
      </c>
      <c r="K592" s="69"/>
      <c r="L592" s="70" t="s">
        <v>21</v>
      </c>
      <c r="M592" s="71"/>
      <c r="P592" s="17"/>
      <c r="Q592" s="17"/>
    </row>
    <row r="593" spans="1:17" s="16" customFormat="1" ht="15.6" collapsed="1" x14ac:dyDescent="0.3">
      <c r="A593" s="75"/>
      <c r="B593" s="91" t="s">
        <v>681</v>
      </c>
      <c r="C593" s="65" t="s">
        <v>229</v>
      </c>
      <c r="D593" s="65" t="str">
        <f t="shared" ca="1" si="19"/>
        <v>0x138</v>
      </c>
      <c r="E593" s="65" cm="1">
        <f t="array" aca="1" ref="E593" ca="1">IF(ISNUMBER(SEARCH("Bit", $J593)), "", INDEX(E:E,MAX(IF(OFFSET(E593,-25,0,24,1)&lt;&gt;"",ROW(OFFSET(E593,-25,0,24,1)))),)+1)</f>
        <v>312</v>
      </c>
      <c r="F593" s="65" t="s">
        <v>18</v>
      </c>
      <c r="G593" s="65">
        <v>8</v>
      </c>
      <c r="H593" s="65" t="s">
        <v>239</v>
      </c>
      <c r="I593" s="65"/>
      <c r="J593" s="69"/>
      <c r="K593" s="69"/>
      <c r="L593" s="70" t="s">
        <v>454</v>
      </c>
      <c r="M593" s="71"/>
      <c r="P593" s="17"/>
      <c r="Q593" s="17"/>
    </row>
    <row r="594" spans="1:17" s="16" customFormat="1" ht="15.6" hidden="1" outlineLevel="1" x14ac:dyDescent="0.3">
      <c r="A594" s="75"/>
      <c r="B594" s="91"/>
      <c r="C594" s="65"/>
      <c r="D594" s="65" t="str">
        <f t="shared" ca="1" si="19"/>
        <v/>
      </c>
      <c r="E594" s="65" t="str" cm="1">
        <f t="array" aca="1" ref="E594" ca="1">IF(ISNUMBER(SEARCH("Bit", $J594)), "", INDEX(E:E,MAX(IF(OFFSET(E594,-25,0,24,1)&lt;&gt;"",ROW(OFFSET(E594,-25,0,24,1)))),)+1)</f>
        <v/>
      </c>
      <c r="F594" s="65"/>
      <c r="G594" s="65"/>
      <c r="H594" s="65"/>
      <c r="I594" s="65"/>
      <c r="J594" s="69" t="s">
        <v>24</v>
      </c>
      <c r="K594" s="69"/>
      <c r="L594" s="70" t="s">
        <v>21</v>
      </c>
      <c r="M594" s="71"/>
      <c r="P594" s="17"/>
      <c r="Q594" s="17"/>
    </row>
    <row r="595" spans="1:17" s="16" customFormat="1" ht="15.6" collapsed="1" x14ac:dyDescent="0.3">
      <c r="A595" s="75"/>
      <c r="B595" s="91" t="s">
        <v>682</v>
      </c>
      <c r="C595" s="65" t="s">
        <v>229</v>
      </c>
      <c r="D595" s="65" t="str">
        <f t="shared" ca="1" si="19"/>
        <v>0x139</v>
      </c>
      <c r="E595" s="65" cm="1">
        <f t="array" aca="1" ref="E595" ca="1">IF(ISNUMBER(SEARCH("Bit", $J595)), "", INDEX(E:E,MAX(IF(OFFSET(E595,-25,0,24,1)&lt;&gt;"",ROW(OFFSET(E595,-25,0,24,1)))),)+1)</f>
        <v>313</v>
      </c>
      <c r="F595" s="65" t="s">
        <v>18</v>
      </c>
      <c r="G595" s="65">
        <v>8</v>
      </c>
      <c r="H595" s="65" t="s">
        <v>239</v>
      </c>
      <c r="I595" s="65"/>
      <c r="J595" s="69"/>
      <c r="K595" s="69"/>
      <c r="L595" s="70" t="s">
        <v>454</v>
      </c>
      <c r="M595" s="71"/>
      <c r="P595" s="17"/>
      <c r="Q595" s="17"/>
    </row>
    <row r="596" spans="1:17" s="16" customFormat="1" ht="15.6" hidden="1" outlineLevel="1" x14ac:dyDescent="0.3">
      <c r="A596" s="75"/>
      <c r="B596" s="91"/>
      <c r="C596" s="65"/>
      <c r="D596" s="65" t="str">
        <f t="shared" ca="1" si="19"/>
        <v/>
      </c>
      <c r="E596" s="65" t="str" cm="1">
        <f t="array" aca="1" ref="E596" ca="1">IF(ISNUMBER(SEARCH("Bit", $J596)), "", INDEX(E:E,MAX(IF(OFFSET(E596,-25,0,24,1)&lt;&gt;"",ROW(OFFSET(E596,-25,0,24,1)))),)+1)</f>
        <v/>
      </c>
      <c r="F596" s="65"/>
      <c r="G596" s="65"/>
      <c r="H596" s="65"/>
      <c r="I596" s="65"/>
      <c r="J596" s="69" t="s">
        <v>24</v>
      </c>
      <c r="K596" s="69"/>
      <c r="L596" s="70" t="s">
        <v>21</v>
      </c>
      <c r="M596" s="71"/>
      <c r="P596" s="17"/>
      <c r="Q596" s="17"/>
    </row>
    <row r="597" spans="1:17" s="16" customFormat="1" ht="15.6" collapsed="1" x14ac:dyDescent="0.3">
      <c r="A597" s="75"/>
      <c r="B597" s="91" t="s">
        <v>755</v>
      </c>
      <c r="C597" s="65" t="s">
        <v>229</v>
      </c>
      <c r="D597" s="65" t="str">
        <f t="shared" ref="D597:D600" ca="1" si="20">IF(E597&lt;&gt;"","0x"&amp;DEC2HEX(E597,3),"")</f>
        <v>0x13A</v>
      </c>
      <c r="E597" s="65" cm="1">
        <f t="array" aca="1" ref="E597" ca="1">IF(ISNUMBER(SEARCH("Bit", $J597)), "", INDEX(E:E,MAX(IF(OFFSET(E597,-25,0,24,1)&lt;&gt;"",ROW(OFFSET(E597,-25,0,24,1)))),)+1)</f>
        <v>314</v>
      </c>
      <c r="F597" s="65" t="s">
        <v>18</v>
      </c>
      <c r="G597" s="65">
        <v>8</v>
      </c>
      <c r="H597" s="65" t="s">
        <v>239</v>
      </c>
      <c r="I597" s="65"/>
      <c r="J597" s="69"/>
      <c r="K597" s="69"/>
      <c r="L597" s="70" t="s">
        <v>454</v>
      </c>
      <c r="M597" s="71"/>
      <c r="P597" s="17"/>
      <c r="Q597" s="17"/>
    </row>
    <row r="598" spans="1:17" s="16" customFormat="1" ht="15.6" hidden="1" outlineLevel="1" x14ac:dyDescent="0.3">
      <c r="A598" s="75"/>
      <c r="B598" s="91"/>
      <c r="C598" s="65"/>
      <c r="D598" s="65" t="str">
        <f t="shared" ca="1" si="20"/>
        <v/>
      </c>
      <c r="E598" s="65" t="str" cm="1">
        <f t="array" aca="1" ref="E598" ca="1">IF(ISNUMBER(SEARCH("Bit", $J598)), "", INDEX(E:E,MAX(IF(OFFSET(E598,-25,0,24,1)&lt;&gt;"",ROW(OFFSET(E598,-25,0,24,1)))),)+1)</f>
        <v/>
      </c>
      <c r="F598" s="65"/>
      <c r="G598" s="65"/>
      <c r="H598" s="65"/>
      <c r="I598" s="65"/>
      <c r="J598" s="69" t="s">
        <v>24</v>
      </c>
      <c r="K598" s="69"/>
      <c r="L598" s="70" t="s">
        <v>21</v>
      </c>
      <c r="M598" s="71"/>
      <c r="P598" s="17"/>
      <c r="Q598" s="17"/>
    </row>
    <row r="599" spans="1:17" s="16" customFormat="1" ht="15.6" collapsed="1" x14ac:dyDescent="0.3">
      <c r="A599" s="75"/>
      <c r="B599" s="91" t="s">
        <v>756</v>
      </c>
      <c r="C599" s="65" t="s">
        <v>229</v>
      </c>
      <c r="D599" s="65" t="str">
        <f t="shared" ca="1" si="20"/>
        <v>0x13B</v>
      </c>
      <c r="E599" s="65" cm="1">
        <f t="array" aca="1" ref="E599" ca="1">IF(ISNUMBER(SEARCH("Bit", $J599)), "", INDEX(E:E,MAX(IF(OFFSET(E599,-25,0,24,1)&lt;&gt;"",ROW(OFFSET(E599,-25,0,24,1)))),)+1)</f>
        <v>315</v>
      </c>
      <c r="F599" s="65" t="s">
        <v>18</v>
      </c>
      <c r="G599" s="65">
        <v>8</v>
      </c>
      <c r="H599" s="65" t="s">
        <v>239</v>
      </c>
      <c r="I599" s="65"/>
      <c r="J599" s="69"/>
      <c r="K599" s="69"/>
      <c r="L599" s="70" t="s">
        <v>454</v>
      </c>
      <c r="M599" s="71"/>
      <c r="P599" s="17"/>
      <c r="Q599" s="17"/>
    </row>
    <row r="600" spans="1:17" s="16" customFormat="1" ht="15.6" hidden="1" outlineLevel="1" x14ac:dyDescent="0.3">
      <c r="A600" s="75"/>
      <c r="B600" s="91"/>
      <c r="C600" s="65"/>
      <c r="D600" s="65" t="str">
        <f t="shared" ca="1" si="20"/>
        <v/>
      </c>
      <c r="E600" s="65" t="str" cm="1">
        <f t="array" aca="1" ref="E600" ca="1">IF(ISNUMBER(SEARCH("Bit", $J600)), "", INDEX(E:E,MAX(IF(OFFSET(E600,-25,0,24,1)&lt;&gt;"",ROW(OFFSET(E600,-25,0,24,1)))),)+1)</f>
        <v/>
      </c>
      <c r="F600" s="65"/>
      <c r="G600" s="65"/>
      <c r="H600" s="65"/>
      <c r="I600" s="65"/>
      <c r="J600" s="69" t="s">
        <v>24</v>
      </c>
      <c r="K600" s="69"/>
      <c r="L600" s="70" t="s">
        <v>21</v>
      </c>
      <c r="M600" s="71"/>
      <c r="P600" s="17"/>
      <c r="Q600" s="17"/>
    </row>
    <row r="601" spans="1:17" s="16" customFormat="1" ht="15.6" collapsed="1" x14ac:dyDescent="0.3">
      <c r="A601" s="75"/>
      <c r="B601" s="91" t="s">
        <v>446</v>
      </c>
      <c r="C601" s="65" t="s">
        <v>229</v>
      </c>
      <c r="D601" s="65" t="str">
        <f t="shared" ca="1" si="19"/>
        <v>0x13C</v>
      </c>
      <c r="E601" s="65" cm="1">
        <f t="array" aca="1" ref="E601" ca="1">IF(ISNUMBER(SEARCH("Bit", $J601)), "", INDEX(E:E,MAX(IF(OFFSET(E601,-25,0,24,1)&lt;&gt;"",ROW(OFFSET(E601,-25,0,24,1)))),)+1)</f>
        <v>316</v>
      </c>
      <c r="F601" s="65" t="s">
        <v>18</v>
      </c>
      <c r="G601" s="65">
        <v>8</v>
      </c>
      <c r="H601" s="65" t="s">
        <v>239</v>
      </c>
      <c r="I601" s="65"/>
      <c r="J601" s="69"/>
      <c r="K601" s="69"/>
      <c r="L601" s="70" t="s">
        <v>454</v>
      </c>
      <c r="M601" s="71"/>
      <c r="P601" s="17"/>
      <c r="Q601" s="17"/>
    </row>
    <row r="602" spans="1:17" s="16" customFormat="1" ht="15.6" hidden="1" outlineLevel="1" x14ac:dyDescent="0.3">
      <c r="A602" s="75"/>
      <c r="B602" s="91"/>
      <c r="C602" s="65"/>
      <c r="D602" s="65" t="str">
        <f t="shared" ca="1" si="19"/>
        <v/>
      </c>
      <c r="E602" s="65" t="str" cm="1">
        <f t="array" aca="1" ref="E602" ca="1">IF(ISNUMBER(SEARCH("Bit", $J602)), "", INDEX(E:E,MAX(IF(OFFSET(E602,-25,0,24,1)&lt;&gt;"",ROW(OFFSET(E602,-25,0,24,1)))),)+1)</f>
        <v/>
      </c>
      <c r="F602" s="65"/>
      <c r="G602" s="65"/>
      <c r="H602" s="65"/>
      <c r="I602" s="65"/>
      <c r="J602" s="69" t="s">
        <v>24</v>
      </c>
      <c r="K602" s="69"/>
      <c r="L602" s="70" t="s">
        <v>21</v>
      </c>
      <c r="M602" s="71"/>
      <c r="P602" s="17"/>
      <c r="Q602" s="17"/>
    </row>
    <row r="603" spans="1:17" s="16" customFormat="1" ht="15.6" collapsed="1" x14ac:dyDescent="0.3">
      <c r="A603" s="75"/>
      <c r="B603" s="91" t="s">
        <v>447</v>
      </c>
      <c r="C603" s="65" t="s">
        <v>229</v>
      </c>
      <c r="D603" s="65" t="str">
        <f t="shared" ca="1" si="19"/>
        <v>0x13D</v>
      </c>
      <c r="E603" s="65" cm="1">
        <f t="array" aca="1" ref="E603" ca="1">IF(ISNUMBER(SEARCH("Bit", $J603)), "", INDEX(E:E,MAX(IF(OFFSET(E603,-25,0,24,1)&lt;&gt;"",ROW(OFFSET(E603,-25,0,24,1)))),)+1)</f>
        <v>317</v>
      </c>
      <c r="F603" s="65" t="s">
        <v>18</v>
      </c>
      <c r="G603" s="65">
        <v>8</v>
      </c>
      <c r="H603" s="65" t="s">
        <v>239</v>
      </c>
      <c r="I603" s="65"/>
      <c r="J603" s="69"/>
      <c r="K603" s="69"/>
      <c r="L603" s="70" t="s">
        <v>454</v>
      </c>
      <c r="M603" s="71"/>
      <c r="P603" s="17"/>
      <c r="Q603" s="17"/>
    </row>
    <row r="604" spans="1:17" s="16" customFormat="1" ht="15.6" hidden="1" outlineLevel="1" x14ac:dyDescent="0.3">
      <c r="A604" s="75"/>
      <c r="B604" s="91"/>
      <c r="C604" s="65"/>
      <c r="D604" s="65" t="str">
        <f t="shared" ca="1" si="19"/>
        <v/>
      </c>
      <c r="E604" s="65" t="str" cm="1">
        <f t="array" aca="1" ref="E604" ca="1">IF(ISNUMBER(SEARCH("Bit", $J604)), "", INDEX(E:E,MAX(IF(OFFSET(E604,-25,0,24,1)&lt;&gt;"",ROW(OFFSET(E604,-25,0,24,1)))),)+1)</f>
        <v/>
      </c>
      <c r="F604" s="65"/>
      <c r="G604" s="65"/>
      <c r="H604" s="65"/>
      <c r="I604" s="65"/>
      <c r="J604" s="69" t="s">
        <v>24</v>
      </c>
      <c r="K604" s="69"/>
      <c r="L604" s="70" t="s">
        <v>21</v>
      </c>
      <c r="M604" s="71"/>
      <c r="P604" s="17"/>
      <c r="Q604" s="17"/>
    </row>
    <row r="605" spans="1:17" s="16" customFormat="1" ht="15.6" collapsed="1" x14ac:dyDescent="0.3">
      <c r="A605" s="75"/>
      <c r="B605" s="91" t="s">
        <v>448</v>
      </c>
      <c r="C605" s="65" t="s">
        <v>229</v>
      </c>
      <c r="D605" s="65" t="str">
        <f t="shared" ca="1" si="19"/>
        <v>0x13E</v>
      </c>
      <c r="E605" s="65" cm="1">
        <f t="array" aca="1" ref="E605" ca="1">IF(ISNUMBER(SEARCH("Bit", $J605)), "", INDEX(E:E,MAX(IF(OFFSET(E605,-25,0,24,1)&lt;&gt;"",ROW(OFFSET(E605,-25,0,24,1)))),)+1)</f>
        <v>318</v>
      </c>
      <c r="F605" s="65" t="s">
        <v>18</v>
      </c>
      <c r="G605" s="65">
        <v>8</v>
      </c>
      <c r="H605" s="65" t="s">
        <v>239</v>
      </c>
      <c r="I605" s="65"/>
      <c r="J605" s="69"/>
      <c r="K605" s="69"/>
      <c r="L605" s="70" t="s">
        <v>454</v>
      </c>
      <c r="M605" s="71"/>
      <c r="P605" s="17"/>
      <c r="Q605" s="17"/>
    </row>
    <row r="606" spans="1:17" s="16" customFormat="1" ht="15.6" hidden="1" outlineLevel="1" x14ac:dyDescent="0.3">
      <c r="A606" s="75"/>
      <c r="B606" s="91"/>
      <c r="C606" s="65"/>
      <c r="D606" s="65" t="str">
        <f t="shared" ca="1" si="19"/>
        <v/>
      </c>
      <c r="E606" s="65" t="str" cm="1">
        <f t="array" aca="1" ref="E606" ca="1">IF(ISNUMBER(SEARCH("Bit", $J606)), "", INDEX(E:E,MAX(IF(OFFSET(E606,-25,0,24,1)&lt;&gt;"",ROW(OFFSET(E606,-25,0,24,1)))),)+1)</f>
        <v/>
      </c>
      <c r="F606" s="65"/>
      <c r="G606" s="65"/>
      <c r="H606" s="65"/>
      <c r="I606" s="65"/>
      <c r="J606" s="69" t="s">
        <v>24</v>
      </c>
      <c r="K606" s="69"/>
      <c r="L606" s="70" t="s">
        <v>21</v>
      </c>
      <c r="M606" s="71"/>
      <c r="P606" s="17"/>
      <c r="Q606" s="17"/>
    </row>
    <row r="607" spans="1:17" s="16" customFormat="1" ht="15.6" collapsed="1" x14ac:dyDescent="0.3">
      <c r="A607" s="75"/>
      <c r="B607" s="91" t="str">
        <f ca="1">"PARITY_"&amp;((E607-256+1)/8)&amp;"_16"</f>
        <v>PARITY_8_16</v>
      </c>
      <c r="C607" s="65" t="s">
        <v>229</v>
      </c>
      <c r="D607" s="65" t="str">
        <f ca="1">IF(E607&lt;&gt;"","0x"&amp;DEC2HEX(E607,3),"")</f>
        <v>0x13F</v>
      </c>
      <c r="E607" s="65" cm="1">
        <f t="array" aca="1" ref="E607" ca="1">IF(ISNUMBER(SEARCH("Bit", $J607)), "", INDEX(E:E,MAX(IF(OFFSET(E607,-25,0,24,1)&lt;&gt;"",ROW(OFFSET(E607,-25,0,24,1)))),)+1)</f>
        <v>319</v>
      </c>
      <c r="F607" s="65" t="s">
        <v>18</v>
      </c>
      <c r="G607" s="65">
        <v>8</v>
      </c>
      <c r="H607" s="65" t="s">
        <v>239</v>
      </c>
      <c r="I607" s="65"/>
      <c r="J607" s="69"/>
      <c r="K607" s="69"/>
      <c r="L607" s="70"/>
      <c r="M607" s="71"/>
      <c r="P607" s="17"/>
      <c r="Q607" s="17"/>
    </row>
    <row r="608" spans="1:17" s="16" customFormat="1" ht="15.6" hidden="1" outlineLevel="1" x14ac:dyDescent="0.3">
      <c r="A608" s="75"/>
      <c r="B608" s="91"/>
      <c r="C608" s="65"/>
      <c r="D608" s="65" t="str">
        <f ca="1">IF(E608&lt;&gt;"","0x"&amp;DEC2HEX(E608,3),"")</f>
        <v/>
      </c>
      <c r="E608" s="65" t="str" cm="1">
        <f t="array" aca="1" ref="E608" ca="1">IF(ISNUMBER(SEARCH("Bit", $J608)), "", INDEX(E:E,MAX(IF(OFFSET(E608,-25,0,24,1)&lt;&gt;"",ROW(OFFSET(E608,-25,0,24,1)))),)+1)</f>
        <v/>
      </c>
      <c r="F608" s="65"/>
      <c r="G608" s="65"/>
      <c r="H608" s="65"/>
      <c r="I608" s="65"/>
      <c r="J608" s="69" t="s">
        <v>303</v>
      </c>
      <c r="K608" s="69"/>
      <c r="L608" s="70" t="s">
        <v>20</v>
      </c>
      <c r="M608" s="71"/>
      <c r="P608" s="17"/>
      <c r="Q608" s="17"/>
    </row>
    <row r="609" spans="1:17" s="16" customFormat="1" ht="15.6" hidden="1" outlineLevel="1" x14ac:dyDescent="0.3">
      <c r="A609" s="75"/>
      <c r="B609" s="91"/>
      <c r="C609" s="65"/>
      <c r="D609" s="65" t="str">
        <f ca="1">IF(E609&lt;&gt;"","0x"&amp;DEC2HEX(E609,3),"")</f>
        <v/>
      </c>
      <c r="E609" s="65" t="str" cm="1">
        <f t="array" aca="1" ref="E609" ca="1">IF(ISNUMBER(SEARCH("Bit", $J609)), "", INDEX(E:E,MAX(IF(OFFSET(E609,-25,0,24,1)&lt;&gt;"",ROW(OFFSET(E609,-25,0,24,1)))),)+1)</f>
        <v/>
      </c>
      <c r="F609" s="65"/>
      <c r="G609" s="65"/>
      <c r="H609" s="65"/>
      <c r="I609" s="65"/>
      <c r="J609" s="69" t="s">
        <v>23</v>
      </c>
      <c r="K609" s="69"/>
      <c r="L609" s="70" t="s">
        <v>21</v>
      </c>
      <c r="M609" s="71"/>
      <c r="P609" s="17"/>
      <c r="Q609" s="17"/>
    </row>
    <row r="610" spans="1:17" s="16" customFormat="1" ht="15.6" collapsed="1" x14ac:dyDescent="0.3">
      <c r="A610" s="75"/>
      <c r="B610" s="91" t="s">
        <v>449</v>
      </c>
      <c r="C610" s="65" t="s">
        <v>229</v>
      </c>
      <c r="D610" s="65" t="str">
        <f t="shared" ca="1" si="19"/>
        <v>0x140</v>
      </c>
      <c r="E610" s="65" cm="1">
        <f t="array" aca="1" ref="E610" ca="1">IF(ISNUMBER(SEARCH("Bit", $J610)), "", INDEX(E:E,MAX(IF(OFFSET(E610,-25,0,24,1)&lt;&gt;"",ROW(OFFSET(E610,-25,0,24,1)))),)+1)</f>
        <v>320</v>
      </c>
      <c r="F610" s="65" t="s">
        <v>18</v>
      </c>
      <c r="G610" s="65">
        <v>8</v>
      </c>
      <c r="H610" s="65" t="s">
        <v>239</v>
      </c>
      <c r="I610" s="65"/>
      <c r="J610" s="69"/>
      <c r="K610" s="69"/>
      <c r="L610" s="70" t="s">
        <v>454</v>
      </c>
      <c r="M610" s="71"/>
      <c r="P610" s="17"/>
      <c r="Q610" s="17"/>
    </row>
    <row r="611" spans="1:17" s="16" customFormat="1" ht="15.6" hidden="1" outlineLevel="1" x14ac:dyDescent="0.3">
      <c r="A611" s="75"/>
      <c r="B611" s="91"/>
      <c r="C611" s="65"/>
      <c r="D611" s="65" t="str">
        <f t="shared" ca="1" si="19"/>
        <v/>
      </c>
      <c r="E611" s="65" t="str" cm="1">
        <f t="array" aca="1" ref="E611" ca="1">IF(ISNUMBER(SEARCH("Bit", $J611)), "", INDEX(E:E,MAX(IF(OFFSET(E611,-25,0,24,1)&lt;&gt;"",ROW(OFFSET(E611,-25,0,24,1)))),)+1)</f>
        <v/>
      </c>
      <c r="F611" s="65"/>
      <c r="G611" s="65"/>
      <c r="H611" s="65"/>
      <c r="I611" s="65"/>
      <c r="J611" s="69" t="s">
        <v>24</v>
      </c>
      <c r="K611" s="69"/>
      <c r="L611" s="70" t="s">
        <v>21</v>
      </c>
      <c r="M611" s="71"/>
      <c r="P611" s="17"/>
      <c r="Q611" s="17"/>
    </row>
    <row r="612" spans="1:17" s="16" customFormat="1" ht="15.6" collapsed="1" x14ac:dyDescent="0.3">
      <c r="A612" s="75"/>
      <c r="B612" s="91" t="s">
        <v>450</v>
      </c>
      <c r="C612" s="65" t="s">
        <v>229</v>
      </c>
      <c r="D612" s="65" t="str">
        <f t="shared" ca="1" si="19"/>
        <v>0x141</v>
      </c>
      <c r="E612" s="65" cm="1">
        <f t="array" aca="1" ref="E612" ca="1">IF(ISNUMBER(SEARCH("Bit", $J612)), "", INDEX(E:E,MAX(IF(OFFSET(E612,-25,0,24,1)&lt;&gt;"",ROW(OFFSET(E612,-25,0,24,1)))),)+1)</f>
        <v>321</v>
      </c>
      <c r="F612" s="65" t="s">
        <v>18</v>
      </c>
      <c r="G612" s="65">
        <v>8</v>
      </c>
      <c r="H612" s="65" t="s">
        <v>239</v>
      </c>
      <c r="I612" s="65"/>
      <c r="J612" s="69"/>
      <c r="K612" s="69"/>
      <c r="L612" s="70" t="s">
        <v>454</v>
      </c>
      <c r="M612" s="71"/>
      <c r="P612" s="17"/>
      <c r="Q612" s="17"/>
    </row>
    <row r="613" spans="1:17" s="16" customFormat="1" ht="15.6" hidden="1" outlineLevel="1" x14ac:dyDescent="0.3">
      <c r="A613" s="75"/>
      <c r="B613" s="91"/>
      <c r="C613" s="65"/>
      <c r="D613" s="65" t="str">
        <f t="shared" ca="1" si="19"/>
        <v/>
      </c>
      <c r="E613" s="65" t="str" cm="1">
        <f t="array" aca="1" ref="E613" ca="1">IF(ISNUMBER(SEARCH("Bit", $J613)), "", INDEX(E:E,MAX(IF(OFFSET(E613,-25,0,24,1)&lt;&gt;"",ROW(OFFSET(E613,-25,0,24,1)))),)+1)</f>
        <v/>
      </c>
      <c r="F613" s="65"/>
      <c r="G613" s="65"/>
      <c r="H613" s="65"/>
      <c r="I613" s="65"/>
      <c r="J613" s="69" t="s">
        <v>24</v>
      </c>
      <c r="K613" s="69"/>
      <c r="L613" s="70" t="s">
        <v>21</v>
      </c>
      <c r="M613" s="71"/>
      <c r="P613" s="17"/>
      <c r="Q613" s="17"/>
    </row>
    <row r="614" spans="1:17" s="16" customFormat="1" ht="15.6" collapsed="1" x14ac:dyDescent="0.3">
      <c r="A614" s="75"/>
      <c r="B614" s="91" t="s">
        <v>451</v>
      </c>
      <c r="C614" s="65" t="s">
        <v>229</v>
      </c>
      <c r="D614" s="65" t="str">
        <f t="shared" ca="1" si="19"/>
        <v>0x142</v>
      </c>
      <c r="E614" s="65" cm="1">
        <f t="array" aca="1" ref="E614" ca="1">IF(ISNUMBER(SEARCH("Bit", $J614)), "", INDEX(E:E,MAX(IF(OFFSET(E614,-25,0,24,1)&lt;&gt;"",ROW(OFFSET(E614,-25,0,24,1)))),)+1)</f>
        <v>322</v>
      </c>
      <c r="F614" s="65" t="s">
        <v>18</v>
      </c>
      <c r="G614" s="65">
        <v>8</v>
      </c>
      <c r="H614" s="65" t="s">
        <v>239</v>
      </c>
      <c r="I614" s="65"/>
      <c r="J614" s="69"/>
      <c r="K614" s="69"/>
      <c r="L614" s="70" t="s">
        <v>454</v>
      </c>
      <c r="M614" s="71"/>
      <c r="P614" s="17"/>
      <c r="Q614" s="17"/>
    </row>
    <row r="615" spans="1:17" s="16" customFormat="1" ht="15.6" hidden="1" outlineLevel="1" x14ac:dyDescent="0.3">
      <c r="A615" s="75"/>
      <c r="B615" s="91"/>
      <c r="C615" s="65"/>
      <c r="D615" s="65" t="str">
        <f t="shared" ca="1" si="19"/>
        <v/>
      </c>
      <c r="E615" s="65" t="str" cm="1">
        <f t="array" aca="1" ref="E615" ca="1">IF(ISNUMBER(SEARCH("Bit", $J615)), "", INDEX(E:E,MAX(IF(OFFSET(E615,-25,0,24,1)&lt;&gt;"",ROW(OFFSET(E615,-25,0,24,1)))),)+1)</f>
        <v/>
      </c>
      <c r="F615" s="65"/>
      <c r="G615" s="65"/>
      <c r="H615" s="65"/>
      <c r="I615" s="65"/>
      <c r="J615" s="69" t="s">
        <v>24</v>
      </c>
      <c r="K615" s="69"/>
      <c r="L615" s="70" t="s">
        <v>21</v>
      </c>
      <c r="M615" s="71"/>
      <c r="P615" s="17"/>
      <c r="Q615" s="17"/>
    </row>
    <row r="616" spans="1:17" s="16" customFormat="1" ht="15.6" collapsed="1" x14ac:dyDescent="0.3">
      <c r="A616" s="75"/>
      <c r="B616" s="91" t="s">
        <v>452</v>
      </c>
      <c r="C616" s="65" t="s">
        <v>229</v>
      </c>
      <c r="D616" s="65" t="str">
        <f t="shared" ca="1" si="19"/>
        <v>0x143</v>
      </c>
      <c r="E616" s="65" cm="1">
        <f t="array" aca="1" ref="E616" ca="1">IF(ISNUMBER(SEARCH("Bit", $J616)), "", INDEX(E:E,MAX(IF(OFFSET(E616,-25,0,24,1)&lt;&gt;"",ROW(OFFSET(E616,-25,0,24,1)))),)+1)</f>
        <v>323</v>
      </c>
      <c r="F616" s="65" t="s">
        <v>18</v>
      </c>
      <c r="G616" s="65">
        <v>8</v>
      </c>
      <c r="H616" s="65" t="s">
        <v>239</v>
      </c>
      <c r="I616" s="65"/>
      <c r="J616" s="69"/>
      <c r="K616" s="69"/>
      <c r="L616" s="70" t="s">
        <v>454</v>
      </c>
      <c r="M616" s="71"/>
      <c r="P616" s="17"/>
      <c r="Q616" s="17"/>
    </row>
    <row r="617" spans="1:17" s="16" customFormat="1" ht="15.6" hidden="1" outlineLevel="1" x14ac:dyDescent="0.3">
      <c r="A617" s="75"/>
      <c r="B617" s="91"/>
      <c r="C617" s="65"/>
      <c r="D617" s="65" t="str">
        <f t="shared" ca="1" si="19"/>
        <v/>
      </c>
      <c r="E617" s="65" t="str" cm="1">
        <f t="array" aca="1" ref="E617" ca="1">IF(ISNUMBER(SEARCH("Bit", $J617)), "", INDEX(E:E,MAX(IF(OFFSET(E617,-25,0,24,1)&lt;&gt;"",ROW(OFFSET(E617,-25,0,24,1)))),)+1)</f>
        <v/>
      </c>
      <c r="F617" s="65"/>
      <c r="G617" s="65"/>
      <c r="H617" s="65"/>
      <c r="I617" s="65"/>
      <c r="J617" s="69" t="s">
        <v>24</v>
      </c>
      <c r="K617" s="69"/>
      <c r="L617" s="70" t="s">
        <v>21</v>
      </c>
      <c r="M617" s="71"/>
      <c r="P617" s="17"/>
      <c r="Q617" s="17"/>
    </row>
    <row r="618" spans="1:17" s="16" customFormat="1" ht="15.6" collapsed="1" x14ac:dyDescent="0.3">
      <c r="A618" s="75"/>
      <c r="B618" s="91" t="s">
        <v>453</v>
      </c>
      <c r="C618" s="65" t="s">
        <v>229</v>
      </c>
      <c r="D618" s="65" t="str">
        <f t="shared" ref="D618:D689" ca="1" si="21">IF(E618&lt;&gt;"","0x"&amp;DEC2HEX(E618,3),"")</f>
        <v>0x144</v>
      </c>
      <c r="E618" s="65" cm="1">
        <f t="array" aca="1" ref="E618" ca="1">IF(ISNUMBER(SEARCH("Bit", $J618)), "", INDEX(E:E,MAX(IF(OFFSET(E618,-25,0,24,1)&lt;&gt;"",ROW(OFFSET(E618,-25,0,24,1)))),)+1)</f>
        <v>324</v>
      </c>
      <c r="F618" s="65" t="s">
        <v>18</v>
      </c>
      <c r="G618" s="65">
        <v>8</v>
      </c>
      <c r="H618" s="65" t="s">
        <v>239</v>
      </c>
      <c r="I618" s="65"/>
      <c r="J618" s="69"/>
      <c r="K618" s="69"/>
      <c r="L618" s="70" t="s">
        <v>454</v>
      </c>
      <c r="M618" s="71"/>
      <c r="P618" s="17"/>
      <c r="Q618" s="17"/>
    </row>
    <row r="619" spans="1:17" s="16" customFormat="1" ht="15.6" hidden="1" outlineLevel="1" x14ac:dyDescent="0.3">
      <c r="A619" s="75"/>
      <c r="B619" s="91"/>
      <c r="C619" s="65"/>
      <c r="D619" s="65" t="str">
        <f t="shared" ca="1" si="21"/>
        <v/>
      </c>
      <c r="E619" s="65" t="str" cm="1">
        <f t="array" aca="1" ref="E619" ca="1">IF(ISNUMBER(SEARCH("Bit", $J619)), "", INDEX(E:E,MAX(IF(OFFSET(E619,-25,0,24,1)&lt;&gt;"",ROW(OFFSET(E619,-25,0,24,1)))),)+1)</f>
        <v/>
      </c>
      <c r="F619" s="65"/>
      <c r="G619" s="65"/>
      <c r="H619" s="65"/>
      <c r="I619" s="65"/>
      <c r="J619" s="69" t="s">
        <v>24</v>
      </c>
      <c r="K619" s="69"/>
      <c r="L619" s="70" t="s">
        <v>21</v>
      </c>
      <c r="M619" s="71"/>
      <c r="P619" s="17"/>
      <c r="Q619" s="17"/>
    </row>
    <row r="620" spans="1:17" s="16" customFormat="1" ht="15.6" collapsed="1" x14ac:dyDescent="0.3">
      <c r="A620" s="75"/>
      <c r="B620" s="91" t="s">
        <v>683</v>
      </c>
      <c r="C620" s="65" t="s">
        <v>229</v>
      </c>
      <c r="D620" s="65" t="str">
        <f t="shared" ca="1" si="21"/>
        <v>0x145</v>
      </c>
      <c r="E620" s="65" cm="1">
        <f t="array" aca="1" ref="E620" ca="1">IF(ISNUMBER(SEARCH("Bit", $J620)), "", INDEX(E:E,MAX(IF(OFFSET(E620,-25,0,24,1)&lt;&gt;"",ROW(OFFSET(E620,-25,0,24,1)))),)+1)</f>
        <v>325</v>
      </c>
      <c r="F620" s="65" t="s">
        <v>18</v>
      </c>
      <c r="G620" s="65">
        <v>8</v>
      </c>
      <c r="H620" s="65" t="s">
        <v>239</v>
      </c>
      <c r="I620" s="65"/>
      <c r="J620" s="69"/>
      <c r="K620" s="69"/>
      <c r="L620" s="70" t="s">
        <v>454</v>
      </c>
      <c r="M620" s="71"/>
      <c r="P620" s="17"/>
      <c r="Q620" s="17"/>
    </row>
    <row r="621" spans="1:17" s="16" customFormat="1" ht="15.6" hidden="1" outlineLevel="1" x14ac:dyDescent="0.3">
      <c r="A621" s="75"/>
      <c r="B621" s="91"/>
      <c r="C621" s="65"/>
      <c r="D621" s="65" t="str">
        <f t="shared" ca="1" si="21"/>
        <v/>
      </c>
      <c r="E621" s="65" t="str" cm="1">
        <f t="array" aca="1" ref="E621" ca="1">IF(ISNUMBER(SEARCH("Bit", $J621)), "", INDEX(E:E,MAX(IF(OFFSET(E621,-25,0,24,1)&lt;&gt;"",ROW(OFFSET(E621,-25,0,24,1)))),)+1)</f>
        <v/>
      </c>
      <c r="F621" s="65"/>
      <c r="G621" s="65"/>
      <c r="H621" s="65"/>
      <c r="I621" s="65"/>
      <c r="J621" s="69" t="s">
        <v>24</v>
      </c>
      <c r="K621" s="69"/>
      <c r="L621" s="70" t="s">
        <v>21</v>
      </c>
      <c r="M621" s="71"/>
      <c r="P621" s="17"/>
      <c r="Q621" s="17"/>
    </row>
    <row r="622" spans="1:17" s="16" customFormat="1" ht="15.6" collapsed="1" x14ac:dyDescent="0.3">
      <c r="A622" s="75"/>
      <c r="B622" s="91" t="s">
        <v>684</v>
      </c>
      <c r="C622" s="65" t="s">
        <v>229</v>
      </c>
      <c r="D622" s="65" t="str">
        <f t="shared" ca="1" si="21"/>
        <v>0x146</v>
      </c>
      <c r="E622" s="65" cm="1">
        <f t="array" aca="1" ref="E622" ca="1">IF(ISNUMBER(SEARCH("Bit", $J622)), "", INDEX(E:E,MAX(IF(OFFSET(E622,-25,0,24,1)&lt;&gt;"",ROW(OFFSET(E622,-25,0,24,1)))),)+1)</f>
        <v>326</v>
      </c>
      <c r="F622" s="65" t="s">
        <v>18</v>
      </c>
      <c r="G622" s="65">
        <v>8</v>
      </c>
      <c r="H622" s="65" t="s">
        <v>239</v>
      </c>
      <c r="I622" s="65"/>
      <c r="J622" s="69"/>
      <c r="K622" s="69"/>
      <c r="L622" s="70" t="s">
        <v>454</v>
      </c>
      <c r="M622" s="71"/>
      <c r="P622" s="17"/>
      <c r="Q622" s="17"/>
    </row>
    <row r="623" spans="1:17" s="16" customFormat="1" ht="15.6" hidden="1" outlineLevel="1" x14ac:dyDescent="0.3">
      <c r="A623" s="75"/>
      <c r="B623" s="91"/>
      <c r="C623" s="65"/>
      <c r="D623" s="65" t="str">
        <f t="shared" ca="1" si="21"/>
        <v/>
      </c>
      <c r="E623" s="65" t="str" cm="1">
        <f t="array" aca="1" ref="E623" ca="1">IF(ISNUMBER(SEARCH("Bit", $J623)), "", INDEX(E:E,MAX(IF(OFFSET(E623,-25,0,24,1)&lt;&gt;"",ROW(OFFSET(E623,-25,0,24,1)))),)+1)</f>
        <v/>
      </c>
      <c r="F623" s="65"/>
      <c r="G623" s="65"/>
      <c r="H623" s="65"/>
      <c r="I623" s="65"/>
      <c r="J623" s="69" t="s">
        <v>24</v>
      </c>
      <c r="K623" s="69"/>
      <c r="L623" s="70" t="s">
        <v>21</v>
      </c>
      <c r="M623" s="71"/>
      <c r="P623" s="17"/>
      <c r="Q623" s="17"/>
    </row>
    <row r="624" spans="1:17" s="16" customFormat="1" ht="15.6" collapsed="1" x14ac:dyDescent="0.3">
      <c r="A624" s="75"/>
      <c r="B624" s="91" t="str">
        <f ca="1">"PARITY_"&amp;((E624-256+1)/8)&amp;"_16"</f>
        <v>PARITY_9_16</v>
      </c>
      <c r="C624" s="65" t="s">
        <v>229</v>
      </c>
      <c r="D624" s="65" t="str">
        <f ca="1">IF(E624&lt;&gt;"","0x"&amp;DEC2HEX(E624,3),"")</f>
        <v>0x147</v>
      </c>
      <c r="E624" s="65" cm="1">
        <f t="array" aca="1" ref="E624" ca="1">IF(ISNUMBER(SEARCH("Bit", $J624)), "", INDEX(E:E,MAX(IF(OFFSET(E624,-25,0,24,1)&lt;&gt;"",ROW(OFFSET(E624,-25,0,24,1)))),)+1)</f>
        <v>327</v>
      </c>
      <c r="F624" s="65" t="s">
        <v>18</v>
      </c>
      <c r="G624" s="65">
        <v>8</v>
      </c>
      <c r="H624" s="65" t="s">
        <v>239</v>
      </c>
      <c r="I624" s="65"/>
      <c r="J624" s="69"/>
      <c r="K624" s="69"/>
      <c r="L624" s="70"/>
      <c r="M624" s="71"/>
      <c r="P624" s="17"/>
      <c r="Q624" s="17"/>
    </row>
    <row r="625" spans="1:17" s="16" customFormat="1" ht="15.6" hidden="1" outlineLevel="1" x14ac:dyDescent="0.3">
      <c r="A625" s="75"/>
      <c r="B625" s="91"/>
      <c r="C625" s="65"/>
      <c r="D625" s="65" t="str">
        <f ca="1">IF(E625&lt;&gt;"","0x"&amp;DEC2HEX(E625,3),"")</f>
        <v/>
      </c>
      <c r="E625" s="65" t="str" cm="1">
        <f t="array" aca="1" ref="E625" ca="1">IF(ISNUMBER(SEARCH("Bit", $J625)), "", INDEX(E:E,MAX(IF(OFFSET(E625,-25,0,24,1)&lt;&gt;"",ROW(OFFSET(E625,-25,0,24,1)))),)+1)</f>
        <v/>
      </c>
      <c r="F625" s="65"/>
      <c r="G625" s="65"/>
      <c r="H625" s="65"/>
      <c r="I625" s="65"/>
      <c r="J625" s="69" t="s">
        <v>303</v>
      </c>
      <c r="K625" s="69"/>
      <c r="L625" s="70" t="s">
        <v>20</v>
      </c>
      <c r="M625" s="71"/>
      <c r="P625" s="17"/>
      <c r="Q625" s="17"/>
    </row>
    <row r="626" spans="1:17" s="16" customFormat="1" ht="15.6" hidden="1" outlineLevel="1" x14ac:dyDescent="0.3">
      <c r="A626" s="75"/>
      <c r="B626" s="91"/>
      <c r="C626" s="65"/>
      <c r="D626" s="65" t="str">
        <f ca="1">IF(E626&lt;&gt;"","0x"&amp;DEC2HEX(E626,3),"")</f>
        <v/>
      </c>
      <c r="E626" s="65" t="str" cm="1">
        <f t="array" aca="1" ref="E626" ca="1">IF(ISNUMBER(SEARCH("Bit", $J626)), "", INDEX(E:E,MAX(IF(OFFSET(E626,-25,0,24,1)&lt;&gt;"",ROW(OFFSET(E626,-25,0,24,1)))),)+1)</f>
        <v/>
      </c>
      <c r="F626" s="65"/>
      <c r="G626" s="65"/>
      <c r="H626" s="65"/>
      <c r="I626" s="65"/>
      <c r="J626" s="69" t="s">
        <v>23</v>
      </c>
      <c r="K626" s="69"/>
      <c r="L626" s="70" t="s">
        <v>21</v>
      </c>
      <c r="M626" s="71"/>
      <c r="P626" s="17"/>
      <c r="Q626" s="17"/>
    </row>
    <row r="627" spans="1:17" s="16" customFormat="1" ht="15.6" collapsed="1" x14ac:dyDescent="0.3">
      <c r="A627" s="75"/>
      <c r="B627" s="91" t="s">
        <v>685</v>
      </c>
      <c r="C627" s="65" t="s">
        <v>229</v>
      </c>
      <c r="D627" s="65" t="str">
        <f t="shared" ca="1" si="21"/>
        <v>0x148</v>
      </c>
      <c r="E627" s="65" cm="1">
        <f t="array" aca="1" ref="E627" ca="1">IF(ISNUMBER(SEARCH("Bit", $J627)), "", INDEX(E:E,MAX(IF(OFFSET(E627,-25,0,24,1)&lt;&gt;"",ROW(OFFSET(E627,-25,0,24,1)))),)+1)</f>
        <v>328</v>
      </c>
      <c r="F627" s="65" t="s">
        <v>18</v>
      </c>
      <c r="G627" s="65">
        <v>8</v>
      </c>
      <c r="H627" s="65" t="s">
        <v>239</v>
      </c>
      <c r="I627" s="65"/>
      <c r="J627" s="69"/>
      <c r="K627" s="69"/>
      <c r="L627" s="70" t="s">
        <v>454</v>
      </c>
      <c r="M627" s="71"/>
      <c r="P627" s="17"/>
      <c r="Q627" s="17"/>
    </row>
    <row r="628" spans="1:17" s="16" customFormat="1" ht="15.6" hidden="1" outlineLevel="1" x14ac:dyDescent="0.3">
      <c r="A628" s="75"/>
      <c r="B628" s="91"/>
      <c r="C628" s="65"/>
      <c r="D628" s="65" t="str">
        <f t="shared" ca="1" si="21"/>
        <v/>
      </c>
      <c r="E628" s="65" t="str" cm="1">
        <f t="array" aca="1" ref="E628" ca="1">IF(ISNUMBER(SEARCH("Bit", $J628)), "", INDEX(E:E,MAX(IF(OFFSET(E628,-25,0,24,1)&lt;&gt;"",ROW(OFFSET(E628,-25,0,24,1)))),)+1)</f>
        <v/>
      </c>
      <c r="F628" s="65"/>
      <c r="G628" s="65"/>
      <c r="H628" s="65"/>
      <c r="I628" s="65"/>
      <c r="J628" s="69" t="s">
        <v>24</v>
      </c>
      <c r="K628" s="69"/>
      <c r="L628" s="70" t="s">
        <v>21</v>
      </c>
      <c r="M628" s="71"/>
      <c r="P628" s="17"/>
      <c r="Q628" s="17"/>
    </row>
    <row r="629" spans="1:17" s="16" customFormat="1" ht="15.6" collapsed="1" x14ac:dyDescent="0.3">
      <c r="A629" s="75"/>
      <c r="B629" s="91" t="s">
        <v>686</v>
      </c>
      <c r="C629" s="65" t="s">
        <v>229</v>
      </c>
      <c r="D629" s="65" t="str">
        <f t="shared" ca="1" si="21"/>
        <v>0x149</v>
      </c>
      <c r="E629" s="65" cm="1">
        <f t="array" aca="1" ref="E629" ca="1">IF(ISNUMBER(SEARCH("Bit", $J629)), "", INDEX(E:E,MAX(IF(OFFSET(E629,-25,0,24,1)&lt;&gt;"",ROW(OFFSET(E629,-25,0,24,1)))),)+1)</f>
        <v>329</v>
      </c>
      <c r="F629" s="65" t="s">
        <v>18</v>
      </c>
      <c r="G629" s="65">
        <v>8</v>
      </c>
      <c r="H629" s="65" t="s">
        <v>239</v>
      </c>
      <c r="I629" s="65"/>
      <c r="J629" s="69"/>
      <c r="K629" s="69"/>
      <c r="L629" s="70" t="s">
        <v>454</v>
      </c>
      <c r="M629" s="71"/>
      <c r="P629" s="17"/>
      <c r="Q629" s="17"/>
    </row>
    <row r="630" spans="1:17" s="16" customFormat="1" ht="15.6" hidden="1" outlineLevel="1" x14ac:dyDescent="0.3">
      <c r="A630" s="75"/>
      <c r="B630" s="91"/>
      <c r="C630" s="65"/>
      <c r="D630" s="65" t="str">
        <f t="shared" ca="1" si="21"/>
        <v/>
      </c>
      <c r="E630" s="65" t="str" cm="1">
        <f t="array" aca="1" ref="E630" ca="1">IF(ISNUMBER(SEARCH("Bit", $J630)), "", INDEX(E:E,MAX(IF(OFFSET(E630,-25,0,24,1)&lt;&gt;"",ROW(OFFSET(E630,-25,0,24,1)))),)+1)</f>
        <v/>
      </c>
      <c r="F630" s="65"/>
      <c r="G630" s="65"/>
      <c r="H630" s="65"/>
      <c r="I630" s="65"/>
      <c r="J630" s="69" t="s">
        <v>24</v>
      </c>
      <c r="K630" s="69"/>
      <c r="L630" s="70" t="s">
        <v>21</v>
      </c>
      <c r="M630" s="71"/>
      <c r="P630" s="17"/>
      <c r="Q630" s="17"/>
    </row>
    <row r="631" spans="1:17" s="16" customFormat="1" ht="15.6" collapsed="1" x14ac:dyDescent="0.3">
      <c r="A631" s="75"/>
      <c r="B631" s="91" t="s">
        <v>687</v>
      </c>
      <c r="C631" s="65" t="s">
        <v>229</v>
      </c>
      <c r="D631" s="65" t="str">
        <f t="shared" ca="1" si="21"/>
        <v>0x14A</v>
      </c>
      <c r="E631" s="65" cm="1">
        <f t="array" aca="1" ref="E631" ca="1">IF(ISNUMBER(SEARCH("Bit", $J631)), "", INDEX(E:E,MAX(IF(OFFSET(E631,-25,0,24,1)&lt;&gt;"",ROW(OFFSET(E631,-25,0,24,1)))),)+1)</f>
        <v>330</v>
      </c>
      <c r="F631" s="65" t="s">
        <v>18</v>
      </c>
      <c r="G631" s="65">
        <v>8</v>
      </c>
      <c r="H631" s="65" t="s">
        <v>239</v>
      </c>
      <c r="I631" s="65"/>
      <c r="J631" s="69"/>
      <c r="K631" s="69"/>
      <c r="L631" s="70" t="s">
        <v>454</v>
      </c>
      <c r="M631" s="71"/>
      <c r="P631" s="17"/>
      <c r="Q631" s="17"/>
    </row>
    <row r="632" spans="1:17" s="16" customFormat="1" ht="15.6" hidden="1" outlineLevel="1" x14ac:dyDescent="0.3">
      <c r="A632" s="75"/>
      <c r="B632" s="91"/>
      <c r="C632" s="65"/>
      <c r="D632" s="65" t="str">
        <f t="shared" ca="1" si="21"/>
        <v/>
      </c>
      <c r="E632" s="65" t="str" cm="1">
        <f t="array" aca="1" ref="E632" ca="1">IF(ISNUMBER(SEARCH("Bit", $J632)), "", INDEX(E:E,MAX(IF(OFFSET(E632,-25,0,24,1)&lt;&gt;"",ROW(OFFSET(E632,-25,0,24,1)))),)+1)</f>
        <v/>
      </c>
      <c r="F632" s="65"/>
      <c r="G632" s="65"/>
      <c r="H632" s="65"/>
      <c r="I632" s="65"/>
      <c r="J632" s="69" t="s">
        <v>24</v>
      </c>
      <c r="K632" s="69"/>
      <c r="L632" s="70" t="s">
        <v>21</v>
      </c>
      <c r="M632" s="71"/>
      <c r="P632" s="17"/>
      <c r="Q632" s="17"/>
    </row>
    <row r="633" spans="1:17" s="16" customFormat="1" ht="15.6" collapsed="1" x14ac:dyDescent="0.3">
      <c r="A633" s="75"/>
      <c r="B633" s="91" t="s">
        <v>688</v>
      </c>
      <c r="C633" s="65" t="s">
        <v>229</v>
      </c>
      <c r="D633" s="65" t="str">
        <f t="shared" ca="1" si="21"/>
        <v>0x14B</v>
      </c>
      <c r="E633" s="65" cm="1">
        <f t="array" aca="1" ref="E633" ca="1">IF(ISNUMBER(SEARCH("Bit", $J633)), "", INDEX(E:E,MAX(IF(OFFSET(E633,-25,0,24,1)&lt;&gt;"",ROW(OFFSET(E633,-25,0,24,1)))),)+1)</f>
        <v>331</v>
      </c>
      <c r="F633" s="65" t="s">
        <v>18</v>
      </c>
      <c r="G633" s="65">
        <v>8</v>
      </c>
      <c r="H633" s="65" t="s">
        <v>239</v>
      </c>
      <c r="I633" s="65"/>
      <c r="J633" s="69"/>
      <c r="K633" s="69"/>
      <c r="L633" s="70" t="s">
        <v>454</v>
      </c>
      <c r="M633" s="71"/>
      <c r="P633" s="17"/>
      <c r="Q633" s="17"/>
    </row>
    <row r="634" spans="1:17" s="16" customFormat="1" ht="15.6" hidden="1" outlineLevel="1" x14ac:dyDescent="0.3">
      <c r="A634" s="75"/>
      <c r="B634" s="91"/>
      <c r="C634" s="65"/>
      <c r="D634" s="65" t="str">
        <f t="shared" ca="1" si="21"/>
        <v/>
      </c>
      <c r="E634" s="65" t="str" cm="1">
        <f t="array" aca="1" ref="E634" ca="1">IF(ISNUMBER(SEARCH("Bit", $J634)), "", INDEX(E:E,MAX(IF(OFFSET(E634,-25,0,24,1)&lt;&gt;"",ROW(OFFSET(E634,-25,0,24,1)))),)+1)</f>
        <v/>
      </c>
      <c r="F634" s="65"/>
      <c r="G634" s="65"/>
      <c r="H634" s="65"/>
      <c r="I634" s="65"/>
      <c r="J634" s="69" t="s">
        <v>24</v>
      </c>
      <c r="K634" s="69"/>
      <c r="L634" s="70" t="s">
        <v>21</v>
      </c>
      <c r="M634" s="71"/>
      <c r="P634" s="17"/>
      <c r="Q634" s="17"/>
    </row>
    <row r="635" spans="1:17" s="16" customFormat="1" ht="15.6" collapsed="1" x14ac:dyDescent="0.3">
      <c r="A635" s="75"/>
      <c r="B635" s="91" t="s">
        <v>689</v>
      </c>
      <c r="C635" s="65" t="s">
        <v>229</v>
      </c>
      <c r="D635" s="65" t="str">
        <f t="shared" ca="1" si="21"/>
        <v>0x14C</v>
      </c>
      <c r="E635" s="65" cm="1">
        <f t="array" aca="1" ref="E635" ca="1">IF(ISNUMBER(SEARCH("Bit", $J635)), "", INDEX(E:E,MAX(IF(OFFSET(E635,-25,0,24,1)&lt;&gt;"",ROW(OFFSET(E635,-25,0,24,1)))),)+1)</f>
        <v>332</v>
      </c>
      <c r="F635" s="65" t="s">
        <v>18</v>
      </c>
      <c r="G635" s="65">
        <v>8</v>
      </c>
      <c r="H635" s="65" t="s">
        <v>239</v>
      </c>
      <c r="I635" s="65"/>
      <c r="J635" s="69"/>
      <c r="K635" s="69"/>
      <c r="L635" s="70" t="s">
        <v>454</v>
      </c>
      <c r="M635" s="71"/>
      <c r="P635" s="17"/>
      <c r="Q635" s="17"/>
    </row>
    <row r="636" spans="1:17" s="16" customFormat="1" ht="15.6" hidden="1" outlineLevel="1" x14ac:dyDescent="0.3">
      <c r="A636" s="75"/>
      <c r="B636" s="91"/>
      <c r="C636" s="65"/>
      <c r="D636" s="65" t="str">
        <f t="shared" ca="1" si="21"/>
        <v/>
      </c>
      <c r="E636" s="65" t="str" cm="1">
        <f t="array" aca="1" ref="E636" ca="1">IF(ISNUMBER(SEARCH("Bit", $J636)), "", INDEX(E:E,MAX(IF(OFFSET(E636,-25,0,24,1)&lt;&gt;"",ROW(OFFSET(E636,-25,0,24,1)))),)+1)</f>
        <v/>
      </c>
      <c r="F636" s="65"/>
      <c r="G636" s="65"/>
      <c r="H636" s="65"/>
      <c r="I636" s="65"/>
      <c r="J636" s="69" t="s">
        <v>24</v>
      </c>
      <c r="K636" s="69"/>
      <c r="L636" s="70" t="s">
        <v>21</v>
      </c>
      <c r="M636" s="71"/>
      <c r="P636" s="17"/>
      <c r="Q636" s="17"/>
    </row>
    <row r="637" spans="1:17" s="16" customFormat="1" ht="15.6" collapsed="1" x14ac:dyDescent="0.3">
      <c r="A637" s="75"/>
      <c r="B637" s="91" t="s">
        <v>690</v>
      </c>
      <c r="C637" s="65" t="s">
        <v>229</v>
      </c>
      <c r="D637" s="65" t="str">
        <f t="shared" ca="1" si="21"/>
        <v>0x14D</v>
      </c>
      <c r="E637" s="65" cm="1">
        <f t="array" aca="1" ref="E637" ca="1">IF(ISNUMBER(SEARCH("Bit", $J637)), "", INDEX(E:E,MAX(IF(OFFSET(E637,-25,0,24,1)&lt;&gt;"",ROW(OFFSET(E637,-25,0,24,1)))),)+1)</f>
        <v>333</v>
      </c>
      <c r="F637" s="65" t="s">
        <v>18</v>
      </c>
      <c r="G637" s="65">
        <v>8</v>
      </c>
      <c r="H637" s="65" t="s">
        <v>239</v>
      </c>
      <c r="I637" s="65"/>
      <c r="J637" s="69"/>
      <c r="K637" s="69"/>
      <c r="L637" s="70" t="s">
        <v>454</v>
      </c>
      <c r="M637" s="71"/>
      <c r="P637" s="17"/>
      <c r="Q637" s="17"/>
    </row>
    <row r="638" spans="1:17" s="16" customFormat="1" ht="15.6" hidden="1" outlineLevel="1" x14ac:dyDescent="0.3">
      <c r="A638" s="75"/>
      <c r="B638" s="91"/>
      <c r="C638" s="65"/>
      <c r="D638" s="65" t="str">
        <f t="shared" ca="1" si="21"/>
        <v/>
      </c>
      <c r="E638" s="65" t="str" cm="1">
        <f t="array" aca="1" ref="E638" ca="1">IF(ISNUMBER(SEARCH("Bit", $J638)), "", INDEX(E:E,MAX(IF(OFFSET(E638,-25,0,24,1)&lt;&gt;"",ROW(OFFSET(E638,-25,0,24,1)))),)+1)</f>
        <v/>
      </c>
      <c r="F638" s="65"/>
      <c r="G638" s="65"/>
      <c r="H638" s="65"/>
      <c r="I638" s="65"/>
      <c r="J638" s="69" t="s">
        <v>24</v>
      </c>
      <c r="K638" s="69"/>
      <c r="L638" s="70" t="s">
        <v>21</v>
      </c>
      <c r="M638" s="71"/>
      <c r="P638" s="17"/>
      <c r="Q638" s="17"/>
    </row>
    <row r="639" spans="1:17" s="16" customFormat="1" ht="15.6" collapsed="1" x14ac:dyDescent="0.3">
      <c r="A639" s="75"/>
      <c r="B639" s="91" t="s">
        <v>757</v>
      </c>
      <c r="C639" s="65" t="s">
        <v>229</v>
      </c>
      <c r="D639" s="65" t="str">
        <f t="shared" ref="D639:D645" ca="1" si="22">IF(E639&lt;&gt;"","0x"&amp;DEC2HEX(E639,3),"")</f>
        <v>0x14E</v>
      </c>
      <c r="E639" s="65" cm="1">
        <f t="array" aca="1" ref="E639" ca="1">IF(ISNUMBER(SEARCH("Bit", $J639)), "", INDEX(E:E,MAX(IF(OFFSET(E639,-25,0,24,1)&lt;&gt;"",ROW(OFFSET(E639,-25,0,24,1)))),)+1)</f>
        <v>334</v>
      </c>
      <c r="F639" s="65" t="s">
        <v>18</v>
      </c>
      <c r="G639" s="65">
        <v>8</v>
      </c>
      <c r="H639" s="65" t="s">
        <v>239</v>
      </c>
      <c r="I639" s="65"/>
      <c r="J639" s="69"/>
      <c r="K639" s="69"/>
      <c r="L639" s="70" t="s">
        <v>454</v>
      </c>
      <c r="M639" s="71"/>
      <c r="P639" s="17"/>
      <c r="Q639" s="17"/>
    </row>
    <row r="640" spans="1:17" s="16" customFormat="1" ht="15.6" hidden="1" outlineLevel="1" x14ac:dyDescent="0.3">
      <c r="A640" s="75"/>
      <c r="B640" s="91"/>
      <c r="C640" s="65"/>
      <c r="D640" s="65" t="str">
        <f t="shared" ca="1" si="22"/>
        <v/>
      </c>
      <c r="E640" s="65" t="str" cm="1">
        <f t="array" aca="1" ref="E640" ca="1">IF(ISNUMBER(SEARCH("Bit", $J640)), "", INDEX(E:E,MAX(IF(OFFSET(E640,-25,0,24,1)&lt;&gt;"",ROW(OFFSET(E640,-25,0,24,1)))),)+1)</f>
        <v/>
      </c>
      <c r="F640" s="65"/>
      <c r="G640" s="65"/>
      <c r="H640" s="65"/>
      <c r="I640" s="65"/>
      <c r="J640" s="69" t="s">
        <v>24</v>
      </c>
      <c r="K640" s="69"/>
      <c r="L640" s="70" t="s">
        <v>21</v>
      </c>
      <c r="M640" s="71"/>
      <c r="P640" s="17"/>
      <c r="Q640" s="17"/>
    </row>
    <row r="641" spans="1:17" s="16" customFormat="1" ht="15.6" collapsed="1" x14ac:dyDescent="0.3">
      <c r="A641" s="75"/>
      <c r="B641" s="91" t="str">
        <f ca="1">"PARITY_"&amp;((E641-256+1)/8)&amp;"_16"</f>
        <v>PARITY_10_16</v>
      </c>
      <c r="C641" s="65" t="s">
        <v>229</v>
      </c>
      <c r="D641" s="65" t="str">
        <f ca="1">IF(E641&lt;&gt;"","0x"&amp;DEC2HEX(E641,3),"")</f>
        <v>0x14F</v>
      </c>
      <c r="E641" s="65" cm="1">
        <f t="array" aca="1" ref="E641" ca="1">IF(ISNUMBER(SEARCH("Bit", $J641)), "", INDEX(E:E,MAX(IF(OFFSET(E641,-25,0,24,1)&lt;&gt;"",ROW(OFFSET(E641,-25,0,24,1)))),)+1)</f>
        <v>335</v>
      </c>
      <c r="F641" s="65" t="s">
        <v>18</v>
      </c>
      <c r="G641" s="65">
        <v>8</v>
      </c>
      <c r="H641" s="65" t="s">
        <v>239</v>
      </c>
      <c r="I641" s="65"/>
      <c r="J641" s="69"/>
      <c r="K641" s="69"/>
      <c r="L641" s="70"/>
      <c r="M641" s="71"/>
      <c r="P641" s="17"/>
      <c r="Q641" s="17"/>
    </row>
    <row r="642" spans="1:17" s="16" customFormat="1" ht="15.6" hidden="1" outlineLevel="1" x14ac:dyDescent="0.3">
      <c r="A642" s="75"/>
      <c r="B642" s="91"/>
      <c r="C642" s="65"/>
      <c r="D642" s="65" t="str">
        <f ca="1">IF(E642&lt;&gt;"","0x"&amp;DEC2HEX(E642,3),"")</f>
        <v/>
      </c>
      <c r="E642" s="65" t="str" cm="1">
        <f t="array" aca="1" ref="E642" ca="1">IF(ISNUMBER(SEARCH("Bit", $J642)), "", INDEX(E:E,MAX(IF(OFFSET(E642,-25,0,24,1)&lt;&gt;"",ROW(OFFSET(E642,-25,0,24,1)))),)+1)</f>
        <v/>
      </c>
      <c r="F642" s="65"/>
      <c r="G642" s="65"/>
      <c r="H642" s="65"/>
      <c r="I642" s="65"/>
      <c r="J642" s="69" t="s">
        <v>303</v>
      </c>
      <c r="K642" s="69"/>
      <c r="L642" s="70" t="s">
        <v>20</v>
      </c>
      <c r="M642" s="71"/>
      <c r="P642" s="17"/>
      <c r="Q642" s="17"/>
    </row>
    <row r="643" spans="1:17" s="16" customFormat="1" ht="15.6" hidden="1" outlineLevel="1" x14ac:dyDescent="0.3">
      <c r="A643" s="75"/>
      <c r="B643" s="91"/>
      <c r="C643" s="65"/>
      <c r="D643" s="65" t="str">
        <f ca="1">IF(E643&lt;&gt;"","0x"&amp;DEC2HEX(E643,3),"")</f>
        <v/>
      </c>
      <c r="E643" s="65" t="str" cm="1">
        <f t="array" aca="1" ref="E643" ca="1">IF(ISNUMBER(SEARCH("Bit", $J643)), "", INDEX(E:E,MAX(IF(OFFSET(E643,-25,0,24,1)&lt;&gt;"",ROW(OFFSET(E643,-25,0,24,1)))),)+1)</f>
        <v/>
      </c>
      <c r="F643" s="65"/>
      <c r="G643" s="65"/>
      <c r="H643" s="65"/>
      <c r="I643" s="65"/>
      <c r="J643" s="69" t="s">
        <v>23</v>
      </c>
      <c r="K643" s="69"/>
      <c r="L643" s="70" t="s">
        <v>21</v>
      </c>
      <c r="M643" s="71"/>
      <c r="P643" s="17"/>
      <c r="Q643" s="17"/>
    </row>
    <row r="644" spans="1:17" s="16" customFormat="1" ht="15.6" collapsed="1" x14ac:dyDescent="0.3">
      <c r="A644" s="75"/>
      <c r="B644" s="91" t="s">
        <v>758</v>
      </c>
      <c r="C644" s="65" t="s">
        <v>229</v>
      </c>
      <c r="D644" s="65" t="str">
        <f t="shared" ca="1" si="22"/>
        <v>0x150</v>
      </c>
      <c r="E644" s="65" cm="1">
        <f t="array" aca="1" ref="E644" ca="1">IF(ISNUMBER(SEARCH("Bit", $J644)), "", INDEX(E:E,MAX(IF(OFFSET(E644,-25,0,24,1)&lt;&gt;"",ROW(OFFSET(E644,-25,0,24,1)))),)+1)</f>
        <v>336</v>
      </c>
      <c r="F644" s="65" t="s">
        <v>18</v>
      </c>
      <c r="G644" s="65">
        <v>8</v>
      </c>
      <c r="H644" s="65" t="s">
        <v>239</v>
      </c>
      <c r="I644" s="65"/>
      <c r="J644" s="69"/>
      <c r="K644" s="69"/>
      <c r="L644" s="70" t="s">
        <v>454</v>
      </c>
      <c r="M644" s="71"/>
      <c r="P644" s="17"/>
      <c r="Q644" s="17"/>
    </row>
    <row r="645" spans="1:17" s="16" customFormat="1" ht="15.6" hidden="1" outlineLevel="1" x14ac:dyDescent="0.3">
      <c r="A645" s="75"/>
      <c r="B645" s="91"/>
      <c r="C645" s="65"/>
      <c r="D645" s="65" t="str">
        <f t="shared" ca="1" si="22"/>
        <v/>
      </c>
      <c r="E645" s="65" t="str" cm="1">
        <f t="array" aca="1" ref="E645" ca="1">IF(ISNUMBER(SEARCH("Bit", $J645)), "", INDEX(E:E,MAX(IF(OFFSET(E645,-25,0,24,1)&lt;&gt;"",ROW(OFFSET(E645,-25,0,24,1)))),)+1)</f>
        <v/>
      </c>
      <c r="F645" s="65"/>
      <c r="G645" s="65"/>
      <c r="H645" s="65"/>
      <c r="I645" s="65"/>
      <c r="J645" s="69" t="s">
        <v>24</v>
      </c>
      <c r="K645" s="69"/>
      <c r="L645" s="70" t="s">
        <v>21</v>
      </c>
      <c r="M645" s="71"/>
      <c r="P645" s="17"/>
      <c r="Q645" s="17"/>
    </row>
    <row r="646" spans="1:17" s="16" customFormat="1" ht="15.6" collapsed="1" x14ac:dyDescent="0.3">
      <c r="A646" s="75"/>
      <c r="B646" s="91" t="s">
        <v>709</v>
      </c>
      <c r="C646" s="65" t="s">
        <v>229</v>
      </c>
      <c r="D646" s="65" t="str">
        <f t="shared" ca="1" si="21"/>
        <v>0x151</v>
      </c>
      <c r="E646" s="65" cm="1">
        <f t="array" aca="1" ref="E646" ca="1">IF(ISNUMBER(SEARCH("Bit", $J646)), "", INDEX(E:E,MAX(IF(OFFSET(E646,-25,0,24,1)&lt;&gt;"",ROW(OFFSET(E646,-25,0,24,1)))),)+1)</f>
        <v>337</v>
      </c>
      <c r="F646" s="65" t="s">
        <v>18</v>
      </c>
      <c r="G646" s="65">
        <v>8</v>
      </c>
      <c r="H646" s="65" t="s">
        <v>239</v>
      </c>
      <c r="I646" s="65"/>
      <c r="J646" s="69"/>
      <c r="K646" s="69"/>
      <c r="L646" s="70" t="s">
        <v>454</v>
      </c>
      <c r="M646" s="71" t="s">
        <v>455</v>
      </c>
      <c r="P646" s="17"/>
      <c r="Q646" s="17"/>
    </row>
    <row r="647" spans="1:17" s="16" customFormat="1" ht="40.799999999999997" hidden="1" outlineLevel="1" x14ac:dyDescent="0.3">
      <c r="A647" s="75"/>
      <c r="B647" s="91"/>
      <c r="C647" s="65"/>
      <c r="D647" s="65" t="str">
        <f t="shared" ca="1" si="21"/>
        <v/>
      </c>
      <c r="E647" s="65" t="str" cm="1">
        <f t="array" aca="1" ref="E647" ca="1">IF(ISNUMBER(SEARCH("Bit", $J647)), "", INDEX(E:E,MAX(IF(OFFSET(E647,-25,0,24,1)&lt;&gt;"",ROW(OFFSET(E647,-25,0,24,1)))),)+1)</f>
        <v/>
      </c>
      <c r="F647" s="65"/>
      <c r="G647" s="65"/>
      <c r="H647" s="65"/>
      <c r="I647" s="65"/>
      <c r="J647" s="69" t="s">
        <v>24</v>
      </c>
      <c r="K647" s="69"/>
      <c r="L647" s="70" t="s">
        <v>711</v>
      </c>
      <c r="M647" s="71" t="s">
        <v>457</v>
      </c>
      <c r="P647" s="17"/>
      <c r="Q647" s="17"/>
    </row>
    <row r="648" spans="1:17" s="16" customFormat="1" ht="15.6" collapsed="1" x14ac:dyDescent="0.3">
      <c r="A648" s="75"/>
      <c r="B648" s="91" t="s">
        <v>710</v>
      </c>
      <c r="C648" s="65" t="s">
        <v>229</v>
      </c>
      <c r="D648" s="65" t="str">
        <f t="shared" ca="1" si="21"/>
        <v>0x152</v>
      </c>
      <c r="E648" s="65" cm="1">
        <f t="array" aca="1" ref="E648" ca="1">IF(ISNUMBER(SEARCH("Bit", $J648)), "", INDEX(E:E,MAX(IF(OFFSET(E648,-25,0,24,1)&lt;&gt;"",ROW(OFFSET(E648,-25,0,24,1)))),)+1)</f>
        <v>338</v>
      </c>
      <c r="F648" s="65" t="s">
        <v>18</v>
      </c>
      <c r="G648" s="65">
        <v>8</v>
      </c>
      <c r="H648" s="65" t="s">
        <v>239</v>
      </c>
      <c r="I648" s="65"/>
      <c r="J648" s="69"/>
      <c r="K648" s="69"/>
      <c r="L648" s="70" t="s">
        <v>454</v>
      </c>
      <c r="M648" s="71" t="s">
        <v>455</v>
      </c>
      <c r="P648" s="17"/>
      <c r="Q648" s="17"/>
    </row>
    <row r="649" spans="1:17" s="16" customFormat="1" ht="40.799999999999997" hidden="1" outlineLevel="1" x14ac:dyDescent="0.3">
      <c r="A649" s="75"/>
      <c r="B649" s="91"/>
      <c r="C649" s="65"/>
      <c r="D649" s="65" t="str">
        <f t="shared" ca="1" si="21"/>
        <v/>
      </c>
      <c r="E649" s="65" t="str" cm="1">
        <f t="array" aca="1" ref="E649" ca="1">IF(ISNUMBER(SEARCH("Bit", $J649)), "", INDEX(E:E,MAX(IF(OFFSET(E649,-25,0,24,1)&lt;&gt;"",ROW(OFFSET(E649,-25,0,24,1)))),)+1)</f>
        <v/>
      </c>
      <c r="F649" s="65"/>
      <c r="G649" s="65"/>
      <c r="H649" s="65"/>
      <c r="I649" s="65"/>
      <c r="J649" s="69" t="s">
        <v>24</v>
      </c>
      <c r="K649" s="69"/>
      <c r="L649" s="70" t="s">
        <v>711</v>
      </c>
      <c r="M649" s="71" t="s">
        <v>457</v>
      </c>
      <c r="P649" s="17"/>
      <c r="Q649" s="17"/>
    </row>
    <row r="650" spans="1:17" s="16" customFormat="1" ht="15.6" collapsed="1" x14ac:dyDescent="0.3">
      <c r="A650" s="75"/>
      <c r="B650" s="91" t="s">
        <v>712</v>
      </c>
      <c r="C650" s="65" t="s">
        <v>229</v>
      </c>
      <c r="D650" s="65" t="str">
        <f t="shared" ca="1" si="21"/>
        <v>0x153</v>
      </c>
      <c r="E650" s="65" cm="1">
        <f t="array" aca="1" ref="E650" ca="1">IF(ISNUMBER(SEARCH("Bit", $J650)), "", INDEX(E:E,MAX(IF(OFFSET(E650,-25,0,24,1)&lt;&gt;"",ROW(OFFSET(E650,-25,0,24,1)))),)+1)</f>
        <v>339</v>
      </c>
      <c r="F650" s="65" t="s">
        <v>18</v>
      </c>
      <c r="G650" s="65">
        <v>8</v>
      </c>
      <c r="H650" s="65" t="s">
        <v>239</v>
      </c>
      <c r="I650" s="65"/>
      <c r="J650" s="69"/>
      <c r="K650" s="69"/>
      <c r="L650" s="70" t="s">
        <v>454</v>
      </c>
      <c r="M650" s="71" t="s">
        <v>455</v>
      </c>
      <c r="P650" s="17"/>
      <c r="Q650" s="17"/>
    </row>
    <row r="651" spans="1:17" s="16" customFormat="1" ht="40.799999999999997" hidden="1" outlineLevel="1" x14ac:dyDescent="0.3">
      <c r="A651" s="75"/>
      <c r="B651" s="91"/>
      <c r="C651" s="65"/>
      <c r="D651" s="65" t="str">
        <f t="shared" ca="1" si="21"/>
        <v/>
      </c>
      <c r="E651" s="65" t="str" cm="1">
        <f t="array" aca="1" ref="E651" ca="1">IF(ISNUMBER(SEARCH("Bit", $J651)), "", INDEX(E:E,MAX(IF(OFFSET(E651,-25,0,24,1)&lt;&gt;"",ROW(OFFSET(E651,-25,0,24,1)))),)+1)</f>
        <v/>
      </c>
      <c r="F651" s="65"/>
      <c r="G651" s="65"/>
      <c r="H651" s="65"/>
      <c r="I651" s="65"/>
      <c r="J651" s="69" t="s">
        <v>24</v>
      </c>
      <c r="K651" s="69"/>
      <c r="L651" s="70" t="s">
        <v>460</v>
      </c>
      <c r="M651" s="71" t="s">
        <v>461</v>
      </c>
      <c r="P651" s="17"/>
      <c r="Q651" s="17"/>
    </row>
    <row r="652" spans="1:17" s="16" customFormat="1" ht="15.6" collapsed="1" x14ac:dyDescent="0.3">
      <c r="A652" s="75"/>
      <c r="B652" s="91" t="s">
        <v>713</v>
      </c>
      <c r="C652" s="65" t="s">
        <v>229</v>
      </c>
      <c r="D652" s="65" t="str">
        <f t="shared" ca="1" si="21"/>
        <v>0x154</v>
      </c>
      <c r="E652" s="65" cm="1">
        <f t="array" aca="1" ref="E652" ca="1">IF(ISNUMBER(SEARCH("Bit", $J652)), "", INDEX(E:E,MAX(IF(OFFSET(E652,-25,0,24,1)&lt;&gt;"",ROW(OFFSET(E652,-25,0,24,1)))),)+1)</f>
        <v>340</v>
      </c>
      <c r="F652" s="65" t="s">
        <v>18</v>
      </c>
      <c r="G652" s="65">
        <v>8</v>
      </c>
      <c r="H652" s="65" t="s">
        <v>239</v>
      </c>
      <c r="I652" s="65"/>
      <c r="J652" s="69"/>
      <c r="K652" s="69"/>
      <c r="L652" s="70" t="s">
        <v>454</v>
      </c>
      <c r="M652" s="71" t="s">
        <v>455</v>
      </c>
      <c r="P652" s="17"/>
      <c r="Q652" s="17"/>
    </row>
    <row r="653" spans="1:17" s="16" customFormat="1" ht="40.799999999999997" hidden="1" outlineLevel="1" x14ac:dyDescent="0.3">
      <c r="A653" s="75"/>
      <c r="B653" s="91"/>
      <c r="C653" s="65"/>
      <c r="D653" s="65" t="str">
        <f t="shared" ca="1" si="21"/>
        <v/>
      </c>
      <c r="E653" s="65" t="str" cm="1">
        <f t="array" aca="1" ref="E653" ca="1">IF(ISNUMBER(SEARCH("Bit", $J653)), "", INDEX(E:E,MAX(IF(OFFSET(E653,-25,0,24,1)&lt;&gt;"",ROW(OFFSET(E653,-25,0,24,1)))),)+1)</f>
        <v/>
      </c>
      <c r="F653" s="65"/>
      <c r="G653" s="65"/>
      <c r="H653" s="65"/>
      <c r="I653" s="65"/>
      <c r="J653" s="69" t="s">
        <v>24</v>
      </c>
      <c r="K653" s="69"/>
      <c r="L653" s="70" t="s">
        <v>460</v>
      </c>
      <c r="M653" s="71" t="s">
        <v>461</v>
      </c>
      <c r="P653" s="17"/>
      <c r="Q653" s="17"/>
    </row>
    <row r="654" spans="1:17" s="16" customFormat="1" ht="15.6" collapsed="1" x14ac:dyDescent="0.3">
      <c r="A654" s="75"/>
      <c r="B654" s="91" t="s">
        <v>714</v>
      </c>
      <c r="C654" s="65" t="s">
        <v>229</v>
      </c>
      <c r="D654" s="65" t="str">
        <f t="shared" ca="1" si="21"/>
        <v>0x155</v>
      </c>
      <c r="E654" s="65" cm="1">
        <f t="array" aca="1" ref="E654" ca="1">IF(ISNUMBER(SEARCH("Bit", $J654)), "", INDEX(E:E,MAX(IF(OFFSET(E654,-25,0,24,1)&lt;&gt;"",ROW(OFFSET(E654,-25,0,24,1)))),)+1)</f>
        <v>341</v>
      </c>
      <c r="F654" s="65" t="s">
        <v>18</v>
      </c>
      <c r="G654" s="65">
        <v>8</v>
      </c>
      <c r="H654" s="65" t="s">
        <v>239</v>
      </c>
      <c r="I654" s="65"/>
      <c r="J654" s="69"/>
      <c r="K654" s="69"/>
      <c r="L654" s="70" t="s">
        <v>454</v>
      </c>
      <c r="M654" s="71" t="s">
        <v>455</v>
      </c>
      <c r="P654" s="17"/>
      <c r="Q654" s="17"/>
    </row>
    <row r="655" spans="1:17" s="16" customFormat="1" ht="40.799999999999997" hidden="1" outlineLevel="1" x14ac:dyDescent="0.3">
      <c r="A655" s="75"/>
      <c r="B655" s="91"/>
      <c r="C655" s="65"/>
      <c r="D655" s="65" t="str">
        <f t="shared" ca="1" si="21"/>
        <v/>
      </c>
      <c r="E655" s="65" t="str" cm="1">
        <f t="array" aca="1" ref="E655" ca="1">IF(ISNUMBER(SEARCH("Bit", $J655)), "", INDEX(E:E,MAX(IF(OFFSET(E655,-25,0,24,1)&lt;&gt;"",ROW(OFFSET(E655,-25,0,24,1)))),)+1)</f>
        <v/>
      </c>
      <c r="F655" s="65"/>
      <c r="G655" s="65"/>
      <c r="H655" s="65"/>
      <c r="I655" s="65"/>
      <c r="J655" s="69" t="s">
        <v>24</v>
      </c>
      <c r="K655" s="69"/>
      <c r="L655" s="70" t="s">
        <v>458</v>
      </c>
      <c r="M655" s="71" t="s">
        <v>459</v>
      </c>
      <c r="P655" s="17"/>
      <c r="Q655" s="17"/>
    </row>
    <row r="656" spans="1:17" s="16" customFormat="1" ht="15.6" collapsed="1" x14ac:dyDescent="0.3">
      <c r="A656" s="75"/>
      <c r="B656" s="91" t="s">
        <v>715</v>
      </c>
      <c r="C656" s="65" t="s">
        <v>229</v>
      </c>
      <c r="D656" s="65" t="str">
        <f t="shared" ca="1" si="21"/>
        <v>0x156</v>
      </c>
      <c r="E656" s="65" cm="1">
        <f t="array" aca="1" ref="E656" ca="1">IF(ISNUMBER(SEARCH("Bit", $J656)), "", INDEX(E:E,MAX(IF(OFFSET(E656,-25,0,24,1)&lt;&gt;"",ROW(OFFSET(E656,-25,0,24,1)))),)+1)</f>
        <v>342</v>
      </c>
      <c r="F656" s="65" t="s">
        <v>18</v>
      </c>
      <c r="G656" s="65">
        <v>8</v>
      </c>
      <c r="H656" s="65" t="s">
        <v>239</v>
      </c>
      <c r="I656" s="65"/>
      <c r="J656" s="69"/>
      <c r="K656" s="69"/>
      <c r="L656" s="70" t="s">
        <v>454</v>
      </c>
      <c r="M656" s="71" t="s">
        <v>455</v>
      </c>
      <c r="P656" s="17"/>
      <c r="Q656" s="17"/>
    </row>
    <row r="657" spans="1:17" s="16" customFormat="1" ht="40.799999999999997" hidden="1" outlineLevel="1" x14ac:dyDescent="0.3">
      <c r="A657" s="75"/>
      <c r="B657" s="91"/>
      <c r="C657" s="65"/>
      <c r="D657" s="65" t="str">
        <f t="shared" ca="1" si="21"/>
        <v/>
      </c>
      <c r="E657" s="65" t="str" cm="1">
        <f t="array" aca="1" ref="E657" ca="1">IF(ISNUMBER(SEARCH("Bit", $J657)), "", INDEX(E:E,MAX(IF(OFFSET(E657,-25,0,24,1)&lt;&gt;"",ROW(OFFSET(E657,-25,0,24,1)))),)+1)</f>
        <v/>
      </c>
      <c r="F657" s="65"/>
      <c r="G657" s="65"/>
      <c r="H657" s="65"/>
      <c r="I657" s="65"/>
      <c r="J657" s="69" t="s">
        <v>24</v>
      </c>
      <c r="K657" s="69"/>
      <c r="L657" s="70" t="s">
        <v>458</v>
      </c>
      <c r="M657" s="71" t="s">
        <v>459</v>
      </c>
      <c r="P657" s="17"/>
      <c r="Q657" s="17"/>
    </row>
    <row r="658" spans="1:17" s="16" customFormat="1" ht="15.6" collapsed="1" x14ac:dyDescent="0.3">
      <c r="A658" s="75"/>
      <c r="B658" s="91" t="str">
        <f ca="1">"PARITY_"&amp;((E658-256+1)/8)&amp;"_16"</f>
        <v>PARITY_11_16</v>
      </c>
      <c r="C658" s="65" t="s">
        <v>229</v>
      </c>
      <c r="D658" s="65" t="str">
        <f ca="1">IF(E658&lt;&gt;"","0x"&amp;DEC2HEX(E658,3),"")</f>
        <v>0x157</v>
      </c>
      <c r="E658" s="65" cm="1">
        <f t="array" aca="1" ref="E658" ca="1">IF(ISNUMBER(SEARCH("Bit", $J658)), "", INDEX(E:E,MAX(IF(OFFSET(E658,-25,0,24,1)&lt;&gt;"",ROW(OFFSET(E658,-25,0,24,1)))),)+1)</f>
        <v>343</v>
      </c>
      <c r="F658" s="65" t="s">
        <v>18</v>
      </c>
      <c r="G658" s="65">
        <v>8</v>
      </c>
      <c r="H658" s="65" t="s">
        <v>239</v>
      </c>
      <c r="I658" s="65"/>
      <c r="J658" s="69"/>
      <c r="K658" s="69"/>
      <c r="L658" s="70"/>
      <c r="M658" s="71"/>
      <c r="P658" s="17"/>
      <c r="Q658" s="17"/>
    </row>
    <row r="659" spans="1:17" s="16" customFormat="1" ht="15.6" hidden="1" outlineLevel="1" x14ac:dyDescent="0.3">
      <c r="A659" s="75"/>
      <c r="B659" s="91"/>
      <c r="C659" s="65"/>
      <c r="D659" s="65" t="str">
        <f ca="1">IF(E659&lt;&gt;"","0x"&amp;DEC2HEX(E659,3),"")</f>
        <v/>
      </c>
      <c r="E659" s="65" t="str" cm="1">
        <f t="array" aca="1" ref="E659" ca="1">IF(ISNUMBER(SEARCH("Bit", $J659)), "", INDEX(E:E,MAX(IF(OFFSET(E659,-25,0,24,1)&lt;&gt;"",ROW(OFFSET(E659,-25,0,24,1)))),)+1)</f>
        <v/>
      </c>
      <c r="F659" s="65"/>
      <c r="G659" s="65"/>
      <c r="H659" s="65"/>
      <c r="I659" s="65"/>
      <c r="J659" s="69" t="s">
        <v>303</v>
      </c>
      <c r="K659" s="69"/>
      <c r="L659" s="70" t="s">
        <v>20</v>
      </c>
      <c r="M659" s="71"/>
      <c r="P659" s="17"/>
      <c r="Q659" s="17"/>
    </row>
    <row r="660" spans="1:17" s="16" customFormat="1" ht="15.6" hidden="1" outlineLevel="1" x14ac:dyDescent="0.3">
      <c r="A660" s="75"/>
      <c r="B660" s="91"/>
      <c r="C660" s="65"/>
      <c r="D660" s="65" t="str">
        <f ca="1">IF(E660&lt;&gt;"","0x"&amp;DEC2HEX(E660,3),"")</f>
        <v/>
      </c>
      <c r="E660" s="65" t="str" cm="1">
        <f t="array" aca="1" ref="E660" ca="1">IF(ISNUMBER(SEARCH("Bit", $J660)), "", INDEX(E:E,MAX(IF(OFFSET(E660,-25,0,24,1)&lt;&gt;"",ROW(OFFSET(E660,-25,0,24,1)))),)+1)</f>
        <v/>
      </c>
      <c r="F660" s="65"/>
      <c r="G660" s="65"/>
      <c r="H660" s="65"/>
      <c r="I660" s="65"/>
      <c r="J660" s="69" t="s">
        <v>23</v>
      </c>
      <c r="K660" s="69"/>
      <c r="L660" s="70" t="s">
        <v>21</v>
      </c>
      <c r="M660" s="71"/>
      <c r="P660" s="17"/>
      <c r="Q660" s="17"/>
    </row>
    <row r="661" spans="1:17" s="16" customFormat="1" ht="15.6" collapsed="1" x14ac:dyDescent="0.3">
      <c r="A661" s="75"/>
      <c r="B661" s="91" t="s">
        <v>759</v>
      </c>
      <c r="C661" s="65" t="s">
        <v>229</v>
      </c>
      <c r="D661" s="65" t="str">
        <f t="shared" ca="1" si="21"/>
        <v>0x158</v>
      </c>
      <c r="E661" s="65" cm="1">
        <f t="array" aca="1" ref="E661" ca="1">IF(ISNUMBER(SEARCH("Bit", $J661)), "", INDEX(E:E,MAX(IF(OFFSET(E661,-25,0,24,1)&lt;&gt;"",ROW(OFFSET(E661,-25,0,24,1)))),)+1)</f>
        <v>344</v>
      </c>
      <c r="F661" s="65" t="s">
        <v>18</v>
      </c>
      <c r="G661" s="65">
        <v>8</v>
      </c>
      <c r="H661" s="65" t="s">
        <v>239</v>
      </c>
      <c r="I661" s="65"/>
      <c r="J661" s="69"/>
      <c r="K661" s="69"/>
      <c r="L661" s="70" t="s">
        <v>454</v>
      </c>
      <c r="M661" s="71" t="s">
        <v>455</v>
      </c>
      <c r="P661" s="17"/>
      <c r="Q661" s="17"/>
    </row>
    <row r="662" spans="1:17" s="16" customFormat="1" ht="30.6" hidden="1" outlineLevel="1" x14ac:dyDescent="0.3">
      <c r="A662" s="75"/>
      <c r="B662" s="91"/>
      <c r="C662" s="65"/>
      <c r="D662" s="65" t="str">
        <f t="shared" ca="1" si="21"/>
        <v/>
      </c>
      <c r="E662" s="65" t="str" cm="1">
        <f t="array" aca="1" ref="E662" ca="1">IF(ISNUMBER(SEARCH("Bit", $J662)), "", INDEX(E:E,MAX(IF(OFFSET(E662,-25,0,24,1)&lt;&gt;"",ROW(OFFSET(E662,-25,0,24,1)))),)+1)</f>
        <v/>
      </c>
      <c r="F662" s="65"/>
      <c r="G662" s="65"/>
      <c r="H662" s="65"/>
      <c r="I662" s="65"/>
      <c r="J662" s="69" t="s">
        <v>24</v>
      </c>
      <c r="K662" s="69"/>
      <c r="L662" s="70" t="s">
        <v>692</v>
      </c>
      <c r="M662" s="71" t="s">
        <v>693</v>
      </c>
      <c r="P662" s="17"/>
      <c r="Q662" s="17"/>
    </row>
    <row r="663" spans="1:17" s="16" customFormat="1" ht="15.6" collapsed="1" x14ac:dyDescent="0.3">
      <c r="A663" s="75"/>
      <c r="B663" s="91" t="s">
        <v>760</v>
      </c>
      <c r="C663" s="65" t="s">
        <v>229</v>
      </c>
      <c r="D663" s="65" t="str">
        <f t="shared" ca="1" si="21"/>
        <v>0x159</v>
      </c>
      <c r="E663" s="65" cm="1">
        <f t="array" aca="1" ref="E663" ca="1">IF(ISNUMBER(SEARCH("Bit", $J663)), "", INDEX(E:E,MAX(IF(OFFSET(E663,-25,0,24,1)&lt;&gt;"",ROW(OFFSET(E663,-25,0,24,1)))),)+1)</f>
        <v>345</v>
      </c>
      <c r="F663" s="65" t="s">
        <v>18</v>
      </c>
      <c r="G663" s="65">
        <v>8</v>
      </c>
      <c r="H663" s="65" t="s">
        <v>239</v>
      </c>
      <c r="I663" s="65"/>
      <c r="J663" s="69"/>
      <c r="K663" s="69"/>
      <c r="L663" s="70" t="s">
        <v>454</v>
      </c>
      <c r="M663" s="71" t="s">
        <v>455</v>
      </c>
      <c r="P663" s="17"/>
      <c r="Q663" s="17"/>
    </row>
    <row r="664" spans="1:17" s="16" customFormat="1" ht="30.6" hidden="1" outlineLevel="1" x14ac:dyDescent="0.3">
      <c r="A664" s="75"/>
      <c r="B664" s="91"/>
      <c r="C664" s="65"/>
      <c r="D664" s="65" t="str">
        <f t="shared" ca="1" si="21"/>
        <v/>
      </c>
      <c r="E664" s="65" t="str" cm="1">
        <f t="array" aca="1" ref="E664" ca="1">IF(ISNUMBER(SEARCH("Bit", $J664)), "", INDEX(E:E,MAX(IF(OFFSET(E664,-25,0,24,1)&lt;&gt;"",ROW(OFFSET(E664,-25,0,24,1)))),)+1)</f>
        <v/>
      </c>
      <c r="F664" s="65"/>
      <c r="G664" s="65"/>
      <c r="H664" s="65"/>
      <c r="I664" s="65"/>
      <c r="J664" s="69" t="s">
        <v>24</v>
      </c>
      <c r="K664" s="69"/>
      <c r="L664" s="70" t="s">
        <v>692</v>
      </c>
      <c r="M664" s="71" t="s">
        <v>693</v>
      </c>
      <c r="P664" s="17"/>
      <c r="Q664" s="17"/>
    </row>
    <row r="665" spans="1:17" s="16" customFormat="1" ht="15.6" collapsed="1" x14ac:dyDescent="0.3">
      <c r="A665" s="75"/>
      <c r="B665" s="91" t="s">
        <v>761</v>
      </c>
      <c r="C665" s="65" t="s">
        <v>229</v>
      </c>
      <c r="D665" s="65" t="str">
        <f t="shared" ref="D665:D668" ca="1" si="23">IF(E665&lt;&gt;"","0x"&amp;DEC2HEX(E665,3),"")</f>
        <v>0x15A</v>
      </c>
      <c r="E665" s="65" cm="1">
        <f t="array" aca="1" ref="E665" ca="1">IF(ISNUMBER(SEARCH("Bit", $J665)), "", INDEX(E:E,MAX(IF(OFFSET(E665,-25,0,24,1)&lt;&gt;"",ROW(OFFSET(E665,-25,0,24,1)))),)+1)</f>
        <v>346</v>
      </c>
      <c r="F665" s="65" t="s">
        <v>18</v>
      </c>
      <c r="G665" s="65">
        <v>8</v>
      </c>
      <c r="H665" s="65" t="s">
        <v>239</v>
      </c>
      <c r="I665" s="65"/>
      <c r="J665" s="69"/>
      <c r="K665" s="69"/>
      <c r="L665" s="70" t="s">
        <v>454</v>
      </c>
      <c r="M665" s="71" t="s">
        <v>455</v>
      </c>
      <c r="P665" s="17"/>
      <c r="Q665" s="17"/>
    </row>
    <row r="666" spans="1:17" s="16" customFormat="1" ht="30.6" hidden="1" outlineLevel="1" x14ac:dyDescent="0.3">
      <c r="A666" s="75"/>
      <c r="B666" s="91"/>
      <c r="C666" s="65"/>
      <c r="D666" s="65" t="str">
        <f t="shared" ca="1" si="23"/>
        <v/>
      </c>
      <c r="E666" s="65" t="str" cm="1">
        <f t="array" aca="1" ref="E666" ca="1">IF(ISNUMBER(SEARCH("Bit", $J666)), "", INDEX(E:E,MAX(IF(OFFSET(E666,-25,0,24,1)&lt;&gt;"",ROW(OFFSET(E666,-25,0,24,1)))),)+1)</f>
        <v/>
      </c>
      <c r="F666" s="65"/>
      <c r="G666" s="65"/>
      <c r="H666" s="65"/>
      <c r="I666" s="65"/>
      <c r="J666" s="69" t="s">
        <v>24</v>
      </c>
      <c r="K666" s="69"/>
      <c r="L666" s="70" t="s">
        <v>692</v>
      </c>
      <c r="M666" s="71" t="s">
        <v>693</v>
      </c>
      <c r="P666" s="17"/>
      <c r="Q666" s="17"/>
    </row>
    <row r="667" spans="1:17" s="16" customFormat="1" ht="15.6" collapsed="1" x14ac:dyDescent="0.3">
      <c r="A667" s="75"/>
      <c r="B667" s="91" t="s">
        <v>762</v>
      </c>
      <c r="C667" s="65" t="s">
        <v>229</v>
      </c>
      <c r="D667" s="65" t="str">
        <f t="shared" ca="1" si="23"/>
        <v>0x15B</v>
      </c>
      <c r="E667" s="65" cm="1">
        <f t="array" aca="1" ref="E667" ca="1">IF(ISNUMBER(SEARCH("Bit", $J667)), "", INDEX(E:E,MAX(IF(OFFSET(E667,-25,0,24,1)&lt;&gt;"",ROW(OFFSET(E667,-25,0,24,1)))),)+1)</f>
        <v>347</v>
      </c>
      <c r="F667" s="65" t="s">
        <v>18</v>
      </c>
      <c r="G667" s="65">
        <v>8</v>
      </c>
      <c r="H667" s="65" t="s">
        <v>239</v>
      </c>
      <c r="I667" s="65"/>
      <c r="J667" s="69"/>
      <c r="K667" s="69"/>
      <c r="L667" s="70" t="s">
        <v>454</v>
      </c>
      <c r="M667" s="71" t="s">
        <v>455</v>
      </c>
      <c r="P667" s="17"/>
      <c r="Q667" s="17"/>
    </row>
    <row r="668" spans="1:17" s="16" customFormat="1" ht="30.6" hidden="1" outlineLevel="1" x14ac:dyDescent="0.3">
      <c r="A668" s="75"/>
      <c r="B668" s="91"/>
      <c r="C668" s="65"/>
      <c r="D668" s="65" t="str">
        <f t="shared" ca="1" si="23"/>
        <v/>
      </c>
      <c r="E668" s="65" t="str" cm="1">
        <f t="array" aca="1" ref="E668" ca="1">IF(ISNUMBER(SEARCH("Bit", $J668)), "", INDEX(E:E,MAX(IF(OFFSET(E668,-25,0,24,1)&lt;&gt;"",ROW(OFFSET(E668,-25,0,24,1)))),)+1)</f>
        <v/>
      </c>
      <c r="F668" s="65"/>
      <c r="G668" s="65"/>
      <c r="H668" s="65"/>
      <c r="I668" s="65"/>
      <c r="J668" s="69" t="s">
        <v>24</v>
      </c>
      <c r="K668" s="69"/>
      <c r="L668" s="70" t="s">
        <v>692</v>
      </c>
      <c r="M668" s="71" t="s">
        <v>693</v>
      </c>
      <c r="P668" s="17"/>
      <c r="Q668" s="17"/>
    </row>
    <row r="669" spans="1:17" s="16" customFormat="1" ht="15.6" collapsed="1" x14ac:dyDescent="0.3">
      <c r="A669" s="75"/>
      <c r="B669" s="91" t="s">
        <v>716</v>
      </c>
      <c r="C669" s="65" t="s">
        <v>229</v>
      </c>
      <c r="D669" s="65" t="str">
        <f t="shared" ca="1" si="21"/>
        <v>0x15C</v>
      </c>
      <c r="E669" s="65" cm="1">
        <f t="array" aca="1" ref="E669" ca="1">IF(ISNUMBER(SEARCH("Bit", $J669)), "", INDEX(E:E,MAX(IF(OFFSET(E669,-25,0,24,1)&lt;&gt;"",ROW(OFFSET(E669,-25,0,24,1)))),)+1)</f>
        <v>348</v>
      </c>
      <c r="F669" s="65" t="s">
        <v>18</v>
      </c>
      <c r="G669" s="65">
        <v>8</v>
      </c>
      <c r="H669" s="65" t="s">
        <v>239</v>
      </c>
      <c r="I669" s="65"/>
      <c r="J669" s="69"/>
      <c r="K669" s="69"/>
      <c r="L669" s="70" t="s">
        <v>454</v>
      </c>
      <c r="M669" s="71" t="s">
        <v>455</v>
      </c>
      <c r="P669" s="17"/>
      <c r="Q669" s="17"/>
    </row>
    <row r="670" spans="1:17" s="16" customFormat="1" ht="51" hidden="1" outlineLevel="1" x14ac:dyDescent="0.3">
      <c r="A670" s="75"/>
      <c r="B670" s="91"/>
      <c r="C670" s="65"/>
      <c r="D670" s="65" t="str">
        <f t="shared" ca="1" si="21"/>
        <v/>
      </c>
      <c r="E670" s="65" t="str" cm="1">
        <f t="array" aca="1" ref="E670" ca="1">IF(ISNUMBER(SEARCH("Bit", $J670)), "", INDEX(E:E,MAX(IF(OFFSET(E670,-25,0,24,1)&lt;&gt;"",ROW(OFFSET(E670,-25,0,24,1)))),)+1)</f>
        <v/>
      </c>
      <c r="F670" s="65"/>
      <c r="G670" s="65"/>
      <c r="H670" s="65"/>
      <c r="I670" s="65"/>
      <c r="J670" s="69" t="s">
        <v>24</v>
      </c>
      <c r="K670" s="69"/>
      <c r="L670" s="70" t="s">
        <v>462</v>
      </c>
      <c r="M670" s="71" t="s">
        <v>463</v>
      </c>
      <c r="P670" s="17"/>
      <c r="Q670" s="17"/>
    </row>
    <row r="671" spans="1:17" s="16" customFormat="1" ht="15.6" collapsed="1" x14ac:dyDescent="0.3">
      <c r="A671" s="75"/>
      <c r="B671" s="91" t="s">
        <v>717</v>
      </c>
      <c r="C671" s="65" t="s">
        <v>229</v>
      </c>
      <c r="D671" s="65" t="str">
        <f t="shared" ca="1" si="21"/>
        <v>0x15D</v>
      </c>
      <c r="E671" s="65" cm="1">
        <f t="array" aca="1" ref="E671" ca="1">IF(ISNUMBER(SEARCH("Bit", $J671)), "", INDEX(E:E,MAX(IF(OFFSET(E671,-25,0,24,1)&lt;&gt;"",ROW(OFFSET(E671,-25,0,24,1)))),)+1)</f>
        <v>349</v>
      </c>
      <c r="F671" s="65" t="s">
        <v>18</v>
      </c>
      <c r="G671" s="65">
        <v>8</v>
      </c>
      <c r="H671" s="65" t="s">
        <v>239</v>
      </c>
      <c r="I671" s="65"/>
      <c r="J671" s="69"/>
      <c r="K671" s="69"/>
      <c r="L671" s="70" t="s">
        <v>454</v>
      </c>
      <c r="M671" s="71" t="s">
        <v>455</v>
      </c>
      <c r="P671" s="17"/>
      <c r="Q671" s="17"/>
    </row>
    <row r="672" spans="1:17" s="16" customFormat="1" ht="51" hidden="1" outlineLevel="1" x14ac:dyDescent="0.3">
      <c r="A672" s="75"/>
      <c r="B672" s="91"/>
      <c r="C672" s="65"/>
      <c r="D672" s="65" t="str">
        <f t="shared" ca="1" si="21"/>
        <v/>
      </c>
      <c r="E672" s="65" t="str" cm="1">
        <f t="array" aca="1" ref="E672" ca="1">IF(ISNUMBER(SEARCH("Bit", $J672)), "", INDEX(E:E,MAX(IF(OFFSET(E672,-25,0,24,1)&lt;&gt;"",ROW(OFFSET(E672,-25,0,24,1)))),)+1)</f>
        <v/>
      </c>
      <c r="F672" s="65"/>
      <c r="G672" s="65"/>
      <c r="H672" s="65"/>
      <c r="I672" s="65"/>
      <c r="J672" s="69" t="s">
        <v>24</v>
      </c>
      <c r="K672" s="69"/>
      <c r="L672" s="70" t="s">
        <v>462</v>
      </c>
      <c r="M672" s="71" t="s">
        <v>463</v>
      </c>
      <c r="P672" s="17"/>
      <c r="Q672" s="17"/>
    </row>
    <row r="673" spans="1:17" s="16" customFormat="1" ht="15.6" collapsed="1" x14ac:dyDescent="0.3">
      <c r="A673" s="75"/>
      <c r="B673" s="91" t="s">
        <v>707</v>
      </c>
      <c r="C673" s="65" t="s">
        <v>229</v>
      </c>
      <c r="D673" s="65" t="str">
        <f t="shared" ca="1" si="21"/>
        <v>0x15E</v>
      </c>
      <c r="E673" s="65" cm="1">
        <f t="array" aca="1" ref="E673" ca="1">IF(ISNUMBER(SEARCH("Bit", $J673)), "", INDEX(E:E,MAX(IF(OFFSET(E673,-25,0,24,1)&lt;&gt;"",ROW(OFFSET(E673,-25,0,24,1)))),)+1)</f>
        <v>350</v>
      </c>
      <c r="F673" s="65" t="s">
        <v>18</v>
      </c>
      <c r="G673" s="65">
        <v>8</v>
      </c>
      <c r="H673" s="65" t="s">
        <v>239</v>
      </c>
      <c r="I673" s="65"/>
      <c r="J673" s="69"/>
      <c r="K673" s="69"/>
      <c r="L673" s="70" t="s">
        <v>454</v>
      </c>
      <c r="M673" s="71" t="s">
        <v>455</v>
      </c>
      <c r="P673" s="17"/>
      <c r="Q673" s="17"/>
    </row>
    <row r="674" spans="1:17" s="16" customFormat="1" ht="40.799999999999997" hidden="1" outlineLevel="1" x14ac:dyDescent="0.3">
      <c r="A674" s="75"/>
      <c r="B674" s="91"/>
      <c r="C674" s="65"/>
      <c r="D674" s="65" t="str">
        <f t="shared" ca="1" si="21"/>
        <v/>
      </c>
      <c r="E674" s="65" t="str" cm="1">
        <f t="array" aca="1" ref="E674" ca="1">IF(ISNUMBER(SEARCH("Bit", $J674)), "", INDEX(E:E,MAX(IF(OFFSET(E674,-25,0,24,1)&lt;&gt;"",ROW(OFFSET(E674,-25,0,24,1)))),)+1)</f>
        <v/>
      </c>
      <c r="F674" s="65"/>
      <c r="G674" s="65"/>
      <c r="H674" s="65"/>
      <c r="I674" s="65"/>
      <c r="J674" s="69" t="s">
        <v>24</v>
      </c>
      <c r="K674" s="69"/>
      <c r="L674" s="70" t="s">
        <v>456</v>
      </c>
      <c r="M674" s="71" t="s">
        <v>457</v>
      </c>
      <c r="P674" s="17"/>
      <c r="Q674" s="17"/>
    </row>
    <row r="675" spans="1:17" s="16" customFormat="1" ht="15.6" collapsed="1" x14ac:dyDescent="0.3">
      <c r="A675" s="75"/>
      <c r="B675" s="91" t="str">
        <f ca="1">"PARITY_"&amp;((E675-256+1)/8)&amp;"_16"</f>
        <v>PARITY_12_16</v>
      </c>
      <c r="C675" s="65" t="s">
        <v>229</v>
      </c>
      <c r="D675" s="65" t="str">
        <f ca="1">IF(E675&lt;&gt;"","0x"&amp;DEC2HEX(E675,3),"")</f>
        <v>0x15F</v>
      </c>
      <c r="E675" s="65" cm="1">
        <f t="array" aca="1" ref="E675" ca="1">IF(ISNUMBER(SEARCH("Bit", $J675)), "", INDEX(E:E,MAX(IF(OFFSET(E675,-25,0,24,1)&lt;&gt;"",ROW(OFFSET(E675,-25,0,24,1)))),)+1)</f>
        <v>351</v>
      </c>
      <c r="F675" s="65" t="s">
        <v>18</v>
      </c>
      <c r="G675" s="65">
        <v>8</v>
      </c>
      <c r="H675" s="65" t="s">
        <v>239</v>
      </c>
      <c r="I675" s="65"/>
      <c r="J675" s="69"/>
      <c r="K675" s="69"/>
      <c r="L675" s="70"/>
      <c r="M675" s="71"/>
      <c r="P675" s="17"/>
      <c r="Q675" s="17"/>
    </row>
    <row r="676" spans="1:17" s="16" customFormat="1" ht="15.6" hidden="1" outlineLevel="1" x14ac:dyDescent="0.3">
      <c r="A676" s="75"/>
      <c r="B676" s="91"/>
      <c r="C676" s="65"/>
      <c r="D676" s="65" t="str">
        <f ca="1">IF(E676&lt;&gt;"","0x"&amp;DEC2HEX(E676,3),"")</f>
        <v/>
      </c>
      <c r="E676" s="65" t="str" cm="1">
        <f t="array" aca="1" ref="E676" ca="1">IF(ISNUMBER(SEARCH("Bit", $J676)), "", INDEX(E:E,MAX(IF(OFFSET(E676,-25,0,24,1)&lt;&gt;"",ROW(OFFSET(E676,-25,0,24,1)))),)+1)</f>
        <v/>
      </c>
      <c r="F676" s="65"/>
      <c r="G676" s="65"/>
      <c r="H676" s="65"/>
      <c r="I676" s="65"/>
      <c r="J676" s="69" t="s">
        <v>303</v>
      </c>
      <c r="K676" s="69"/>
      <c r="L676" s="70" t="s">
        <v>20</v>
      </c>
      <c r="M676" s="71"/>
      <c r="P676" s="17"/>
      <c r="Q676" s="17"/>
    </row>
    <row r="677" spans="1:17" s="16" customFormat="1" ht="15.6" hidden="1" outlineLevel="1" x14ac:dyDescent="0.3">
      <c r="A677" s="75"/>
      <c r="B677" s="91"/>
      <c r="C677" s="65"/>
      <c r="D677" s="65" t="str">
        <f ca="1">IF(E677&lt;&gt;"","0x"&amp;DEC2HEX(E677,3),"")</f>
        <v/>
      </c>
      <c r="E677" s="65" t="str" cm="1">
        <f t="array" aca="1" ref="E677" ca="1">IF(ISNUMBER(SEARCH("Bit", $J677)), "", INDEX(E:E,MAX(IF(OFFSET(E677,-25,0,24,1)&lt;&gt;"",ROW(OFFSET(E677,-25,0,24,1)))),)+1)</f>
        <v/>
      </c>
      <c r="F677" s="65"/>
      <c r="G677" s="65"/>
      <c r="H677" s="65"/>
      <c r="I677" s="65"/>
      <c r="J677" s="69" t="s">
        <v>23</v>
      </c>
      <c r="K677" s="69"/>
      <c r="L677" s="70" t="s">
        <v>21</v>
      </c>
      <c r="M677" s="71"/>
      <c r="P677" s="17"/>
      <c r="Q677" s="17"/>
    </row>
    <row r="678" spans="1:17" s="16" customFormat="1" ht="15.6" collapsed="1" x14ac:dyDescent="0.3">
      <c r="A678" s="75"/>
      <c r="B678" s="91" t="s">
        <v>708</v>
      </c>
      <c r="C678" s="65" t="s">
        <v>229</v>
      </c>
      <c r="D678" s="65" t="str">
        <f t="shared" ca="1" si="21"/>
        <v>0x160</v>
      </c>
      <c r="E678" s="65" cm="1">
        <f t="array" aca="1" ref="E678" ca="1">IF(ISNUMBER(SEARCH("Bit", $J678)), "", INDEX(E:E,MAX(IF(OFFSET(E678,-25,0,24,1)&lt;&gt;"",ROW(OFFSET(E678,-25,0,24,1)))),)+1)</f>
        <v>352</v>
      </c>
      <c r="F678" s="65" t="s">
        <v>18</v>
      </c>
      <c r="G678" s="65">
        <v>8</v>
      </c>
      <c r="H678" s="65" t="s">
        <v>239</v>
      </c>
      <c r="I678" s="65"/>
      <c r="J678" s="69"/>
      <c r="K678" s="69"/>
      <c r="L678" s="70" t="s">
        <v>454</v>
      </c>
      <c r="M678" s="71" t="s">
        <v>455</v>
      </c>
      <c r="P678" s="17"/>
      <c r="Q678" s="17"/>
    </row>
    <row r="679" spans="1:17" s="16" customFormat="1" ht="40.799999999999997" hidden="1" outlineLevel="1" x14ac:dyDescent="0.3">
      <c r="A679" s="75"/>
      <c r="B679" s="91"/>
      <c r="C679" s="65"/>
      <c r="D679" s="65" t="str">
        <f t="shared" ca="1" si="21"/>
        <v/>
      </c>
      <c r="E679" s="65" t="str" cm="1">
        <f t="array" aca="1" ref="E679" ca="1">IF(ISNUMBER(SEARCH("Bit", $J679)), "", INDEX(E:E,MAX(IF(OFFSET(E679,-25,0,24,1)&lt;&gt;"",ROW(OFFSET(E679,-25,0,24,1)))),)+1)</f>
        <v/>
      </c>
      <c r="F679" s="65"/>
      <c r="G679" s="65"/>
      <c r="H679" s="65"/>
      <c r="I679" s="65"/>
      <c r="J679" s="69" t="s">
        <v>24</v>
      </c>
      <c r="K679" s="69"/>
      <c r="L679" s="70" t="s">
        <v>456</v>
      </c>
      <c r="M679" s="71" t="s">
        <v>457</v>
      </c>
      <c r="P679" s="17"/>
      <c r="Q679" s="17"/>
    </row>
    <row r="680" spans="1:17" s="16" customFormat="1" ht="15.6" collapsed="1" x14ac:dyDescent="0.3">
      <c r="A680" s="75"/>
      <c r="B680" s="91" t="s">
        <v>718</v>
      </c>
      <c r="C680" s="65" t="s">
        <v>229</v>
      </c>
      <c r="D680" s="65" t="str">
        <f t="shared" ca="1" si="21"/>
        <v>0x161</v>
      </c>
      <c r="E680" s="65" cm="1">
        <f t="array" aca="1" ref="E680" ca="1">IF(ISNUMBER(SEARCH("Bit", $J680)), "", INDEX(E:E,MAX(IF(OFFSET(E680,-25,0,24,1)&lt;&gt;"",ROW(OFFSET(E680,-25,0,24,1)))),)+1)</f>
        <v>353</v>
      </c>
      <c r="F680" s="65" t="s">
        <v>18</v>
      </c>
      <c r="G680" s="65">
        <v>8</v>
      </c>
      <c r="H680" s="65" t="s">
        <v>239</v>
      </c>
      <c r="I680" s="65"/>
      <c r="J680" s="69"/>
      <c r="K680" s="69"/>
      <c r="L680" s="70" t="s">
        <v>454</v>
      </c>
      <c r="M680" s="71" t="s">
        <v>455</v>
      </c>
      <c r="P680" s="17"/>
      <c r="Q680" s="17"/>
    </row>
    <row r="681" spans="1:17" s="16" customFormat="1" ht="15.6" hidden="1" outlineLevel="1" x14ac:dyDescent="0.3">
      <c r="A681" s="75"/>
      <c r="B681" s="91"/>
      <c r="C681" s="65"/>
      <c r="D681" s="65" t="str">
        <f t="shared" ca="1" si="21"/>
        <v/>
      </c>
      <c r="E681" s="65" t="str" cm="1">
        <f t="array" aca="1" ref="E681" ca="1">IF(ISNUMBER(SEARCH("Bit", $J681)), "", INDEX(E:E,MAX(IF(OFFSET(E681,-25,0,24,1)&lt;&gt;"",ROW(OFFSET(E681,-25,0,24,1)))),)+1)</f>
        <v/>
      </c>
      <c r="F681" s="65"/>
      <c r="G681" s="65"/>
      <c r="H681" s="65"/>
      <c r="I681" s="65"/>
      <c r="J681" s="69" t="s">
        <v>24</v>
      </c>
      <c r="K681" s="69"/>
      <c r="L681" s="70" t="s">
        <v>720</v>
      </c>
      <c r="M681" s="71"/>
      <c r="P681" s="17"/>
      <c r="Q681" s="17"/>
    </row>
    <row r="682" spans="1:17" s="16" customFormat="1" ht="15.6" collapsed="1" x14ac:dyDescent="0.3">
      <c r="A682" s="75"/>
      <c r="B682" s="91" t="s">
        <v>719</v>
      </c>
      <c r="C682" s="65" t="s">
        <v>229</v>
      </c>
      <c r="D682" s="65" t="str">
        <f t="shared" ca="1" si="21"/>
        <v>0x162</v>
      </c>
      <c r="E682" s="65" cm="1">
        <f t="array" aca="1" ref="E682" ca="1">IF(ISNUMBER(SEARCH("Bit", $J682)), "", INDEX(E:E,MAX(IF(OFFSET(E682,-25,0,24,1)&lt;&gt;"",ROW(OFFSET(E682,-25,0,24,1)))),)+1)</f>
        <v>354</v>
      </c>
      <c r="F682" s="65" t="s">
        <v>18</v>
      </c>
      <c r="G682" s="65">
        <v>8</v>
      </c>
      <c r="H682" s="65" t="s">
        <v>239</v>
      </c>
      <c r="I682" s="65"/>
      <c r="J682" s="69"/>
      <c r="K682" s="69"/>
      <c r="L682" s="70" t="s">
        <v>454</v>
      </c>
      <c r="M682" s="71" t="s">
        <v>455</v>
      </c>
      <c r="P682" s="17"/>
      <c r="Q682" s="17"/>
    </row>
    <row r="683" spans="1:17" s="16" customFormat="1" ht="15.6" hidden="1" outlineLevel="1" x14ac:dyDescent="0.3">
      <c r="A683" s="75"/>
      <c r="B683" s="91"/>
      <c r="C683" s="65"/>
      <c r="D683" s="65" t="str">
        <f t="shared" ca="1" si="21"/>
        <v/>
      </c>
      <c r="E683" s="65" t="str" cm="1">
        <f t="array" aca="1" ref="E683" ca="1">IF(ISNUMBER(SEARCH("Bit", $J683)), "", INDEX(E:E,MAX(IF(OFFSET(E683,-25,0,24,1)&lt;&gt;"",ROW(OFFSET(E683,-25,0,24,1)))),)+1)</f>
        <v/>
      </c>
      <c r="F683" s="65"/>
      <c r="G683" s="65"/>
      <c r="H683" s="65"/>
      <c r="I683" s="65"/>
      <c r="J683" s="69" t="s">
        <v>24</v>
      </c>
      <c r="K683" s="69"/>
      <c r="L683" s="70" t="s">
        <v>720</v>
      </c>
      <c r="M683" s="71"/>
      <c r="P683" s="17"/>
      <c r="Q683" s="17"/>
    </row>
    <row r="684" spans="1:17" s="16" customFormat="1" ht="15.6" collapsed="1" x14ac:dyDescent="0.3">
      <c r="A684" s="75"/>
      <c r="B684" s="91" t="s">
        <v>721</v>
      </c>
      <c r="C684" s="65" t="s">
        <v>229</v>
      </c>
      <c r="D684" s="65" t="str">
        <f t="shared" ca="1" si="21"/>
        <v>0x163</v>
      </c>
      <c r="E684" s="65" cm="1">
        <f t="array" aca="1" ref="E684" ca="1">IF(ISNUMBER(SEARCH("Bit", $J684)), "", INDEX(E:E,MAX(IF(OFFSET(E684,-25,0,24,1)&lt;&gt;"",ROW(OFFSET(E684,-25,0,24,1)))),)+1)</f>
        <v>355</v>
      </c>
      <c r="F684" s="65" t="s">
        <v>18</v>
      </c>
      <c r="G684" s="65">
        <v>8</v>
      </c>
      <c r="H684" s="65" t="s">
        <v>239</v>
      </c>
      <c r="I684" s="65"/>
      <c r="J684" s="69"/>
      <c r="K684" s="69"/>
      <c r="L684" s="70" t="s">
        <v>454</v>
      </c>
      <c r="M684" s="71" t="s">
        <v>455</v>
      </c>
      <c r="P684" s="17"/>
      <c r="Q684" s="17"/>
    </row>
    <row r="685" spans="1:17" s="16" customFormat="1" ht="15.6" hidden="1" outlineLevel="1" x14ac:dyDescent="0.3">
      <c r="A685" s="75"/>
      <c r="B685" s="91"/>
      <c r="C685" s="65"/>
      <c r="D685" s="65" t="str">
        <f t="shared" ca="1" si="21"/>
        <v/>
      </c>
      <c r="E685" s="65" t="str" cm="1">
        <f t="array" aca="1" ref="E685" ca="1">IF(ISNUMBER(SEARCH("Bit", $J685)), "", INDEX(E:E,MAX(IF(OFFSET(E685,-25,0,24,1)&lt;&gt;"",ROW(OFFSET(E685,-25,0,24,1)))),)+1)</f>
        <v/>
      </c>
      <c r="F685" s="65"/>
      <c r="G685" s="65"/>
      <c r="H685" s="65"/>
      <c r="I685" s="65"/>
      <c r="J685" s="69" t="s">
        <v>24</v>
      </c>
      <c r="K685" s="69"/>
      <c r="L685" s="70" t="s">
        <v>723</v>
      </c>
      <c r="M685" s="71"/>
      <c r="P685" s="17"/>
      <c r="Q685" s="17"/>
    </row>
    <row r="686" spans="1:17" s="16" customFormat="1" ht="15.6" collapsed="1" x14ac:dyDescent="0.3">
      <c r="A686" s="75"/>
      <c r="B686" s="91" t="s">
        <v>722</v>
      </c>
      <c r="C686" s="65" t="s">
        <v>229</v>
      </c>
      <c r="D686" s="65" t="str">
        <f t="shared" ca="1" si="21"/>
        <v>0x164</v>
      </c>
      <c r="E686" s="65" cm="1">
        <f t="array" aca="1" ref="E686" ca="1">IF(ISNUMBER(SEARCH("Bit", $J686)), "", INDEX(E:E,MAX(IF(OFFSET(E686,-25,0,24,1)&lt;&gt;"",ROW(OFFSET(E686,-25,0,24,1)))),)+1)</f>
        <v>356</v>
      </c>
      <c r="F686" s="65" t="s">
        <v>18</v>
      </c>
      <c r="G686" s="65">
        <v>8</v>
      </c>
      <c r="H686" s="65" t="s">
        <v>239</v>
      </c>
      <c r="I686" s="65"/>
      <c r="J686" s="69"/>
      <c r="K686" s="69"/>
      <c r="L686" s="70" t="s">
        <v>454</v>
      </c>
      <c r="M686" s="71" t="s">
        <v>455</v>
      </c>
      <c r="P686" s="17"/>
      <c r="Q686" s="17"/>
    </row>
    <row r="687" spans="1:17" s="16" customFormat="1" ht="15.6" hidden="1" outlineLevel="1" x14ac:dyDescent="0.3">
      <c r="A687" s="75"/>
      <c r="B687" s="91"/>
      <c r="C687" s="65"/>
      <c r="D687" s="65" t="str">
        <f t="shared" ca="1" si="21"/>
        <v/>
      </c>
      <c r="E687" s="65" t="str" cm="1">
        <f t="array" aca="1" ref="E687" ca="1">IF(ISNUMBER(SEARCH("Bit", $J687)), "", INDEX(E:E,MAX(IF(OFFSET(E687,-25,0,24,1)&lt;&gt;"",ROW(OFFSET(E687,-25,0,24,1)))),)+1)</f>
        <v/>
      </c>
      <c r="F687" s="65"/>
      <c r="G687" s="65"/>
      <c r="H687" s="65"/>
      <c r="I687" s="65"/>
      <c r="J687" s="69" t="s">
        <v>24</v>
      </c>
      <c r="K687" s="69"/>
      <c r="L687" s="70" t="s">
        <v>723</v>
      </c>
      <c r="M687" s="71"/>
      <c r="P687" s="17"/>
      <c r="Q687" s="17"/>
    </row>
    <row r="688" spans="1:17" s="16" customFormat="1" ht="15.6" collapsed="1" x14ac:dyDescent="0.3">
      <c r="A688" s="75"/>
      <c r="B688" s="91" t="s">
        <v>520</v>
      </c>
      <c r="C688" s="65" t="s">
        <v>229</v>
      </c>
      <c r="D688" s="65" t="str">
        <f t="shared" ca="1" si="21"/>
        <v>0x165</v>
      </c>
      <c r="E688" s="65" cm="1">
        <f t="array" aca="1" ref="E688" ca="1">IF(ISNUMBER(SEARCH("Bit", $J688)), "", INDEX(E:E,MAX(IF(OFFSET(E688,-25,0,24,1)&lt;&gt;"",ROW(OFFSET(E688,-25,0,24,1)))),)+1)</f>
        <v>357</v>
      </c>
      <c r="F688" s="65" t="s">
        <v>18</v>
      </c>
      <c r="G688" s="65">
        <v>8</v>
      </c>
      <c r="H688" s="65" t="s">
        <v>239</v>
      </c>
      <c r="I688" s="65"/>
      <c r="J688" s="69"/>
      <c r="K688" s="69"/>
      <c r="L688" s="70" t="s">
        <v>454</v>
      </c>
      <c r="M688" s="71"/>
      <c r="P688" s="17"/>
      <c r="Q688" s="17"/>
    </row>
    <row r="689" spans="1:17" s="16" customFormat="1" ht="40.799999999999997" hidden="1" outlineLevel="1" x14ac:dyDescent="0.3">
      <c r="A689" s="75"/>
      <c r="B689" s="91"/>
      <c r="C689" s="65"/>
      <c r="D689" s="65" t="str">
        <f t="shared" ca="1" si="21"/>
        <v/>
      </c>
      <c r="E689" s="65" t="str" cm="1">
        <f t="array" aca="1" ref="E689" ca="1">IF(ISNUMBER(SEARCH("Bit", $J689)), "", INDEX(E:E,MAX(IF(OFFSET(E689,-25,0,24,1)&lt;&gt;"",ROW(OFFSET(E689,-25,0,24,1)))),)+1)</f>
        <v/>
      </c>
      <c r="F689" s="65"/>
      <c r="G689" s="65"/>
      <c r="H689" s="65"/>
      <c r="I689" s="65"/>
      <c r="J689" s="69" t="s">
        <v>24</v>
      </c>
      <c r="K689" s="69"/>
      <c r="L689" s="70" t="s">
        <v>521</v>
      </c>
      <c r="M689" s="71" t="s">
        <v>522</v>
      </c>
      <c r="P689" s="17"/>
      <c r="Q689" s="17"/>
    </row>
    <row r="690" spans="1:17" s="16" customFormat="1" ht="15.6" collapsed="1" x14ac:dyDescent="0.3">
      <c r="A690" s="75"/>
      <c r="B690" s="91" t="s">
        <v>523</v>
      </c>
      <c r="C690" s="65" t="s">
        <v>229</v>
      </c>
      <c r="D690" s="65" t="str">
        <f t="shared" ref="D690:D707" ca="1" si="24">IF(E690&lt;&gt;"","0x"&amp;DEC2HEX(E690,3),"")</f>
        <v>0x166</v>
      </c>
      <c r="E690" s="65" cm="1">
        <f t="array" aca="1" ref="E690" ca="1">IF(ISNUMBER(SEARCH("Bit", $J690)), "", INDEX(E:E,MAX(IF(OFFSET(E690,-25,0,24,1)&lt;&gt;"",ROW(OFFSET(E690,-25,0,24,1)))),)+1)</f>
        <v>358</v>
      </c>
      <c r="F690" s="65" t="s">
        <v>18</v>
      </c>
      <c r="G690" s="65">
        <v>8</v>
      </c>
      <c r="H690" s="65" t="s">
        <v>239</v>
      </c>
      <c r="I690" s="65"/>
      <c r="J690" s="69"/>
      <c r="K690" s="69"/>
      <c r="L690" s="70" t="s">
        <v>454</v>
      </c>
      <c r="M690" s="71"/>
      <c r="P690" s="17"/>
      <c r="Q690" s="17"/>
    </row>
    <row r="691" spans="1:17" s="16" customFormat="1" ht="40.799999999999997" hidden="1" outlineLevel="1" x14ac:dyDescent="0.3">
      <c r="A691" s="75"/>
      <c r="B691" s="91"/>
      <c r="C691" s="65"/>
      <c r="D691" s="65" t="str">
        <f t="shared" ca="1" si="24"/>
        <v/>
      </c>
      <c r="E691" s="65" t="str" cm="1">
        <f t="array" aca="1" ref="E691" ca="1">IF(ISNUMBER(SEARCH("Bit", $J691)), "", INDEX(E:E,MAX(IF(OFFSET(E691,-25,0,24,1)&lt;&gt;"",ROW(OFFSET(E691,-25,0,24,1)))),)+1)</f>
        <v/>
      </c>
      <c r="F691" s="65"/>
      <c r="G691" s="65"/>
      <c r="H691" s="65"/>
      <c r="I691" s="65"/>
      <c r="J691" s="69" t="s">
        <v>24</v>
      </c>
      <c r="K691" s="69"/>
      <c r="L691" s="70" t="s">
        <v>521</v>
      </c>
      <c r="M691" s="71" t="s">
        <v>524</v>
      </c>
      <c r="P691" s="17"/>
      <c r="Q691" s="17"/>
    </row>
    <row r="692" spans="1:17" s="16" customFormat="1" ht="15.6" collapsed="1" x14ac:dyDescent="0.3">
      <c r="A692" s="75"/>
      <c r="B692" s="91" t="str">
        <f ca="1">"PARITY_"&amp;((E692-256+1)/8)&amp;"_16"</f>
        <v>PARITY_13_16</v>
      </c>
      <c r="C692" s="65" t="s">
        <v>229</v>
      </c>
      <c r="D692" s="65" t="str">
        <f ca="1">IF(E692&lt;&gt;"","0x"&amp;DEC2HEX(E692,3),"")</f>
        <v>0x167</v>
      </c>
      <c r="E692" s="65" cm="1">
        <f t="array" aca="1" ref="E692" ca="1">IF(ISNUMBER(SEARCH("Bit", $J692)), "", INDEX(E:E,MAX(IF(OFFSET(E692,-25,0,24,1)&lt;&gt;"",ROW(OFFSET(E692,-25,0,24,1)))),)+1)</f>
        <v>359</v>
      </c>
      <c r="F692" s="65" t="s">
        <v>18</v>
      </c>
      <c r="G692" s="65">
        <v>8</v>
      </c>
      <c r="H692" s="65" t="s">
        <v>239</v>
      </c>
      <c r="I692" s="65"/>
      <c r="J692" s="69"/>
      <c r="K692" s="69"/>
      <c r="L692" s="70"/>
      <c r="M692" s="71"/>
      <c r="P692" s="17"/>
      <c r="Q692" s="17"/>
    </row>
    <row r="693" spans="1:17" s="16" customFormat="1" ht="15.6" hidden="1" outlineLevel="1" x14ac:dyDescent="0.3">
      <c r="A693" s="75"/>
      <c r="B693" s="91"/>
      <c r="C693" s="65"/>
      <c r="D693" s="65" t="str">
        <f ca="1">IF(E693&lt;&gt;"","0x"&amp;DEC2HEX(E693,3),"")</f>
        <v/>
      </c>
      <c r="E693" s="65" t="str" cm="1">
        <f t="array" aca="1" ref="E693" ca="1">IF(ISNUMBER(SEARCH("Bit", $J693)), "", INDEX(E:E,MAX(IF(OFFSET(E693,-25,0,24,1)&lt;&gt;"",ROW(OFFSET(E693,-25,0,24,1)))),)+1)</f>
        <v/>
      </c>
      <c r="F693" s="65"/>
      <c r="G693" s="65"/>
      <c r="H693" s="65"/>
      <c r="I693" s="65"/>
      <c r="J693" s="69" t="s">
        <v>303</v>
      </c>
      <c r="K693" s="69"/>
      <c r="L693" s="70" t="s">
        <v>20</v>
      </c>
      <c r="M693" s="71"/>
      <c r="P693" s="17"/>
      <c r="Q693" s="17"/>
    </row>
    <row r="694" spans="1:17" s="16" customFormat="1" ht="15.6" hidden="1" outlineLevel="1" x14ac:dyDescent="0.3">
      <c r="A694" s="75"/>
      <c r="B694" s="91"/>
      <c r="C694" s="65"/>
      <c r="D694" s="65" t="str">
        <f ca="1">IF(E694&lt;&gt;"","0x"&amp;DEC2HEX(E694,3),"")</f>
        <v/>
      </c>
      <c r="E694" s="65" t="str" cm="1">
        <f t="array" aca="1" ref="E694" ca="1">IF(ISNUMBER(SEARCH("Bit", $J694)), "", INDEX(E:E,MAX(IF(OFFSET(E694,-25,0,24,1)&lt;&gt;"",ROW(OFFSET(E694,-25,0,24,1)))),)+1)</f>
        <v/>
      </c>
      <c r="F694" s="65"/>
      <c r="G694" s="65"/>
      <c r="H694" s="65"/>
      <c r="I694" s="65"/>
      <c r="J694" s="69" t="s">
        <v>23</v>
      </c>
      <c r="K694" s="69"/>
      <c r="L694" s="70" t="s">
        <v>21</v>
      </c>
      <c r="M694" s="71"/>
      <c r="P694" s="17"/>
      <c r="Q694" s="17"/>
    </row>
    <row r="695" spans="1:17" s="16" customFormat="1" ht="15.6" collapsed="1" x14ac:dyDescent="0.3">
      <c r="A695" s="75"/>
      <c r="B695" s="91" t="str">
        <f ca="1">"OTP"&amp;TEXT(E695-256,"000")</f>
        <v>OTP104</v>
      </c>
      <c r="C695" s="65" t="s">
        <v>229</v>
      </c>
      <c r="D695" s="65" t="str">
        <f t="shared" ca="1" si="24"/>
        <v>0x168</v>
      </c>
      <c r="E695" s="65" cm="1">
        <f t="array" aca="1" ref="E695" ca="1">IF(ISNUMBER(SEARCH("Bit", $J695)), "", INDEX(E:E,MAX(IF(OFFSET(E695,-25,0,24,1)&lt;&gt;"",ROW(OFFSET(E695,-25,0,24,1)))),)+1)</f>
        <v>360</v>
      </c>
      <c r="F695" s="65" t="s">
        <v>18</v>
      </c>
      <c r="G695" s="65">
        <v>8</v>
      </c>
      <c r="H695" s="65" t="s">
        <v>239</v>
      </c>
      <c r="I695" s="65"/>
      <c r="J695" s="69"/>
      <c r="K695" s="69"/>
      <c r="L695" s="70"/>
      <c r="M695" s="71"/>
      <c r="P695" s="17"/>
      <c r="Q695" s="17"/>
    </row>
    <row r="696" spans="1:17" s="16" customFormat="1" ht="15.6" hidden="1" outlineLevel="1" x14ac:dyDescent="0.3">
      <c r="A696" s="75"/>
      <c r="B696" s="91"/>
      <c r="C696" s="65"/>
      <c r="D696" s="65" t="str">
        <f t="shared" ca="1" si="24"/>
        <v/>
      </c>
      <c r="E696" s="65" t="str" cm="1">
        <f t="array" aca="1" ref="E696" ca="1">IF(ISNUMBER(SEARCH("Bit", $J696)), "", INDEX(E:E,MAX(IF(OFFSET(E696,-25,0,24,1)&lt;&gt;"",ROW(OFFSET(E696,-25,0,24,1)))),)+1)</f>
        <v/>
      </c>
      <c r="F696" s="65"/>
      <c r="G696" s="65"/>
      <c r="H696" s="65"/>
      <c r="I696" s="65"/>
      <c r="J696" s="69" t="s">
        <v>24</v>
      </c>
      <c r="K696" s="69"/>
      <c r="L696" s="70" t="s">
        <v>21</v>
      </c>
      <c r="M696" s="71"/>
      <c r="P696" s="17"/>
      <c r="Q696" s="17"/>
    </row>
    <row r="697" spans="1:17" s="16" customFormat="1" ht="15.6" collapsed="1" x14ac:dyDescent="0.3">
      <c r="A697" s="75"/>
      <c r="B697" s="91" t="str">
        <f ca="1">"OTP"&amp;TEXT(E697-256,"000")</f>
        <v>OTP105</v>
      </c>
      <c r="C697" s="65" t="s">
        <v>229</v>
      </c>
      <c r="D697" s="65" t="str">
        <f t="shared" ca="1" si="24"/>
        <v>0x169</v>
      </c>
      <c r="E697" s="65" cm="1">
        <f t="array" aca="1" ref="E697" ca="1">IF(ISNUMBER(SEARCH("Bit", $J697)), "", INDEX(E:E,MAX(IF(OFFSET(E697,-25,0,24,1)&lt;&gt;"",ROW(OFFSET(E697,-25,0,24,1)))),)+1)</f>
        <v>361</v>
      </c>
      <c r="F697" s="65" t="s">
        <v>18</v>
      </c>
      <c r="G697" s="65">
        <v>8</v>
      </c>
      <c r="H697" s="65" t="s">
        <v>239</v>
      </c>
      <c r="I697" s="65"/>
      <c r="J697" s="69"/>
      <c r="K697" s="69"/>
      <c r="L697" s="70"/>
      <c r="M697" s="71"/>
      <c r="P697" s="17"/>
      <c r="Q697" s="17"/>
    </row>
    <row r="698" spans="1:17" s="16" customFormat="1" ht="15.6" hidden="1" outlineLevel="1" x14ac:dyDescent="0.3">
      <c r="A698" s="75"/>
      <c r="B698" s="91"/>
      <c r="C698" s="65"/>
      <c r="D698" s="65" t="str">
        <f t="shared" ca="1" si="24"/>
        <v/>
      </c>
      <c r="E698" s="65" t="str" cm="1">
        <f t="array" aca="1" ref="E698" ca="1">IF(ISNUMBER(SEARCH("Bit", $J698)), "", INDEX(E:E,MAX(IF(OFFSET(E698,-25,0,24,1)&lt;&gt;"",ROW(OFFSET(E698,-25,0,24,1)))),)+1)</f>
        <v/>
      </c>
      <c r="F698" s="65"/>
      <c r="G698" s="65"/>
      <c r="H698" s="65"/>
      <c r="I698" s="65"/>
      <c r="J698" s="69" t="s">
        <v>24</v>
      </c>
      <c r="K698" s="69"/>
      <c r="L698" s="70" t="s">
        <v>21</v>
      </c>
      <c r="M698" s="71"/>
      <c r="P698" s="17"/>
      <c r="Q698" s="17"/>
    </row>
    <row r="699" spans="1:17" s="16" customFormat="1" ht="15.6" collapsed="1" x14ac:dyDescent="0.3">
      <c r="A699" s="75"/>
      <c r="B699" s="91" t="str">
        <f ca="1">"OTP"&amp;TEXT(E699-256,"000")</f>
        <v>OTP106</v>
      </c>
      <c r="C699" s="65" t="s">
        <v>229</v>
      </c>
      <c r="D699" s="65" t="str">
        <f t="shared" ca="1" si="24"/>
        <v>0x16A</v>
      </c>
      <c r="E699" s="65" cm="1">
        <f t="array" aca="1" ref="E699" ca="1">IF(ISNUMBER(SEARCH("Bit", $J699)), "", INDEX(E:E,MAX(IF(OFFSET(E699,-25,0,24,1)&lt;&gt;"",ROW(OFFSET(E699,-25,0,24,1)))),)+1)</f>
        <v>362</v>
      </c>
      <c r="F699" s="65" t="s">
        <v>18</v>
      </c>
      <c r="G699" s="65">
        <v>8</v>
      </c>
      <c r="H699" s="65" t="s">
        <v>239</v>
      </c>
      <c r="I699" s="65"/>
      <c r="J699" s="69"/>
      <c r="K699" s="69"/>
      <c r="L699" s="70"/>
      <c r="M699" s="71"/>
      <c r="P699" s="17"/>
      <c r="Q699" s="17"/>
    </row>
    <row r="700" spans="1:17" s="16" customFormat="1" ht="15.6" hidden="1" outlineLevel="1" x14ac:dyDescent="0.3">
      <c r="A700" s="75"/>
      <c r="B700" s="91"/>
      <c r="C700" s="65"/>
      <c r="D700" s="65" t="str">
        <f t="shared" ca="1" si="24"/>
        <v/>
      </c>
      <c r="E700" s="65" t="str" cm="1">
        <f t="array" aca="1" ref="E700" ca="1">IF(ISNUMBER(SEARCH("Bit", $J700)), "", INDEX(E:E,MAX(IF(OFFSET(E700,-25,0,24,1)&lt;&gt;"",ROW(OFFSET(E700,-25,0,24,1)))),)+1)</f>
        <v/>
      </c>
      <c r="F700" s="65"/>
      <c r="G700" s="65"/>
      <c r="H700" s="65"/>
      <c r="I700" s="65"/>
      <c r="J700" s="69" t="s">
        <v>24</v>
      </c>
      <c r="K700" s="69"/>
      <c r="L700" s="70" t="s">
        <v>21</v>
      </c>
      <c r="M700" s="71"/>
      <c r="P700" s="17"/>
      <c r="Q700" s="17"/>
    </row>
    <row r="701" spans="1:17" s="16" customFormat="1" ht="15.6" collapsed="1" x14ac:dyDescent="0.3">
      <c r="A701" s="75"/>
      <c r="B701" s="91" t="str">
        <f ca="1">"OTP"&amp;TEXT(E701-256,"000")</f>
        <v>OTP107</v>
      </c>
      <c r="C701" s="65" t="s">
        <v>229</v>
      </c>
      <c r="D701" s="65" t="str">
        <f t="shared" ca="1" si="24"/>
        <v>0x16B</v>
      </c>
      <c r="E701" s="65" cm="1">
        <f t="array" aca="1" ref="E701" ca="1">IF(ISNUMBER(SEARCH("Bit", $J701)), "", INDEX(E:E,MAX(IF(OFFSET(E701,-25,0,24,1)&lt;&gt;"",ROW(OFFSET(E701,-25,0,24,1)))),)+1)</f>
        <v>363</v>
      </c>
      <c r="F701" s="65" t="s">
        <v>18</v>
      </c>
      <c r="G701" s="65">
        <v>8</v>
      </c>
      <c r="H701" s="65" t="s">
        <v>239</v>
      </c>
      <c r="I701" s="65"/>
      <c r="J701" s="69"/>
      <c r="K701" s="69"/>
      <c r="L701" s="70"/>
      <c r="M701" s="71"/>
      <c r="P701" s="17"/>
      <c r="Q701" s="17"/>
    </row>
    <row r="702" spans="1:17" s="16" customFormat="1" ht="15.6" hidden="1" outlineLevel="1" x14ac:dyDescent="0.3">
      <c r="A702" s="75"/>
      <c r="B702" s="91"/>
      <c r="C702" s="65"/>
      <c r="D702" s="65" t="str">
        <f t="shared" ca="1" si="24"/>
        <v/>
      </c>
      <c r="E702" s="65" t="str" cm="1">
        <f t="array" aca="1" ref="E702" ca="1">IF(ISNUMBER(SEARCH("Bit", $J702)), "", INDEX(E:E,MAX(IF(OFFSET(E702,-25,0,24,1)&lt;&gt;"",ROW(OFFSET(E702,-25,0,24,1)))),)+1)</f>
        <v/>
      </c>
      <c r="F702" s="65"/>
      <c r="G702" s="65"/>
      <c r="H702" s="65"/>
      <c r="I702" s="65"/>
      <c r="J702" s="69" t="s">
        <v>24</v>
      </c>
      <c r="K702" s="69"/>
      <c r="L702" s="70" t="s">
        <v>21</v>
      </c>
      <c r="M702" s="71"/>
      <c r="P702" s="17"/>
      <c r="Q702" s="17"/>
    </row>
    <row r="703" spans="1:17" s="16" customFormat="1" ht="15.6" collapsed="1" x14ac:dyDescent="0.3">
      <c r="A703" s="75"/>
      <c r="B703" s="91" t="str">
        <f ca="1">"OTP"&amp;TEXT(E703-256,"000")</f>
        <v>OTP108</v>
      </c>
      <c r="C703" s="65" t="s">
        <v>229</v>
      </c>
      <c r="D703" s="65" t="str">
        <f t="shared" ca="1" si="24"/>
        <v>0x16C</v>
      </c>
      <c r="E703" s="65" cm="1">
        <f t="array" aca="1" ref="E703" ca="1">IF(ISNUMBER(SEARCH("Bit", $J703)), "", INDEX(E:E,MAX(IF(OFFSET(E703,-25,0,24,1)&lt;&gt;"",ROW(OFFSET(E703,-25,0,24,1)))),)+1)</f>
        <v>364</v>
      </c>
      <c r="F703" s="65" t="s">
        <v>18</v>
      </c>
      <c r="G703" s="65">
        <v>8</v>
      </c>
      <c r="H703" s="65" t="s">
        <v>239</v>
      </c>
      <c r="I703" s="65"/>
      <c r="J703" s="69"/>
      <c r="K703" s="69"/>
      <c r="L703" s="70"/>
      <c r="M703" s="71"/>
      <c r="P703" s="17"/>
      <c r="Q703" s="17"/>
    </row>
    <row r="704" spans="1:17" s="16" customFormat="1" ht="15.6" hidden="1" outlineLevel="1" x14ac:dyDescent="0.3">
      <c r="A704" s="75"/>
      <c r="B704" s="91"/>
      <c r="C704" s="65"/>
      <c r="D704" s="65" t="str">
        <f t="shared" ca="1" si="24"/>
        <v/>
      </c>
      <c r="E704" s="65" t="str" cm="1">
        <f t="array" aca="1" ref="E704" ca="1">IF(ISNUMBER(SEARCH("Bit", $J704)), "", INDEX(E:E,MAX(IF(OFFSET(E704,-25,0,24,1)&lt;&gt;"",ROW(OFFSET(E704,-25,0,24,1)))),)+1)</f>
        <v/>
      </c>
      <c r="F704" s="65"/>
      <c r="G704" s="65"/>
      <c r="H704" s="65"/>
      <c r="I704" s="65"/>
      <c r="J704" s="69" t="s">
        <v>24</v>
      </c>
      <c r="K704" s="69"/>
      <c r="L704" s="70" t="s">
        <v>21</v>
      </c>
      <c r="M704" s="71"/>
      <c r="P704" s="17"/>
      <c r="Q704" s="17"/>
    </row>
    <row r="705" spans="1:17" s="16" customFormat="1" ht="15.6" collapsed="1" x14ac:dyDescent="0.3">
      <c r="A705" s="75"/>
      <c r="B705" s="91" t="str">
        <f ca="1">"OTP"&amp;TEXT(E705-256,"000")</f>
        <v>OTP109</v>
      </c>
      <c r="C705" s="65" t="s">
        <v>229</v>
      </c>
      <c r="D705" s="65" t="str">
        <f t="shared" ca="1" si="24"/>
        <v>0x16D</v>
      </c>
      <c r="E705" s="65" cm="1">
        <f t="array" aca="1" ref="E705" ca="1">IF(ISNUMBER(SEARCH("Bit", $J705)), "", INDEX(E:E,MAX(IF(OFFSET(E705,-25,0,24,1)&lt;&gt;"",ROW(OFFSET(E705,-25,0,24,1)))),)+1)</f>
        <v>365</v>
      </c>
      <c r="F705" s="65" t="s">
        <v>18</v>
      </c>
      <c r="G705" s="65">
        <v>8</v>
      </c>
      <c r="H705" s="65" t="s">
        <v>239</v>
      </c>
      <c r="I705" s="65"/>
      <c r="J705" s="69"/>
      <c r="K705" s="69"/>
      <c r="L705" s="70"/>
      <c r="M705" s="71"/>
      <c r="P705" s="17"/>
      <c r="Q705" s="17"/>
    </row>
    <row r="706" spans="1:17" s="16" customFormat="1" ht="15.6" hidden="1" outlineLevel="1" x14ac:dyDescent="0.3">
      <c r="A706" s="75"/>
      <c r="B706" s="91"/>
      <c r="C706" s="65"/>
      <c r="D706" s="65" t="str">
        <f t="shared" ca="1" si="24"/>
        <v/>
      </c>
      <c r="E706" s="65" t="str" cm="1">
        <f t="array" aca="1" ref="E706" ca="1">IF(ISNUMBER(SEARCH("Bit", $J706)), "", INDEX(E:E,MAX(IF(OFFSET(E706,-25,0,24,1)&lt;&gt;"",ROW(OFFSET(E706,-25,0,24,1)))),)+1)</f>
        <v/>
      </c>
      <c r="F706" s="65"/>
      <c r="G706" s="65"/>
      <c r="H706" s="65"/>
      <c r="I706" s="65"/>
      <c r="J706" s="69" t="s">
        <v>24</v>
      </c>
      <c r="K706" s="69"/>
      <c r="L706" s="70" t="s">
        <v>21</v>
      </c>
      <c r="M706" s="71"/>
      <c r="P706" s="17"/>
      <c r="Q706" s="17"/>
    </row>
    <row r="707" spans="1:17" s="16" customFormat="1" ht="15.6" collapsed="1" x14ac:dyDescent="0.3">
      <c r="A707" s="75"/>
      <c r="B707" s="91" t="str">
        <f ca="1">"OTP"&amp;TEXT(E707-256,"000")</f>
        <v>OTP110</v>
      </c>
      <c r="C707" s="65" t="s">
        <v>229</v>
      </c>
      <c r="D707" s="65" t="str">
        <f t="shared" ca="1" si="24"/>
        <v>0x16E</v>
      </c>
      <c r="E707" s="65" cm="1">
        <f t="array" aca="1" ref="E707" ca="1">IF(ISNUMBER(SEARCH("Bit", $J707)), "", INDEX(E:E,MAX(IF(OFFSET(E707,-25,0,24,1)&lt;&gt;"",ROW(OFFSET(E707,-25,0,24,1)))),)+1)</f>
        <v>366</v>
      </c>
      <c r="F707" s="65" t="s">
        <v>18</v>
      </c>
      <c r="G707" s="65">
        <v>8</v>
      </c>
      <c r="H707" s="65" t="s">
        <v>239</v>
      </c>
      <c r="I707" s="65"/>
      <c r="J707" s="69"/>
      <c r="K707" s="69"/>
      <c r="L707" s="70"/>
      <c r="M707" s="71"/>
      <c r="P707" s="17"/>
      <c r="Q707" s="17"/>
    </row>
    <row r="708" spans="1:17" s="16" customFormat="1" ht="15.6" hidden="1" outlineLevel="1" x14ac:dyDescent="0.3">
      <c r="A708" s="75"/>
      <c r="B708" s="91"/>
      <c r="C708" s="65"/>
      <c r="D708" s="65" t="str">
        <f t="shared" ref="D708:D752" ca="1" si="25">IF(E708&lt;&gt;"","0x"&amp;DEC2HEX(E708,3),"")</f>
        <v/>
      </c>
      <c r="E708" s="65" t="str" cm="1">
        <f t="array" aca="1" ref="E708" ca="1">IF(ISNUMBER(SEARCH("Bit", $J708)), "", INDEX(E:E,MAX(IF(OFFSET(E708,-25,0,24,1)&lt;&gt;"",ROW(OFFSET(E708,-25,0,24,1)))),)+1)</f>
        <v/>
      </c>
      <c r="F708" s="65"/>
      <c r="G708" s="65"/>
      <c r="H708" s="65"/>
      <c r="I708" s="65"/>
      <c r="J708" s="69" t="s">
        <v>24</v>
      </c>
      <c r="K708" s="69"/>
      <c r="L708" s="70" t="s">
        <v>21</v>
      </c>
      <c r="M708" s="71"/>
      <c r="P708" s="17"/>
      <c r="Q708" s="17"/>
    </row>
    <row r="709" spans="1:17" s="16" customFormat="1" ht="15.6" collapsed="1" x14ac:dyDescent="0.3">
      <c r="A709" s="75"/>
      <c r="B709" s="91" t="str">
        <f ca="1">"PARITY_"&amp;((E709-256+1)/8)&amp;"_16"</f>
        <v>PARITY_14_16</v>
      </c>
      <c r="C709" s="65" t="s">
        <v>229</v>
      </c>
      <c r="D709" s="65" t="str">
        <f t="shared" ca="1" si="25"/>
        <v>0x16F</v>
      </c>
      <c r="E709" s="65" cm="1">
        <f t="array" aca="1" ref="E709" ca="1">IF(ISNUMBER(SEARCH("Bit", $J709)), "", INDEX(E:E,MAX(IF(OFFSET(E709,-25,0,24,1)&lt;&gt;"",ROW(OFFSET(E709,-25,0,24,1)))),)+1)</f>
        <v>367</v>
      </c>
      <c r="F709" s="65" t="s">
        <v>18</v>
      </c>
      <c r="G709" s="65">
        <v>8</v>
      </c>
      <c r="H709" s="65" t="s">
        <v>239</v>
      </c>
      <c r="I709" s="65"/>
      <c r="J709" s="69"/>
      <c r="K709" s="69"/>
      <c r="L709" s="70"/>
      <c r="M709" s="71"/>
      <c r="P709" s="17"/>
      <c r="Q709" s="17"/>
    </row>
    <row r="710" spans="1:17" s="16" customFormat="1" ht="15.6" hidden="1" outlineLevel="1" x14ac:dyDescent="0.3">
      <c r="A710" s="75"/>
      <c r="B710" s="91"/>
      <c r="C710" s="65"/>
      <c r="D710" s="65" t="str">
        <f t="shared" ca="1" si="25"/>
        <v/>
      </c>
      <c r="E710" s="65" t="str" cm="1">
        <f t="array" aca="1" ref="E710" ca="1">IF(ISNUMBER(SEARCH("Bit", $J710)), "", INDEX(E:E,MAX(IF(OFFSET(E710,-25,0,24,1)&lt;&gt;"",ROW(OFFSET(E710,-25,0,24,1)))),)+1)</f>
        <v/>
      </c>
      <c r="F710" s="65"/>
      <c r="G710" s="65"/>
      <c r="H710" s="65"/>
      <c r="I710" s="65"/>
      <c r="J710" s="69" t="s">
        <v>303</v>
      </c>
      <c r="K710" s="69"/>
      <c r="L710" s="70" t="s">
        <v>20</v>
      </c>
      <c r="M710" s="71"/>
      <c r="P710" s="17"/>
      <c r="Q710" s="17"/>
    </row>
    <row r="711" spans="1:17" s="16" customFormat="1" ht="15.6" hidden="1" outlineLevel="1" x14ac:dyDescent="0.3">
      <c r="A711" s="75"/>
      <c r="B711" s="91"/>
      <c r="C711" s="65"/>
      <c r="D711" s="65" t="str">
        <f t="shared" ca="1" si="25"/>
        <v/>
      </c>
      <c r="E711" s="65" t="str" cm="1">
        <f t="array" aca="1" ref="E711" ca="1">IF(ISNUMBER(SEARCH("Bit", $J711)), "", INDEX(E:E,MAX(IF(OFFSET(E711,-25,0,24,1)&lt;&gt;"",ROW(OFFSET(E711,-25,0,24,1)))),)+1)</f>
        <v/>
      </c>
      <c r="F711" s="65"/>
      <c r="G711" s="65"/>
      <c r="H711" s="65"/>
      <c r="I711" s="65"/>
      <c r="J711" s="69" t="s">
        <v>23</v>
      </c>
      <c r="K711" s="69"/>
      <c r="L711" s="70" t="s">
        <v>21</v>
      </c>
      <c r="M711" s="71"/>
      <c r="P711" s="17"/>
      <c r="Q711" s="17"/>
    </row>
    <row r="712" spans="1:17" s="16" customFormat="1" ht="15.6" collapsed="1" x14ac:dyDescent="0.3">
      <c r="A712" s="75"/>
      <c r="B712" s="91" t="str">
        <f ca="1">"OTP"&amp;TEXT(E712-256,"000")</f>
        <v>OTP112</v>
      </c>
      <c r="C712" s="65" t="s">
        <v>229</v>
      </c>
      <c r="D712" s="65" t="str">
        <f t="shared" ca="1" si="25"/>
        <v>0x170</v>
      </c>
      <c r="E712" s="65" cm="1">
        <f t="array" aca="1" ref="E712" ca="1">IF(ISNUMBER(SEARCH("Bit", $J712)), "", INDEX(E:E,MAX(IF(OFFSET(E712,-25,0,24,1)&lt;&gt;"",ROW(OFFSET(E712,-25,0,24,1)))),)+1)</f>
        <v>368</v>
      </c>
      <c r="F712" s="65" t="s">
        <v>18</v>
      </c>
      <c r="G712" s="65">
        <v>8</v>
      </c>
      <c r="H712" s="65" t="s">
        <v>239</v>
      </c>
      <c r="I712" s="65"/>
      <c r="J712" s="69"/>
      <c r="K712" s="69"/>
      <c r="L712" s="70"/>
      <c r="M712" s="71"/>
      <c r="P712" s="17"/>
      <c r="Q712" s="17"/>
    </row>
    <row r="713" spans="1:17" s="16" customFormat="1" ht="15.6" hidden="1" outlineLevel="1" x14ac:dyDescent="0.3">
      <c r="A713" s="75"/>
      <c r="B713" s="91"/>
      <c r="C713" s="65"/>
      <c r="D713" s="65" t="str">
        <f t="shared" ca="1" si="25"/>
        <v/>
      </c>
      <c r="E713" s="65" t="str" cm="1">
        <f t="array" aca="1" ref="E713" ca="1">IF(ISNUMBER(SEARCH("Bit", $J713)), "", INDEX(E:E,MAX(IF(OFFSET(E713,-25,0,24,1)&lt;&gt;"",ROW(OFFSET(E713,-25,0,24,1)))),)+1)</f>
        <v/>
      </c>
      <c r="F713" s="65"/>
      <c r="G713" s="65"/>
      <c r="H713" s="65"/>
      <c r="I713" s="65"/>
      <c r="J713" s="69" t="s">
        <v>24</v>
      </c>
      <c r="K713" s="69"/>
      <c r="L713" s="70" t="s">
        <v>21</v>
      </c>
      <c r="M713" s="71"/>
      <c r="P713" s="17"/>
      <c r="Q713" s="17"/>
    </row>
    <row r="714" spans="1:17" s="16" customFormat="1" ht="15.6" collapsed="1" x14ac:dyDescent="0.3">
      <c r="A714" s="75"/>
      <c r="B714" s="91" t="str">
        <f ca="1">"OTP"&amp;TEXT(E714-256,"000")</f>
        <v>OTP113</v>
      </c>
      <c r="C714" s="65" t="s">
        <v>229</v>
      </c>
      <c r="D714" s="65" t="str">
        <f t="shared" ca="1" si="25"/>
        <v>0x171</v>
      </c>
      <c r="E714" s="65" cm="1">
        <f t="array" aca="1" ref="E714" ca="1">IF(ISNUMBER(SEARCH("Bit", $J714)), "", INDEX(E:E,MAX(IF(OFFSET(E714,-25,0,24,1)&lt;&gt;"",ROW(OFFSET(E714,-25,0,24,1)))),)+1)</f>
        <v>369</v>
      </c>
      <c r="F714" s="65" t="s">
        <v>18</v>
      </c>
      <c r="G714" s="65">
        <v>8</v>
      </c>
      <c r="H714" s="65" t="s">
        <v>239</v>
      </c>
      <c r="I714" s="65"/>
      <c r="J714" s="69"/>
      <c r="K714" s="69"/>
      <c r="L714" s="70"/>
      <c r="M714" s="71"/>
      <c r="P714" s="17"/>
      <c r="Q714" s="17"/>
    </row>
    <row r="715" spans="1:17" s="16" customFormat="1" ht="15.6" hidden="1" outlineLevel="1" x14ac:dyDescent="0.3">
      <c r="A715" s="75"/>
      <c r="B715" s="91"/>
      <c r="C715" s="65"/>
      <c r="D715" s="65" t="str">
        <f t="shared" ca="1" si="25"/>
        <v/>
      </c>
      <c r="E715" s="65" t="str" cm="1">
        <f t="array" aca="1" ref="E715" ca="1">IF(ISNUMBER(SEARCH("Bit", $J715)), "", INDEX(E:E,MAX(IF(OFFSET(E715,-25,0,24,1)&lt;&gt;"",ROW(OFFSET(E715,-25,0,24,1)))),)+1)</f>
        <v/>
      </c>
      <c r="F715" s="65"/>
      <c r="G715" s="65"/>
      <c r="H715" s="65"/>
      <c r="I715" s="65"/>
      <c r="J715" s="69" t="s">
        <v>24</v>
      </c>
      <c r="K715" s="69"/>
      <c r="L715" s="70" t="s">
        <v>21</v>
      </c>
      <c r="M715" s="71"/>
      <c r="P715" s="17"/>
      <c r="Q715" s="17"/>
    </row>
    <row r="716" spans="1:17" s="16" customFormat="1" ht="15.6" collapsed="1" x14ac:dyDescent="0.3">
      <c r="A716" s="75"/>
      <c r="B716" s="91" t="str">
        <f ca="1">"OTP"&amp;TEXT(E716-256,"000")</f>
        <v>OTP114</v>
      </c>
      <c r="C716" s="65" t="s">
        <v>229</v>
      </c>
      <c r="D716" s="65" t="str">
        <f t="shared" ca="1" si="25"/>
        <v>0x172</v>
      </c>
      <c r="E716" s="65" cm="1">
        <f t="array" aca="1" ref="E716" ca="1">IF(ISNUMBER(SEARCH("Bit", $J716)), "", INDEX(E:E,MAX(IF(OFFSET(E716,-25,0,24,1)&lt;&gt;"",ROW(OFFSET(E716,-25,0,24,1)))),)+1)</f>
        <v>370</v>
      </c>
      <c r="F716" s="65" t="s">
        <v>18</v>
      </c>
      <c r="G716" s="65">
        <v>8</v>
      </c>
      <c r="H716" s="65" t="s">
        <v>239</v>
      </c>
      <c r="I716" s="65"/>
      <c r="J716" s="69"/>
      <c r="K716" s="69"/>
      <c r="L716" s="70"/>
      <c r="M716" s="71"/>
      <c r="P716" s="17"/>
      <c r="Q716" s="17"/>
    </row>
    <row r="717" spans="1:17" s="16" customFormat="1" ht="15.6" hidden="1" outlineLevel="1" x14ac:dyDescent="0.3">
      <c r="A717" s="75"/>
      <c r="B717" s="91"/>
      <c r="C717" s="65"/>
      <c r="D717" s="65" t="str">
        <f t="shared" ca="1" si="25"/>
        <v/>
      </c>
      <c r="E717" s="65" t="str" cm="1">
        <f t="array" aca="1" ref="E717" ca="1">IF(ISNUMBER(SEARCH("Bit", $J717)), "", INDEX(E:E,MAX(IF(OFFSET(E717,-25,0,24,1)&lt;&gt;"",ROW(OFFSET(E717,-25,0,24,1)))),)+1)</f>
        <v/>
      </c>
      <c r="F717" s="65"/>
      <c r="G717" s="65"/>
      <c r="H717" s="65"/>
      <c r="I717" s="65"/>
      <c r="J717" s="69" t="s">
        <v>24</v>
      </c>
      <c r="K717" s="69"/>
      <c r="L717" s="70" t="s">
        <v>21</v>
      </c>
      <c r="M717" s="71"/>
      <c r="P717" s="17"/>
      <c r="Q717" s="17"/>
    </row>
    <row r="718" spans="1:17" s="16" customFormat="1" ht="15.6" collapsed="1" x14ac:dyDescent="0.3">
      <c r="A718" s="75"/>
      <c r="B718" s="91" t="str">
        <f ca="1">"OTP"&amp;TEXT(E718-256,"000")</f>
        <v>OTP115</v>
      </c>
      <c r="C718" s="65" t="s">
        <v>229</v>
      </c>
      <c r="D718" s="65" t="str">
        <f t="shared" ca="1" si="25"/>
        <v>0x173</v>
      </c>
      <c r="E718" s="65" cm="1">
        <f t="array" aca="1" ref="E718" ca="1">IF(ISNUMBER(SEARCH("Bit", $J718)), "", INDEX(E:E,MAX(IF(OFFSET(E718,-25,0,24,1)&lt;&gt;"",ROW(OFFSET(E718,-25,0,24,1)))),)+1)</f>
        <v>371</v>
      </c>
      <c r="F718" s="65" t="s">
        <v>18</v>
      </c>
      <c r="G718" s="65">
        <v>8</v>
      </c>
      <c r="H718" s="65" t="s">
        <v>239</v>
      </c>
      <c r="I718" s="65"/>
      <c r="J718" s="69"/>
      <c r="K718" s="69"/>
      <c r="L718" s="70"/>
      <c r="M718" s="71"/>
      <c r="P718" s="17"/>
      <c r="Q718" s="17"/>
    </row>
    <row r="719" spans="1:17" s="16" customFormat="1" ht="15.6" hidden="1" outlineLevel="1" x14ac:dyDescent="0.3">
      <c r="A719" s="75"/>
      <c r="B719" s="91"/>
      <c r="C719" s="65"/>
      <c r="D719" s="65" t="str">
        <f t="shared" ca="1" si="25"/>
        <v/>
      </c>
      <c r="E719" s="65" t="str" cm="1">
        <f t="array" aca="1" ref="E719" ca="1">IF(ISNUMBER(SEARCH("Bit", $J719)), "", INDEX(E:E,MAX(IF(OFFSET(E719,-25,0,24,1)&lt;&gt;"",ROW(OFFSET(E719,-25,0,24,1)))),)+1)</f>
        <v/>
      </c>
      <c r="F719" s="65"/>
      <c r="G719" s="65"/>
      <c r="H719" s="65"/>
      <c r="I719" s="65"/>
      <c r="J719" s="69" t="s">
        <v>24</v>
      </c>
      <c r="K719" s="69"/>
      <c r="L719" s="70" t="s">
        <v>21</v>
      </c>
      <c r="M719" s="71"/>
      <c r="P719" s="17"/>
      <c r="Q719" s="17"/>
    </row>
    <row r="720" spans="1:17" s="16" customFormat="1" ht="15.6" collapsed="1" x14ac:dyDescent="0.3">
      <c r="A720" s="75"/>
      <c r="B720" s="91" t="str">
        <f ca="1">"OTP"&amp;TEXT(E720-256,"000")</f>
        <v>OTP116</v>
      </c>
      <c r="C720" s="65" t="s">
        <v>229</v>
      </c>
      <c r="D720" s="65" t="str">
        <f t="shared" ca="1" si="25"/>
        <v>0x174</v>
      </c>
      <c r="E720" s="65" cm="1">
        <f t="array" aca="1" ref="E720" ca="1">IF(ISNUMBER(SEARCH("Bit", $J720)), "", INDEX(E:E,MAX(IF(OFFSET(E720,-25,0,24,1)&lt;&gt;"",ROW(OFFSET(E720,-25,0,24,1)))),)+1)</f>
        <v>372</v>
      </c>
      <c r="F720" s="65" t="s">
        <v>18</v>
      </c>
      <c r="G720" s="65">
        <v>8</v>
      </c>
      <c r="H720" s="65" t="s">
        <v>239</v>
      </c>
      <c r="I720" s="65"/>
      <c r="J720" s="69"/>
      <c r="K720" s="69"/>
      <c r="L720" s="70"/>
      <c r="M720" s="71"/>
      <c r="P720" s="17"/>
      <c r="Q720" s="17"/>
    </row>
    <row r="721" spans="1:17" s="16" customFormat="1" ht="15.6" hidden="1" outlineLevel="1" x14ac:dyDescent="0.3">
      <c r="A721" s="75"/>
      <c r="B721" s="91"/>
      <c r="C721" s="65"/>
      <c r="D721" s="65" t="str">
        <f t="shared" ca="1" si="25"/>
        <v/>
      </c>
      <c r="E721" s="65" t="str" cm="1">
        <f t="array" aca="1" ref="E721" ca="1">IF(ISNUMBER(SEARCH("Bit", $J721)), "", INDEX(E:E,MAX(IF(OFFSET(E721,-25,0,24,1)&lt;&gt;"",ROW(OFFSET(E721,-25,0,24,1)))),)+1)</f>
        <v/>
      </c>
      <c r="F721" s="65"/>
      <c r="G721" s="65"/>
      <c r="H721" s="65"/>
      <c r="I721" s="65"/>
      <c r="J721" s="69" t="s">
        <v>24</v>
      </c>
      <c r="K721" s="69"/>
      <c r="L721" s="70" t="s">
        <v>21</v>
      </c>
      <c r="M721" s="71"/>
      <c r="P721" s="17"/>
      <c r="Q721" s="17"/>
    </row>
    <row r="722" spans="1:17" s="16" customFormat="1" ht="15.6" collapsed="1" x14ac:dyDescent="0.3">
      <c r="A722" s="75"/>
      <c r="B722" s="91" t="str">
        <f ca="1">"OTP"&amp;TEXT(E722-256,"000")</f>
        <v>OTP117</v>
      </c>
      <c r="C722" s="65" t="s">
        <v>229</v>
      </c>
      <c r="D722" s="65" t="str">
        <f t="shared" ca="1" si="25"/>
        <v>0x175</v>
      </c>
      <c r="E722" s="65" cm="1">
        <f t="array" aca="1" ref="E722" ca="1">IF(ISNUMBER(SEARCH("Bit", $J722)), "", INDEX(E:E,MAX(IF(OFFSET(E722,-25,0,24,1)&lt;&gt;"",ROW(OFFSET(E722,-25,0,24,1)))),)+1)</f>
        <v>373</v>
      </c>
      <c r="F722" s="65" t="s">
        <v>18</v>
      </c>
      <c r="G722" s="65">
        <v>8</v>
      </c>
      <c r="H722" s="65" t="s">
        <v>239</v>
      </c>
      <c r="I722" s="65"/>
      <c r="J722" s="69"/>
      <c r="K722" s="69"/>
      <c r="L722" s="70"/>
      <c r="M722" s="71"/>
      <c r="P722" s="17"/>
      <c r="Q722" s="17"/>
    </row>
    <row r="723" spans="1:17" s="16" customFormat="1" ht="15.6" hidden="1" outlineLevel="1" x14ac:dyDescent="0.3">
      <c r="A723" s="75"/>
      <c r="B723" s="91"/>
      <c r="C723" s="65"/>
      <c r="D723" s="65" t="str">
        <f t="shared" ca="1" si="25"/>
        <v/>
      </c>
      <c r="E723" s="65" t="str" cm="1">
        <f t="array" aca="1" ref="E723" ca="1">IF(ISNUMBER(SEARCH("Bit", $J723)), "", INDEX(E:E,MAX(IF(OFFSET(E723,-25,0,24,1)&lt;&gt;"",ROW(OFFSET(E723,-25,0,24,1)))),)+1)</f>
        <v/>
      </c>
      <c r="F723" s="65"/>
      <c r="G723" s="65"/>
      <c r="H723" s="65"/>
      <c r="I723" s="65"/>
      <c r="J723" s="69" t="s">
        <v>24</v>
      </c>
      <c r="K723" s="69"/>
      <c r="L723" s="70" t="s">
        <v>21</v>
      </c>
      <c r="M723" s="71"/>
      <c r="P723" s="17"/>
      <c r="Q723" s="17"/>
    </row>
    <row r="724" spans="1:17" s="16" customFormat="1" ht="15.6" collapsed="1" x14ac:dyDescent="0.3">
      <c r="A724" s="75"/>
      <c r="B724" s="91" t="str">
        <f ca="1">"OTP"&amp;TEXT(E724-256,"000")</f>
        <v>OTP118</v>
      </c>
      <c r="C724" s="65" t="s">
        <v>229</v>
      </c>
      <c r="D724" s="65" t="str">
        <f t="shared" ca="1" si="25"/>
        <v>0x176</v>
      </c>
      <c r="E724" s="65" cm="1">
        <f t="array" aca="1" ref="E724" ca="1">IF(ISNUMBER(SEARCH("Bit", $J724)), "", INDEX(E:E,MAX(IF(OFFSET(E724,-25,0,24,1)&lt;&gt;"",ROW(OFFSET(E724,-25,0,24,1)))),)+1)</f>
        <v>374</v>
      </c>
      <c r="F724" s="65" t="s">
        <v>18</v>
      </c>
      <c r="G724" s="65">
        <v>8</v>
      </c>
      <c r="H724" s="65" t="s">
        <v>239</v>
      </c>
      <c r="I724" s="65"/>
      <c r="J724" s="69"/>
      <c r="K724" s="69"/>
      <c r="L724" s="70"/>
      <c r="M724" s="71"/>
      <c r="P724" s="17"/>
      <c r="Q724" s="17"/>
    </row>
    <row r="725" spans="1:17" s="16" customFormat="1" ht="15.6" hidden="1" outlineLevel="1" x14ac:dyDescent="0.3">
      <c r="A725" s="75"/>
      <c r="B725" s="91"/>
      <c r="C725" s="65"/>
      <c r="D725" s="65" t="str">
        <f t="shared" ca="1" si="25"/>
        <v/>
      </c>
      <c r="E725" s="65" t="str" cm="1">
        <f t="array" aca="1" ref="E725" ca="1">IF(ISNUMBER(SEARCH("Bit", $J725)), "", INDEX(E:E,MAX(IF(OFFSET(E725,-25,0,24,1)&lt;&gt;"",ROW(OFFSET(E725,-25,0,24,1)))),)+1)</f>
        <v/>
      </c>
      <c r="F725" s="65"/>
      <c r="G725" s="65"/>
      <c r="H725" s="65"/>
      <c r="I725" s="65"/>
      <c r="J725" s="69" t="s">
        <v>24</v>
      </c>
      <c r="K725" s="69"/>
      <c r="L725" s="70" t="s">
        <v>21</v>
      </c>
      <c r="M725" s="71"/>
      <c r="P725" s="17"/>
      <c r="Q725" s="17"/>
    </row>
    <row r="726" spans="1:17" s="16" customFormat="1" ht="15.6" collapsed="1" x14ac:dyDescent="0.3">
      <c r="A726" s="75"/>
      <c r="B726" s="91" t="str">
        <f ca="1">"PARITY_"&amp;((E726-256+1)/8)&amp;"_16"</f>
        <v>PARITY_15_16</v>
      </c>
      <c r="C726" s="65" t="s">
        <v>229</v>
      </c>
      <c r="D726" s="65" t="str">
        <f t="shared" ca="1" si="25"/>
        <v>0x177</v>
      </c>
      <c r="E726" s="65" cm="1">
        <f t="array" aca="1" ref="E726" ca="1">IF(ISNUMBER(SEARCH("Bit", $J726)), "", INDEX(E:E,MAX(IF(OFFSET(E726,-25,0,24,1)&lt;&gt;"",ROW(OFFSET(E726,-25,0,24,1)))),)+1)</f>
        <v>375</v>
      </c>
      <c r="F726" s="65" t="s">
        <v>18</v>
      </c>
      <c r="G726" s="65">
        <v>8</v>
      </c>
      <c r="H726" s="65" t="s">
        <v>239</v>
      </c>
      <c r="I726" s="65"/>
      <c r="J726" s="69"/>
      <c r="K726" s="69"/>
      <c r="L726" s="70"/>
      <c r="M726" s="71"/>
      <c r="P726" s="17"/>
      <c r="Q726" s="17"/>
    </row>
    <row r="727" spans="1:17" s="16" customFormat="1" ht="15.6" hidden="1" outlineLevel="1" x14ac:dyDescent="0.3">
      <c r="A727" s="75"/>
      <c r="B727" s="91"/>
      <c r="C727" s="65"/>
      <c r="D727" s="65" t="str">
        <f t="shared" ca="1" si="25"/>
        <v/>
      </c>
      <c r="E727" s="65" t="str" cm="1">
        <f t="array" aca="1" ref="E727" ca="1">IF(ISNUMBER(SEARCH("Bit", $J727)), "", INDEX(E:E,MAX(IF(OFFSET(E727,-25,0,24,1)&lt;&gt;"",ROW(OFFSET(E727,-25,0,24,1)))),)+1)</f>
        <v/>
      </c>
      <c r="F727" s="65"/>
      <c r="G727" s="65"/>
      <c r="H727" s="65"/>
      <c r="I727" s="65"/>
      <c r="J727" s="69" t="s">
        <v>303</v>
      </c>
      <c r="K727" s="69"/>
      <c r="L727" s="70" t="s">
        <v>20</v>
      </c>
      <c r="M727" s="71"/>
      <c r="P727" s="17"/>
      <c r="Q727" s="17"/>
    </row>
    <row r="728" spans="1:17" s="16" customFormat="1" ht="15.6" hidden="1" outlineLevel="1" x14ac:dyDescent="0.3">
      <c r="A728" s="75"/>
      <c r="B728" s="91"/>
      <c r="C728" s="65"/>
      <c r="D728" s="65" t="str">
        <f t="shared" ca="1" si="25"/>
        <v/>
      </c>
      <c r="E728" s="65" t="str" cm="1">
        <f t="array" aca="1" ref="E728" ca="1">IF(ISNUMBER(SEARCH("Bit", $J728)), "", INDEX(E:E,MAX(IF(OFFSET(E728,-25,0,24,1)&lt;&gt;"",ROW(OFFSET(E728,-25,0,24,1)))),)+1)</f>
        <v/>
      </c>
      <c r="F728" s="65"/>
      <c r="G728" s="65"/>
      <c r="H728" s="65"/>
      <c r="I728" s="65"/>
      <c r="J728" s="69" t="s">
        <v>23</v>
      </c>
      <c r="K728" s="69"/>
      <c r="L728" s="70" t="s">
        <v>21</v>
      </c>
      <c r="M728" s="71"/>
      <c r="P728" s="17"/>
      <c r="Q728" s="17"/>
    </row>
    <row r="729" spans="1:17" s="16" customFormat="1" ht="15.6" collapsed="1" x14ac:dyDescent="0.3">
      <c r="A729" s="75"/>
      <c r="B729" s="91" t="s">
        <v>491</v>
      </c>
      <c r="C729" s="65" t="s">
        <v>229</v>
      </c>
      <c r="D729" s="65" t="str">
        <f t="shared" ca="1" si="25"/>
        <v>0x178</v>
      </c>
      <c r="E729" s="65" cm="1">
        <f t="array" aca="1" ref="E729" ca="1">IF(ISNUMBER(SEARCH("Bit", $J729)), "", INDEX(E:E,MAX(IF(OFFSET(E729,-25,0,24,1)&lt;&gt;"",ROW(OFFSET(E729,-25,0,24,1)))),)+1)</f>
        <v>376</v>
      </c>
      <c r="F729" s="65" t="s">
        <v>18</v>
      </c>
      <c r="G729" s="65">
        <v>8</v>
      </c>
      <c r="H729" s="65" t="s">
        <v>239</v>
      </c>
      <c r="I729" s="65"/>
      <c r="J729" s="69"/>
      <c r="K729" s="69"/>
      <c r="L729" s="70" t="s">
        <v>529</v>
      </c>
      <c r="M729" s="71"/>
      <c r="P729" s="17"/>
      <c r="Q729" s="17"/>
    </row>
    <row r="730" spans="1:17" s="16" customFormat="1" ht="15.6" hidden="1" outlineLevel="1" x14ac:dyDescent="0.3">
      <c r="A730" s="75"/>
      <c r="B730" s="91"/>
      <c r="C730" s="65"/>
      <c r="D730" s="65" t="str">
        <f t="shared" ca="1" si="25"/>
        <v/>
      </c>
      <c r="E730" s="65" t="str" cm="1">
        <f t="array" aca="1" ref="E730" ca="1">IF(ISNUMBER(SEARCH("Bit", $J730)), "", INDEX(E:E,MAX(IF(OFFSET(E730,-25,0,24,1)&lt;&gt;"",ROW(OFFSET(E730,-25,0,24,1)))),)+1)</f>
        <v/>
      </c>
      <c r="F730" s="65"/>
      <c r="G730" s="65"/>
      <c r="H730" s="65"/>
      <c r="I730" s="65"/>
      <c r="J730" s="69" t="s">
        <v>24</v>
      </c>
      <c r="K730" s="69"/>
      <c r="L730" s="70" t="s">
        <v>491</v>
      </c>
      <c r="M730" s="71" t="s">
        <v>496</v>
      </c>
      <c r="P730" s="17"/>
      <c r="Q730" s="17"/>
    </row>
    <row r="731" spans="1:17" s="16" customFormat="1" ht="15.6" collapsed="1" x14ac:dyDescent="0.3">
      <c r="A731" s="75"/>
      <c r="B731" s="91" t="s">
        <v>492</v>
      </c>
      <c r="C731" s="65" t="s">
        <v>229</v>
      </c>
      <c r="D731" s="65" t="str">
        <f t="shared" ca="1" si="25"/>
        <v>0x179</v>
      </c>
      <c r="E731" s="65" cm="1">
        <f t="array" aca="1" ref="E731" ca="1">IF(ISNUMBER(SEARCH("Bit", $J731)), "", INDEX(E:E,MAX(IF(OFFSET(E731,-25,0,24,1)&lt;&gt;"",ROW(OFFSET(E731,-25,0,24,1)))),)+1)</f>
        <v>377</v>
      </c>
      <c r="F731" s="65" t="s">
        <v>18</v>
      </c>
      <c r="G731" s="65">
        <v>8</v>
      </c>
      <c r="H731" s="65" t="s">
        <v>239</v>
      </c>
      <c r="I731" s="65"/>
      <c r="J731" s="69"/>
      <c r="K731" s="69"/>
      <c r="L731" s="70" t="s">
        <v>529</v>
      </c>
      <c r="M731" s="71"/>
      <c r="P731" s="17"/>
      <c r="Q731" s="17"/>
    </row>
    <row r="732" spans="1:17" s="16" customFormat="1" ht="15.6" hidden="1" outlineLevel="1" x14ac:dyDescent="0.3">
      <c r="A732" s="75"/>
      <c r="B732" s="91"/>
      <c r="C732" s="65"/>
      <c r="D732" s="65" t="str">
        <f t="shared" ca="1" si="25"/>
        <v/>
      </c>
      <c r="E732" s="65" t="str" cm="1">
        <f t="array" aca="1" ref="E732" ca="1">IF(ISNUMBER(SEARCH("Bit", $J732)), "", INDEX(E:E,MAX(IF(OFFSET(E732,-25,0,24,1)&lt;&gt;"",ROW(OFFSET(E732,-25,0,24,1)))),)+1)</f>
        <v/>
      </c>
      <c r="F732" s="65"/>
      <c r="G732" s="65"/>
      <c r="H732" s="65"/>
      <c r="I732" s="65"/>
      <c r="J732" s="69" t="s">
        <v>24</v>
      </c>
      <c r="K732" s="69"/>
      <c r="L732" s="70" t="s">
        <v>492</v>
      </c>
      <c r="M732" s="71" t="s">
        <v>497</v>
      </c>
      <c r="P732" s="17"/>
      <c r="Q732" s="17"/>
    </row>
    <row r="733" spans="1:17" s="16" customFormat="1" ht="15.6" collapsed="1" x14ac:dyDescent="0.3">
      <c r="A733" s="75"/>
      <c r="B733" s="91" t="s">
        <v>494</v>
      </c>
      <c r="C733" s="65" t="s">
        <v>229</v>
      </c>
      <c r="D733" s="65" t="str">
        <f t="shared" ca="1" si="25"/>
        <v>0x17A</v>
      </c>
      <c r="E733" s="65" cm="1">
        <f t="array" aca="1" ref="E733" ca="1">IF(ISNUMBER(SEARCH("Bit", $J733)), "", INDEX(E:E,MAX(IF(OFFSET(E733,-25,0,24,1)&lt;&gt;"",ROW(OFFSET(E733,-25,0,24,1)))),)+1)</f>
        <v>378</v>
      </c>
      <c r="F733" s="65" t="s">
        <v>18</v>
      </c>
      <c r="G733" s="65">
        <v>8</v>
      </c>
      <c r="H733" s="65" t="s">
        <v>239</v>
      </c>
      <c r="I733" s="65"/>
      <c r="J733" s="69"/>
      <c r="K733" s="69"/>
      <c r="L733" s="70" t="s">
        <v>529</v>
      </c>
      <c r="M733" s="71"/>
      <c r="P733" s="17"/>
      <c r="Q733" s="17"/>
    </row>
    <row r="734" spans="1:17" s="16" customFormat="1" ht="15.6" hidden="1" outlineLevel="1" x14ac:dyDescent="0.3">
      <c r="A734" s="75"/>
      <c r="B734" s="91"/>
      <c r="C734" s="65"/>
      <c r="D734" s="65" t="str">
        <f t="shared" ca="1" si="25"/>
        <v/>
      </c>
      <c r="E734" s="65" t="str" cm="1">
        <f t="array" aca="1" ref="E734" ca="1">IF(ISNUMBER(SEARCH("Bit", $J734)), "", INDEX(E:E,MAX(IF(OFFSET(E734,-25,0,24,1)&lt;&gt;"",ROW(OFFSET(E734,-25,0,24,1)))),)+1)</f>
        <v/>
      </c>
      <c r="F734" s="65"/>
      <c r="G734" s="65"/>
      <c r="H734" s="65"/>
      <c r="I734" s="65"/>
      <c r="J734" s="69" t="s">
        <v>490</v>
      </c>
      <c r="K734" s="69"/>
      <c r="L734" s="70" t="s">
        <v>493</v>
      </c>
      <c r="M734" s="71" t="s">
        <v>498</v>
      </c>
      <c r="P734" s="17"/>
      <c r="Q734" s="17"/>
    </row>
    <row r="735" spans="1:17" s="16" customFormat="1" ht="15.6" hidden="1" outlineLevel="1" x14ac:dyDescent="0.3">
      <c r="A735" s="75"/>
      <c r="B735" s="91"/>
      <c r="C735" s="65"/>
      <c r="D735" s="65" t="str">
        <f t="shared" ca="1" si="25"/>
        <v/>
      </c>
      <c r="E735" s="65" t="str" cm="1">
        <f t="array" aca="1" ref="E735" ca="1">IF(ISNUMBER(SEARCH("Bit", $J735)), "", INDEX(E:E,MAX(IF(OFFSET(E735,-25,0,24,1)&lt;&gt;"",ROW(OFFSET(E735,-25,0,24,1)))),)+1)</f>
        <v/>
      </c>
      <c r="F735" s="65"/>
      <c r="G735" s="65"/>
      <c r="H735" s="65"/>
      <c r="I735" s="65"/>
      <c r="J735" s="69" t="s">
        <v>318</v>
      </c>
      <c r="K735" s="69"/>
      <c r="L735" s="70" t="s">
        <v>499</v>
      </c>
      <c r="M735" s="71" t="s">
        <v>500</v>
      </c>
      <c r="P735" s="17"/>
      <c r="Q735" s="17"/>
    </row>
    <row r="736" spans="1:17" s="16" customFormat="1" ht="15.6" collapsed="1" x14ac:dyDescent="0.3">
      <c r="A736" s="75"/>
      <c r="B736" s="91" t="s">
        <v>495</v>
      </c>
      <c r="C736" s="65" t="s">
        <v>229</v>
      </c>
      <c r="D736" s="65" t="str">
        <f t="shared" ca="1" si="25"/>
        <v>0x17B</v>
      </c>
      <c r="E736" s="65" cm="1">
        <f t="array" aca="1" ref="E736" ca="1">IF(ISNUMBER(SEARCH("Bit", $J736)), "", INDEX(E:E,MAX(IF(OFFSET(E736,-25,0,24,1)&lt;&gt;"",ROW(OFFSET(E736,-25,0,24,1)))),)+1)</f>
        <v>379</v>
      </c>
      <c r="F736" s="65" t="s">
        <v>18</v>
      </c>
      <c r="G736" s="65">
        <v>8</v>
      </c>
      <c r="H736" s="65" t="s">
        <v>239</v>
      </c>
      <c r="I736" s="65"/>
      <c r="J736" s="69"/>
      <c r="K736" s="69"/>
      <c r="L736" s="70" t="s">
        <v>529</v>
      </c>
      <c r="M736" s="71"/>
      <c r="P736" s="17"/>
      <c r="Q736" s="17"/>
    </row>
    <row r="737" spans="1:17" s="16" customFormat="1" ht="15.6" hidden="1" outlineLevel="1" x14ac:dyDescent="0.3">
      <c r="A737" s="75"/>
      <c r="B737" s="91"/>
      <c r="C737" s="65"/>
      <c r="D737" s="65" t="str">
        <f t="shared" ca="1" si="25"/>
        <v/>
      </c>
      <c r="E737" s="65" t="str" cm="1">
        <f t="array" aca="1" ref="E737" ca="1">IF(ISNUMBER(SEARCH("Bit", $J737)), "", INDEX(E:E,MAX(IF(OFFSET(E737,-25,0,24,1)&lt;&gt;"",ROW(OFFSET(E737,-25,0,24,1)))),)+1)</f>
        <v/>
      </c>
      <c r="F737" s="65"/>
      <c r="G737" s="65"/>
      <c r="H737" s="65"/>
      <c r="I737" s="65"/>
      <c r="J737" s="69" t="s">
        <v>24</v>
      </c>
      <c r="K737" s="69"/>
      <c r="L737" s="70" t="s">
        <v>499</v>
      </c>
      <c r="M737" s="71" t="s">
        <v>500</v>
      </c>
      <c r="P737" s="17"/>
      <c r="Q737" s="17"/>
    </row>
    <row r="738" spans="1:17" s="16" customFormat="1" ht="15.6" collapsed="1" x14ac:dyDescent="0.3">
      <c r="A738" s="75"/>
      <c r="B738" s="91" t="str">
        <f ca="1">"OTP"&amp;TEXT(E738-256,"000")</f>
        <v>OTP124</v>
      </c>
      <c r="C738" s="65" t="s">
        <v>229</v>
      </c>
      <c r="D738" s="65" t="str">
        <f t="shared" ca="1" si="25"/>
        <v>0x17C</v>
      </c>
      <c r="E738" s="65" cm="1">
        <f t="array" aca="1" ref="E738" ca="1">IF(ISNUMBER(SEARCH("Bit", $J738)), "", INDEX(E:E,MAX(IF(OFFSET(E738,-25,0,24,1)&lt;&gt;"",ROW(OFFSET(E738,-25,0,24,1)))),)+1)</f>
        <v>380</v>
      </c>
      <c r="F738" s="65" t="s">
        <v>18</v>
      </c>
      <c r="G738" s="65">
        <v>8</v>
      </c>
      <c r="H738" s="65" t="s">
        <v>239</v>
      </c>
      <c r="I738" s="65"/>
      <c r="J738" s="69"/>
      <c r="K738" s="69"/>
      <c r="L738" s="70"/>
      <c r="M738" s="71"/>
      <c r="P738" s="17"/>
      <c r="Q738" s="17"/>
    </row>
    <row r="739" spans="1:17" s="16" customFormat="1" ht="15.6" hidden="1" outlineLevel="1" x14ac:dyDescent="0.3">
      <c r="A739" s="75"/>
      <c r="B739" s="91"/>
      <c r="C739" s="65"/>
      <c r="D739" s="65" t="str">
        <f t="shared" ca="1" si="25"/>
        <v/>
      </c>
      <c r="E739" s="65" t="str" cm="1">
        <f t="array" aca="1" ref="E739" ca="1">IF(ISNUMBER(SEARCH("Bit", $J739)), "", INDEX(E:E,MAX(IF(OFFSET(E739,-25,0,24,1)&lt;&gt;"",ROW(OFFSET(E739,-25,0,24,1)))),)+1)</f>
        <v/>
      </c>
      <c r="F739" s="65"/>
      <c r="G739" s="65"/>
      <c r="H739" s="65"/>
      <c r="I739" s="65"/>
      <c r="J739" s="69" t="s">
        <v>24</v>
      </c>
      <c r="K739" s="69"/>
      <c r="L739" s="70" t="s">
        <v>21</v>
      </c>
      <c r="M739" s="71"/>
      <c r="P739" s="17"/>
      <c r="Q739" s="17"/>
    </row>
    <row r="740" spans="1:17" s="16" customFormat="1" ht="15.6" collapsed="1" x14ac:dyDescent="0.3">
      <c r="A740" s="75"/>
      <c r="B740" s="91" t="str">
        <f ca="1">"OTP"&amp;TEXT(E740-256,"000")</f>
        <v>OTP125</v>
      </c>
      <c r="C740" s="65" t="s">
        <v>229</v>
      </c>
      <c r="D740" s="65" t="str">
        <f t="shared" ca="1" si="25"/>
        <v>0x17D</v>
      </c>
      <c r="E740" s="65" cm="1">
        <f t="array" aca="1" ref="E740" ca="1">IF(ISNUMBER(SEARCH("Bit", $J740)), "", INDEX(E:E,MAX(IF(OFFSET(E740,-25,0,24,1)&lt;&gt;"",ROW(OFFSET(E740,-25,0,24,1)))),)+1)</f>
        <v>381</v>
      </c>
      <c r="F740" s="65" t="s">
        <v>18</v>
      </c>
      <c r="G740" s="65">
        <v>8</v>
      </c>
      <c r="H740" s="65" t="s">
        <v>239</v>
      </c>
      <c r="I740" s="65"/>
      <c r="J740" s="69"/>
      <c r="K740" s="69"/>
      <c r="L740" s="70"/>
      <c r="M740" s="71"/>
      <c r="P740" s="17"/>
      <c r="Q740" s="17"/>
    </row>
    <row r="741" spans="1:17" s="16" customFormat="1" ht="15.6" hidden="1" outlineLevel="1" x14ac:dyDescent="0.3">
      <c r="A741" s="75"/>
      <c r="B741" s="91"/>
      <c r="C741" s="65"/>
      <c r="D741" s="65" t="str">
        <f t="shared" ca="1" si="25"/>
        <v/>
      </c>
      <c r="E741" s="65" t="str" cm="1">
        <f t="array" aca="1" ref="E741" ca="1">IF(ISNUMBER(SEARCH("Bit", $J741)), "", INDEX(E:E,MAX(IF(OFFSET(E741,-25,0,24,1)&lt;&gt;"",ROW(OFFSET(E741,-25,0,24,1)))),)+1)</f>
        <v/>
      </c>
      <c r="F741" s="65"/>
      <c r="G741" s="65"/>
      <c r="H741" s="65"/>
      <c r="I741" s="65"/>
      <c r="J741" s="69" t="s">
        <v>24</v>
      </c>
      <c r="K741" s="69"/>
      <c r="L741" s="70" t="s">
        <v>21</v>
      </c>
      <c r="M741" s="71"/>
      <c r="P741" s="17"/>
      <c r="Q741" s="17"/>
    </row>
    <row r="742" spans="1:17" s="16" customFormat="1" ht="15.6" collapsed="1" x14ac:dyDescent="0.3">
      <c r="A742" s="75"/>
      <c r="B742" s="91" t="str">
        <f ca="1">"OTP"&amp;TEXT(E742-256,"000")</f>
        <v>OTP126</v>
      </c>
      <c r="C742" s="65" t="s">
        <v>229</v>
      </c>
      <c r="D742" s="65" t="str">
        <f t="shared" ca="1" si="25"/>
        <v>0x17E</v>
      </c>
      <c r="E742" s="65" cm="1">
        <f t="array" aca="1" ref="E742" ca="1">IF(ISNUMBER(SEARCH("Bit", $J742)), "", INDEX(E:E,MAX(IF(OFFSET(E742,-25,0,24,1)&lt;&gt;"",ROW(OFFSET(E742,-25,0,24,1)))),)+1)</f>
        <v>382</v>
      </c>
      <c r="F742" s="65" t="s">
        <v>18</v>
      </c>
      <c r="G742" s="65">
        <v>8</v>
      </c>
      <c r="H742" s="65" t="s">
        <v>239</v>
      </c>
      <c r="I742" s="65"/>
      <c r="J742" s="69"/>
      <c r="K742" s="69"/>
      <c r="L742" s="70"/>
      <c r="M742" s="71"/>
      <c r="P742" s="17"/>
      <c r="Q742" s="17"/>
    </row>
    <row r="743" spans="1:17" s="16" customFormat="1" ht="15.6" hidden="1" outlineLevel="1" x14ac:dyDescent="0.3">
      <c r="A743" s="75"/>
      <c r="B743" s="91"/>
      <c r="C743" s="65"/>
      <c r="D743" s="65" t="str">
        <f t="shared" ca="1" si="25"/>
        <v/>
      </c>
      <c r="E743" s="65" t="str" cm="1">
        <f t="array" aca="1" ref="E743" ca="1">IF(ISNUMBER(SEARCH("Bit", $J743)), "", INDEX(E:E,MAX(IF(OFFSET(E743,-25,0,24,1)&lt;&gt;"",ROW(OFFSET(E743,-25,0,24,1)))),)+1)</f>
        <v/>
      </c>
      <c r="F743" s="65"/>
      <c r="G743" s="65"/>
      <c r="H743" s="65"/>
      <c r="I743" s="65"/>
      <c r="J743" s="69" t="s">
        <v>24</v>
      </c>
      <c r="K743" s="69"/>
      <c r="L743" s="70" t="s">
        <v>21</v>
      </c>
      <c r="M743" s="71"/>
      <c r="P743" s="17"/>
      <c r="Q743" s="17"/>
    </row>
    <row r="744" spans="1:17" s="16" customFormat="1" ht="15.6" collapsed="1" x14ac:dyDescent="0.3">
      <c r="A744" s="75"/>
      <c r="B744" s="91" t="str">
        <f ca="1">"PARITY_"&amp;((E744-256+1)/8)&amp;"_16"</f>
        <v>PARITY_16_16</v>
      </c>
      <c r="C744" s="65" t="s">
        <v>229</v>
      </c>
      <c r="D744" s="65" t="str">
        <f t="shared" ca="1" si="25"/>
        <v>0x17F</v>
      </c>
      <c r="E744" s="65" cm="1">
        <f t="array" aca="1" ref="E744" ca="1">IF(ISNUMBER(SEARCH("Bit", $J744)), "", INDEX(E:E,MAX(IF(OFFSET(E744,-25,0,24,1)&lt;&gt;"",ROW(OFFSET(E744,-25,0,24,1)))),)+1)</f>
        <v>383</v>
      </c>
      <c r="F744" s="65" t="s">
        <v>18</v>
      </c>
      <c r="G744" s="65">
        <v>8</v>
      </c>
      <c r="H744" s="65" t="s">
        <v>239</v>
      </c>
      <c r="I744" s="65"/>
      <c r="J744" s="69"/>
      <c r="K744" s="69"/>
      <c r="L744" s="70"/>
      <c r="M744" s="71"/>
      <c r="P744" s="17"/>
      <c r="Q744" s="17"/>
    </row>
    <row r="745" spans="1:17" s="16" customFormat="1" ht="15.6" hidden="1" outlineLevel="1" x14ac:dyDescent="0.3">
      <c r="A745" s="75"/>
      <c r="B745" s="91"/>
      <c r="C745" s="65"/>
      <c r="D745" s="65" t="str">
        <f t="shared" ca="1" si="25"/>
        <v/>
      </c>
      <c r="E745" s="65" t="str" cm="1">
        <f t="array" aca="1" ref="E745" ca="1">IF(ISNUMBER(SEARCH("Bit", $J745)), "", INDEX(E:E,MAX(IF(OFFSET(E745,-25,0,24,1)&lt;&gt;"",ROW(OFFSET(E745,-25,0,24,1)))),)+1)</f>
        <v/>
      </c>
      <c r="F745" s="65"/>
      <c r="G745" s="65"/>
      <c r="H745" s="65"/>
      <c r="I745" s="65"/>
      <c r="J745" s="69" t="s">
        <v>303</v>
      </c>
      <c r="K745" s="69"/>
      <c r="L745" s="70" t="s">
        <v>20</v>
      </c>
      <c r="M745" s="71"/>
      <c r="P745" s="17"/>
      <c r="Q745" s="17"/>
    </row>
    <row r="746" spans="1:17" s="16" customFormat="1" ht="15.6" hidden="1" outlineLevel="1" x14ac:dyDescent="0.3">
      <c r="A746" s="75"/>
      <c r="B746" s="91"/>
      <c r="C746" s="65"/>
      <c r="D746" s="65" t="str">
        <f t="shared" ca="1" si="25"/>
        <v/>
      </c>
      <c r="E746" s="65" t="str" cm="1">
        <f t="array" aca="1" ref="E746" ca="1">IF(ISNUMBER(SEARCH("Bit", $J746)), "", INDEX(E:E,MAX(IF(OFFSET(E746,-25,0,24,1)&lt;&gt;"",ROW(OFFSET(E746,-25,0,24,1)))),)+1)</f>
        <v/>
      </c>
      <c r="F746" s="65"/>
      <c r="G746" s="65"/>
      <c r="H746" s="65"/>
      <c r="I746" s="65"/>
      <c r="J746" s="69" t="s">
        <v>23</v>
      </c>
      <c r="K746" s="69"/>
      <c r="L746" s="70" t="s">
        <v>21</v>
      </c>
      <c r="M746" s="71"/>
      <c r="P746" s="17"/>
      <c r="Q746" s="17"/>
    </row>
    <row r="747" spans="1:17" s="16" customFormat="1" ht="15.6" collapsed="1" x14ac:dyDescent="0.3">
      <c r="A747" s="75"/>
      <c r="B747" s="91"/>
      <c r="C747" s="65"/>
      <c r="D747" s="65" t="str">
        <f t="shared" si="25"/>
        <v/>
      </c>
      <c r="E747" s="65"/>
      <c r="F747" s="65"/>
      <c r="G747" s="65"/>
      <c r="H747" s="65"/>
      <c r="I747" s="65"/>
      <c r="J747" s="69"/>
      <c r="K747" s="69"/>
      <c r="L747" s="70"/>
      <c r="M747" s="71"/>
      <c r="P747" s="17"/>
      <c r="Q747" s="17"/>
    </row>
    <row r="748" spans="1:17" s="16" customFormat="1" ht="15.6" hidden="1" outlineLevel="1" x14ac:dyDescent="0.3">
      <c r="A748" s="75"/>
      <c r="B748" s="91"/>
      <c r="C748" s="65"/>
      <c r="D748" s="65" t="str">
        <f t="shared" si="25"/>
        <v/>
      </c>
      <c r="E748" s="65"/>
      <c r="F748" s="65"/>
      <c r="G748" s="65"/>
      <c r="H748" s="65"/>
      <c r="I748" s="65"/>
      <c r="J748" s="69"/>
      <c r="K748" s="69"/>
      <c r="L748" s="70"/>
      <c r="M748" s="71"/>
      <c r="P748" s="17"/>
      <c r="Q748" s="17"/>
    </row>
    <row r="749" spans="1:17" s="16" customFormat="1" ht="15.6" hidden="1" outlineLevel="1" x14ac:dyDescent="0.3">
      <c r="A749" s="75"/>
      <c r="B749" s="91"/>
      <c r="C749" s="65"/>
      <c r="D749" s="65" t="str">
        <f t="shared" si="25"/>
        <v/>
      </c>
      <c r="E749" s="65"/>
      <c r="F749" s="65"/>
      <c r="G749" s="65"/>
      <c r="H749" s="65"/>
      <c r="I749" s="65"/>
      <c r="J749" s="69"/>
      <c r="K749" s="69"/>
      <c r="L749" s="70"/>
      <c r="M749" s="71"/>
      <c r="P749" s="17"/>
      <c r="Q749" s="17"/>
    </row>
    <row r="750" spans="1:17" s="16" customFormat="1" ht="15.6" collapsed="1" x14ac:dyDescent="0.3">
      <c r="A750" s="75"/>
      <c r="B750" s="91"/>
      <c r="C750" s="65"/>
      <c r="D750" s="65" t="str">
        <f t="shared" si="25"/>
        <v/>
      </c>
      <c r="E750" s="65"/>
      <c r="F750" s="65"/>
      <c r="G750" s="65"/>
      <c r="H750" s="65"/>
      <c r="I750" s="65"/>
      <c r="J750" s="69"/>
      <c r="K750" s="69"/>
      <c r="L750" s="70"/>
      <c r="M750" s="71"/>
      <c r="P750" s="17"/>
      <c r="Q750" s="17"/>
    </row>
    <row r="751" spans="1:17" s="16" customFormat="1" ht="15.6" hidden="1" outlineLevel="1" x14ac:dyDescent="0.3">
      <c r="A751" s="75"/>
      <c r="B751" s="91"/>
      <c r="C751" s="65"/>
      <c r="D751" s="65" t="str">
        <f t="shared" si="25"/>
        <v/>
      </c>
      <c r="E751" s="65"/>
      <c r="F751" s="65"/>
      <c r="G751" s="65"/>
      <c r="H751" s="65"/>
      <c r="I751" s="65"/>
      <c r="J751" s="69"/>
      <c r="K751" s="69"/>
      <c r="L751" s="70"/>
      <c r="M751" s="71"/>
      <c r="P751" s="17"/>
      <c r="Q751" s="17"/>
    </row>
    <row r="752" spans="1:17" s="16" customFormat="1" ht="15.6" collapsed="1" x14ac:dyDescent="0.3">
      <c r="A752" s="75"/>
      <c r="B752" s="91"/>
      <c r="C752" s="65"/>
      <c r="D752" s="65" t="str">
        <f t="shared" si="25"/>
        <v/>
      </c>
      <c r="E752" s="65"/>
      <c r="F752" s="65"/>
      <c r="G752" s="65"/>
      <c r="H752" s="65"/>
      <c r="I752" s="65"/>
      <c r="J752" s="69"/>
      <c r="K752" s="69"/>
      <c r="L752" s="70"/>
      <c r="M752" s="71"/>
      <c r="P752" s="17"/>
      <c r="Q752" s="17"/>
    </row>
    <row r="753" spans="1:17" s="16" customFormat="1" ht="15.6" hidden="1" outlineLevel="1" x14ac:dyDescent="0.3">
      <c r="A753" s="75"/>
      <c r="B753" s="91"/>
      <c r="C753" s="65"/>
      <c r="D753" s="65"/>
      <c r="E753" s="65"/>
      <c r="F753" s="65"/>
      <c r="G753" s="65"/>
      <c r="H753" s="65"/>
      <c r="I753" s="65"/>
      <c r="J753" s="69"/>
      <c r="K753" s="69"/>
      <c r="L753" s="70"/>
      <c r="M753" s="71"/>
      <c r="P753" s="17"/>
      <c r="Q753" s="17"/>
    </row>
    <row r="754" spans="1:17" s="16" customFormat="1" ht="15.6" collapsed="1" x14ac:dyDescent="0.3">
      <c r="A754" s="75"/>
      <c r="B754" s="91"/>
      <c r="C754" s="65"/>
      <c r="D754" s="65"/>
      <c r="E754" s="65"/>
      <c r="F754" s="65"/>
      <c r="G754" s="65"/>
      <c r="H754" s="65"/>
      <c r="I754" s="65"/>
      <c r="J754" s="69"/>
      <c r="K754" s="69"/>
      <c r="L754" s="70"/>
      <c r="M754" s="71"/>
      <c r="P754" s="17"/>
      <c r="Q754" s="17"/>
    </row>
    <row r="755" spans="1:17" s="16" customFormat="1" ht="15.6" hidden="1" outlineLevel="1" x14ac:dyDescent="0.3">
      <c r="A755" s="75"/>
      <c r="B755" s="91"/>
      <c r="C755" s="65"/>
      <c r="D755" s="65"/>
      <c r="E755" s="65"/>
      <c r="F755" s="65"/>
      <c r="G755" s="65"/>
      <c r="H755" s="65"/>
      <c r="I755" s="65"/>
      <c r="J755" s="69"/>
      <c r="K755" s="69"/>
      <c r="L755" s="70"/>
      <c r="M755" s="71"/>
      <c r="P755" s="17"/>
      <c r="Q755" s="17"/>
    </row>
    <row r="756" spans="1:17" s="16" customFormat="1" ht="15.6" collapsed="1" x14ac:dyDescent="0.3">
      <c r="A756" s="75"/>
      <c r="B756" s="91"/>
      <c r="C756" s="65"/>
      <c r="D756" s="65"/>
      <c r="E756" s="65"/>
      <c r="F756" s="65"/>
      <c r="G756" s="65"/>
      <c r="H756" s="65"/>
      <c r="I756" s="65"/>
      <c r="J756" s="69"/>
      <c r="K756" s="69"/>
      <c r="L756" s="70"/>
      <c r="M756" s="71"/>
      <c r="P756" s="17"/>
      <c r="Q756" s="17"/>
    </row>
    <row r="757" spans="1:17" s="16" customFormat="1" ht="15.6" hidden="1" outlineLevel="1" x14ac:dyDescent="0.3">
      <c r="A757" s="75"/>
      <c r="B757" s="91"/>
      <c r="C757" s="65"/>
      <c r="D757" s="65"/>
      <c r="E757" s="65"/>
      <c r="F757" s="65"/>
      <c r="G757" s="65"/>
      <c r="H757" s="65"/>
      <c r="I757" s="65"/>
      <c r="J757" s="69"/>
      <c r="K757" s="69"/>
      <c r="L757" s="70"/>
      <c r="M757" s="71"/>
      <c r="P757" s="17"/>
      <c r="Q757" s="17"/>
    </row>
    <row r="758" spans="1:17" s="16" customFormat="1" ht="15.6" collapsed="1" x14ac:dyDescent="0.3">
      <c r="A758" s="75"/>
      <c r="B758" s="91"/>
      <c r="C758" s="65"/>
      <c r="D758" s="65"/>
      <c r="E758" s="65"/>
      <c r="F758" s="65"/>
      <c r="G758" s="65"/>
      <c r="H758" s="65"/>
      <c r="I758" s="65"/>
      <c r="J758" s="69"/>
      <c r="K758" s="69"/>
      <c r="L758" s="70"/>
      <c r="M758" s="71"/>
      <c r="P758" s="17"/>
      <c r="Q758" s="17"/>
    </row>
    <row r="759" spans="1:17" s="16" customFormat="1" ht="15.6" hidden="1" outlineLevel="1" x14ac:dyDescent="0.3">
      <c r="A759" s="75"/>
      <c r="B759" s="91"/>
      <c r="C759" s="65"/>
      <c r="D759" s="65"/>
      <c r="E759" s="65"/>
      <c r="F759" s="65"/>
      <c r="G759" s="65"/>
      <c r="H759" s="65"/>
      <c r="I759" s="65"/>
      <c r="J759" s="69"/>
      <c r="K759" s="69"/>
      <c r="L759" s="70"/>
      <c r="M759" s="71"/>
      <c r="P759" s="17"/>
      <c r="Q759" s="17"/>
    </row>
    <row r="760" spans="1:17" s="16" customFormat="1" ht="15.6" hidden="1" outlineLevel="1" x14ac:dyDescent="0.3">
      <c r="A760" s="75"/>
      <c r="B760" s="91"/>
      <c r="C760" s="65"/>
      <c r="D760" s="65"/>
      <c r="E760" s="65"/>
      <c r="F760" s="65"/>
      <c r="G760" s="65"/>
      <c r="H760" s="65"/>
      <c r="I760" s="65"/>
      <c r="J760" s="69"/>
      <c r="K760" s="69"/>
      <c r="L760" s="70"/>
      <c r="M760" s="71"/>
      <c r="P760" s="17"/>
      <c r="Q760" s="17"/>
    </row>
    <row r="761" spans="1:17" ht="18" collapsed="1" x14ac:dyDescent="0.3">
      <c r="A761" s="7"/>
      <c r="B761" s="24"/>
      <c r="C761" s="100"/>
      <c r="D761" s="100"/>
      <c r="E761" s="100"/>
      <c r="F761" s="100"/>
      <c r="G761" s="100"/>
      <c r="H761" s="100"/>
      <c r="I761" s="100"/>
      <c r="J761" s="100"/>
      <c r="K761" s="100"/>
      <c r="L761" s="100"/>
      <c r="M761" s="100"/>
    </row>
    <row r="762" spans="1:17" ht="18" x14ac:dyDescent="0.3">
      <c r="A762" s="7"/>
      <c r="B762" s="25"/>
      <c r="C762" s="26"/>
      <c r="D762" s="27"/>
      <c r="E762" s="27"/>
      <c r="F762" s="27"/>
      <c r="G762" s="27"/>
      <c r="H762" s="27"/>
      <c r="I762" s="27"/>
      <c r="J762" s="27"/>
      <c r="K762" s="27"/>
      <c r="L762" s="28"/>
      <c r="M762" s="29"/>
    </row>
    <row r="763" spans="1:17" ht="18" x14ac:dyDescent="0.3">
      <c r="A763" s="4"/>
      <c r="B763" s="30"/>
      <c r="D763" s="23"/>
      <c r="E763" s="23"/>
      <c r="F763" s="23"/>
      <c r="G763" s="23"/>
      <c r="H763" s="23"/>
      <c r="I763" s="23"/>
      <c r="J763" s="23"/>
      <c r="K763" s="23"/>
      <c r="L763" s="31"/>
      <c r="M763" s="32"/>
    </row>
    <row r="764" spans="1:17" ht="18" x14ac:dyDescent="0.3">
      <c r="A764" s="4"/>
      <c r="B764" s="33"/>
      <c r="C764" s="97"/>
      <c r="D764" s="97"/>
      <c r="E764" s="97"/>
      <c r="F764" s="97"/>
      <c r="G764" s="97"/>
      <c r="H764" s="97"/>
      <c r="I764" s="97"/>
      <c r="J764" s="97"/>
      <c r="K764" s="97"/>
      <c r="L764" s="97"/>
      <c r="M764" s="97"/>
    </row>
    <row r="765" spans="1:17" ht="18" x14ac:dyDescent="0.3">
      <c r="A765" s="4"/>
      <c r="B765" s="34"/>
      <c r="C765" s="97"/>
      <c r="D765" s="97"/>
      <c r="E765" s="97"/>
      <c r="F765" s="97"/>
      <c r="G765" s="97"/>
      <c r="H765" s="97"/>
      <c r="I765" s="97"/>
      <c r="J765" s="97"/>
      <c r="K765" s="97"/>
      <c r="L765" s="97"/>
      <c r="M765" s="97"/>
    </row>
    <row r="766" spans="1:17" ht="18" x14ac:dyDescent="0.3">
      <c r="A766" s="4"/>
      <c r="B766" s="34"/>
      <c r="C766" s="26"/>
      <c r="D766" s="27"/>
      <c r="E766" s="27"/>
      <c r="F766" s="27"/>
      <c r="G766" s="27"/>
      <c r="H766" s="27"/>
      <c r="I766" s="27"/>
      <c r="J766" s="27"/>
      <c r="K766" s="27"/>
      <c r="L766" s="28"/>
      <c r="M766" s="29"/>
    </row>
    <row r="767" spans="1:17" ht="18" x14ac:dyDescent="0.3">
      <c r="A767" s="4"/>
      <c r="D767" s="23"/>
      <c r="E767" s="23"/>
      <c r="F767" s="23"/>
      <c r="G767" s="23"/>
      <c r="H767" s="23"/>
      <c r="I767" s="23"/>
      <c r="J767" s="23"/>
      <c r="K767" s="23"/>
      <c r="L767" s="31"/>
      <c r="M767" s="32"/>
    </row>
    <row r="768" spans="1:17" ht="18" x14ac:dyDescent="0.3">
      <c r="A768" s="4"/>
      <c r="B768" s="35"/>
      <c r="C768" s="97"/>
      <c r="D768" s="97"/>
      <c r="E768" s="97"/>
      <c r="F768" s="97"/>
      <c r="G768" s="97"/>
      <c r="H768" s="97"/>
      <c r="I768" s="97"/>
      <c r="J768" s="97"/>
      <c r="K768" s="97"/>
      <c r="L768" s="97"/>
      <c r="M768" s="97"/>
    </row>
    <row r="769" spans="1:13" ht="18" x14ac:dyDescent="0.3">
      <c r="A769" s="4"/>
      <c r="B769" s="35"/>
      <c r="C769" s="97"/>
      <c r="D769" s="97"/>
      <c r="E769" s="97"/>
      <c r="F769" s="97"/>
      <c r="G769" s="97"/>
      <c r="H769" s="97"/>
      <c r="I769" s="97"/>
      <c r="J769" s="97"/>
      <c r="K769" s="97"/>
      <c r="L769" s="97"/>
      <c r="M769" s="97"/>
    </row>
    <row r="770" spans="1:13" ht="18" x14ac:dyDescent="0.3">
      <c r="A770" s="4"/>
      <c r="B770" s="35"/>
      <c r="C770" s="97"/>
      <c r="D770" s="97"/>
      <c r="E770" s="97"/>
      <c r="F770" s="97"/>
      <c r="G770" s="97"/>
      <c r="H770" s="97"/>
      <c r="I770" s="97"/>
      <c r="J770" s="97"/>
      <c r="K770" s="97"/>
      <c r="L770" s="97"/>
      <c r="M770" s="97"/>
    </row>
    <row r="771" spans="1:13" ht="18" x14ac:dyDescent="0.3">
      <c r="A771" s="4"/>
      <c r="B771" s="35"/>
      <c r="C771" s="97"/>
      <c r="D771" s="97"/>
      <c r="E771" s="97"/>
      <c r="F771" s="97"/>
      <c r="G771" s="97"/>
      <c r="H771" s="97"/>
      <c r="I771" s="97"/>
      <c r="J771" s="97"/>
      <c r="K771" s="97"/>
      <c r="L771" s="97"/>
      <c r="M771" s="97"/>
    </row>
    <row r="772" spans="1:13" ht="18" x14ac:dyDescent="0.3">
      <c r="A772" s="4"/>
      <c r="B772" s="35"/>
      <c r="C772" s="97"/>
      <c r="D772" s="97"/>
      <c r="E772" s="97"/>
      <c r="F772" s="97"/>
      <c r="G772" s="97"/>
      <c r="H772" s="97"/>
      <c r="I772" s="97"/>
      <c r="J772" s="97"/>
      <c r="K772" s="97"/>
      <c r="L772" s="97"/>
      <c r="M772" s="97"/>
    </row>
    <row r="773" spans="1:13" ht="18" x14ac:dyDescent="0.3">
      <c r="A773" s="4"/>
      <c r="B773" s="35"/>
      <c r="C773" s="97"/>
      <c r="D773" s="97"/>
      <c r="E773" s="97"/>
      <c r="F773" s="97"/>
      <c r="G773" s="97"/>
      <c r="H773" s="97"/>
      <c r="I773" s="97"/>
      <c r="J773" s="97"/>
      <c r="K773" s="97"/>
      <c r="L773" s="97"/>
      <c r="M773" s="97"/>
    </row>
    <row r="774" spans="1:13" ht="18" x14ac:dyDescent="0.3">
      <c r="A774" s="4"/>
      <c r="B774" s="35"/>
      <c r="C774" s="97"/>
      <c r="D774" s="97"/>
      <c r="E774" s="97"/>
      <c r="F774" s="97"/>
      <c r="G774" s="97"/>
      <c r="H774" s="97"/>
      <c r="I774" s="97"/>
      <c r="J774" s="97"/>
      <c r="K774" s="97"/>
      <c r="L774" s="97"/>
      <c r="M774" s="97"/>
    </row>
    <row r="775" spans="1:13" ht="18" x14ac:dyDescent="0.3">
      <c r="A775" s="4"/>
      <c r="B775" s="35"/>
      <c r="C775" s="36"/>
      <c r="D775" s="36"/>
      <c r="E775" s="36"/>
      <c r="F775" s="36"/>
      <c r="G775" s="36"/>
      <c r="H775" s="36"/>
      <c r="I775" s="36"/>
      <c r="J775" s="36"/>
      <c r="K775" s="36"/>
      <c r="L775" s="37"/>
      <c r="M775" s="38"/>
    </row>
    <row r="776" spans="1:13" ht="18" x14ac:dyDescent="0.3">
      <c r="A776" s="4"/>
      <c r="B776" s="35"/>
      <c r="C776" s="39"/>
      <c r="D776" s="39"/>
      <c r="E776" s="39"/>
      <c r="F776" s="39"/>
      <c r="G776" s="39"/>
      <c r="H776" s="39"/>
      <c r="I776" s="39"/>
      <c r="J776" s="39"/>
      <c r="K776" s="39"/>
      <c r="L776" s="40"/>
      <c r="M776" s="41"/>
    </row>
    <row r="777" spans="1:13" ht="18" x14ac:dyDescent="0.3">
      <c r="A777" s="4"/>
      <c r="B777" s="35"/>
      <c r="C777" s="36"/>
      <c r="D777" s="36"/>
      <c r="E777" s="36"/>
      <c r="F777" s="36"/>
      <c r="G777" s="36"/>
      <c r="H777" s="36"/>
      <c r="I777" s="36"/>
      <c r="J777" s="36"/>
      <c r="K777" s="36"/>
      <c r="L777" s="37"/>
      <c r="M777" s="38"/>
    </row>
    <row r="778" spans="1:13" ht="18" x14ac:dyDescent="0.3">
      <c r="A778" s="4"/>
      <c r="B778" s="35"/>
      <c r="C778" s="36"/>
      <c r="D778" s="36"/>
      <c r="E778" s="36"/>
      <c r="F778" s="36"/>
      <c r="G778" s="36"/>
      <c r="H778" s="36"/>
      <c r="I778" s="36"/>
      <c r="J778" s="36"/>
      <c r="K778" s="36"/>
      <c r="L778" s="37"/>
      <c r="M778" s="38"/>
    </row>
    <row r="779" spans="1:13" ht="18" x14ac:dyDescent="0.3">
      <c r="A779" s="4"/>
      <c r="B779" s="35"/>
      <c r="C779" s="36"/>
      <c r="D779" s="36"/>
      <c r="E779" s="36"/>
      <c r="F779" s="36"/>
      <c r="G779" s="36"/>
      <c r="H779" s="36"/>
      <c r="I779" s="36"/>
      <c r="J779" s="36"/>
      <c r="K779" s="36"/>
      <c r="L779" s="37"/>
      <c r="M779" s="38"/>
    </row>
    <row r="780" spans="1:13" ht="18" x14ac:dyDescent="0.3">
      <c r="A780" s="4"/>
      <c r="B780" s="35"/>
      <c r="C780" s="36"/>
      <c r="D780" s="36"/>
      <c r="E780" s="36"/>
      <c r="F780" s="36"/>
      <c r="G780" s="36"/>
      <c r="H780" s="36"/>
      <c r="I780" s="36"/>
      <c r="J780" s="36"/>
      <c r="K780" s="36"/>
      <c r="L780" s="37"/>
      <c r="M780" s="38"/>
    </row>
    <row r="781" spans="1:13" ht="18" x14ac:dyDescent="0.3">
      <c r="A781" s="4"/>
      <c r="B781" s="42"/>
      <c r="C781" s="36"/>
      <c r="D781" s="36"/>
      <c r="E781" s="36"/>
      <c r="F781" s="36"/>
      <c r="G781" s="36"/>
      <c r="H781" s="36"/>
      <c r="I781" s="36"/>
      <c r="J781" s="36"/>
      <c r="K781" s="36"/>
      <c r="L781" s="37"/>
      <c r="M781" s="38"/>
    </row>
    <row r="782" spans="1:13" ht="18" x14ac:dyDescent="0.3">
      <c r="A782" s="4"/>
      <c r="B782" s="43"/>
      <c r="C782" s="44"/>
      <c r="D782" s="44"/>
      <c r="E782" s="44"/>
      <c r="F782" s="44"/>
      <c r="G782" s="44"/>
      <c r="H782" s="44"/>
      <c r="I782" s="44"/>
      <c r="J782" s="44"/>
      <c r="K782" s="44"/>
      <c r="L782" s="45"/>
      <c r="M782" s="46"/>
    </row>
    <row r="783" spans="1:13" ht="18" x14ac:dyDescent="0.3">
      <c r="A783" s="4"/>
      <c r="B783" s="47"/>
      <c r="C783" s="48"/>
      <c r="D783" s="48"/>
      <c r="E783" s="48"/>
      <c r="F783" s="48"/>
      <c r="G783" s="48"/>
      <c r="H783" s="48"/>
      <c r="I783" s="48"/>
      <c r="J783" s="48"/>
      <c r="K783" s="48"/>
      <c r="L783" s="49"/>
      <c r="M783" s="50"/>
    </row>
    <row r="784" spans="1:13" ht="18" x14ac:dyDescent="0.3">
      <c r="A784" s="4"/>
      <c r="B784" s="47"/>
      <c r="C784" s="48"/>
      <c r="D784" s="48"/>
      <c r="E784" s="48"/>
      <c r="F784" s="48"/>
      <c r="G784" s="48"/>
      <c r="H784" s="48"/>
      <c r="I784" s="48"/>
      <c r="J784" s="48"/>
      <c r="K784" s="48"/>
      <c r="L784" s="49"/>
      <c r="M784" s="50"/>
    </row>
    <row r="785" spans="1:13" ht="18" x14ac:dyDescent="0.3">
      <c r="A785" s="4"/>
      <c r="B785" s="51"/>
      <c r="C785" s="48"/>
      <c r="D785" s="48"/>
      <c r="E785" s="48"/>
      <c r="F785" s="48"/>
      <c r="G785" s="48"/>
      <c r="H785" s="48"/>
      <c r="I785" s="48"/>
      <c r="J785" s="48"/>
      <c r="K785" s="48"/>
      <c r="L785" s="49"/>
      <c r="M785" s="50"/>
    </row>
    <row r="786" spans="1:13" ht="18" x14ac:dyDescent="0.3">
      <c r="A786" s="4"/>
      <c r="B786" s="52"/>
      <c r="C786" s="53"/>
      <c r="D786" s="53"/>
      <c r="E786" s="53"/>
      <c r="F786" s="53"/>
      <c r="G786" s="53"/>
      <c r="H786" s="53"/>
      <c r="I786" s="53"/>
      <c r="J786" s="53"/>
      <c r="K786" s="53"/>
      <c r="L786" s="54"/>
      <c r="M786" s="55"/>
    </row>
    <row r="787" spans="1:13" ht="18" x14ac:dyDescent="0.3">
      <c r="A787" s="4"/>
      <c r="B787" s="52"/>
      <c r="C787" s="53"/>
      <c r="D787" s="53"/>
      <c r="E787" s="53"/>
      <c r="F787" s="53"/>
      <c r="G787" s="53"/>
      <c r="H787" s="53"/>
      <c r="I787" s="53"/>
      <c r="J787" s="53"/>
      <c r="K787" s="53"/>
      <c r="L787" s="54"/>
      <c r="M787" s="55"/>
    </row>
    <row r="788" spans="1:13" ht="18" x14ac:dyDescent="0.3">
      <c r="A788" s="4"/>
      <c r="B788" s="52"/>
      <c r="C788" s="53"/>
      <c r="D788" s="53"/>
      <c r="E788" s="53"/>
      <c r="F788" s="53"/>
      <c r="G788" s="53"/>
      <c r="H788" s="53"/>
      <c r="I788" s="53"/>
      <c r="J788" s="53"/>
      <c r="K788" s="53"/>
      <c r="L788" s="54"/>
      <c r="M788" s="55"/>
    </row>
    <row r="789" spans="1:13" ht="18" x14ac:dyDescent="0.3">
      <c r="A789" s="4"/>
      <c r="B789" s="56"/>
      <c r="C789" s="53"/>
      <c r="D789" s="53"/>
      <c r="E789" s="53"/>
      <c r="F789" s="53"/>
      <c r="G789" s="53"/>
      <c r="H789" s="53"/>
      <c r="I789" s="53"/>
      <c r="J789" s="53"/>
      <c r="K789" s="53"/>
      <c r="L789" s="54"/>
      <c r="M789" s="55"/>
    </row>
    <row r="790" spans="1:13" ht="18" x14ac:dyDescent="0.3">
      <c r="A790" s="4"/>
      <c r="B790" s="56"/>
      <c r="C790" s="53"/>
      <c r="D790" s="53"/>
      <c r="E790" s="53"/>
      <c r="F790" s="53"/>
      <c r="G790" s="53"/>
      <c r="H790" s="53"/>
      <c r="I790" s="53"/>
      <c r="J790" s="53"/>
      <c r="K790" s="53"/>
      <c r="L790" s="54"/>
      <c r="M790" s="55"/>
    </row>
    <row r="791" spans="1:13" ht="18" x14ac:dyDescent="0.3">
      <c r="A791" s="4"/>
      <c r="B791" s="56"/>
      <c r="C791" s="53"/>
      <c r="D791" s="53"/>
      <c r="E791" s="53"/>
      <c r="F791" s="53"/>
      <c r="G791" s="53"/>
      <c r="H791" s="53"/>
      <c r="I791" s="53"/>
      <c r="J791" s="53"/>
      <c r="K791" s="53"/>
      <c r="L791" s="54"/>
      <c r="M791" s="55"/>
    </row>
    <row r="792" spans="1:13" ht="18" x14ac:dyDescent="0.3">
      <c r="A792" s="4"/>
      <c r="B792" s="56"/>
      <c r="C792" s="53"/>
      <c r="D792" s="53"/>
      <c r="E792" s="53"/>
      <c r="F792" s="53"/>
      <c r="G792" s="53"/>
      <c r="H792" s="53"/>
      <c r="I792" s="53"/>
      <c r="J792" s="53"/>
      <c r="K792" s="53"/>
      <c r="L792" s="54"/>
      <c r="M792" s="55"/>
    </row>
    <row r="793" spans="1:13" ht="18" x14ac:dyDescent="0.3">
      <c r="A793" s="4"/>
      <c r="B793" s="56"/>
      <c r="C793" s="53"/>
      <c r="D793" s="53"/>
      <c r="E793" s="53"/>
      <c r="F793" s="53"/>
      <c r="G793" s="53"/>
      <c r="H793" s="53"/>
      <c r="I793" s="53"/>
      <c r="J793" s="53"/>
      <c r="K793" s="53"/>
      <c r="L793" s="54"/>
      <c r="M793" s="55"/>
    </row>
    <row r="794" spans="1:13" ht="18" x14ac:dyDescent="0.3">
      <c r="A794" s="4"/>
      <c r="B794" s="56"/>
      <c r="C794" s="53"/>
      <c r="D794" s="53"/>
      <c r="E794" s="53"/>
      <c r="F794" s="53"/>
      <c r="G794" s="53"/>
      <c r="H794" s="53"/>
      <c r="I794" s="53"/>
      <c r="J794" s="53"/>
      <c r="K794" s="53"/>
      <c r="L794" s="54"/>
      <c r="M794" s="55"/>
    </row>
    <row r="795" spans="1:13" ht="18" x14ac:dyDescent="0.3">
      <c r="A795" s="4"/>
      <c r="B795" s="56"/>
      <c r="C795" s="53"/>
      <c r="D795" s="53"/>
      <c r="E795" s="53"/>
      <c r="F795" s="53"/>
      <c r="G795" s="53"/>
      <c r="H795" s="53"/>
      <c r="I795" s="53"/>
      <c r="J795" s="53"/>
      <c r="K795" s="53"/>
      <c r="L795" s="54"/>
      <c r="M795" s="55"/>
    </row>
    <row r="796" spans="1:13" ht="18" x14ac:dyDescent="0.3">
      <c r="A796" s="4"/>
      <c r="B796" s="56"/>
      <c r="C796" s="53"/>
      <c r="D796" s="53"/>
      <c r="E796" s="53"/>
      <c r="F796" s="53"/>
      <c r="G796" s="53"/>
      <c r="H796" s="53"/>
      <c r="I796" s="53"/>
      <c r="J796" s="53"/>
      <c r="K796" s="53"/>
      <c r="L796" s="54"/>
      <c r="M796" s="55"/>
    </row>
    <row r="797" spans="1:13" ht="18" x14ac:dyDescent="0.3">
      <c r="A797" s="4"/>
      <c r="B797" s="56"/>
      <c r="C797" s="53"/>
      <c r="D797" s="53"/>
      <c r="E797" s="53"/>
      <c r="F797" s="53"/>
      <c r="G797" s="53"/>
      <c r="H797" s="53"/>
      <c r="I797" s="53"/>
      <c r="J797" s="53"/>
      <c r="K797" s="53"/>
      <c r="L797" s="54"/>
      <c r="M797" s="55"/>
    </row>
    <row r="798" spans="1:13" ht="18" x14ac:dyDescent="0.3">
      <c r="A798" s="4"/>
      <c r="B798" s="56"/>
      <c r="C798" s="53"/>
      <c r="D798" s="53"/>
      <c r="E798" s="53"/>
      <c r="F798" s="53"/>
      <c r="G798" s="53"/>
      <c r="H798" s="53"/>
      <c r="I798" s="53"/>
      <c r="J798" s="53"/>
      <c r="K798" s="53"/>
      <c r="L798" s="54"/>
      <c r="M798" s="55"/>
    </row>
    <row r="799" spans="1:13" ht="18" x14ac:dyDescent="0.3">
      <c r="A799" s="4"/>
      <c r="B799" s="56"/>
      <c r="C799" s="53"/>
      <c r="D799" s="53"/>
      <c r="E799" s="53"/>
      <c r="F799" s="53"/>
      <c r="G799" s="53"/>
      <c r="H799" s="53"/>
      <c r="I799" s="53"/>
      <c r="J799" s="53"/>
      <c r="K799" s="53"/>
      <c r="L799" s="54"/>
      <c r="M799" s="55"/>
    </row>
    <row r="800" spans="1:13" ht="18" x14ac:dyDescent="0.3">
      <c r="A800" s="4"/>
      <c r="B800" s="56"/>
      <c r="C800" s="53"/>
      <c r="D800" s="53"/>
      <c r="E800" s="53"/>
      <c r="F800" s="53"/>
      <c r="G800" s="53"/>
      <c r="H800" s="53"/>
      <c r="I800" s="53"/>
      <c r="J800" s="53"/>
      <c r="K800" s="53"/>
      <c r="L800" s="54"/>
      <c r="M800" s="55"/>
    </row>
    <row r="801" spans="1:13" ht="18" x14ac:dyDescent="0.3">
      <c r="A801" s="4"/>
      <c r="B801" s="56"/>
      <c r="C801" s="53"/>
      <c r="D801" s="53"/>
      <c r="E801" s="53"/>
      <c r="F801" s="53"/>
      <c r="G801" s="53"/>
      <c r="H801" s="53"/>
      <c r="I801" s="53"/>
      <c r="J801" s="53"/>
      <c r="K801" s="53"/>
      <c r="L801" s="54"/>
      <c r="M801" s="55"/>
    </row>
    <row r="802" spans="1:13" ht="18" x14ac:dyDescent="0.3">
      <c r="A802" s="4"/>
      <c r="B802" s="56"/>
      <c r="C802" s="53"/>
      <c r="D802" s="53"/>
      <c r="E802" s="53"/>
      <c r="F802" s="53"/>
      <c r="G802" s="53"/>
      <c r="H802" s="53"/>
      <c r="I802" s="53"/>
      <c r="J802" s="53"/>
      <c r="K802" s="53"/>
      <c r="L802" s="54"/>
      <c r="M802" s="55"/>
    </row>
    <row r="803" spans="1:13" ht="18" x14ac:dyDescent="0.3">
      <c r="A803" s="4"/>
      <c r="B803" s="56"/>
      <c r="C803" s="53"/>
      <c r="D803" s="53"/>
      <c r="E803" s="53"/>
      <c r="F803" s="53"/>
      <c r="G803" s="53"/>
      <c r="H803" s="53"/>
      <c r="I803" s="53"/>
      <c r="J803" s="53"/>
      <c r="K803" s="53"/>
      <c r="L803" s="54"/>
      <c r="M803" s="55"/>
    </row>
    <row r="804" spans="1:13" ht="18" x14ac:dyDescent="0.3">
      <c r="A804" s="4"/>
      <c r="D804" s="2"/>
      <c r="E804" s="2"/>
      <c r="F804" s="23"/>
      <c r="G804" s="23"/>
      <c r="H804" s="23"/>
      <c r="I804" s="23"/>
      <c r="J804" s="23"/>
      <c r="K804" s="23"/>
      <c r="L804" s="57"/>
      <c r="M804" s="58"/>
    </row>
    <row r="805" spans="1:13" ht="18" x14ac:dyDescent="0.3">
      <c r="A805" s="4"/>
      <c r="D805" s="2"/>
      <c r="E805" s="2"/>
      <c r="F805" s="23"/>
      <c r="G805" s="23"/>
      <c r="H805" s="23"/>
      <c r="I805" s="23"/>
      <c r="J805" s="23"/>
      <c r="K805" s="23"/>
      <c r="L805" s="57"/>
      <c r="M805" s="58"/>
    </row>
    <row r="806" spans="1:13" x14ac:dyDescent="0.3">
      <c r="D806" s="23"/>
      <c r="E806" s="23"/>
      <c r="F806" s="23"/>
      <c r="G806" s="23"/>
      <c r="H806" s="23"/>
      <c r="I806" s="23"/>
      <c r="J806" s="23"/>
      <c r="K806" s="23"/>
      <c r="L806" s="57"/>
      <c r="M806" s="58"/>
    </row>
    <row r="807" spans="1:13" x14ac:dyDescent="0.3">
      <c r="D807" s="23"/>
      <c r="E807" s="23"/>
      <c r="F807" s="23"/>
      <c r="G807" s="23"/>
      <c r="H807" s="23"/>
      <c r="I807" s="23"/>
      <c r="J807" s="23"/>
      <c r="K807" s="23"/>
      <c r="L807" s="57"/>
      <c r="M807" s="58"/>
    </row>
    <row r="808" spans="1:13" x14ac:dyDescent="0.3">
      <c r="D808" s="23"/>
      <c r="E808" s="23"/>
      <c r="F808" s="23"/>
      <c r="G808" s="23"/>
      <c r="H808" s="23"/>
      <c r="I808" s="23"/>
      <c r="J808" s="23"/>
      <c r="K808" s="23"/>
      <c r="L808" s="57"/>
      <c r="M808" s="58"/>
    </row>
    <row r="809" spans="1:13" x14ac:dyDescent="0.3">
      <c r="D809" s="23"/>
      <c r="E809" s="23"/>
      <c r="F809" s="23"/>
      <c r="G809" s="23"/>
      <c r="H809" s="23"/>
      <c r="I809" s="23"/>
      <c r="J809" s="23"/>
      <c r="K809" s="23"/>
      <c r="L809" s="57"/>
      <c r="M809" s="58"/>
    </row>
    <row r="810" spans="1:13" x14ac:dyDescent="0.3">
      <c r="D810" s="23"/>
      <c r="E810" s="23"/>
      <c r="F810" s="23"/>
      <c r="G810" s="23"/>
      <c r="H810" s="23"/>
      <c r="I810" s="23"/>
      <c r="J810" s="23"/>
      <c r="K810" s="23"/>
      <c r="L810" s="57"/>
      <c r="M810" s="58"/>
    </row>
    <row r="811" spans="1:13" x14ac:dyDescent="0.3">
      <c r="D811" s="23"/>
      <c r="E811" s="23"/>
      <c r="F811" s="23"/>
      <c r="G811" s="23"/>
      <c r="H811" s="23"/>
      <c r="I811" s="23"/>
      <c r="J811" s="23"/>
      <c r="K811" s="23"/>
      <c r="L811" s="57"/>
      <c r="M811" s="58"/>
    </row>
    <row r="812" spans="1:13" x14ac:dyDescent="0.3">
      <c r="D812" s="23"/>
      <c r="E812" s="23"/>
      <c r="F812" s="23"/>
      <c r="G812" s="23"/>
      <c r="H812" s="23"/>
      <c r="I812" s="23"/>
      <c r="J812" s="23"/>
      <c r="K812" s="23"/>
      <c r="L812" s="57"/>
      <c r="M812" s="58"/>
    </row>
    <row r="813" spans="1:13" x14ac:dyDescent="0.3">
      <c r="D813" s="23"/>
      <c r="E813" s="23"/>
      <c r="F813" s="23"/>
      <c r="G813" s="23"/>
      <c r="H813" s="23"/>
      <c r="I813" s="23"/>
      <c r="J813" s="23"/>
      <c r="K813" s="23"/>
      <c r="L813" s="57"/>
      <c r="M813" s="58"/>
    </row>
    <row r="814" spans="1:13" x14ac:dyDescent="0.3">
      <c r="D814" s="23"/>
      <c r="E814" s="23"/>
      <c r="F814" s="23"/>
      <c r="G814" s="23"/>
      <c r="H814" s="23"/>
      <c r="I814" s="23"/>
      <c r="J814" s="23"/>
      <c r="K814" s="23"/>
      <c r="L814" s="57"/>
      <c r="M814" s="58"/>
    </row>
    <row r="815" spans="1:13" x14ac:dyDescent="0.3">
      <c r="D815" s="23"/>
      <c r="E815" s="23"/>
      <c r="F815" s="23"/>
      <c r="G815" s="23"/>
      <c r="H815" s="23"/>
      <c r="I815" s="23"/>
      <c r="J815" s="23"/>
      <c r="K815" s="23"/>
      <c r="L815" s="57"/>
      <c r="M815" s="58"/>
    </row>
    <row r="816" spans="1:13" x14ac:dyDescent="0.3">
      <c r="D816" s="23"/>
      <c r="E816" s="23"/>
      <c r="F816" s="23"/>
      <c r="G816" s="23"/>
      <c r="H816" s="23"/>
      <c r="I816" s="23"/>
      <c r="J816" s="23"/>
      <c r="K816" s="23"/>
      <c r="L816" s="57"/>
      <c r="M816" s="58"/>
    </row>
    <row r="817" spans="4:13" x14ac:dyDescent="0.3">
      <c r="D817" s="23"/>
      <c r="E817" s="23"/>
      <c r="F817" s="23"/>
      <c r="G817" s="23"/>
      <c r="H817" s="23"/>
      <c r="I817" s="23"/>
      <c r="J817" s="23"/>
      <c r="K817" s="23"/>
      <c r="L817" s="57"/>
      <c r="M817" s="58"/>
    </row>
    <row r="818" spans="4:13" x14ac:dyDescent="0.3">
      <c r="D818" s="23"/>
      <c r="E818" s="23"/>
      <c r="F818" s="23"/>
      <c r="G818" s="23"/>
      <c r="H818" s="23"/>
      <c r="I818" s="23"/>
      <c r="J818" s="23"/>
      <c r="K818" s="23"/>
      <c r="L818" s="57"/>
      <c r="M818" s="58"/>
    </row>
    <row r="819" spans="4:13" x14ac:dyDescent="0.3">
      <c r="D819" s="23"/>
      <c r="E819" s="23"/>
      <c r="F819" s="23"/>
      <c r="G819" s="23"/>
      <c r="H819" s="23"/>
      <c r="I819" s="23"/>
      <c r="J819" s="23"/>
      <c r="K819" s="23"/>
      <c r="L819" s="57"/>
      <c r="M819" s="58"/>
    </row>
    <row r="820" spans="4:13" x14ac:dyDescent="0.3">
      <c r="D820" s="23"/>
      <c r="E820" s="23"/>
      <c r="F820" s="23"/>
      <c r="G820" s="23"/>
      <c r="H820" s="23"/>
      <c r="I820" s="23"/>
      <c r="J820" s="23"/>
      <c r="K820" s="23"/>
      <c r="L820" s="57"/>
      <c r="M820" s="58"/>
    </row>
    <row r="821" spans="4:13" x14ac:dyDescent="0.3">
      <c r="D821" s="23"/>
      <c r="E821" s="23"/>
      <c r="F821" s="23"/>
      <c r="G821" s="23"/>
      <c r="H821" s="23"/>
      <c r="I821" s="23"/>
      <c r="J821" s="23"/>
      <c r="K821" s="23"/>
      <c r="L821" s="57"/>
      <c r="M821" s="58"/>
    </row>
    <row r="822" spans="4:13" x14ac:dyDescent="0.3">
      <c r="D822" s="23"/>
      <c r="E822" s="23"/>
      <c r="F822" s="23"/>
      <c r="G822" s="23"/>
      <c r="H822" s="23"/>
      <c r="I822" s="23"/>
      <c r="J822" s="23"/>
      <c r="K822" s="23"/>
      <c r="L822" s="57"/>
      <c r="M822" s="58"/>
    </row>
    <row r="823" spans="4:13" x14ac:dyDescent="0.3">
      <c r="D823" s="23"/>
      <c r="E823" s="23"/>
      <c r="F823" s="23"/>
      <c r="G823" s="23"/>
      <c r="H823" s="23"/>
      <c r="I823" s="23"/>
      <c r="J823" s="23"/>
      <c r="K823" s="23"/>
      <c r="L823" s="57"/>
      <c r="M823" s="58"/>
    </row>
    <row r="824" spans="4:13" x14ac:dyDescent="0.3">
      <c r="D824" s="23"/>
      <c r="E824" s="23"/>
      <c r="F824" s="23"/>
      <c r="G824" s="23"/>
      <c r="H824" s="23"/>
      <c r="I824" s="23"/>
      <c r="J824" s="23"/>
      <c r="K824" s="23"/>
      <c r="L824" s="57"/>
      <c r="M824" s="58"/>
    </row>
    <row r="825" spans="4:13" x14ac:dyDescent="0.3">
      <c r="D825" s="23"/>
      <c r="E825" s="23"/>
      <c r="F825" s="23"/>
      <c r="G825" s="23"/>
      <c r="H825" s="23"/>
      <c r="I825" s="23"/>
      <c r="J825" s="23"/>
      <c r="K825" s="23"/>
      <c r="L825" s="57"/>
      <c r="M825" s="58"/>
    </row>
    <row r="826" spans="4:13" x14ac:dyDescent="0.3">
      <c r="D826" s="23"/>
      <c r="E826" s="23"/>
      <c r="F826" s="23"/>
      <c r="G826" s="23"/>
      <c r="H826" s="23"/>
      <c r="I826" s="23"/>
      <c r="J826" s="23"/>
      <c r="K826" s="23"/>
      <c r="L826" s="57"/>
      <c r="M826" s="58"/>
    </row>
    <row r="827" spans="4:13" x14ac:dyDescent="0.3">
      <c r="D827" s="23"/>
      <c r="E827" s="23"/>
      <c r="F827" s="23"/>
      <c r="G827" s="23"/>
      <c r="H827" s="23"/>
      <c r="I827" s="23"/>
      <c r="J827" s="23"/>
      <c r="K827" s="23"/>
      <c r="L827" s="57"/>
      <c r="M827" s="58"/>
    </row>
    <row r="828" spans="4:13" x14ac:dyDescent="0.3">
      <c r="D828" s="23"/>
      <c r="E828" s="23"/>
      <c r="F828" s="23"/>
      <c r="G828" s="23"/>
      <c r="H828" s="23"/>
      <c r="I828" s="23"/>
      <c r="J828" s="23"/>
      <c r="K828" s="23"/>
      <c r="L828" s="57"/>
      <c r="M828" s="58"/>
    </row>
    <row r="829" spans="4:13" x14ac:dyDescent="0.3">
      <c r="D829" s="23"/>
      <c r="E829" s="23"/>
      <c r="F829" s="23"/>
      <c r="G829" s="23"/>
      <c r="H829" s="23"/>
      <c r="I829" s="23"/>
      <c r="J829" s="23"/>
      <c r="K829" s="23"/>
      <c r="L829" s="57"/>
      <c r="M829" s="58"/>
    </row>
    <row r="830" spans="4:13" x14ac:dyDescent="0.3">
      <c r="D830" s="23"/>
      <c r="E830" s="23"/>
      <c r="F830" s="23"/>
      <c r="G830" s="23"/>
      <c r="H830" s="23"/>
      <c r="I830" s="23"/>
      <c r="J830" s="23"/>
      <c r="K830" s="23"/>
      <c r="L830" s="57"/>
      <c r="M830" s="58"/>
    </row>
    <row r="831" spans="4:13" x14ac:dyDescent="0.3">
      <c r="D831" s="23"/>
      <c r="E831" s="23"/>
      <c r="F831" s="23"/>
      <c r="G831" s="23"/>
      <c r="H831" s="23"/>
      <c r="I831" s="23"/>
      <c r="J831" s="23"/>
      <c r="K831" s="23"/>
      <c r="L831" s="57"/>
      <c r="M831" s="58"/>
    </row>
    <row r="832" spans="4:13" x14ac:dyDescent="0.3">
      <c r="D832" s="23"/>
      <c r="E832" s="23"/>
      <c r="F832" s="23"/>
      <c r="G832" s="23"/>
      <c r="H832" s="23"/>
      <c r="I832" s="23"/>
      <c r="J832" s="23"/>
      <c r="K832" s="23"/>
      <c r="L832" s="57"/>
      <c r="M832" s="58"/>
    </row>
    <row r="833" spans="4:13" x14ac:dyDescent="0.3">
      <c r="D833" s="23"/>
      <c r="E833" s="23"/>
      <c r="F833" s="23"/>
      <c r="G833" s="23"/>
      <c r="H833" s="23"/>
      <c r="I833" s="23"/>
      <c r="J833" s="23"/>
      <c r="K833" s="23"/>
      <c r="L833" s="57"/>
      <c r="M833" s="58"/>
    </row>
    <row r="834" spans="4:13" x14ac:dyDescent="0.3">
      <c r="D834" s="23"/>
      <c r="E834" s="23"/>
      <c r="F834" s="23"/>
      <c r="G834" s="23"/>
      <c r="H834" s="23"/>
      <c r="I834" s="23"/>
      <c r="J834" s="23"/>
      <c r="K834" s="23"/>
      <c r="L834" s="57"/>
      <c r="M834" s="58"/>
    </row>
    <row r="835" spans="4:13" x14ac:dyDescent="0.3">
      <c r="D835" s="23"/>
      <c r="E835" s="23"/>
      <c r="F835" s="23"/>
      <c r="G835" s="23"/>
      <c r="H835" s="23"/>
      <c r="I835" s="23"/>
      <c r="J835" s="23"/>
      <c r="K835" s="23"/>
      <c r="L835" s="57"/>
      <c r="M835" s="58"/>
    </row>
    <row r="836" spans="4:13" x14ac:dyDescent="0.3">
      <c r="D836" s="23"/>
      <c r="E836" s="23"/>
      <c r="F836" s="23"/>
      <c r="G836" s="23"/>
      <c r="H836" s="23"/>
      <c r="I836" s="23"/>
      <c r="J836" s="23"/>
      <c r="K836" s="23"/>
      <c r="L836" s="57"/>
      <c r="M836" s="58"/>
    </row>
    <row r="837" spans="4:13" x14ac:dyDescent="0.3">
      <c r="D837" s="23"/>
      <c r="E837" s="23"/>
      <c r="F837" s="23"/>
      <c r="G837" s="23"/>
      <c r="H837" s="23"/>
      <c r="I837" s="23"/>
      <c r="J837" s="23"/>
      <c r="K837" s="23"/>
      <c r="L837" s="57"/>
      <c r="M837" s="58"/>
    </row>
    <row r="838" spans="4:13" x14ac:dyDescent="0.3">
      <c r="D838" s="23"/>
      <c r="E838" s="23"/>
      <c r="F838" s="23"/>
      <c r="G838" s="23"/>
      <c r="H838" s="23"/>
      <c r="I838" s="23"/>
      <c r="J838" s="23"/>
      <c r="K838" s="23"/>
      <c r="L838" s="57"/>
      <c r="M838" s="58"/>
    </row>
    <row r="839" spans="4:13" x14ac:dyDescent="0.3">
      <c r="D839" s="23"/>
      <c r="E839" s="23"/>
      <c r="F839" s="23"/>
      <c r="G839" s="23"/>
      <c r="H839" s="23"/>
      <c r="I839" s="23"/>
      <c r="J839" s="23"/>
      <c r="K839" s="23"/>
      <c r="L839" s="57"/>
      <c r="M839" s="58"/>
    </row>
    <row r="840" spans="4:13" x14ac:dyDescent="0.3">
      <c r="D840" s="23"/>
      <c r="E840" s="23"/>
      <c r="F840" s="23"/>
      <c r="G840" s="23"/>
      <c r="H840" s="23"/>
      <c r="I840" s="23"/>
      <c r="J840" s="23"/>
      <c r="K840" s="23"/>
      <c r="L840" s="57"/>
      <c r="M840" s="58"/>
    </row>
  </sheetData>
  <dataConsolidate/>
  <mergeCells count="13">
    <mergeCell ref="L2:M2"/>
    <mergeCell ref="L3:M3"/>
    <mergeCell ref="L4:M4"/>
    <mergeCell ref="C761:M761"/>
    <mergeCell ref="C764:M764"/>
    <mergeCell ref="C769:M769"/>
    <mergeCell ref="C768:M768"/>
    <mergeCell ref="C765:M765"/>
    <mergeCell ref="C774:M774"/>
    <mergeCell ref="C773:M773"/>
    <mergeCell ref="C772:M772"/>
    <mergeCell ref="C771:M771"/>
    <mergeCell ref="C770:M770"/>
  </mergeCells>
  <conditionalFormatting sqref="E26:E760">
    <cfRule type="expression" dxfId="0" priority="25">
      <formula>AND(MOD($E26+1,8)=0,$E26&lt;384,$E26&gt;=256)</formula>
    </cfRule>
  </conditionalFormatting>
  <pageMargins left="0.25" right="0.25" top="0.75" bottom="0.75" header="0.3" footer="0.3"/>
  <pageSetup scale="51"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'Drop Downs'!$B$12:$B$16</xm:f>
          </x14:formula1>
          <xm:sqref>C416:C441 C6:C351 C443:C760</xm:sqref>
        </x14:dataValidation>
        <x14:dataValidation type="list" allowBlank="1" showInputMessage="1" showErrorMessage="1" xr:uid="{00000000-0002-0000-0100-000003000000}">
          <x14:formula1>
            <xm:f>'Drop Downs'!$B$29:$B$36</xm:f>
          </x14:formula1>
          <xm:sqref>K330:K334 K6:K326 K337:K760</xm:sqref>
        </x14:dataValidation>
        <x14:dataValidation type="list" allowBlank="1" showInputMessage="1" showErrorMessage="1" xr:uid="{00000000-0002-0000-0100-000002000000}">
          <x14:formula1>
            <xm:f>'Drop Downs'!$B$21:$B$24</xm:f>
          </x14:formula1>
          <xm:sqref>F6:F760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O36"/>
  <sheetViews>
    <sheetView workbookViewId="0">
      <selection activeCell="M31" sqref="M31"/>
    </sheetView>
  </sheetViews>
  <sheetFormatPr defaultRowHeight="14.4" x14ac:dyDescent="0.3"/>
  <cols>
    <col min="3" max="4" width="0" hidden="1" customWidth="1"/>
    <col min="5" max="5" width="11.33203125" style="10" customWidth="1"/>
    <col min="6" max="7" width="0" hidden="1" customWidth="1"/>
    <col min="8" max="8" width="12" customWidth="1"/>
    <col min="9" max="10" width="0" hidden="1" customWidth="1"/>
    <col min="11" max="11" width="11.5546875" style="10" customWidth="1"/>
    <col min="12" max="13" width="0" hidden="1" customWidth="1"/>
    <col min="14" max="14" width="11.5546875" style="10" customWidth="1"/>
    <col min="15" max="15" width="12.109375" customWidth="1"/>
  </cols>
  <sheetData>
    <row r="2" spans="2:15" x14ac:dyDescent="0.3">
      <c r="B2" t="s">
        <v>58</v>
      </c>
    </row>
    <row r="4" spans="2:15" x14ac:dyDescent="0.3">
      <c r="B4" t="s">
        <v>59</v>
      </c>
      <c r="E4" s="74" t="s">
        <v>60</v>
      </c>
      <c r="F4" s="73"/>
      <c r="G4" s="73"/>
      <c r="H4" s="74" t="s">
        <v>61</v>
      </c>
      <c r="I4" s="73"/>
      <c r="J4" s="73"/>
      <c r="K4" s="74" t="s">
        <v>62</v>
      </c>
      <c r="L4" s="73"/>
      <c r="M4" s="73"/>
      <c r="N4" s="74" t="s">
        <v>63</v>
      </c>
    </row>
    <row r="5" spans="2:15" x14ac:dyDescent="0.3">
      <c r="C5">
        <v>512</v>
      </c>
      <c r="D5">
        <f>C5+127</f>
        <v>639</v>
      </c>
      <c r="E5" s="10" t="str">
        <f>C5&amp;" to "&amp;D5</f>
        <v>512 to 639</v>
      </c>
      <c r="F5">
        <v>512</v>
      </c>
      <c r="G5">
        <f>F5+63</f>
        <v>575</v>
      </c>
      <c r="H5" s="10" t="str">
        <f t="shared" ref="H5:H12" si="0">F5&amp;" to "&amp;G5</f>
        <v>512 to 575</v>
      </c>
      <c r="I5">
        <v>512</v>
      </c>
      <c r="J5">
        <f>I5+31</f>
        <v>543</v>
      </c>
      <c r="K5" s="10" t="str">
        <f t="shared" ref="K5:K20" si="1">I5&amp;" to "&amp;J5</f>
        <v>512 to 543</v>
      </c>
      <c r="L5">
        <v>512</v>
      </c>
      <c r="M5">
        <f>L5+15</f>
        <v>527</v>
      </c>
      <c r="N5" s="10" t="str">
        <f t="shared" ref="N5:N36" si="2">L5&amp;" to "&amp;M5</f>
        <v>512 to 527</v>
      </c>
      <c r="O5" t="s">
        <v>45</v>
      </c>
    </row>
    <row r="6" spans="2:15" x14ac:dyDescent="0.3">
      <c r="C6">
        <f>C5+128</f>
        <v>640</v>
      </c>
      <c r="D6">
        <f>C6+127</f>
        <v>767</v>
      </c>
      <c r="E6" s="10" t="str">
        <f>C6&amp;" to "&amp;D6</f>
        <v>640 to 767</v>
      </c>
      <c r="F6">
        <f t="shared" ref="F6:F12" si="3">F5+64</f>
        <v>576</v>
      </c>
      <c r="G6">
        <f t="shared" ref="G6:G12" si="4">F6+63</f>
        <v>639</v>
      </c>
      <c r="H6" s="10" t="str">
        <f t="shared" si="0"/>
        <v>576 to 639</v>
      </c>
      <c r="I6">
        <f>I5+32</f>
        <v>544</v>
      </c>
      <c r="J6">
        <f t="shared" ref="J6:J20" si="5">I6+31</f>
        <v>575</v>
      </c>
      <c r="K6" s="10" t="str">
        <f t="shared" si="1"/>
        <v>544 to 575</v>
      </c>
      <c r="L6">
        <f>L5+16</f>
        <v>528</v>
      </c>
      <c r="M6">
        <f t="shared" ref="M6:M36" si="6">L6+15</f>
        <v>543</v>
      </c>
      <c r="N6" s="10" t="str">
        <f t="shared" si="2"/>
        <v>528 to 543</v>
      </c>
      <c r="O6" t="s">
        <v>45</v>
      </c>
    </row>
    <row r="7" spans="2:15" x14ac:dyDescent="0.3">
      <c r="C7">
        <f>C6+128</f>
        <v>768</v>
      </c>
      <c r="D7">
        <f>C7+127</f>
        <v>895</v>
      </c>
      <c r="E7" s="10" t="str">
        <f>C7&amp;" to "&amp;D7</f>
        <v>768 to 895</v>
      </c>
      <c r="F7">
        <f t="shared" si="3"/>
        <v>640</v>
      </c>
      <c r="G7">
        <f t="shared" si="4"/>
        <v>703</v>
      </c>
      <c r="H7" s="10" t="str">
        <f t="shared" si="0"/>
        <v>640 to 703</v>
      </c>
      <c r="I7">
        <f t="shared" ref="I7:I20" si="7">I6+32</f>
        <v>576</v>
      </c>
      <c r="J7">
        <f t="shared" si="5"/>
        <v>607</v>
      </c>
      <c r="K7" s="10" t="str">
        <f t="shared" si="1"/>
        <v>576 to 607</v>
      </c>
      <c r="L7">
        <f t="shared" ref="L7:L36" si="8">L6+16</f>
        <v>544</v>
      </c>
      <c r="M7">
        <f t="shared" si="6"/>
        <v>559</v>
      </c>
      <c r="N7" s="10" t="str">
        <f t="shared" si="2"/>
        <v>544 to 559</v>
      </c>
      <c r="O7" t="s">
        <v>46</v>
      </c>
    </row>
    <row r="8" spans="2:15" x14ac:dyDescent="0.3">
      <c r="C8">
        <f>C7+128</f>
        <v>896</v>
      </c>
      <c r="D8">
        <f>C8+127</f>
        <v>1023</v>
      </c>
      <c r="E8" s="10" t="str">
        <f>C8&amp;" to "&amp;D8</f>
        <v>896 to 1023</v>
      </c>
      <c r="F8">
        <f t="shared" si="3"/>
        <v>704</v>
      </c>
      <c r="G8">
        <f t="shared" si="4"/>
        <v>767</v>
      </c>
      <c r="H8" s="10" t="str">
        <f t="shared" si="0"/>
        <v>704 to 767</v>
      </c>
      <c r="I8">
        <f t="shared" si="7"/>
        <v>608</v>
      </c>
      <c r="J8">
        <f t="shared" si="5"/>
        <v>639</v>
      </c>
      <c r="K8" s="10" t="str">
        <f t="shared" si="1"/>
        <v>608 to 639</v>
      </c>
      <c r="L8">
        <f t="shared" si="8"/>
        <v>560</v>
      </c>
      <c r="M8">
        <f t="shared" si="6"/>
        <v>575</v>
      </c>
      <c r="N8" s="10" t="str">
        <f t="shared" si="2"/>
        <v>560 to 575</v>
      </c>
      <c r="O8" t="s">
        <v>46</v>
      </c>
    </row>
    <row r="9" spans="2:15" x14ac:dyDescent="0.3">
      <c r="F9">
        <f t="shared" si="3"/>
        <v>768</v>
      </c>
      <c r="G9">
        <f t="shared" si="4"/>
        <v>831</v>
      </c>
      <c r="H9" s="10" t="str">
        <f t="shared" si="0"/>
        <v>768 to 831</v>
      </c>
      <c r="I9">
        <f t="shared" si="7"/>
        <v>640</v>
      </c>
      <c r="J9">
        <f t="shared" si="5"/>
        <v>671</v>
      </c>
      <c r="K9" s="10" t="str">
        <f t="shared" si="1"/>
        <v>640 to 671</v>
      </c>
      <c r="L9">
        <f t="shared" si="8"/>
        <v>576</v>
      </c>
      <c r="M9">
        <f t="shared" si="6"/>
        <v>591</v>
      </c>
      <c r="N9" s="10" t="str">
        <f t="shared" si="2"/>
        <v>576 to 591</v>
      </c>
      <c r="O9" t="s">
        <v>47</v>
      </c>
    </row>
    <row r="10" spans="2:15" x14ac:dyDescent="0.3">
      <c r="F10">
        <f t="shared" si="3"/>
        <v>832</v>
      </c>
      <c r="G10">
        <f t="shared" si="4"/>
        <v>895</v>
      </c>
      <c r="H10" s="10" t="str">
        <f t="shared" si="0"/>
        <v>832 to 895</v>
      </c>
      <c r="I10">
        <f t="shared" si="7"/>
        <v>672</v>
      </c>
      <c r="J10">
        <f t="shared" si="5"/>
        <v>703</v>
      </c>
      <c r="K10" s="10" t="str">
        <f t="shared" si="1"/>
        <v>672 to 703</v>
      </c>
      <c r="L10">
        <f t="shared" si="8"/>
        <v>592</v>
      </c>
      <c r="M10">
        <f t="shared" si="6"/>
        <v>607</v>
      </c>
      <c r="N10" s="10" t="str">
        <f t="shared" si="2"/>
        <v>592 to 607</v>
      </c>
      <c r="O10" t="s">
        <v>47</v>
      </c>
    </row>
    <row r="11" spans="2:15" x14ac:dyDescent="0.3">
      <c r="F11">
        <f t="shared" si="3"/>
        <v>896</v>
      </c>
      <c r="G11">
        <f t="shared" si="4"/>
        <v>959</v>
      </c>
      <c r="H11" s="10" t="str">
        <f t="shared" si="0"/>
        <v>896 to 959</v>
      </c>
      <c r="I11">
        <f t="shared" si="7"/>
        <v>704</v>
      </c>
      <c r="J11">
        <f t="shared" si="5"/>
        <v>735</v>
      </c>
      <c r="K11" s="10" t="str">
        <f t="shared" si="1"/>
        <v>704 to 735</v>
      </c>
      <c r="L11">
        <f t="shared" si="8"/>
        <v>608</v>
      </c>
      <c r="M11">
        <f t="shared" si="6"/>
        <v>623</v>
      </c>
      <c r="N11" s="10" t="str">
        <f t="shared" si="2"/>
        <v>608 to 623</v>
      </c>
      <c r="O11" t="s">
        <v>48</v>
      </c>
    </row>
    <row r="12" spans="2:15" x14ac:dyDescent="0.3">
      <c r="F12">
        <f t="shared" si="3"/>
        <v>960</v>
      </c>
      <c r="G12">
        <f t="shared" si="4"/>
        <v>1023</v>
      </c>
      <c r="H12" s="10" t="str">
        <f t="shared" si="0"/>
        <v>960 to 1023</v>
      </c>
      <c r="I12">
        <f t="shared" si="7"/>
        <v>736</v>
      </c>
      <c r="J12">
        <f t="shared" si="5"/>
        <v>767</v>
      </c>
      <c r="K12" s="10" t="str">
        <f t="shared" si="1"/>
        <v>736 to 767</v>
      </c>
      <c r="L12">
        <f t="shared" si="8"/>
        <v>624</v>
      </c>
      <c r="M12">
        <f t="shared" si="6"/>
        <v>639</v>
      </c>
      <c r="N12" s="10" t="str">
        <f t="shared" si="2"/>
        <v>624 to 639</v>
      </c>
      <c r="O12" t="s">
        <v>48</v>
      </c>
    </row>
    <row r="13" spans="2:15" x14ac:dyDescent="0.3">
      <c r="I13">
        <f t="shared" si="7"/>
        <v>768</v>
      </c>
      <c r="J13">
        <f t="shared" si="5"/>
        <v>799</v>
      </c>
      <c r="K13" s="10" t="str">
        <f t="shared" si="1"/>
        <v>768 to 799</v>
      </c>
      <c r="L13">
        <f t="shared" si="8"/>
        <v>640</v>
      </c>
      <c r="M13">
        <f t="shared" si="6"/>
        <v>655</v>
      </c>
      <c r="N13" s="10" t="str">
        <f t="shared" si="2"/>
        <v>640 to 655</v>
      </c>
      <c r="O13" t="s">
        <v>33</v>
      </c>
    </row>
    <row r="14" spans="2:15" x14ac:dyDescent="0.3">
      <c r="I14">
        <f t="shared" si="7"/>
        <v>800</v>
      </c>
      <c r="J14">
        <f t="shared" si="5"/>
        <v>831</v>
      </c>
      <c r="K14" s="10" t="str">
        <f t="shared" si="1"/>
        <v>800 to 831</v>
      </c>
      <c r="L14">
        <f t="shared" si="8"/>
        <v>656</v>
      </c>
      <c r="M14">
        <f t="shared" si="6"/>
        <v>671</v>
      </c>
      <c r="N14" s="10" t="str">
        <f t="shared" si="2"/>
        <v>656 to 671</v>
      </c>
      <c r="O14" t="s">
        <v>33</v>
      </c>
    </row>
    <row r="15" spans="2:15" x14ac:dyDescent="0.3">
      <c r="I15">
        <f t="shared" si="7"/>
        <v>832</v>
      </c>
      <c r="J15">
        <f t="shared" si="5"/>
        <v>863</v>
      </c>
      <c r="K15" s="10" t="str">
        <f t="shared" si="1"/>
        <v>832 to 863</v>
      </c>
      <c r="L15">
        <f t="shared" si="8"/>
        <v>672</v>
      </c>
      <c r="M15">
        <f t="shared" si="6"/>
        <v>687</v>
      </c>
      <c r="N15" s="10" t="str">
        <f t="shared" si="2"/>
        <v>672 to 687</v>
      </c>
      <c r="O15" t="s">
        <v>33</v>
      </c>
    </row>
    <row r="16" spans="2:15" x14ac:dyDescent="0.3">
      <c r="I16">
        <f t="shared" si="7"/>
        <v>864</v>
      </c>
      <c r="J16">
        <f t="shared" si="5"/>
        <v>895</v>
      </c>
      <c r="K16" s="10" t="str">
        <f t="shared" si="1"/>
        <v>864 to 895</v>
      </c>
      <c r="L16">
        <f t="shared" si="8"/>
        <v>688</v>
      </c>
      <c r="M16">
        <f t="shared" si="6"/>
        <v>703</v>
      </c>
      <c r="N16" s="10" t="str">
        <f t="shared" si="2"/>
        <v>688 to 703</v>
      </c>
      <c r="O16" t="s">
        <v>33</v>
      </c>
    </row>
    <row r="17" spans="9:15" x14ac:dyDescent="0.3">
      <c r="I17">
        <f t="shared" si="7"/>
        <v>896</v>
      </c>
      <c r="J17">
        <f t="shared" si="5"/>
        <v>927</v>
      </c>
      <c r="K17" s="10" t="str">
        <f t="shared" si="1"/>
        <v>896 to 927</v>
      </c>
      <c r="L17">
        <f t="shared" si="8"/>
        <v>704</v>
      </c>
      <c r="M17">
        <f t="shared" si="6"/>
        <v>719</v>
      </c>
      <c r="N17" s="10" t="str">
        <f t="shared" si="2"/>
        <v>704 to 719</v>
      </c>
      <c r="O17" t="s">
        <v>33</v>
      </c>
    </row>
    <row r="18" spans="9:15" x14ac:dyDescent="0.3">
      <c r="I18">
        <f t="shared" si="7"/>
        <v>928</v>
      </c>
      <c r="J18">
        <f t="shared" si="5"/>
        <v>959</v>
      </c>
      <c r="K18" s="10" t="str">
        <f t="shared" si="1"/>
        <v>928 to 959</v>
      </c>
      <c r="L18">
        <f t="shared" si="8"/>
        <v>720</v>
      </c>
      <c r="M18">
        <f t="shared" si="6"/>
        <v>735</v>
      </c>
      <c r="N18" s="10" t="str">
        <f t="shared" si="2"/>
        <v>720 to 735</v>
      </c>
      <c r="O18" t="s">
        <v>33</v>
      </c>
    </row>
    <row r="19" spans="9:15" x14ac:dyDescent="0.3">
      <c r="I19">
        <f t="shared" si="7"/>
        <v>960</v>
      </c>
      <c r="J19">
        <f t="shared" si="5"/>
        <v>991</v>
      </c>
      <c r="K19" s="10" t="str">
        <f t="shared" si="1"/>
        <v>960 to 991</v>
      </c>
      <c r="L19">
        <f t="shared" si="8"/>
        <v>736</v>
      </c>
      <c r="M19">
        <f t="shared" si="6"/>
        <v>751</v>
      </c>
      <c r="N19" s="10" t="str">
        <f t="shared" si="2"/>
        <v>736 to 751</v>
      </c>
    </row>
    <row r="20" spans="9:15" x14ac:dyDescent="0.3">
      <c r="I20">
        <f t="shared" si="7"/>
        <v>992</v>
      </c>
      <c r="J20">
        <f t="shared" si="5"/>
        <v>1023</v>
      </c>
      <c r="K20" s="10" t="str">
        <f t="shared" si="1"/>
        <v>992 to 1023</v>
      </c>
      <c r="L20">
        <f t="shared" si="8"/>
        <v>752</v>
      </c>
      <c r="M20">
        <f t="shared" si="6"/>
        <v>767</v>
      </c>
      <c r="N20" s="10" t="str">
        <f t="shared" si="2"/>
        <v>752 to 767</v>
      </c>
    </row>
    <row r="21" spans="9:15" x14ac:dyDescent="0.3">
      <c r="L21">
        <f t="shared" si="8"/>
        <v>768</v>
      </c>
      <c r="M21">
        <f t="shared" si="6"/>
        <v>783</v>
      </c>
      <c r="N21" s="10" t="str">
        <f t="shared" si="2"/>
        <v>768 to 783</v>
      </c>
      <c r="O21" t="s">
        <v>34</v>
      </c>
    </row>
    <row r="22" spans="9:15" x14ac:dyDescent="0.3">
      <c r="L22">
        <f t="shared" si="8"/>
        <v>784</v>
      </c>
      <c r="M22">
        <f t="shared" si="6"/>
        <v>799</v>
      </c>
      <c r="N22" s="10" t="str">
        <f t="shared" si="2"/>
        <v>784 to 799</v>
      </c>
      <c r="O22" t="s">
        <v>34</v>
      </c>
    </row>
    <row r="23" spans="9:15" x14ac:dyDescent="0.3">
      <c r="L23">
        <f t="shared" si="8"/>
        <v>800</v>
      </c>
      <c r="M23">
        <f t="shared" si="6"/>
        <v>815</v>
      </c>
      <c r="N23" s="10" t="str">
        <f t="shared" si="2"/>
        <v>800 to 815</v>
      </c>
      <c r="O23" t="s">
        <v>34</v>
      </c>
    </row>
    <row r="24" spans="9:15" x14ac:dyDescent="0.3">
      <c r="L24">
        <f t="shared" si="8"/>
        <v>816</v>
      </c>
      <c r="M24">
        <f t="shared" si="6"/>
        <v>831</v>
      </c>
      <c r="N24" s="10" t="str">
        <f t="shared" si="2"/>
        <v>816 to 831</v>
      </c>
    </row>
    <row r="25" spans="9:15" x14ac:dyDescent="0.3">
      <c r="L25">
        <f t="shared" si="8"/>
        <v>832</v>
      </c>
      <c r="M25">
        <f t="shared" si="6"/>
        <v>847</v>
      </c>
      <c r="N25" s="10" t="str">
        <f t="shared" si="2"/>
        <v>832 to 847</v>
      </c>
      <c r="O25" t="s">
        <v>31</v>
      </c>
    </row>
    <row r="26" spans="9:15" x14ac:dyDescent="0.3">
      <c r="L26">
        <f t="shared" si="8"/>
        <v>848</v>
      </c>
      <c r="M26">
        <f t="shared" si="6"/>
        <v>863</v>
      </c>
      <c r="N26" s="10" t="str">
        <f t="shared" si="2"/>
        <v>848 to 863</v>
      </c>
      <c r="O26" t="s">
        <v>31</v>
      </c>
    </row>
    <row r="27" spans="9:15" x14ac:dyDescent="0.3">
      <c r="L27">
        <f t="shared" si="8"/>
        <v>864</v>
      </c>
      <c r="M27">
        <f t="shared" si="6"/>
        <v>879</v>
      </c>
      <c r="N27" s="10" t="str">
        <f t="shared" si="2"/>
        <v>864 to 879</v>
      </c>
      <c r="O27" t="s">
        <v>31</v>
      </c>
    </row>
    <row r="28" spans="9:15" x14ac:dyDescent="0.3">
      <c r="L28">
        <f t="shared" si="8"/>
        <v>880</v>
      </c>
      <c r="M28">
        <f t="shared" si="6"/>
        <v>895</v>
      </c>
      <c r="N28" s="10" t="str">
        <f t="shared" si="2"/>
        <v>880 to 895</v>
      </c>
    </row>
    <row r="29" spans="9:15" x14ac:dyDescent="0.3">
      <c r="L29">
        <f t="shared" si="8"/>
        <v>896</v>
      </c>
      <c r="M29">
        <f t="shared" si="6"/>
        <v>911</v>
      </c>
      <c r="N29" s="10" t="str">
        <f t="shared" si="2"/>
        <v>896 to 911</v>
      </c>
      <c r="O29" t="s">
        <v>50</v>
      </c>
    </row>
    <row r="30" spans="9:15" x14ac:dyDescent="0.3">
      <c r="L30">
        <f t="shared" si="8"/>
        <v>912</v>
      </c>
      <c r="M30">
        <f t="shared" si="6"/>
        <v>927</v>
      </c>
      <c r="N30" s="10" t="str">
        <f t="shared" si="2"/>
        <v>912 to 927</v>
      </c>
    </row>
    <row r="31" spans="9:15" x14ac:dyDescent="0.3">
      <c r="L31">
        <f t="shared" si="8"/>
        <v>928</v>
      </c>
      <c r="M31">
        <f t="shared" si="6"/>
        <v>943</v>
      </c>
      <c r="N31" s="10" t="str">
        <f t="shared" si="2"/>
        <v>928 to 943</v>
      </c>
      <c r="O31" t="s">
        <v>44</v>
      </c>
    </row>
    <row r="32" spans="9:15" x14ac:dyDescent="0.3">
      <c r="L32">
        <f t="shared" si="8"/>
        <v>944</v>
      </c>
      <c r="M32">
        <f t="shared" si="6"/>
        <v>959</v>
      </c>
      <c r="N32" s="10" t="str">
        <f t="shared" si="2"/>
        <v>944 to 959</v>
      </c>
      <c r="O32" t="s">
        <v>44</v>
      </c>
    </row>
    <row r="33" spans="12:15" x14ac:dyDescent="0.3">
      <c r="L33">
        <f t="shared" si="8"/>
        <v>960</v>
      </c>
      <c r="M33">
        <f t="shared" si="6"/>
        <v>975</v>
      </c>
      <c r="N33" s="10" t="str">
        <f t="shared" si="2"/>
        <v>960 to 975</v>
      </c>
    </row>
    <row r="34" spans="12:15" x14ac:dyDescent="0.3">
      <c r="L34">
        <f t="shared" si="8"/>
        <v>976</v>
      </c>
      <c r="M34">
        <f t="shared" si="6"/>
        <v>991</v>
      </c>
      <c r="N34" s="10" t="str">
        <f t="shared" si="2"/>
        <v>976 to 991</v>
      </c>
    </row>
    <row r="35" spans="12:15" x14ac:dyDescent="0.3">
      <c r="L35">
        <f t="shared" si="8"/>
        <v>992</v>
      </c>
      <c r="M35">
        <f t="shared" si="6"/>
        <v>1007</v>
      </c>
      <c r="N35" s="10" t="str">
        <f t="shared" si="2"/>
        <v>992 to 1007</v>
      </c>
    </row>
    <row r="36" spans="12:15" x14ac:dyDescent="0.3">
      <c r="L36">
        <f t="shared" si="8"/>
        <v>1008</v>
      </c>
      <c r="M36">
        <f t="shared" si="6"/>
        <v>1023</v>
      </c>
      <c r="N36" s="10" t="str">
        <f t="shared" si="2"/>
        <v>1008 to 1023</v>
      </c>
      <c r="O36"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D345"/>
  <sheetViews>
    <sheetView topLeftCell="A34" workbookViewId="0">
      <selection activeCell="D39" sqref="D39"/>
    </sheetView>
  </sheetViews>
  <sheetFormatPr defaultRowHeight="14.4" x14ac:dyDescent="0.3"/>
  <cols>
    <col min="2" max="3" width="13.6640625" style="10" customWidth="1"/>
    <col min="4" max="4" width="93.88671875" customWidth="1"/>
  </cols>
  <sheetData>
    <row r="3" spans="2:4" x14ac:dyDescent="0.3">
      <c r="B3" s="10" t="s">
        <v>64</v>
      </c>
      <c r="C3" s="10" t="s">
        <v>65</v>
      </c>
      <c r="D3" s="10" t="s">
        <v>66</v>
      </c>
    </row>
    <row r="4" spans="2:4" s="13" customFormat="1" x14ac:dyDescent="0.3">
      <c r="B4" s="11">
        <v>45072</v>
      </c>
      <c r="C4" s="11" t="s">
        <v>67</v>
      </c>
      <c r="D4" s="12" t="s">
        <v>227</v>
      </c>
    </row>
    <row r="5" spans="2:4" s="13" customFormat="1" x14ac:dyDescent="0.3">
      <c r="B5" s="11">
        <v>45072</v>
      </c>
      <c r="C5" s="11" t="s">
        <v>67</v>
      </c>
      <c r="D5" s="12" t="s">
        <v>298</v>
      </c>
    </row>
    <row r="6" spans="2:4" s="13" customFormat="1" ht="28.8" x14ac:dyDescent="0.3">
      <c r="B6" s="11">
        <v>45072</v>
      </c>
      <c r="C6" s="11" t="s">
        <v>67</v>
      </c>
      <c r="D6" s="12" t="s">
        <v>299</v>
      </c>
    </row>
    <row r="7" spans="2:4" s="13" customFormat="1" x14ac:dyDescent="0.3">
      <c r="B7" s="11">
        <v>45096</v>
      </c>
      <c r="C7" s="11" t="s">
        <v>67</v>
      </c>
      <c r="D7" s="12" t="s">
        <v>666</v>
      </c>
    </row>
    <row r="8" spans="2:4" s="13" customFormat="1" ht="28.8" x14ac:dyDescent="0.3">
      <c r="B8" s="11">
        <v>45097</v>
      </c>
      <c r="C8" s="11" t="s">
        <v>67</v>
      </c>
      <c r="D8" s="12" t="s">
        <v>667</v>
      </c>
    </row>
    <row r="9" spans="2:4" s="13" customFormat="1" ht="28.8" x14ac:dyDescent="0.3">
      <c r="B9" s="11">
        <v>45097</v>
      </c>
      <c r="C9" s="11" t="s">
        <v>67</v>
      </c>
      <c r="D9" s="12" t="s">
        <v>668</v>
      </c>
    </row>
    <row r="10" spans="2:4" s="13" customFormat="1" ht="72" x14ac:dyDescent="0.3">
      <c r="B10" s="11">
        <v>45099</v>
      </c>
      <c r="C10" s="11" t="s">
        <v>67</v>
      </c>
      <c r="D10" s="12" t="s">
        <v>669</v>
      </c>
    </row>
    <row r="11" spans="2:4" s="13" customFormat="1" ht="43.2" x14ac:dyDescent="0.3">
      <c r="B11" s="11">
        <v>45099</v>
      </c>
      <c r="C11" s="11" t="s">
        <v>67</v>
      </c>
      <c r="D11" s="12" t="s">
        <v>691</v>
      </c>
    </row>
    <row r="12" spans="2:4" s="13" customFormat="1" ht="28.8" x14ac:dyDescent="0.3">
      <c r="B12" s="11">
        <v>45100</v>
      </c>
      <c r="C12" s="11" t="s">
        <v>67</v>
      </c>
      <c r="D12" s="12" t="s">
        <v>694</v>
      </c>
    </row>
    <row r="13" spans="2:4" s="13" customFormat="1" ht="28.8" x14ac:dyDescent="0.3">
      <c r="B13" s="11">
        <v>45100</v>
      </c>
      <c r="C13" s="11" t="s">
        <v>67</v>
      </c>
      <c r="D13" s="12" t="s">
        <v>697</v>
      </c>
    </row>
    <row r="14" spans="2:4" s="13" customFormat="1" ht="28.8" x14ac:dyDescent="0.3">
      <c r="B14" s="11">
        <v>45100</v>
      </c>
      <c r="C14" s="11" t="s">
        <v>67</v>
      </c>
      <c r="D14" s="12" t="s">
        <v>701</v>
      </c>
    </row>
    <row r="15" spans="2:4" s="13" customFormat="1" ht="28.8" x14ac:dyDescent="0.3">
      <c r="B15" s="11">
        <v>45100</v>
      </c>
      <c r="C15" s="11" t="s">
        <v>67</v>
      </c>
      <c r="D15" s="12" t="s">
        <v>702</v>
      </c>
    </row>
    <row r="16" spans="2:4" s="13" customFormat="1" ht="28.8" x14ac:dyDescent="0.3">
      <c r="B16" s="11">
        <v>45100</v>
      </c>
      <c r="C16" s="11" t="s">
        <v>67</v>
      </c>
      <c r="D16" s="12" t="s">
        <v>705</v>
      </c>
    </row>
    <row r="17" spans="2:4" s="13" customFormat="1" ht="28.8" x14ac:dyDescent="0.3">
      <c r="B17" s="11">
        <v>45103</v>
      </c>
      <c r="C17" s="11" t="s">
        <v>67</v>
      </c>
      <c r="D17" s="12" t="s">
        <v>706</v>
      </c>
    </row>
    <row r="18" spans="2:4" s="13" customFormat="1" ht="43.2" x14ac:dyDescent="0.3">
      <c r="B18" s="11">
        <v>45104</v>
      </c>
      <c r="C18" s="11" t="s">
        <v>67</v>
      </c>
      <c r="D18" s="12" t="s">
        <v>724</v>
      </c>
    </row>
    <row r="19" spans="2:4" s="13" customFormat="1" ht="28.8" x14ac:dyDescent="0.3">
      <c r="B19" s="11">
        <v>45105</v>
      </c>
      <c r="C19" s="11" t="s">
        <v>67</v>
      </c>
      <c r="D19" s="12" t="s">
        <v>725</v>
      </c>
    </row>
    <row r="20" spans="2:4" s="13" customFormat="1" ht="43.2" x14ac:dyDescent="0.3">
      <c r="B20" s="11">
        <v>45105</v>
      </c>
      <c r="C20" s="11" t="s">
        <v>67</v>
      </c>
      <c r="D20" s="12" t="s">
        <v>726</v>
      </c>
    </row>
    <row r="21" spans="2:4" s="13" customFormat="1" ht="28.8" x14ac:dyDescent="0.3">
      <c r="B21" s="11">
        <v>45114</v>
      </c>
      <c r="C21" s="11" t="s">
        <v>67</v>
      </c>
      <c r="D21" s="12" t="s">
        <v>730</v>
      </c>
    </row>
    <row r="22" spans="2:4" s="13" customFormat="1" ht="28.8" x14ac:dyDescent="0.3">
      <c r="B22" s="11">
        <v>45118</v>
      </c>
      <c r="C22" s="11" t="s">
        <v>67</v>
      </c>
      <c r="D22" s="12" t="s">
        <v>733</v>
      </c>
    </row>
    <row r="23" spans="2:4" s="13" customFormat="1" ht="28.8" x14ac:dyDescent="0.3">
      <c r="B23" s="11">
        <v>45118</v>
      </c>
      <c r="C23" s="11" t="s">
        <v>67</v>
      </c>
      <c r="D23" s="12" t="s">
        <v>734</v>
      </c>
    </row>
    <row r="24" spans="2:4" s="13" customFormat="1" x14ac:dyDescent="0.3">
      <c r="B24" s="11">
        <v>45120</v>
      </c>
      <c r="C24" s="11" t="s">
        <v>67</v>
      </c>
      <c r="D24" s="12" t="s">
        <v>735</v>
      </c>
    </row>
    <row r="25" spans="2:4" s="13" customFormat="1" ht="28.8" x14ac:dyDescent="0.3">
      <c r="B25" s="11">
        <v>45120</v>
      </c>
      <c r="C25" s="11" t="s">
        <v>67</v>
      </c>
      <c r="D25" s="12" t="s">
        <v>736</v>
      </c>
    </row>
    <row r="26" spans="2:4" s="13" customFormat="1" x14ac:dyDescent="0.3">
      <c r="B26" s="11">
        <v>45121</v>
      </c>
      <c r="C26" s="11" t="s">
        <v>67</v>
      </c>
      <c r="D26" s="12" t="s">
        <v>737</v>
      </c>
    </row>
    <row r="27" spans="2:4" s="13" customFormat="1" ht="43.2" x14ac:dyDescent="0.3">
      <c r="B27" s="11">
        <v>45131</v>
      </c>
      <c r="C27" s="11" t="s">
        <v>67</v>
      </c>
      <c r="D27" s="12" t="s">
        <v>739</v>
      </c>
    </row>
    <row r="28" spans="2:4" s="13" customFormat="1" x14ac:dyDescent="0.3">
      <c r="B28" s="11">
        <v>45131</v>
      </c>
      <c r="C28" s="11" t="s">
        <v>67</v>
      </c>
      <c r="D28" s="12" t="s">
        <v>741</v>
      </c>
    </row>
    <row r="29" spans="2:4" s="13" customFormat="1" x14ac:dyDescent="0.3">
      <c r="B29" s="11">
        <v>45131</v>
      </c>
      <c r="C29" s="11" t="s">
        <v>67</v>
      </c>
      <c r="D29" s="12" t="s">
        <v>742</v>
      </c>
    </row>
    <row r="30" spans="2:4" s="13" customFormat="1" ht="28.8" x14ac:dyDescent="0.3">
      <c r="B30" s="11">
        <v>45132</v>
      </c>
      <c r="C30" s="11" t="s">
        <v>67</v>
      </c>
      <c r="D30" s="12" t="s">
        <v>743</v>
      </c>
    </row>
    <row r="31" spans="2:4" s="13" customFormat="1" ht="28.8" x14ac:dyDescent="0.3">
      <c r="B31" s="11">
        <v>45133</v>
      </c>
      <c r="C31" s="11" t="s">
        <v>67</v>
      </c>
      <c r="D31" s="12" t="s">
        <v>746</v>
      </c>
    </row>
    <row r="32" spans="2:4" s="13" customFormat="1" ht="43.2" x14ac:dyDescent="0.3">
      <c r="B32" s="11">
        <v>45140</v>
      </c>
      <c r="C32" s="11" t="s">
        <v>67</v>
      </c>
      <c r="D32" s="12" t="s">
        <v>753</v>
      </c>
    </row>
    <row r="33" spans="2:4" s="13" customFormat="1" ht="57.6" x14ac:dyDescent="0.3">
      <c r="B33" s="11">
        <v>45148</v>
      </c>
      <c r="C33" s="11" t="s">
        <v>67</v>
      </c>
      <c r="D33" s="12" t="s">
        <v>754</v>
      </c>
    </row>
    <row r="34" spans="2:4" s="13" customFormat="1" ht="144" x14ac:dyDescent="0.3">
      <c r="B34" s="11">
        <v>45148</v>
      </c>
      <c r="C34" s="11" t="s">
        <v>67</v>
      </c>
      <c r="D34" s="12" t="s">
        <v>763</v>
      </c>
    </row>
    <row r="35" spans="2:4" s="13" customFormat="1" ht="72" x14ac:dyDescent="0.3">
      <c r="B35" s="11">
        <v>45148</v>
      </c>
      <c r="C35" s="11" t="s">
        <v>67</v>
      </c>
      <c r="D35" s="12" t="s">
        <v>827</v>
      </c>
    </row>
    <row r="36" spans="2:4" s="13" customFormat="1" ht="28.8" x14ac:dyDescent="0.3">
      <c r="B36" s="11">
        <v>45148</v>
      </c>
      <c r="C36" s="11" t="s">
        <v>67</v>
      </c>
      <c r="D36" s="12" t="s">
        <v>834</v>
      </c>
    </row>
    <row r="37" spans="2:4" s="13" customFormat="1" ht="28.8" x14ac:dyDescent="0.3">
      <c r="B37" s="11">
        <v>45149</v>
      </c>
      <c r="C37" s="11" t="s">
        <v>67</v>
      </c>
      <c r="D37" s="12" t="s">
        <v>839</v>
      </c>
    </row>
    <row r="38" spans="2:4" s="13" customFormat="1" ht="28.8" x14ac:dyDescent="0.3">
      <c r="B38" s="11">
        <v>45149</v>
      </c>
      <c r="C38" s="11" t="s">
        <v>67</v>
      </c>
      <c r="D38" s="12" t="s">
        <v>842</v>
      </c>
    </row>
    <row r="39" spans="2:4" s="13" customFormat="1" ht="28.8" x14ac:dyDescent="0.3">
      <c r="B39" s="11">
        <v>45152</v>
      </c>
      <c r="C39" s="11" t="s">
        <v>67</v>
      </c>
      <c r="D39" s="12" t="s">
        <v>845</v>
      </c>
    </row>
    <row r="40" spans="2:4" s="13" customFormat="1" x14ac:dyDescent="0.3">
      <c r="B40" s="11"/>
      <c r="C40" s="11"/>
      <c r="D40" s="12"/>
    </row>
    <row r="41" spans="2:4" x14ac:dyDescent="0.3">
      <c r="B41" s="11"/>
      <c r="C41" s="11"/>
      <c r="D41" s="12"/>
    </row>
    <row r="42" spans="2:4" x14ac:dyDescent="0.3">
      <c r="B42" s="11"/>
      <c r="C42" s="11"/>
      <c r="D42" s="12"/>
    </row>
    <row r="43" spans="2:4" x14ac:dyDescent="0.3">
      <c r="B43" s="11"/>
      <c r="C43" s="11"/>
      <c r="D43" s="12"/>
    </row>
    <row r="44" spans="2:4" x14ac:dyDescent="0.3">
      <c r="B44" s="11"/>
      <c r="C44" s="11"/>
      <c r="D44" s="12"/>
    </row>
    <row r="45" spans="2:4" x14ac:dyDescent="0.3">
      <c r="B45" s="11"/>
      <c r="C45" s="11"/>
      <c r="D45" s="12"/>
    </row>
    <row r="46" spans="2:4" x14ac:dyDescent="0.3">
      <c r="B46" s="11"/>
      <c r="C46" s="11"/>
      <c r="D46" s="12"/>
    </row>
    <row r="47" spans="2:4" x14ac:dyDescent="0.3">
      <c r="B47" s="11"/>
      <c r="C47" s="11"/>
      <c r="D47" s="12"/>
    </row>
    <row r="48" spans="2:4" x14ac:dyDescent="0.3">
      <c r="B48" s="11"/>
      <c r="C48" s="11"/>
      <c r="D48" s="12"/>
    </row>
    <row r="49" spans="2:4" x14ac:dyDescent="0.3">
      <c r="B49" s="11"/>
      <c r="C49" s="11"/>
      <c r="D49" s="12"/>
    </row>
    <row r="50" spans="2:4" x14ac:dyDescent="0.3">
      <c r="B50" s="11"/>
      <c r="C50" s="11"/>
      <c r="D50" s="12"/>
    </row>
    <row r="51" spans="2:4" x14ac:dyDescent="0.3">
      <c r="B51" s="11"/>
      <c r="C51" s="11"/>
      <c r="D51" s="12"/>
    </row>
    <row r="52" spans="2:4" x14ac:dyDescent="0.3">
      <c r="B52" s="11"/>
      <c r="C52" s="11"/>
      <c r="D52" s="12"/>
    </row>
    <row r="53" spans="2:4" x14ac:dyDescent="0.3">
      <c r="B53" s="11"/>
      <c r="C53" s="11"/>
      <c r="D53" s="12"/>
    </row>
    <row r="54" spans="2:4" x14ac:dyDescent="0.3">
      <c r="B54" s="11"/>
      <c r="C54" s="11"/>
      <c r="D54" s="12"/>
    </row>
    <row r="55" spans="2:4" x14ac:dyDescent="0.3">
      <c r="B55" s="11"/>
      <c r="C55" s="11"/>
      <c r="D55" s="12"/>
    </row>
    <row r="56" spans="2:4" x14ac:dyDescent="0.3">
      <c r="B56" s="11"/>
      <c r="C56" s="11"/>
      <c r="D56" s="12"/>
    </row>
    <row r="57" spans="2:4" x14ac:dyDescent="0.3">
      <c r="B57" s="11"/>
      <c r="C57" s="11"/>
      <c r="D57" s="72"/>
    </row>
    <row r="58" spans="2:4" x14ac:dyDescent="0.3">
      <c r="B58" s="11"/>
      <c r="C58" s="11"/>
      <c r="D58" s="12"/>
    </row>
    <row r="59" spans="2:4" x14ac:dyDescent="0.3">
      <c r="B59" s="11"/>
      <c r="C59" s="11"/>
      <c r="D59" s="12"/>
    </row>
    <row r="60" spans="2:4" x14ac:dyDescent="0.3">
      <c r="B60" s="11"/>
      <c r="C60" s="11"/>
      <c r="D60" s="12"/>
    </row>
    <row r="61" spans="2:4" x14ac:dyDescent="0.3">
      <c r="B61" s="11"/>
      <c r="C61" s="11"/>
      <c r="D61" s="12"/>
    </row>
    <row r="62" spans="2:4" x14ac:dyDescent="0.3">
      <c r="B62" s="11"/>
      <c r="C62" s="11"/>
      <c r="D62" s="12"/>
    </row>
    <row r="63" spans="2:4" x14ac:dyDescent="0.3">
      <c r="B63" s="11"/>
      <c r="C63" s="11"/>
      <c r="D63" s="12"/>
    </row>
    <row r="64" spans="2:4" x14ac:dyDescent="0.3">
      <c r="B64" s="11"/>
      <c r="C64" s="11"/>
      <c r="D64" s="12"/>
    </row>
    <row r="65" spans="2:4" x14ac:dyDescent="0.3">
      <c r="B65" s="11"/>
      <c r="C65" s="11"/>
      <c r="D65" s="12"/>
    </row>
    <row r="66" spans="2:4" x14ac:dyDescent="0.3">
      <c r="B66" s="11"/>
      <c r="C66" s="11"/>
      <c r="D66" s="12"/>
    </row>
    <row r="67" spans="2:4" x14ac:dyDescent="0.3">
      <c r="B67" s="11"/>
      <c r="C67" s="11"/>
      <c r="D67" s="12"/>
    </row>
    <row r="68" spans="2:4" x14ac:dyDescent="0.3">
      <c r="B68" s="11"/>
      <c r="C68" s="11"/>
      <c r="D68" s="12"/>
    </row>
    <row r="69" spans="2:4" x14ac:dyDescent="0.3">
      <c r="B69" s="11"/>
      <c r="C69" s="11"/>
      <c r="D69" s="12"/>
    </row>
    <row r="70" spans="2:4" x14ac:dyDescent="0.3">
      <c r="B70" s="11"/>
      <c r="C70" s="11"/>
      <c r="D70" s="12"/>
    </row>
    <row r="71" spans="2:4" x14ac:dyDescent="0.3">
      <c r="B71" s="11"/>
      <c r="C71" s="11"/>
      <c r="D71" s="12"/>
    </row>
    <row r="72" spans="2:4" x14ac:dyDescent="0.3">
      <c r="B72" s="11"/>
      <c r="C72" s="11"/>
      <c r="D72" s="12"/>
    </row>
    <row r="73" spans="2:4" x14ac:dyDescent="0.3">
      <c r="B73" s="11"/>
      <c r="C73" s="11"/>
      <c r="D73" s="12"/>
    </row>
    <row r="74" spans="2:4" x14ac:dyDescent="0.3">
      <c r="B74" s="11"/>
      <c r="C74" s="11"/>
      <c r="D74" s="12"/>
    </row>
    <row r="75" spans="2:4" x14ac:dyDescent="0.3">
      <c r="B75" s="11"/>
      <c r="C75" s="11"/>
      <c r="D75" s="12"/>
    </row>
    <row r="76" spans="2:4" x14ac:dyDescent="0.3">
      <c r="B76" s="11"/>
      <c r="C76" s="11"/>
      <c r="D76" s="12"/>
    </row>
    <row r="77" spans="2:4" x14ac:dyDescent="0.3">
      <c r="B77" s="11"/>
      <c r="C77" s="11"/>
      <c r="D77" s="12"/>
    </row>
    <row r="78" spans="2:4" x14ac:dyDescent="0.3">
      <c r="B78" s="11"/>
      <c r="C78" s="11"/>
      <c r="D78" s="12"/>
    </row>
    <row r="79" spans="2:4" x14ac:dyDescent="0.3">
      <c r="B79" s="11"/>
      <c r="C79" s="11"/>
      <c r="D79" s="12"/>
    </row>
    <row r="80" spans="2:4" x14ac:dyDescent="0.3">
      <c r="B80" s="11"/>
      <c r="C80" s="11"/>
      <c r="D80" s="12"/>
    </row>
    <row r="81" spans="2:4" x14ac:dyDescent="0.3">
      <c r="B81" s="11"/>
      <c r="C81" s="11"/>
      <c r="D81" s="12"/>
    </row>
    <row r="82" spans="2:4" x14ac:dyDescent="0.3">
      <c r="B82" s="11"/>
      <c r="C82" s="11"/>
      <c r="D82" s="12"/>
    </row>
    <row r="83" spans="2:4" x14ac:dyDescent="0.3">
      <c r="B83" s="11"/>
      <c r="C83" s="11"/>
      <c r="D83" s="12"/>
    </row>
    <row r="84" spans="2:4" x14ac:dyDescent="0.3">
      <c r="B84" s="11"/>
      <c r="C84" s="11"/>
      <c r="D84" s="12"/>
    </row>
    <row r="85" spans="2:4" x14ac:dyDescent="0.3">
      <c r="B85" s="11"/>
      <c r="C85" s="11"/>
      <c r="D85" s="12"/>
    </row>
    <row r="86" spans="2:4" x14ac:dyDescent="0.3">
      <c r="B86" s="11"/>
      <c r="C86" s="11"/>
      <c r="D86" s="12"/>
    </row>
    <row r="87" spans="2:4" x14ac:dyDescent="0.3">
      <c r="B87" s="11"/>
      <c r="C87" s="11"/>
      <c r="D87" s="12"/>
    </row>
    <row r="88" spans="2:4" x14ac:dyDescent="0.3">
      <c r="B88" s="11"/>
      <c r="C88" s="11"/>
      <c r="D88" s="12"/>
    </row>
    <row r="89" spans="2:4" x14ac:dyDescent="0.3">
      <c r="B89" s="11"/>
      <c r="C89" s="11"/>
      <c r="D89" s="12"/>
    </row>
    <row r="90" spans="2:4" x14ac:dyDescent="0.3">
      <c r="B90" s="11"/>
      <c r="C90" s="11"/>
      <c r="D90" s="12"/>
    </row>
    <row r="91" spans="2:4" x14ac:dyDescent="0.3">
      <c r="B91" s="11"/>
      <c r="C91" s="11"/>
      <c r="D91" s="12"/>
    </row>
    <row r="92" spans="2:4" x14ac:dyDescent="0.3">
      <c r="B92" s="11"/>
      <c r="C92" s="11"/>
      <c r="D92" s="12"/>
    </row>
    <row r="93" spans="2:4" x14ac:dyDescent="0.3">
      <c r="B93" s="11"/>
      <c r="C93" s="11"/>
      <c r="D93" s="12"/>
    </row>
    <row r="94" spans="2:4" x14ac:dyDescent="0.3">
      <c r="B94" s="11"/>
      <c r="C94" s="11"/>
      <c r="D94" s="12"/>
    </row>
    <row r="95" spans="2:4" x14ac:dyDescent="0.3">
      <c r="B95" s="11"/>
      <c r="C95" s="11"/>
      <c r="D95" s="12"/>
    </row>
    <row r="96" spans="2:4" x14ac:dyDescent="0.3">
      <c r="B96" s="11"/>
      <c r="C96" s="11"/>
      <c r="D96" s="12"/>
    </row>
    <row r="97" spans="2:4" x14ac:dyDescent="0.3">
      <c r="B97" s="11"/>
      <c r="C97" s="11"/>
      <c r="D97" s="12"/>
    </row>
    <row r="98" spans="2:4" x14ac:dyDescent="0.3">
      <c r="B98" s="11"/>
      <c r="C98" s="11"/>
      <c r="D98" s="12"/>
    </row>
    <row r="99" spans="2:4" x14ac:dyDescent="0.3">
      <c r="B99" s="11"/>
      <c r="C99" s="11"/>
      <c r="D99" s="12"/>
    </row>
    <row r="100" spans="2:4" x14ac:dyDescent="0.3">
      <c r="B100" s="11"/>
      <c r="C100" s="11"/>
      <c r="D100" s="12"/>
    </row>
    <row r="101" spans="2:4" x14ac:dyDescent="0.3">
      <c r="B101" s="11"/>
      <c r="C101" s="11"/>
      <c r="D101" s="12"/>
    </row>
    <row r="102" spans="2:4" x14ac:dyDescent="0.3">
      <c r="B102" s="11"/>
      <c r="C102" s="11"/>
      <c r="D102" s="12"/>
    </row>
    <row r="103" spans="2:4" x14ac:dyDescent="0.3">
      <c r="B103" s="11"/>
      <c r="C103" s="11"/>
      <c r="D103" s="12"/>
    </row>
    <row r="104" spans="2:4" x14ac:dyDescent="0.3">
      <c r="B104" s="11"/>
      <c r="C104" s="11"/>
      <c r="D104" s="12"/>
    </row>
    <row r="105" spans="2:4" x14ac:dyDescent="0.3">
      <c r="B105" s="11"/>
      <c r="C105" s="11"/>
      <c r="D105" s="12"/>
    </row>
    <row r="106" spans="2:4" x14ac:dyDescent="0.3">
      <c r="B106" s="11"/>
      <c r="C106" s="11"/>
      <c r="D106" s="12"/>
    </row>
    <row r="107" spans="2:4" x14ac:dyDescent="0.3">
      <c r="B107" s="11"/>
      <c r="C107" s="11"/>
      <c r="D107" s="12"/>
    </row>
    <row r="108" spans="2:4" x14ac:dyDescent="0.3">
      <c r="B108" s="11"/>
      <c r="C108" s="11"/>
      <c r="D108" s="12"/>
    </row>
    <row r="109" spans="2:4" x14ac:dyDescent="0.3">
      <c r="B109" s="11"/>
      <c r="C109" s="11"/>
      <c r="D109" s="12"/>
    </row>
    <row r="110" spans="2:4" x14ac:dyDescent="0.3">
      <c r="B110" s="11"/>
      <c r="C110" s="11"/>
      <c r="D110" s="12"/>
    </row>
    <row r="111" spans="2:4" x14ac:dyDescent="0.3">
      <c r="B111" s="11"/>
      <c r="C111" s="11"/>
      <c r="D111" s="12"/>
    </row>
    <row r="112" spans="2:4" x14ac:dyDescent="0.3">
      <c r="B112" s="11"/>
      <c r="C112" s="11"/>
      <c r="D112" s="12"/>
    </row>
    <row r="113" spans="2:4" x14ac:dyDescent="0.3">
      <c r="B113" s="11"/>
      <c r="C113" s="11"/>
      <c r="D113" s="12"/>
    </row>
    <row r="114" spans="2:4" x14ac:dyDescent="0.3">
      <c r="B114" s="11"/>
      <c r="C114" s="11"/>
      <c r="D114" s="12"/>
    </row>
    <row r="115" spans="2:4" x14ac:dyDescent="0.3">
      <c r="B115" s="11"/>
      <c r="C115" s="11"/>
      <c r="D115" s="12"/>
    </row>
    <row r="116" spans="2:4" x14ac:dyDescent="0.3">
      <c r="B116" s="11"/>
      <c r="C116" s="11"/>
      <c r="D116" s="12"/>
    </row>
    <row r="117" spans="2:4" x14ac:dyDescent="0.3">
      <c r="B117" s="11"/>
      <c r="C117" s="11"/>
      <c r="D117" s="12"/>
    </row>
    <row r="118" spans="2:4" x14ac:dyDescent="0.3">
      <c r="B118" s="11"/>
      <c r="C118" s="11"/>
      <c r="D118" s="12"/>
    </row>
    <row r="119" spans="2:4" x14ac:dyDescent="0.3">
      <c r="B119" s="11"/>
      <c r="C119" s="11"/>
      <c r="D119" s="12"/>
    </row>
    <row r="120" spans="2:4" x14ac:dyDescent="0.3">
      <c r="B120" s="11"/>
      <c r="C120" s="11"/>
      <c r="D120" s="12"/>
    </row>
    <row r="121" spans="2:4" x14ac:dyDescent="0.3">
      <c r="B121" s="11"/>
      <c r="C121" s="11"/>
      <c r="D121" s="12"/>
    </row>
    <row r="122" spans="2:4" x14ac:dyDescent="0.3">
      <c r="B122" s="11"/>
      <c r="C122" s="11"/>
      <c r="D122" s="12"/>
    </row>
    <row r="123" spans="2:4" x14ac:dyDescent="0.3">
      <c r="B123" s="11"/>
      <c r="C123" s="11"/>
      <c r="D123" s="12"/>
    </row>
    <row r="124" spans="2:4" x14ac:dyDescent="0.3">
      <c r="B124" s="11"/>
      <c r="C124" s="11"/>
      <c r="D124" s="12"/>
    </row>
    <row r="125" spans="2:4" x14ac:dyDescent="0.3">
      <c r="B125" s="11"/>
      <c r="C125" s="11"/>
      <c r="D125" s="12"/>
    </row>
    <row r="126" spans="2:4" x14ac:dyDescent="0.3">
      <c r="B126" s="11"/>
      <c r="C126" s="11"/>
      <c r="D126" s="12"/>
    </row>
    <row r="127" spans="2:4" x14ac:dyDescent="0.3">
      <c r="B127" s="11"/>
      <c r="C127" s="11"/>
      <c r="D127" s="12"/>
    </row>
    <row r="128" spans="2:4" x14ac:dyDescent="0.3">
      <c r="B128" s="11"/>
      <c r="C128" s="11"/>
      <c r="D128" s="12"/>
    </row>
    <row r="129" spans="2:4" x14ac:dyDescent="0.3">
      <c r="B129" s="11"/>
      <c r="C129" s="11"/>
      <c r="D129" s="12"/>
    </row>
    <row r="130" spans="2:4" x14ac:dyDescent="0.3">
      <c r="B130" s="11"/>
      <c r="C130" s="11"/>
      <c r="D130" s="12"/>
    </row>
    <row r="131" spans="2:4" x14ac:dyDescent="0.3">
      <c r="B131" s="11"/>
      <c r="C131" s="11"/>
      <c r="D131" s="12"/>
    </row>
    <row r="132" spans="2:4" x14ac:dyDescent="0.3">
      <c r="B132" s="11"/>
      <c r="C132" s="11"/>
      <c r="D132" s="12"/>
    </row>
    <row r="133" spans="2:4" x14ac:dyDescent="0.3">
      <c r="B133" s="11"/>
      <c r="C133" s="11"/>
      <c r="D133" s="12"/>
    </row>
    <row r="134" spans="2:4" x14ac:dyDescent="0.3">
      <c r="B134" s="11"/>
      <c r="C134" s="11"/>
      <c r="D134" s="12"/>
    </row>
    <row r="135" spans="2:4" x14ac:dyDescent="0.3">
      <c r="B135" s="11"/>
      <c r="C135" s="11"/>
      <c r="D135" s="12"/>
    </row>
    <row r="136" spans="2:4" x14ac:dyDescent="0.3">
      <c r="B136" s="11"/>
      <c r="C136" s="11"/>
      <c r="D136" s="12"/>
    </row>
    <row r="137" spans="2:4" x14ac:dyDescent="0.3">
      <c r="B137" s="11"/>
      <c r="C137" s="11"/>
      <c r="D137" s="12"/>
    </row>
    <row r="138" spans="2:4" x14ac:dyDescent="0.3">
      <c r="B138" s="11"/>
      <c r="C138" s="11"/>
      <c r="D138" s="12"/>
    </row>
    <row r="139" spans="2:4" x14ac:dyDescent="0.3">
      <c r="B139" s="11"/>
      <c r="C139" s="11"/>
      <c r="D139" s="12"/>
    </row>
    <row r="140" spans="2:4" x14ac:dyDescent="0.3">
      <c r="B140" s="11"/>
      <c r="C140" s="11"/>
      <c r="D140" s="12"/>
    </row>
    <row r="141" spans="2:4" x14ac:dyDescent="0.3">
      <c r="B141" s="11"/>
      <c r="C141" s="11"/>
      <c r="D141" s="12"/>
    </row>
    <row r="142" spans="2:4" x14ac:dyDescent="0.3">
      <c r="B142" s="11"/>
      <c r="C142" s="11"/>
      <c r="D142" s="12"/>
    </row>
    <row r="143" spans="2:4" x14ac:dyDescent="0.3">
      <c r="B143" s="11"/>
      <c r="C143" s="11"/>
      <c r="D143" s="12"/>
    </row>
    <row r="144" spans="2:4" x14ac:dyDescent="0.3">
      <c r="B144" s="11"/>
      <c r="C144" s="11"/>
      <c r="D144" s="12"/>
    </row>
    <row r="145" spans="2:4" x14ac:dyDescent="0.3">
      <c r="B145" s="11"/>
      <c r="C145" s="11"/>
      <c r="D145" s="12"/>
    </row>
    <row r="146" spans="2:4" x14ac:dyDescent="0.3">
      <c r="B146" s="11"/>
      <c r="C146" s="11"/>
      <c r="D146" s="12"/>
    </row>
    <row r="147" spans="2:4" x14ac:dyDescent="0.3">
      <c r="B147" s="11"/>
      <c r="C147" s="11"/>
      <c r="D147" s="12"/>
    </row>
    <row r="148" spans="2:4" x14ac:dyDescent="0.3">
      <c r="B148" s="11"/>
      <c r="C148" s="11"/>
      <c r="D148" s="12"/>
    </row>
    <row r="149" spans="2:4" x14ac:dyDescent="0.3">
      <c r="B149" s="11"/>
      <c r="C149" s="11"/>
      <c r="D149" s="12"/>
    </row>
    <row r="150" spans="2:4" x14ac:dyDescent="0.3">
      <c r="B150" s="11"/>
      <c r="C150" s="11"/>
      <c r="D150" s="12"/>
    </row>
    <row r="151" spans="2:4" x14ac:dyDescent="0.3">
      <c r="B151" s="11"/>
      <c r="C151" s="11"/>
      <c r="D151" s="12"/>
    </row>
    <row r="152" spans="2:4" x14ac:dyDescent="0.3">
      <c r="B152" s="11"/>
      <c r="C152" s="11"/>
      <c r="D152" s="12"/>
    </row>
    <row r="153" spans="2:4" x14ac:dyDescent="0.3">
      <c r="B153" s="11"/>
      <c r="C153" s="11"/>
      <c r="D153" s="12"/>
    </row>
    <row r="154" spans="2:4" x14ac:dyDescent="0.3">
      <c r="B154" s="11"/>
      <c r="C154" s="11"/>
      <c r="D154" s="12"/>
    </row>
    <row r="155" spans="2:4" x14ac:dyDescent="0.3">
      <c r="B155" s="11"/>
      <c r="C155" s="11"/>
      <c r="D155" s="12"/>
    </row>
    <row r="156" spans="2:4" x14ac:dyDescent="0.3">
      <c r="B156" s="11"/>
      <c r="C156" s="11"/>
      <c r="D156" s="12"/>
    </row>
    <row r="157" spans="2:4" x14ac:dyDescent="0.3">
      <c r="B157" s="11"/>
      <c r="C157" s="11"/>
      <c r="D157" s="12"/>
    </row>
    <row r="158" spans="2:4" x14ac:dyDescent="0.3">
      <c r="B158" s="11"/>
      <c r="C158" s="11"/>
      <c r="D158" s="12"/>
    </row>
    <row r="159" spans="2:4" x14ac:dyDescent="0.3">
      <c r="B159" s="11"/>
      <c r="C159" s="11"/>
      <c r="D159" s="12"/>
    </row>
    <row r="160" spans="2:4" x14ac:dyDescent="0.3">
      <c r="B160" s="11"/>
      <c r="C160" s="11"/>
      <c r="D160" s="12"/>
    </row>
    <row r="161" spans="2:4" x14ac:dyDescent="0.3">
      <c r="B161" s="11"/>
      <c r="C161" s="11"/>
      <c r="D161" s="12"/>
    </row>
    <row r="162" spans="2:4" x14ac:dyDescent="0.3">
      <c r="B162" s="11"/>
      <c r="C162" s="11"/>
      <c r="D162" s="12"/>
    </row>
    <row r="163" spans="2:4" x14ac:dyDescent="0.3">
      <c r="B163" s="11"/>
      <c r="C163" s="11"/>
      <c r="D163" s="12"/>
    </row>
    <row r="164" spans="2:4" x14ac:dyDescent="0.3">
      <c r="B164" s="11"/>
      <c r="C164" s="11"/>
      <c r="D164" s="12"/>
    </row>
    <row r="165" spans="2:4" x14ac:dyDescent="0.3">
      <c r="B165" s="11"/>
      <c r="C165" s="11"/>
      <c r="D165" s="12"/>
    </row>
    <row r="166" spans="2:4" x14ac:dyDescent="0.3">
      <c r="B166" s="11"/>
      <c r="C166" s="11"/>
      <c r="D166" s="12"/>
    </row>
    <row r="167" spans="2:4" x14ac:dyDescent="0.3">
      <c r="B167" s="11"/>
      <c r="C167" s="11"/>
      <c r="D167" s="12"/>
    </row>
    <row r="168" spans="2:4" x14ac:dyDescent="0.3">
      <c r="B168" s="11"/>
      <c r="C168" s="11"/>
      <c r="D168" s="12"/>
    </row>
    <row r="169" spans="2:4" x14ac:dyDescent="0.3">
      <c r="B169" s="11"/>
      <c r="C169" s="11"/>
      <c r="D169" s="12"/>
    </row>
    <row r="170" spans="2:4" x14ac:dyDescent="0.3">
      <c r="B170" s="11"/>
      <c r="C170" s="11"/>
      <c r="D170" s="12"/>
    </row>
    <row r="171" spans="2:4" x14ac:dyDescent="0.3">
      <c r="B171" s="11"/>
      <c r="C171" s="11"/>
      <c r="D171" s="12"/>
    </row>
    <row r="172" spans="2:4" x14ac:dyDescent="0.3">
      <c r="B172" s="11"/>
      <c r="C172" s="11"/>
      <c r="D172" s="12"/>
    </row>
    <row r="173" spans="2:4" x14ac:dyDescent="0.3">
      <c r="B173" s="11"/>
      <c r="C173" s="11"/>
      <c r="D173" s="12"/>
    </row>
    <row r="174" spans="2:4" x14ac:dyDescent="0.3">
      <c r="B174" s="11"/>
      <c r="C174" s="11"/>
      <c r="D174" s="12"/>
    </row>
    <row r="175" spans="2:4" x14ac:dyDescent="0.3">
      <c r="B175" s="11"/>
      <c r="C175" s="11"/>
      <c r="D175" s="12"/>
    </row>
    <row r="176" spans="2:4" x14ac:dyDescent="0.3">
      <c r="B176" s="11"/>
      <c r="C176" s="11"/>
      <c r="D176" s="12"/>
    </row>
    <row r="177" spans="2:4" x14ac:dyDescent="0.3">
      <c r="B177" s="11"/>
      <c r="C177" s="11"/>
      <c r="D177" s="12"/>
    </row>
    <row r="178" spans="2:4" x14ac:dyDescent="0.3">
      <c r="B178" s="11"/>
      <c r="C178" s="11"/>
      <c r="D178" s="12"/>
    </row>
    <row r="179" spans="2:4" x14ac:dyDescent="0.3">
      <c r="B179" s="11"/>
      <c r="C179" s="11"/>
      <c r="D179" s="12"/>
    </row>
    <row r="180" spans="2:4" x14ac:dyDescent="0.3">
      <c r="B180" s="11"/>
      <c r="C180" s="11"/>
      <c r="D180" s="12"/>
    </row>
    <row r="181" spans="2:4" x14ac:dyDescent="0.3">
      <c r="B181" s="11"/>
      <c r="C181" s="11"/>
      <c r="D181" s="12"/>
    </row>
    <row r="182" spans="2:4" x14ac:dyDescent="0.3">
      <c r="B182" s="11"/>
      <c r="C182" s="11"/>
      <c r="D182" s="12"/>
    </row>
    <row r="183" spans="2:4" x14ac:dyDescent="0.3">
      <c r="B183" s="11"/>
      <c r="C183" s="11"/>
      <c r="D183" s="12"/>
    </row>
    <row r="184" spans="2:4" x14ac:dyDescent="0.3">
      <c r="B184" s="11"/>
      <c r="C184" s="11"/>
      <c r="D184" s="12"/>
    </row>
    <row r="185" spans="2:4" x14ac:dyDescent="0.3">
      <c r="B185" s="11"/>
      <c r="C185" s="11"/>
      <c r="D185" s="12"/>
    </row>
    <row r="186" spans="2:4" x14ac:dyDescent="0.3">
      <c r="B186" s="11"/>
      <c r="C186" s="11"/>
      <c r="D186" s="12"/>
    </row>
    <row r="187" spans="2:4" x14ac:dyDescent="0.3">
      <c r="B187" s="11"/>
      <c r="C187" s="11"/>
      <c r="D187" s="12"/>
    </row>
    <row r="188" spans="2:4" x14ac:dyDescent="0.3">
      <c r="B188" s="11"/>
      <c r="C188" s="11"/>
      <c r="D188" s="12"/>
    </row>
    <row r="189" spans="2:4" x14ac:dyDescent="0.3">
      <c r="B189" s="11"/>
      <c r="C189" s="11"/>
      <c r="D189" s="12"/>
    </row>
    <row r="190" spans="2:4" x14ac:dyDescent="0.3">
      <c r="B190" s="11"/>
      <c r="C190" s="11"/>
      <c r="D190" s="12"/>
    </row>
    <row r="191" spans="2:4" x14ac:dyDescent="0.3">
      <c r="B191" s="11"/>
      <c r="C191" s="11"/>
      <c r="D191" s="12"/>
    </row>
    <row r="192" spans="2:4" x14ac:dyDescent="0.3">
      <c r="B192" s="11"/>
      <c r="C192" s="11"/>
      <c r="D192" s="12"/>
    </row>
    <row r="193" spans="2:4" x14ac:dyDescent="0.3">
      <c r="B193" s="11"/>
      <c r="C193" s="11"/>
      <c r="D193" s="12"/>
    </row>
    <row r="194" spans="2:4" x14ac:dyDescent="0.3">
      <c r="B194" s="11"/>
      <c r="C194" s="11"/>
      <c r="D194" s="12"/>
    </row>
    <row r="195" spans="2:4" x14ac:dyDescent="0.3">
      <c r="B195" s="11"/>
      <c r="C195" s="11"/>
      <c r="D195" s="12"/>
    </row>
    <row r="196" spans="2:4" x14ac:dyDescent="0.3">
      <c r="B196" s="11"/>
      <c r="C196" s="11"/>
      <c r="D196" s="12"/>
    </row>
    <row r="197" spans="2:4" x14ac:dyDescent="0.3">
      <c r="B197" s="11"/>
      <c r="C197" s="11"/>
      <c r="D197" s="12"/>
    </row>
    <row r="198" spans="2:4" x14ac:dyDescent="0.3">
      <c r="B198" s="11"/>
      <c r="C198" s="11"/>
      <c r="D198" s="12"/>
    </row>
    <row r="199" spans="2:4" x14ac:dyDescent="0.3">
      <c r="B199" s="11"/>
      <c r="C199" s="11"/>
      <c r="D199" s="12"/>
    </row>
    <row r="200" spans="2:4" x14ac:dyDescent="0.3">
      <c r="B200" s="11"/>
      <c r="C200" s="11"/>
      <c r="D200" s="12"/>
    </row>
    <row r="201" spans="2:4" x14ac:dyDescent="0.3">
      <c r="B201" s="11"/>
      <c r="C201" s="11"/>
      <c r="D201" s="12"/>
    </row>
    <row r="202" spans="2:4" x14ac:dyDescent="0.3">
      <c r="B202" s="11"/>
      <c r="C202" s="11"/>
      <c r="D202" s="12"/>
    </row>
    <row r="203" spans="2:4" x14ac:dyDescent="0.3">
      <c r="B203" s="11"/>
      <c r="C203" s="11"/>
      <c r="D203" s="12"/>
    </row>
    <row r="204" spans="2:4" x14ac:dyDescent="0.3">
      <c r="B204" s="11"/>
      <c r="C204" s="11"/>
      <c r="D204" s="12"/>
    </row>
    <row r="205" spans="2:4" x14ac:dyDescent="0.3">
      <c r="B205" s="11"/>
      <c r="C205" s="11"/>
      <c r="D205" s="12"/>
    </row>
    <row r="206" spans="2:4" x14ac:dyDescent="0.3">
      <c r="B206" s="11"/>
      <c r="C206" s="11"/>
      <c r="D206" s="12"/>
    </row>
    <row r="207" spans="2:4" x14ac:dyDescent="0.3">
      <c r="B207" s="11"/>
      <c r="C207" s="11"/>
      <c r="D207" s="12"/>
    </row>
    <row r="208" spans="2:4" x14ac:dyDescent="0.3">
      <c r="B208" s="11"/>
      <c r="C208" s="11"/>
      <c r="D208" s="12"/>
    </row>
    <row r="209" spans="2:4" x14ac:dyDescent="0.3">
      <c r="B209" s="11"/>
      <c r="C209" s="11"/>
      <c r="D209" s="12"/>
    </row>
    <row r="210" spans="2:4" x14ac:dyDescent="0.3">
      <c r="B210" s="11"/>
      <c r="C210" s="11"/>
      <c r="D210" s="12"/>
    </row>
    <row r="211" spans="2:4" x14ac:dyDescent="0.3">
      <c r="B211" s="11"/>
      <c r="C211" s="11"/>
      <c r="D211" s="12"/>
    </row>
    <row r="212" spans="2:4" x14ac:dyDescent="0.3">
      <c r="B212" s="11"/>
      <c r="C212" s="11"/>
      <c r="D212" s="12"/>
    </row>
    <row r="213" spans="2:4" x14ac:dyDescent="0.3">
      <c r="B213" s="11"/>
      <c r="C213" s="11"/>
      <c r="D213" s="12"/>
    </row>
    <row r="214" spans="2:4" x14ac:dyDescent="0.3">
      <c r="B214" s="11"/>
      <c r="C214" s="11"/>
      <c r="D214" s="12"/>
    </row>
    <row r="215" spans="2:4" x14ac:dyDescent="0.3">
      <c r="B215" s="11"/>
      <c r="C215" s="11"/>
      <c r="D215" s="12"/>
    </row>
    <row r="216" spans="2:4" x14ac:dyDescent="0.3">
      <c r="B216" s="11"/>
      <c r="C216" s="11"/>
      <c r="D216" s="12"/>
    </row>
    <row r="217" spans="2:4" x14ac:dyDescent="0.3">
      <c r="B217" s="11"/>
      <c r="C217" s="11"/>
      <c r="D217" s="12"/>
    </row>
    <row r="218" spans="2:4" x14ac:dyDescent="0.3">
      <c r="B218" s="11"/>
      <c r="C218" s="11"/>
      <c r="D218" s="12"/>
    </row>
    <row r="219" spans="2:4" x14ac:dyDescent="0.3">
      <c r="B219" s="11"/>
      <c r="C219" s="11"/>
      <c r="D219" s="12"/>
    </row>
    <row r="220" spans="2:4" x14ac:dyDescent="0.3">
      <c r="B220" s="11"/>
      <c r="C220" s="11"/>
      <c r="D220" s="12"/>
    </row>
    <row r="221" spans="2:4" x14ac:dyDescent="0.3">
      <c r="B221" s="11"/>
      <c r="C221" s="11"/>
      <c r="D221" s="12"/>
    </row>
    <row r="222" spans="2:4" x14ac:dyDescent="0.3">
      <c r="B222" s="11"/>
      <c r="C222" s="11"/>
      <c r="D222" s="12"/>
    </row>
    <row r="223" spans="2:4" x14ac:dyDescent="0.3">
      <c r="B223" s="11"/>
      <c r="C223" s="11"/>
      <c r="D223" s="12"/>
    </row>
    <row r="224" spans="2:4" x14ac:dyDescent="0.3">
      <c r="B224" s="11"/>
      <c r="C224" s="11"/>
      <c r="D224" s="12"/>
    </row>
    <row r="225" spans="2:4" x14ac:dyDescent="0.3">
      <c r="B225" s="11"/>
      <c r="C225" s="11"/>
      <c r="D225" s="12"/>
    </row>
    <row r="226" spans="2:4" x14ac:dyDescent="0.3">
      <c r="B226" s="11"/>
      <c r="C226" s="11"/>
      <c r="D226" s="12"/>
    </row>
    <row r="227" spans="2:4" x14ac:dyDescent="0.3">
      <c r="B227" s="11"/>
      <c r="C227" s="11"/>
      <c r="D227" s="12"/>
    </row>
    <row r="228" spans="2:4" x14ac:dyDescent="0.3">
      <c r="B228" s="11"/>
      <c r="C228" s="11"/>
      <c r="D228" s="12"/>
    </row>
    <row r="229" spans="2:4" x14ac:dyDescent="0.3">
      <c r="B229" s="11"/>
      <c r="C229" s="11"/>
      <c r="D229" s="12"/>
    </row>
    <row r="230" spans="2:4" x14ac:dyDescent="0.3">
      <c r="B230" s="11"/>
      <c r="C230" s="11"/>
      <c r="D230" s="12"/>
    </row>
    <row r="231" spans="2:4" x14ac:dyDescent="0.3">
      <c r="B231" s="11"/>
      <c r="C231" s="11"/>
      <c r="D231" s="12"/>
    </row>
    <row r="232" spans="2:4" x14ac:dyDescent="0.3">
      <c r="B232" s="11"/>
      <c r="C232" s="11"/>
      <c r="D232" s="12"/>
    </row>
    <row r="233" spans="2:4" x14ac:dyDescent="0.3">
      <c r="B233" s="11"/>
      <c r="C233" s="11"/>
      <c r="D233" s="12"/>
    </row>
    <row r="234" spans="2:4" x14ac:dyDescent="0.3">
      <c r="B234" s="11"/>
      <c r="C234" s="11"/>
      <c r="D234" s="12"/>
    </row>
    <row r="235" spans="2:4" x14ac:dyDescent="0.3">
      <c r="B235" s="11"/>
      <c r="C235" s="11"/>
      <c r="D235" s="12"/>
    </row>
    <row r="236" spans="2:4" x14ac:dyDescent="0.3">
      <c r="B236" s="11"/>
      <c r="C236" s="11"/>
      <c r="D236" s="12"/>
    </row>
    <row r="237" spans="2:4" x14ac:dyDescent="0.3">
      <c r="B237" s="11"/>
      <c r="C237" s="11"/>
      <c r="D237" s="12"/>
    </row>
    <row r="238" spans="2:4" x14ac:dyDescent="0.3">
      <c r="B238" s="11"/>
      <c r="C238" s="11"/>
      <c r="D238" s="12"/>
    </row>
    <row r="239" spans="2:4" x14ac:dyDescent="0.3">
      <c r="B239" s="11"/>
      <c r="C239" s="11"/>
      <c r="D239" s="12"/>
    </row>
    <row r="240" spans="2:4" x14ac:dyDescent="0.3">
      <c r="B240" s="11"/>
      <c r="C240" s="11"/>
      <c r="D240" s="12"/>
    </row>
    <row r="241" spans="2:4" x14ac:dyDescent="0.3">
      <c r="B241" s="11"/>
      <c r="C241" s="11"/>
      <c r="D241" s="12"/>
    </row>
    <row r="242" spans="2:4" x14ac:dyDescent="0.3">
      <c r="B242" s="11"/>
      <c r="C242" s="11"/>
      <c r="D242" s="12"/>
    </row>
    <row r="243" spans="2:4" x14ac:dyDescent="0.3">
      <c r="B243" s="11"/>
      <c r="C243" s="11"/>
      <c r="D243" s="12"/>
    </row>
    <row r="244" spans="2:4" x14ac:dyDescent="0.3">
      <c r="B244" s="11"/>
      <c r="C244" s="11"/>
      <c r="D244" s="12"/>
    </row>
    <row r="245" spans="2:4" x14ac:dyDescent="0.3">
      <c r="B245" s="11"/>
      <c r="C245" s="11"/>
      <c r="D245" s="12"/>
    </row>
    <row r="246" spans="2:4" x14ac:dyDescent="0.3">
      <c r="B246" s="11"/>
      <c r="C246" s="11"/>
      <c r="D246" s="12"/>
    </row>
    <row r="247" spans="2:4" x14ac:dyDescent="0.3">
      <c r="B247" s="11"/>
      <c r="C247" s="11"/>
      <c r="D247" s="12"/>
    </row>
    <row r="248" spans="2:4" x14ac:dyDescent="0.3">
      <c r="B248" s="11"/>
      <c r="C248" s="11"/>
      <c r="D248" s="12"/>
    </row>
    <row r="249" spans="2:4" x14ac:dyDescent="0.3">
      <c r="B249" s="11"/>
      <c r="C249" s="11"/>
      <c r="D249" s="12"/>
    </row>
    <row r="250" spans="2:4" x14ac:dyDescent="0.3">
      <c r="B250" s="11"/>
      <c r="C250" s="11"/>
      <c r="D250" s="12"/>
    </row>
    <row r="251" spans="2:4" x14ac:dyDescent="0.3">
      <c r="B251" s="11"/>
      <c r="C251" s="11"/>
      <c r="D251" s="12"/>
    </row>
    <row r="252" spans="2:4" x14ac:dyDescent="0.3">
      <c r="B252" s="11"/>
      <c r="C252" s="11"/>
      <c r="D252" s="12"/>
    </row>
    <row r="253" spans="2:4" x14ac:dyDescent="0.3">
      <c r="B253" s="11"/>
      <c r="C253" s="11"/>
      <c r="D253" s="12"/>
    </row>
    <row r="254" spans="2:4" x14ac:dyDescent="0.3">
      <c r="B254" s="11"/>
      <c r="C254" s="11"/>
      <c r="D254" s="12"/>
    </row>
    <row r="255" spans="2:4" x14ac:dyDescent="0.3">
      <c r="B255" s="11"/>
      <c r="C255" s="11"/>
      <c r="D255" s="12"/>
    </row>
    <row r="256" spans="2:4" x14ac:dyDescent="0.3">
      <c r="B256" s="11"/>
      <c r="C256" s="11"/>
      <c r="D256" s="12"/>
    </row>
    <row r="257" spans="2:4" x14ac:dyDescent="0.3">
      <c r="B257" s="11"/>
      <c r="C257" s="11"/>
      <c r="D257" s="12"/>
    </row>
    <row r="258" spans="2:4" x14ac:dyDescent="0.3">
      <c r="B258" s="11"/>
      <c r="C258" s="11"/>
      <c r="D258" s="12"/>
    </row>
    <row r="259" spans="2:4" x14ac:dyDescent="0.3">
      <c r="B259" s="11"/>
      <c r="C259" s="11"/>
      <c r="D259" s="12"/>
    </row>
    <row r="260" spans="2:4" x14ac:dyDescent="0.3">
      <c r="B260" s="11"/>
      <c r="C260" s="11"/>
      <c r="D260" s="12"/>
    </row>
    <row r="261" spans="2:4" x14ac:dyDescent="0.3">
      <c r="B261" s="11"/>
      <c r="C261" s="11"/>
      <c r="D261" s="12"/>
    </row>
    <row r="262" spans="2:4" x14ac:dyDescent="0.3">
      <c r="B262" s="11"/>
      <c r="C262" s="11"/>
      <c r="D262" s="12"/>
    </row>
    <row r="263" spans="2:4" x14ac:dyDescent="0.3">
      <c r="B263" s="11"/>
      <c r="C263" s="11"/>
      <c r="D263" s="12"/>
    </row>
    <row r="264" spans="2:4" x14ac:dyDescent="0.3">
      <c r="B264" s="11"/>
      <c r="C264" s="11"/>
      <c r="D264" s="12"/>
    </row>
    <row r="265" spans="2:4" x14ac:dyDescent="0.3">
      <c r="B265" s="11"/>
      <c r="C265" s="11"/>
      <c r="D265" s="12"/>
    </row>
    <row r="266" spans="2:4" x14ac:dyDescent="0.3">
      <c r="B266" s="11"/>
      <c r="C266" s="11"/>
      <c r="D266" s="12"/>
    </row>
    <row r="267" spans="2:4" x14ac:dyDescent="0.3">
      <c r="B267" s="11"/>
      <c r="C267" s="11"/>
      <c r="D267" s="12"/>
    </row>
    <row r="268" spans="2:4" x14ac:dyDescent="0.3">
      <c r="B268" s="11"/>
      <c r="C268" s="11"/>
      <c r="D268" s="12"/>
    </row>
    <row r="269" spans="2:4" x14ac:dyDescent="0.3">
      <c r="B269" s="11"/>
      <c r="C269" s="11"/>
      <c r="D269" s="12"/>
    </row>
    <row r="270" spans="2:4" x14ac:dyDescent="0.3">
      <c r="B270" s="11"/>
      <c r="C270" s="11"/>
      <c r="D270" s="12"/>
    </row>
    <row r="271" spans="2:4" x14ac:dyDescent="0.3">
      <c r="B271" s="11"/>
      <c r="C271" s="11"/>
      <c r="D271" s="12"/>
    </row>
    <row r="272" spans="2:4" x14ac:dyDescent="0.3">
      <c r="B272" s="11"/>
      <c r="C272" s="11"/>
      <c r="D272" s="12"/>
    </row>
    <row r="273" spans="2:4" x14ac:dyDescent="0.3">
      <c r="B273" s="11"/>
      <c r="C273" s="11"/>
      <c r="D273" s="12"/>
    </row>
    <row r="274" spans="2:4" x14ac:dyDescent="0.3">
      <c r="B274" s="11"/>
      <c r="C274" s="11"/>
      <c r="D274" s="12"/>
    </row>
    <row r="275" spans="2:4" x14ac:dyDescent="0.3">
      <c r="B275" s="11"/>
      <c r="C275" s="11"/>
      <c r="D275" s="12"/>
    </row>
    <row r="276" spans="2:4" x14ac:dyDescent="0.3">
      <c r="B276" s="11"/>
      <c r="C276" s="11"/>
      <c r="D276" s="12"/>
    </row>
    <row r="277" spans="2:4" x14ac:dyDescent="0.3">
      <c r="B277" s="11"/>
      <c r="C277" s="11"/>
      <c r="D277" s="12"/>
    </row>
    <row r="278" spans="2:4" x14ac:dyDescent="0.3">
      <c r="B278" s="11"/>
      <c r="C278" s="11"/>
      <c r="D278" s="12"/>
    </row>
    <row r="279" spans="2:4" x14ac:dyDescent="0.3">
      <c r="B279" s="11"/>
      <c r="C279" s="11"/>
      <c r="D279" s="12"/>
    </row>
    <row r="280" spans="2:4" x14ac:dyDescent="0.3">
      <c r="B280" s="11"/>
      <c r="C280" s="11"/>
      <c r="D280" s="12"/>
    </row>
    <row r="281" spans="2:4" x14ac:dyDescent="0.3">
      <c r="B281" s="11"/>
      <c r="C281" s="11"/>
      <c r="D281" s="12"/>
    </row>
    <row r="282" spans="2:4" x14ac:dyDescent="0.3">
      <c r="B282" s="11"/>
      <c r="C282" s="11"/>
      <c r="D282" s="12"/>
    </row>
    <row r="283" spans="2:4" x14ac:dyDescent="0.3">
      <c r="B283" s="11"/>
      <c r="C283" s="11"/>
      <c r="D283" s="12"/>
    </row>
    <row r="284" spans="2:4" x14ac:dyDescent="0.3">
      <c r="B284" s="11"/>
      <c r="C284" s="11"/>
      <c r="D284" s="12"/>
    </row>
    <row r="285" spans="2:4" x14ac:dyDescent="0.3">
      <c r="B285" s="11"/>
      <c r="C285" s="11"/>
      <c r="D285" s="12"/>
    </row>
    <row r="286" spans="2:4" x14ac:dyDescent="0.3">
      <c r="B286" s="11"/>
      <c r="C286" s="11"/>
      <c r="D286" s="12"/>
    </row>
    <row r="287" spans="2:4" x14ac:dyDescent="0.3">
      <c r="B287" s="11"/>
      <c r="C287" s="11"/>
      <c r="D287" s="12"/>
    </row>
    <row r="288" spans="2:4" x14ac:dyDescent="0.3">
      <c r="B288" s="11"/>
      <c r="C288" s="11"/>
      <c r="D288" s="12"/>
    </row>
    <row r="289" spans="2:4" x14ac:dyDescent="0.3">
      <c r="B289" s="11"/>
      <c r="C289" s="11"/>
      <c r="D289" s="12"/>
    </row>
    <row r="290" spans="2:4" x14ac:dyDescent="0.3">
      <c r="B290" s="11"/>
      <c r="C290" s="11"/>
      <c r="D290" s="12"/>
    </row>
    <row r="291" spans="2:4" x14ac:dyDescent="0.3">
      <c r="B291" s="11"/>
      <c r="C291" s="11"/>
      <c r="D291" s="12"/>
    </row>
    <row r="292" spans="2:4" x14ac:dyDescent="0.3">
      <c r="B292" s="11"/>
      <c r="C292" s="11"/>
      <c r="D292" s="12"/>
    </row>
    <row r="293" spans="2:4" x14ac:dyDescent="0.3">
      <c r="B293" s="11"/>
      <c r="C293" s="11"/>
      <c r="D293" s="12"/>
    </row>
    <row r="294" spans="2:4" x14ac:dyDescent="0.3">
      <c r="B294" s="11"/>
      <c r="C294" s="11"/>
      <c r="D294" s="12"/>
    </row>
    <row r="295" spans="2:4" x14ac:dyDescent="0.3">
      <c r="B295" s="11"/>
      <c r="C295" s="11"/>
      <c r="D295" s="12"/>
    </row>
    <row r="296" spans="2:4" x14ac:dyDescent="0.3">
      <c r="B296" s="11"/>
      <c r="C296" s="11"/>
      <c r="D296" s="12"/>
    </row>
    <row r="297" spans="2:4" x14ac:dyDescent="0.3">
      <c r="B297" s="11"/>
      <c r="C297" s="11"/>
      <c r="D297" s="12"/>
    </row>
    <row r="298" spans="2:4" x14ac:dyDescent="0.3">
      <c r="B298" s="11"/>
      <c r="C298" s="11"/>
      <c r="D298" s="12"/>
    </row>
    <row r="299" spans="2:4" x14ac:dyDescent="0.3">
      <c r="B299" s="11"/>
      <c r="C299" s="11"/>
      <c r="D299" s="12"/>
    </row>
    <row r="300" spans="2:4" x14ac:dyDescent="0.3">
      <c r="B300" s="11"/>
      <c r="C300" s="11"/>
      <c r="D300" s="12"/>
    </row>
    <row r="301" spans="2:4" x14ac:dyDescent="0.3">
      <c r="B301" s="11"/>
      <c r="C301" s="11"/>
      <c r="D301" s="12"/>
    </row>
    <row r="302" spans="2:4" x14ac:dyDescent="0.3">
      <c r="B302" s="11"/>
      <c r="C302" s="11"/>
      <c r="D302" s="12"/>
    </row>
    <row r="303" spans="2:4" x14ac:dyDescent="0.3">
      <c r="B303" s="11"/>
      <c r="C303" s="11"/>
      <c r="D303" s="12"/>
    </row>
    <row r="304" spans="2:4" x14ac:dyDescent="0.3">
      <c r="B304" s="11"/>
      <c r="C304" s="11"/>
      <c r="D304" s="12"/>
    </row>
    <row r="305" spans="2:4" x14ac:dyDescent="0.3">
      <c r="B305" s="11"/>
      <c r="C305" s="11"/>
      <c r="D305" s="12"/>
    </row>
    <row r="306" spans="2:4" x14ac:dyDescent="0.3">
      <c r="B306" s="11"/>
      <c r="C306" s="11"/>
      <c r="D306" s="12"/>
    </row>
    <row r="307" spans="2:4" x14ac:dyDescent="0.3">
      <c r="B307" s="11"/>
      <c r="C307" s="11"/>
      <c r="D307" s="12"/>
    </row>
    <row r="308" spans="2:4" x14ac:dyDescent="0.3">
      <c r="B308" s="11"/>
      <c r="C308" s="11"/>
      <c r="D308" s="12"/>
    </row>
    <row r="309" spans="2:4" x14ac:dyDescent="0.3">
      <c r="B309" s="11"/>
      <c r="C309" s="11"/>
      <c r="D309" s="12"/>
    </row>
    <row r="310" spans="2:4" x14ac:dyDescent="0.3">
      <c r="B310" s="11"/>
      <c r="C310" s="11"/>
      <c r="D310" s="12"/>
    </row>
    <row r="311" spans="2:4" x14ac:dyDescent="0.3">
      <c r="B311" s="11"/>
      <c r="C311" s="11"/>
      <c r="D311" s="12"/>
    </row>
    <row r="312" spans="2:4" x14ac:dyDescent="0.3">
      <c r="B312" s="11"/>
      <c r="C312" s="11"/>
      <c r="D312" s="12"/>
    </row>
    <row r="313" spans="2:4" x14ac:dyDescent="0.3">
      <c r="B313" s="11"/>
      <c r="C313" s="11"/>
      <c r="D313" s="12"/>
    </row>
    <row r="314" spans="2:4" x14ac:dyDescent="0.3">
      <c r="B314" s="11"/>
      <c r="C314" s="11"/>
      <c r="D314" s="12"/>
    </row>
    <row r="315" spans="2:4" x14ac:dyDescent="0.3">
      <c r="B315" s="11"/>
      <c r="C315" s="11"/>
      <c r="D315" s="12"/>
    </row>
    <row r="316" spans="2:4" x14ac:dyDescent="0.3">
      <c r="B316" s="11"/>
      <c r="C316" s="11"/>
      <c r="D316" s="12"/>
    </row>
    <row r="317" spans="2:4" x14ac:dyDescent="0.3">
      <c r="B317" s="11"/>
      <c r="C317" s="11"/>
      <c r="D317" s="12"/>
    </row>
    <row r="318" spans="2:4" x14ac:dyDescent="0.3">
      <c r="B318" s="11"/>
      <c r="C318" s="11"/>
      <c r="D318" s="12"/>
    </row>
    <row r="319" spans="2:4" x14ac:dyDescent="0.3">
      <c r="B319" s="11"/>
      <c r="C319" s="11"/>
      <c r="D319" s="12"/>
    </row>
    <row r="320" spans="2:4" x14ac:dyDescent="0.3">
      <c r="B320" s="11"/>
      <c r="C320" s="11"/>
      <c r="D320" s="12"/>
    </row>
    <row r="321" spans="2:4" x14ac:dyDescent="0.3">
      <c r="B321" s="11"/>
      <c r="C321" s="11"/>
      <c r="D321" s="12"/>
    </row>
    <row r="322" spans="2:4" x14ac:dyDescent="0.3">
      <c r="B322" s="11"/>
      <c r="C322" s="11"/>
      <c r="D322" s="12"/>
    </row>
    <row r="323" spans="2:4" x14ac:dyDescent="0.3">
      <c r="B323" s="11"/>
      <c r="C323" s="11"/>
      <c r="D323" s="12"/>
    </row>
    <row r="324" spans="2:4" x14ac:dyDescent="0.3">
      <c r="B324" s="11"/>
      <c r="C324" s="11"/>
      <c r="D324" s="12"/>
    </row>
    <row r="325" spans="2:4" x14ac:dyDescent="0.3">
      <c r="B325" s="11"/>
      <c r="C325" s="11"/>
      <c r="D325" s="12"/>
    </row>
    <row r="326" spans="2:4" x14ac:dyDescent="0.3">
      <c r="B326" s="11"/>
      <c r="C326" s="11"/>
      <c r="D326" s="12"/>
    </row>
    <row r="327" spans="2:4" x14ac:dyDescent="0.3">
      <c r="B327" s="11"/>
      <c r="C327" s="11"/>
      <c r="D327" s="12"/>
    </row>
    <row r="328" spans="2:4" x14ac:dyDescent="0.3">
      <c r="B328" s="11"/>
      <c r="C328" s="11"/>
      <c r="D328" s="12"/>
    </row>
    <row r="329" spans="2:4" x14ac:dyDescent="0.3">
      <c r="B329" s="11"/>
      <c r="C329" s="11"/>
      <c r="D329" s="12"/>
    </row>
    <row r="330" spans="2:4" x14ac:dyDescent="0.3">
      <c r="B330" s="11"/>
      <c r="C330" s="11"/>
      <c r="D330" s="12"/>
    </row>
    <row r="331" spans="2:4" x14ac:dyDescent="0.3">
      <c r="B331" s="11"/>
      <c r="C331" s="11"/>
      <c r="D331" s="12"/>
    </row>
    <row r="332" spans="2:4" x14ac:dyDescent="0.3">
      <c r="B332" s="11"/>
      <c r="C332" s="11"/>
      <c r="D332" s="12"/>
    </row>
    <row r="333" spans="2:4" x14ac:dyDescent="0.3">
      <c r="B333" s="11"/>
      <c r="C333" s="11"/>
      <c r="D333" s="12"/>
    </row>
    <row r="334" spans="2:4" x14ac:dyDescent="0.3">
      <c r="B334" s="11"/>
      <c r="C334" s="11"/>
      <c r="D334" s="12"/>
    </row>
    <row r="335" spans="2:4" x14ac:dyDescent="0.3">
      <c r="B335" s="11"/>
      <c r="C335" s="11"/>
      <c r="D335" s="12"/>
    </row>
    <row r="336" spans="2:4" x14ac:dyDescent="0.3">
      <c r="B336" s="11"/>
      <c r="C336" s="11"/>
      <c r="D336" s="12"/>
    </row>
    <row r="337" spans="2:4" x14ac:dyDescent="0.3">
      <c r="B337" s="11"/>
      <c r="C337" s="11"/>
      <c r="D337" s="12"/>
    </row>
    <row r="338" spans="2:4" x14ac:dyDescent="0.3">
      <c r="B338" s="11"/>
      <c r="C338" s="11"/>
      <c r="D338" s="12"/>
    </row>
    <row r="339" spans="2:4" x14ac:dyDescent="0.3">
      <c r="B339" s="11"/>
      <c r="C339" s="11"/>
      <c r="D339" s="12"/>
    </row>
    <row r="340" spans="2:4" x14ac:dyDescent="0.3">
      <c r="B340" s="11"/>
      <c r="C340" s="11"/>
      <c r="D340" s="12"/>
    </row>
    <row r="341" spans="2:4" x14ac:dyDescent="0.3">
      <c r="B341" s="11"/>
      <c r="C341" s="11"/>
      <c r="D341" s="12"/>
    </row>
    <row r="342" spans="2:4" x14ac:dyDescent="0.3">
      <c r="B342" s="11"/>
      <c r="C342" s="11"/>
      <c r="D342" s="12"/>
    </row>
    <row r="343" spans="2:4" x14ac:dyDescent="0.3">
      <c r="B343" s="11"/>
      <c r="C343" s="11"/>
      <c r="D343" s="12"/>
    </row>
    <row r="344" spans="2:4" x14ac:dyDescent="0.3">
      <c r="B344" s="11"/>
      <c r="C344" s="11"/>
      <c r="D344" s="12"/>
    </row>
    <row r="345" spans="2:4" x14ac:dyDescent="0.3">
      <c r="B345" s="11"/>
      <c r="C345" s="11"/>
      <c r="D345" s="1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1"/>
  <sheetViews>
    <sheetView workbookViewId="0">
      <pane ySplit="6" topLeftCell="A51" activePane="bottomLeft" state="frozen"/>
      <selection pane="bottomLeft" activeCell="C78" sqref="C78:D78"/>
    </sheetView>
  </sheetViews>
  <sheetFormatPr defaultRowHeight="14.4" x14ac:dyDescent="0.3"/>
  <cols>
    <col min="2" max="2" width="20.88671875" customWidth="1"/>
    <col min="3" max="3" width="19.6640625" customWidth="1"/>
    <col min="4" max="4" width="60.33203125" customWidth="1"/>
    <col min="5" max="5" width="51.5546875" customWidth="1"/>
  </cols>
  <sheetData>
    <row r="1" spans="2:7" ht="27.75" customHeight="1" x14ac:dyDescent="0.3">
      <c r="B1" s="101" t="s">
        <v>1</v>
      </c>
      <c r="C1" s="101"/>
      <c r="D1" s="101"/>
      <c r="E1" s="101"/>
      <c r="F1" s="88"/>
      <c r="G1" s="88"/>
    </row>
    <row r="3" spans="2:7" x14ac:dyDescent="0.3">
      <c r="B3" t="s">
        <v>85</v>
      </c>
      <c r="C3" s="10">
        <v>7</v>
      </c>
    </row>
    <row r="4" spans="2:7" x14ac:dyDescent="0.3">
      <c r="B4" t="s">
        <v>86</v>
      </c>
      <c r="C4" s="10">
        <f>COUNTIF(C7:C261, "*")</f>
        <v>71</v>
      </c>
    </row>
    <row r="6" spans="2:7" s="3" customFormat="1" x14ac:dyDescent="0.3">
      <c r="B6" s="3" t="s">
        <v>87</v>
      </c>
      <c r="C6" s="3" t="s">
        <v>88</v>
      </c>
      <c r="D6" s="3" t="s">
        <v>89</v>
      </c>
      <c r="E6" s="3" t="s">
        <v>90</v>
      </c>
    </row>
    <row r="7" spans="2:7" s="3" customFormat="1" x14ac:dyDescent="0.3">
      <c r="B7" s="3">
        <v>1</v>
      </c>
      <c r="C7" s="3" t="s">
        <v>91</v>
      </c>
      <c r="D7" s="3" t="s">
        <v>92</v>
      </c>
    </row>
    <row r="8" spans="2:7" s="3" customFormat="1" x14ac:dyDescent="0.3">
      <c r="B8" s="3">
        <f>B7+1</f>
        <v>2</v>
      </c>
      <c r="C8" s="3" t="s">
        <v>93</v>
      </c>
      <c r="D8" s="3" t="s">
        <v>94</v>
      </c>
    </row>
    <row r="9" spans="2:7" s="3" customFormat="1" x14ac:dyDescent="0.3">
      <c r="B9" s="3">
        <f t="shared" ref="B9:B72" si="0">B8+1</f>
        <v>3</v>
      </c>
      <c r="C9" s="3" t="s">
        <v>95</v>
      </c>
      <c r="D9" s="3" t="s">
        <v>99</v>
      </c>
    </row>
    <row r="10" spans="2:7" s="3" customFormat="1" x14ac:dyDescent="0.3">
      <c r="B10" s="3">
        <f t="shared" si="0"/>
        <v>4</v>
      </c>
      <c r="C10" s="3" t="s">
        <v>96</v>
      </c>
      <c r="D10" s="3" t="s">
        <v>100</v>
      </c>
    </row>
    <row r="11" spans="2:7" s="3" customFormat="1" x14ac:dyDescent="0.3">
      <c r="B11" s="3">
        <f t="shared" si="0"/>
        <v>5</v>
      </c>
      <c r="C11" s="3" t="s">
        <v>98</v>
      </c>
      <c r="D11" s="3" t="s">
        <v>102</v>
      </c>
    </row>
    <row r="12" spans="2:7" s="3" customFormat="1" x14ac:dyDescent="0.3">
      <c r="B12" s="3">
        <f t="shared" si="0"/>
        <v>6</v>
      </c>
      <c r="C12" s="3" t="s">
        <v>103</v>
      </c>
      <c r="D12" s="3" t="s">
        <v>104</v>
      </c>
    </row>
    <row r="13" spans="2:7" s="3" customFormat="1" x14ac:dyDescent="0.3">
      <c r="B13" s="3">
        <f t="shared" si="0"/>
        <v>7</v>
      </c>
      <c r="C13" s="3" t="s">
        <v>97</v>
      </c>
      <c r="D13" s="3" t="s">
        <v>101</v>
      </c>
    </row>
    <row r="14" spans="2:7" s="3" customFormat="1" x14ac:dyDescent="0.3">
      <c r="B14" s="3">
        <f t="shared" si="0"/>
        <v>8</v>
      </c>
      <c r="C14" s="3" t="s">
        <v>105</v>
      </c>
      <c r="D14" s="3" t="s">
        <v>106</v>
      </c>
    </row>
    <row r="15" spans="2:7" s="3" customFormat="1" x14ac:dyDescent="0.3">
      <c r="B15" s="3">
        <f t="shared" si="0"/>
        <v>9</v>
      </c>
      <c r="C15" s="3" t="s">
        <v>142</v>
      </c>
      <c r="D15" s="3" t="s">
        <v>147</v>
      </c>
    </row>
    <row r="16" spans="2:7" s="3" customFormat="1" x14ac:dyDescent="0.3">
      <c r="B16" s="3">
        <f t="shared" si="0"/>
        <v>10</v>
      </c>
      <c r="C16" s="3" t="s">
        <v>143</v>
      </c>
      <c r="D16" s="3" t="s">
        <v>148</v>
      </c>
    </row>
    <row r="17" spans="2:4" s="3" customFormat="1" x14ac:dyDescent="0.3">
      <c r="B17" s="3">
        <f t="shared" si="0"/>
        <v>11</v>
      </c>
      <c r="C17" s="3" t="s">
        <v>144</v>
      </c>
      <c r="D17" s="3" t="s">
        <v>149</v>
      </c>
    </row>
    <row r="18" spans="2:4" s="3" customFormat="1" x14ac:dyDescent="0.3">
      <c r="B18" s="3">
        <f t="shared" si="0"/>
        <v>12</v>
      </c>
      <c r="C18" s="3" t="s">
        <v>145</v>
      </c>
      <c r="D18" s="3" t="s">
        <v>146</v>
      </c>
    </row>
    <row r="19" spans="2:4" s="3" customFormat="1" x14ac:dyDescent="0.3">
      <c r="B19" s="3">
        <f t="shared" si="0"/>
        <v>13</v>
      </c>
      <c r="C19" s="3" t="s">
        <v>150</v>
      </c>
      <c r="D19" s="3" t="s">
        <v>151</v>
      </c>
    </row>
    <row r="20" spans="2:4" s="3" customFormat="1" x14ac:dyDescent="0.3">
      <c r="B20" s="3">
        <f t="shared" si="0"/>
        <v>14</v>
      </c>
      <c r="C20" s="3" t="s">
        <v>152</v>
      </c>
      <c r="D20" s="3" t="s">
        <v>155</v>
      </c>
    </row>
    <row r="21" spans="2:4" s="3" customFormat="1" x14ac:dyDescent="0.3">
      <c r="B21" s="3">
        <f t="shared" si="0"/>
        <v>15</v>
      </c>
      <c r="C21" s="3" t="s">
        <v>153</v>
      </c>
      <c r="D21" s="3" t="s">
        <v>156</v>
      </c>
    </row>
    <row r="22" spans="2:4" s="3" customFormat="1" x14ac:dyDescent="0.3">
      <c r="B22" s="3">
        <f t="shared" si="0"/>
        <v>16</v>
      </c>
      <c r="C22" s="3" t="s">
        <v>154</v>
      </c>
      <c r="D22" s="3" t="s">
        <v>157</v>
      </c>
    </row>
    <row r="23" spans="2:4" s="3" customFormat="1" x14ac:dyDescent="0.3">
      <c r="B23" s="3">
        <f t="shared" si="0"/>
        <v>17</v>
      </c>
      <c r="C23" s="3" t="s">
        <v>158</v>
      </c>
      <c r="D23" s="3" t="s">
        <v>159</v>
      </c>
    </row>
    <row r="24" spans="2:4" s="3" customFormat="1" x14ac:dyDescent="0.3">
      <c r="B24" s="3">
        <f t="shared" si="0"/>
        <v>18</v>
      </c>
      <c r="C24" s="3" t="s">
        <v>160</v>
      </c>
      <c r="D24" s="3" t="s">
        <v>163</v>
      </c>
    </row>
    <row r="25" spans="2:4" s="3" customFormat="1" x14ac:dyDescent="0.3">
      <c r="B25" s="3">
        <f t="shared" si="0"/>
        <v>19</v>
      </c>
      <c r="C25" s="3" t="s">
        <v>161</v>
      </c>
      <c r="D25" s="3" t="s">
        <v>164</v>
      </c>
    </row>
    <row r="26" spans="2:4" s="3" customFormat="1" x14ac:dyDescent="0.3">
      <c r="B26" s="3">
        <f t="shared" si="0"/>
        <v>20</v>
      </c>
      <c r="C26" s="3" t="s">
        <v>162</v>
      </c>
      <c r="D26" s="3" t="s">
        <v>165</v>
      </c>
    </row>
    <row r="27" spans="2:4" s="3" customFormat="1" x14ac:dyDescent="0.3">
      <c r="B27" s="3">
        <f t="shared" si="0"/>
        <v>21</v>
      </c>
      <c r="C27" s="3" t="s">
        <v>166</v>
      </c>
      <c r="D27" s="3" t="s">
        <v>159</v>
      </c>
    </row>
    <row r="28" spans="2:4" s="3" customFormat="1" x14ac:dyDescent="0.3">
      <c r="B28" s="3">
        <f t="shared" si="0"/>
        <v>22</v>
      </c>
      <c r="C28" s="3" t="s">
        <v>167</v>
      </c>
      <c r="D28" s="3" t="s">
        <v>163</v>
      </c>
    </row>
    <row r="29" spans="2:4" s="3" customFormat="1" x14ac:dyDescent="0.3">
      <c r="B29" s="3">
        <f t="shared" si="0"/>
        <v>23</v>
      </c>
      <c r="C29" s="3" t="s">
        <v>168</v>
      </c>
      <c r="D29" s="3" t="s">
        <v>164</v>
      </c>
    </row>
    <row r="30" spans="2:4" s="3" customFormat="1" x14ac:dyDescent="0.3">
      <c r="B30" s="3">
        <f t="shared" si="0"/>
        <v>24</v>
      </c>
      <c r="C30" s="3" t="s">
        <v>169</v>
      </c>
      <c r="D30" s="3" t="s">
        <v>165</v>
      </c>
    </row>
    <row r="31" spans="2:4" s="3" customFormat="1" x14ac:dyDescent="0.3">
      <c r="B31" s="3">
        <f t="shared" si="0"/>
        <v>25</v>
      </c>
      <c r="C31" s="3" t="s">
        <v>170</v>
      </c>
      <c r="D31" s="3" t="s">
        <v>171</v>
      </c>
    </row>
    <row r="32" spans="2:4" s="3" customFormat="1" x14ac:dyDescent="0.3">
      <c r="B32" s="3">
        <f t="shared" si="0"/>
        <v>26</v>
      </c>
      <c r="C32" s="3" t="s">
        <v>172</v>
      </c>
      <c r="D32" s="3" t="s">
        <v>175</v>
      </c>
    </row>
    <row r="33" spans="2:4" s="3" customFormat="1" x14ac:dyDescent="0.3">
      <c r="B33" s="3">
        <f t="shared" si="0"/>
        <v>27</v>
      </c>
      <c r="C33" s="3" t="s">
        <v>173</v>
      </c>
      <c r="D33" s="3" t="s">
        <v>176</v>
      </c>
    </row>
    <row r="34" spans="2:4" s="3" customFormat="1" x14ac:dyDescent="0.3">
      <c r="B34" s="3">
        <f t="shared" si="0"/>
        <v>28</v>
      </c>
      <c r="C34" s="3" t="s">
        <v>174</v>
      </c>
      <c r="D34" s="3" t="s">
        <v>177</v>
      </c>
    </row>
    <row r="35" spans="2:4" s="3" customFormat="1" x14ac:dyDescent="0.3">
      <c r="B35" s="3">
        <f t="shared" si="0"/>
        <v>29</v>
      </c>
      <c r="C35" s="3" t="s">
        <v>178</v>
      </c>
      <c r="D35" s="3" t="s">
        <v>171</v>
      </c>
    </row>
    <row r="36" spans="2:4" s="3" customFormat="1" x14ac:dyDescent="0.3">
      <c r="B36" s="3">
        <f t="shared" si="0"/>
        <v>30</v>
      </c>
      <c r="C36" s="3" t="s">
        <v>179</v>
      </c>
      <c r="D36" s="3" t="s">
        <v>175</v>
      </c>
    </row>
    <row r="37" spans="2:4" s="3" customFormat="1" x14ac:dyDescent="0.3">
      <c r="B37" s="3">
        <f t="shared" si="0"/>
        <v>31</v>
      </c>
      <c r="C37" s="3" t="s">
        <v>180</v>
      </c>
      <c r="D37" s="3" t="s">
        <v>176</v>
      </c>
    </row>
    <row r="38" spans="2:4" s="3" customFormat="1" x14ac:dyDescent="0.3">
      <c r="B38" s="3">
        <f t="shared" si="0"/>
        <v>32</v>
      </c>
      <c r="C38" s="3" t="s">
        <v>181</v>
      </c>
      <c r="D38" s="3" t="s">
        <v>177</v>
      </c>
    </row>
    <row r="39" spans="2:4" s="3" customFormat="1" x14ac:dyDescent="0.3">
      <c r="B39" s="3">
        <f t="shared" si="0"/>
        <v>33</v>
      </c>
      <c r="C39" s="3" t="s">
        <v>182</v>
      </c>
      <c r="D39" s="3" t="s">
        <v>183</v>
      </c>
    </row>
    <row r="40" spans="2:4" s="3" customFormat="1" x14ac:dyDescent="0.3">
      <c r="B40" s="3">
        <f t="shared" si="0"/>
        <v>34</v>
      </c>
      <c r="C40" s="3" t="s">
        <v>184</v>
      </c>
      <c r="D40" s="3" t="s">
        <v>187</v>
      </c>
    </row>
    <row r="41" spans="2:4" s="3" customFormat="1" x14ac:dyDescent="0.3">
      <c r="B41" s="3">
        <f t="shared" si="0"/>
        <v>35</v>
      </c>
      <c r="C41" s="3" t="s">
        <v>185</v>
      </c>
      <c r="D41" s="3" t="s">
        <v>188</v>
      </c>
    </row>
    <row r="42" spans="2:4" s="3" customFormat="1" x14ac:dyDescent="0.3">
      <c r="B42" s="3">
        <f t="shared" si="0"/>
        <v>36</v>
      </c>
      <c r="C42" s="3" t="s">
        <v>186</v>
      </c>
      <c r="D42" s="3" t="s">
        <v>189</v>
      </c>
    </row>
    <row r="43" spans="2:4" s="3" customFormat="1" x14ac:dyDescent="0.3">
      <c r="B43" s="3">
        <f t="shared" si="0"/>
        <v>37</v>
      </c>
      <c r="C43" s="3" t="s">
        <v>190</v>
      </c>
      <c r="D43" s="3" t="s">
        <v>191</v>
      </c>
    </row>
    <row r="44" spans="2:4" s="3" customFormat="1" x14ac:dyDescent="0.3">
      <c r="B44" s="3">
        <f t="shared" si="0"/>
        <v>38</v>
      </c>
      <c r="C44" s="3" t="s">
        <v>192</v>
      </c>
      <c r="D44" s="3" t="s">
        <v>195</v>
      </c>
    </row>
    <row r="45" spans="2:4" s="3" customFormat="1" x14ac:dyDescent="0.3">
      <c r="B45" s="3">
        <f t="shared" si="0"/>
        <v>39</v>
      </c>
      <c r="C45" s="3" t="s">
        <v>193</v>
      </c>
      <c r="D45" s="3" t="s">
        <v>196</v>
      </c>
    </row>
    <row r="46" spans="2:4" s="3" customFormat="1" x14ac:dyDescent="0.3">
      <c r="B46" s="3">
        <f t="shared" si="0"/>
        <v>40</v>
      </c>
      <c r="C46" s="3" t="s">
        <v>194</v>
      </c>
      <c r="D46" s="3" t="s">
        <v>197</v>
      </c>
    </row>
    <row r="47" spans="2:4" s="3" customFormat="1" x14ac:dyDescent="0.3">
      <c r="B47" s="3">
        <f t="shared" si="0"/>
        <v>41</v>
      </c>
      <c r="C47" s="3" t="s">
        <v>107</v>
      </c>
      <c r="D47" s="3" t="s">
        <v>108</v>
      </c>
    </row>
    <row r="48" spans="2:4" s="3" customFormat="1" x14ac:dyDescent="0.3">
      <c r="B48" s="3">
        <f t="shared" si="0"/>
        <v>42</v>
      </c>
      <c r="C48" s="3" t="s">
        <v>109</v>
      </c>
      <c r="D48" s="3" t="s">
        <v>115</v>
      </c>
    </row>
    <row r="49" spans="2:4" s="3" customFormat="1" x14ac:dyDescent="0.3">
      <c r="B49" s="3">
        <f t="shared" si="0"/>
        <v>43</v>
      </c>
      <c r="C49" s="3" t="s">
        <v>110</v>
      </c>
      <c r="D49" s="3" t="s">
        <v>116</v>
      </c>
    </row>
    <row r="50" spans="2:4" s="3" customFormat="1" x14ac:dyDescent="0.3">
      <c r="B50" s="3">
        <f t="shared" si="0"/>
        <v>44</v>
      </c>
      <c r="C50" s="3" t="s">
        <v>111</v>
      </c>
      <c r="D50" s="3" t="s">
        <v>117</v>
      </c>
    </row>
    <row r="51" spans="2:4" s="3" customFormat="1" x14ac:dyDescent="0.3">
      <c r="B51" s="3">
        <f t="shared" si="0"/>
        <v>45</v>
      </c>
      <c r="C51" s="3" t="s">
        <v>112</v>
      </c>
      <c r="D51" s="3" t="s">
        <v>118</v>
      </c>
    </row>
    <row r="52" spans="2:4" s="3" customFormat="1" x14ac:dyDescent="0.3">
      <c r="B52" s="3">
        <f t="shared" si="0"/>
        <v>46</v>
      </c>
      <c r="C52" s="3" t="s">
        <v>113</v>
      </c>
      <c r="D52" s="3" t="s">
        <v>119</v>
      </c>
    </row>
    <row r="53" spans="2:4" s="3" customFormat="1" x14ac:dyDescent="0.3">
      <c r="B53" s="3">
        <f t="shared" si="0"/>
        <v>47</v>
      </c>
      <c r="C53" s="3" t="s">
        <v>114</v>
      </c>
      <c r="D53" s="3" t="s">
        <v>120</v>
      </c>
    </row>
    <row r="54" spans="2:4" s="3" customFormat="1" x14ac:dyDescent="0.3">
      <c r="B54" s="3">
        <f t="shared" si="0"/>
        <v>48</v>
      </c>
      <c r="C54" s="3" t="s">
        <v>121</v>
      </c>
      <c r="D54" s="3" t="s">
        <v>123</v>
      </c>
    </row>
    <row r="55" spans="2:4" s="3" customFormat="1" x14ac:dyDescent="0.3">
      <c r="B55" s="3">
        <f t="shared" si="0"/>
        <v>49</v>
      </c>
      <c r="C55" s="3" t="s">
        <v>122</v>
      </c>
      <c r="D55" s="3" t="s">
        <v>123</v>
      </c>
    </row>
    <row r="56" spans="2:4" s="3" customFormat="1" x14ac:dyDescent="0.3">
      <c r="B56" s="3">
        <f t="shared" si="0"/>
        <v>50</v>
      </c>
      <c r="C56" s="3" t="s">
        <v>124</v>
      </c>
      <c r="D56" s="3" t="s">
        <v>125</v>
      </c>
    </row>
    <row r="57" spans="2:4" s="3" customFormat="1" x14ac:dyDescent="0.3">
      <c r="B57" s="3">
        <f t="shared" si="0"/>
        <v>51</v>
      </c>
      <c r="C57" s="3" t="s">
        <v>126</v>
      </c>
      <c r="D57" s="3" t="s">
        <v>127</v>
      </c>
    </row>
    <row r="58" spans="2:4" s="3" customFormat="1" x14ac:dyDescent="0.3">
      <c r="B58" s="3">
        <f t="shared" si="0"/>
        <v>52</v>
      </c>
      <c r="C58" s="3" t="s">
        <v>136</v>
      </c>
      <c r="D58" s="3" t="s">
        <v>137</v>
      </c>
    </row>
    <row r="59" spans="2:4" s="3" customFormat="1" x14ac:dyDescent="0.3">
      <c r="B59" s="3">
        <f t="shared" si="0"/>
        <v>53</v>
      </c>
      <c r="C59" s="3" t="s">
        <v>138</v>
      </c>
      <c r="D59" s="3" t="s">
        <v>139</v>
      </c>
    </row>
    <row r="60" spans="2:4" s="3" customFormat="1" x14ac:dyDescent="0.3">
      <c r="B60" s="3">
        <f t="shared" si="0"/>
        <v>54</v>
      </c>
      <c r="C60" s="3" t="s">
        <v>128</v>
      </c>
      <c r="D60" s="3" t="s">
        <v>129</v>
      </c>
    </row>
    <row r="61" spans="2:4" s="3" customFormat="1" x14ac:dyDescent="0.3">
      <c r="B61" s="3">
        <f t="shared" si="0"/>
        <v>55</v>
      </c>
      <c r="C61" s="3" t="s">
        <v>130</v>
      </c>
      <c r="D61" s="3" t="s">
        <v>131</v>
      </c>
    </row>
    <row r="62" spans="2:4" s="3" customFormat="1" x14ac:dyDescent="0.3">
      <c r="B62" s="3">
        <f t="shared" si="0"/>
        <v>56</v>
      </c>
      <c r="C62" s="3" t="s">
        <v>132</v>
      </c>
      <c r="D62" s="3" t="s">
        <v>134</v>
      </c>
    </row>
    <row r="63" spans="2:4" s="3" customFormat="1" x14ac:dyDescent="0.3">
      <c r="B63" s="3">
        <f t="shared" si="0"/>
        <v>57</v>
      </c>
      <c r="C63" s="3" t="s">
        <v>133</v>
      </c>
      <c r="D63" s="3" t="s">
        <v>135</v>
      </c>
    </row>
    <row r="64" spans="2:4" s="3" customFormat="1" x14ac:dyDescent="0.3">
      <c r="B64" s="3">
        <f t="shared" si="0"/>
        <v>58</v>
      </c>
      <c r="C64" s="3" t="s">
        <v>140</v>
      </c>
      <c r="D64" s="3" t="s">
        <v>141</v>
      </c>
    </row>
    <row r="65" spans="2:4" s="3" customFormat="1" x14ac:dyDescent="0.3">
      <c r="B65" s="3">
        <f t="shared" si="0"/>
        <v>59</v>
      </c>
      <c r="C65" s="3" t="s">
        <v>200</v>
      </c>
      <c r="D65" s="3" t="s">
        <v>201</v>
      </c>
    </row>
    <row r="66" spans="2:4" s="3" customFormat="1" x14ac:dyDescent="0.3">
      <c r="B66" s="3">
        <f t="shared" si="0"/>
        <v>60</v>
      </c>
      <c r="C66" s="3" t="s">
        <v>202</v>
      </c>
      <c r="D66" s="3" t="s">
        <v>204</v>
      </c>
    </row>
    <row r="67" spans="2:4" s="3" customFormat="1" x14ac:dyDescent="0.3">
      <c r="B67" s="3">
        <f t="shared" si="0"/>
        <v>61</v>
      </c>
      <c r="C67" s="3" t="s">
        <v>203</v>
      </c>
      <c r="D67" s="3" t="s">
        <v>205</v>
      </c>
    </row>
    <row r="68" spans="2:4" s="3" customFormat="1" x14ac:dyDescent="0.3">
      <c r="B68" s="3">
        <f t="shared" si="0"/>
        <v>62</v>
      </c>
      <c r="C68" s="3" t="s">
        <v>206</v>
      </c>
      <c r="D68" s="3" t="s">
        <v>207</v>
      </c>
    </row>
    <row r="69" spans="2:4" s="3" customFormat="1" x14ac:dyDescent="0.3">
      <c r="B69" s="3">
        <f t="shared" si="0"/>
        <v>63</v>
      </c>
      <c r="C69" s="3" t="s">
        <v>208</v>
      </c>
      <c r="D69" s="3" t="s">
        <v>209</v>
      </c>
    </row>
    <row r="70" spans="2:4" s="3" customFormat="1" x14ac:dyDescent="0.3">
      <c r="B70" s="3">
        <f t="shared" si="0"/>
        <v>64</v>
      </c>
      <c r="C70" s="3" t="s">
        <v>210</v>
      </c>
      <c r="D70" s="3" t="s">
        <v>211</v>
      </c>
    </row>
    <row r="71" spans="2:4" s="3" customFormat="1" x14ac:dyDescent="0.3">
      <c r="B71" s="3">
        <f t="shared" si="0"/>
        <v>65</v>
      </c>
      <c r="C71" s="3" t="s">
        <v>213</v>
      </c>
      <c r="D71" s="3" t="s">
        <v>214</v>
      </c>
    </row>
    <row r="72" spans="2:4" s="3" customFormat="1" x14ac:dyDescent="0.3">
      <c r="B72" s="3">
        <f t="shared" si="0"/>
        <v>66</v>
      </c>
      <c r="C72" s="3" t="s">
        <v>215</v>
      </c>
      <c r="D72" s="3" t="s">
        <v>216</v>
      </c>
    </row>
    <row r="73" spans="2:4" s="3" customFormat="1" x14ac:dyDescent="0.3">
      <c r="B73" s="3">
        <f t="shared" ref="B73:B136" si="1">B72+1</f>
        <v>67</v>
      </c>
      <c r="C73" s="3" t="s">
        <v>217</v>
      </c>
      <c r="D73" s="3" t="s">
        <v>218</v>
      </c>
    </row>
    <row r="74" spans="2:4" s="3" customFormat="1" x14ac:dyDescent="0.3">
      <c r="B74" s="3">
        <f t="shared" si="1"/>
        <v>68</v>
      </c>
      <c r="C74" s="3" t="s">
        <v>219</v>
      </c>
      <c r="D74" s="3" t="s">
        <v>223</v>
      </c>
    </row>
    <row r="75" spans="2:4" s="3" customFormat="1" x14ac:dyDescent="0.3">
      <c r="B75" s="3">
        <f t="shared" si="1"/>
        <v>69</v>
      </c>
      <c r="C75" s="3" t="s">
        <v>220</v>
      </c>
      <c r="D75" s="3" t="s">
        <v>224</v>
      </c>
    </row>
    <row r="76" spans="2:4" s="3" customFormat="1" x14ac:dyDescent="0.3">
      <c r="B76" s="3">
        <f t="shared" si="1"/>
        <v>70</v>
      </c>
      <c r="C76" s="3" t="s">
        <v>221</v>
      </c>
      <c r="D76" s="3" t="s">
        <v>225</v>
      </c>
    </row>
    <row r="77" spans="2:4" s="3" customFormat="1" x14ac:dyDescent="0.3">
      <c r="B77" s="3">
        <f t="shared" si="1"/>
        <v>71</v>
      </c>
      <c r="C77" s="3" t="s">
        <v>222</v>
      </c>
      <c r="D77" s="3" t="s">
        <v>226</v>
      </c>
    </row>
    <row r="78" spans="2:4" s="3" customFormat="1" x14ac:dyDescent="0.3">
      <c r="B78" s="3">
        <f t="shared" si="1"/>
        <v>72</v>
      </c>
    </row>
    <row r="79" spans="2:4" s="3" customFormat="1" x14ac:dyDescent="0.3">
      <c r="B79" s="3">
        <f t="shared" si="1"/>
        <v>73</v>
      </c>
    </row>
    <row r="80" spans="2:4" s="3" customFormat="1" x14ac:dyDescent="0.3">
      <c r="B80" s="3">
        <f t="shared" si="1"/>
        <v>74</v>
      </c>
    </row>
    <row r="81" spans="2:2" s="3" customFormat="1" x14ac:dyDescent="0.3">
      <c r="B81" s="3">
        <f t="shared" si="1"/>
        <v>75</v>
      </c>
    </row>
    <row r="82" spans="2:2" s="3" customFormat="1" x14ac:dyDescent="0.3">
      <c r="B82" s="3">
        <f t="shared" si="1"/>
        <v>76</v>
      </c>
    </row>
    <row r="83" spans="2:2" s="3" customFormat="1" x14ac:dyDescent="0.3">
      <c r="B83" s="3">
        <f t="shared" si="1"/>
        <v>77</v>
      </c>
    </row>
    <row r="84" spans="2:2" s="3" customFormat="1" x14ac:dyDescent="0.3">
      <c r="B84" s="3">
        <f t="shared" si="1"/>
        <v>78</v>
      </c>
    </row>
    <row r="85" spans="2:2" s="3" customFormat="1" x14ac:dyDescent="0.3">
      <c r="B85" s="3">
        <f t="shared" si="1"/>
        <v>79</v>
      </c>
    </row>
    <row r="86" spans="2:2" s="3" customFormat="1" x14ac:dyDescent="0.3">
      <c r="B86" s="3">
        <f t="shared" si="1"/>
        <v>80</v>
      </c>
    </row>
    <row r="87" spans="2:2" s="3" customFormat="1" x14ac:dyDescent="0.3">
      <c r="B87" s="3">
        <f t="shared" si="1"/>
        <v>81</v>
      </c>
    </row>
    <row r="88" spans="2:2" s="3" customFormat="1" x14ac:dyDescent="0.3">
      <c r="B88" s="3">
        <f t="shared" si="1"/>
        <v>82</v>
      </c>
    </row>
    <row r="89" spans="2:2" s="3" customFormat="1" x14ac:dyDescent="0.3">
      <c r="B89" s="3">
        <f t="shared" si="1"/>
        <v>83</v>
      </c>
    </row>
    <row r="90" spans="2:2" s="3" customFormat="1" x14ac:dyDescent="0.3">
      <c r="B90" s="3">
        <f t="shared" si="1"/>
        <v>84</v>
      </c>
    </row>
    <row r="91" spans="2:2" s="3" customFormat="1" x14ac:dyDescent="0.3">
      <c r="B91" s="3">
        <f t="shared" si="1"/>
        <v>85</v>
      </c>
    </row>
    <row r="92" spans="2:2" s="3" customFormat="1" x14ac:dyDescent="0.3">
      <c r="B92" s="3">
        <f t="shared" si="1"/>
        <v>86</v>
      </c>
    </row>
    <row r="93" spans="2:2" s="3" customFormat="1" x14ac:dyDescent="0.3">
      <c r="B93" s="3">
        <f t="shared" si="1"/>
        <v>87</v>
      </c>
    </row>
    <row r="94" spans="2:2" s="3" customFormat="1" x14ac:dyDescent="0.3">
      <c r="B94" s="3">
        <f t="shared" si="1"/>
        <v>88</v>
      </c>
    </row>
    <row r="95" spans="2:2" s="3" customFormat="1" x14ac:dyDescent="0.3">
      <c r="B95" s="3">
        <f t="shared" si="1"/>
        <v>89</v>
      </c>
    </row>
    <row r="96" spans="2:2" s="3" customFormat="1" x14ac:dyDescent="0.3">
      <c r="B96" s="3">
        <f t="shared" si="1"/>
        <v>90</v>
      </c>
    </row>
    <row r="97" spans="2:2" s="3" customFormat="1" x14ac:dyDescent="0.3">
      <c r="B97" s="3">
        <f t="shared" si="1"/>
        <v>91</v>
      </c>
    </row>
    <row r="98" spans="2:2" s="3" customFormat="1" x14ac:dyDescent="0.3">
      <c r="B98" s="3">
        <f t="shared" si="1"/>
        <v>92</v>
      </c>
    </row>
    <row r="99" spans="2:2" s="3" customFormat="1" x14ac:dyDescent="0.3">
      <c r="B99" s="3">
        <f t="shared" si="1"/>
        <v>93</v>
      </c>
    </row>
    <row r="100" spans="2:2" s="3" customFormat="1" x14ac:dyDescent="0.3">
      <c r="B100" s="3">
        <f t="shared" si="1"/>
        <v>94</v>
      </c>
    </row>
    <row r="101" spans="2:2" s="3" customFormat="1" x14ac:dyDescent="0.3">
      <c r="B101" s="3">
        <f t="shared" si="1"/>
        <v>95</v>
      </c>
    </row>
    <row r="102" spans="2:2" s="3" customFormat="1" x14ac:dyDescent="0.3">
      <c r="B102" s="3">
        <f t="shared" si="1"/>
        <v>96</v>
      </c>
    </row>
    <row r="103" spans="2:2" s="3" customFormat="1" x14ac:dyDescent="0.3">
      <c r="B103" s="3">
        <f t="shared" si="1"/>
        <v>97</v>
      </c>
    </row>
    <row r="104" spans="2:2" s="3" customFormat="1" x14ac:dyDescent="0.3">
      <c r="B104" s="3">
        <f t="shared" si="1"/>
        <v>98</v>
      </c>
    </row>
    <row r="105" spans="2:2" s="3" customFormat="1" x14ac:dyDescent="0.3">
      <c r="B105" s="3">
        <f t="shared" si="1"/>
        <v>99</v>
      </c>
    </row>
    <row r="106" spans="2:2" s="3" customFormat="1" x14ac:dyDescent="0.3">
      <c r="B106" s="3">
        <f t="shared" si="1"/>
        <v>100</v>
      </c>
    </row>
    <row r="107" spans="2:2" s="3" customFormat="1" x14ac:dyDescent="0.3">
      <c r="B107" s="3">
        <f t="shared" si="1"/>
        <v>101</v>
      </c>
    </row>
    <row r="108" spans="2:2" s="3" customFormat="1" x14ac:dyDescent="0.3">
      <c r="B108" s="3">
        <f t="shared" si="1"/>
        <v>102</v>
      </c>
    </row>
    <row r="109" spans="2:2" s="3" customFormat="1" x14ac:dyDescent="0.3">
      <c r="B109" s="3">
        <f t="shared" si="1"/>
        <v>103</v>
      </c>
    </row>
    <row r="110" spans="2:2" s="3" customFormat="1" x14ac:dyDescent="0.3">
      <c r="B110" s="3">
        <f t="shared" si="1"/>
        <v>104</v>
      </c>
    </row>
    <row r="111" spans="2:2" s="3" customFormat="1" x14ac:dyDescent="0.3">
      <c r="B111" s="3">
        <f t="shared" si="1"/>
        <v>105</v>
      </c>
    </row>
    <row r="112" spans="2:2" s="3" customFormat="1" x14ac:dyDescent="0.3">
      <c r="B112" s="3">
        <f t="shared" si="1"/>
        <v>106</v>
      </c>
    </row>
    <row r="113" spans="2:2" s="3" customFormat="1" x14ac:dyDescent="0.3">
      <c r="B113" s="3">
        <f t="shared" si="1"/>
        <v>107</v>
      </c>
    </row>
    <row r="114" spans="2:2" s="3" customFormat="1" x14ac:dyDescent="0.3">
      <c r="B114" s="3">
        <f t="shared" si="1"/>
        <v>108</v>
      </c>
    </row>
    <row r="115" spans="2:2" s="3" customFormat="1" x14ac:dyDescent="0.3">
      <c r="B115" s="3">
        <f t="shared" si="1"/>
        <v>109</v>
      </c>
    </row>
    <row r="116" spans="2:2" s="3" customFormat="1" x14ac:dyDescent="0.3">
      <c r="B116" s="3">
        <f t="shared" si="1"/>
        <v>110</v>
      </c>
    </row>
    <row r="117" spans="2:2" s="3" customFormat="1" x14ac:dyDescent="0.3">
      <c r="B117" s="3">
        <f t="shared" si="1"/>
        <v>111</v>
      </c>
    </row>
    <row r="118" spans="2:2" s="3" customFormat="1" x14ac:dyDescent="0.3">
      <c r="B118" s="3">
        <f t="shared" si="1"/>
        <v>112</v>
      </c>
    </row>
    <row r="119" spans="2:2" s="3" customFormat="1" x14ac:dyDescent="0.3">
      <c r="B119" s="3">
        <f t="shared" si="1"/>
        <v>113</v>
      </c>
    </row>
    <row r="120" spans="2:2" s="3" customFormat="1" x14ac:dyDescent="0.3">
      <c r="B120" s="3">
        <f t="shared" si="1"/>
        <v>114</v>
      </c>
    </row>
    <row r="121" spans="2:2" s="3" customFormat="1" x14ac:dyDescent="0.3">
      <c r="B121" s="3">
        <f t="shared" si="1"/>
        <v>115</v>
      </c>
    </row>
    <row r="122" spans="2:2" s="3" customFormat="1" x14ac:dyDescent="0.3">
      <c r="B122" s="3">
        <f t="shared" si="1"/>
        <v>116</v>
      </c>
    </row>
    <row r="123" spans="2:2" s="3" customFormat="1" x14ac:dyDescent="0.3">
      <c r="B123" s="3">
        <f t="shared" si="1"/>
        <v>117</v>
      </c>
    </row>
    <row r="124" spans="2:2" s="3" customFormat="1" x14ac:dyDescent="0.3">
      <c r="B124" s="3">
        <f t="shared" si="1"/>
        <v>118</v>
      </c>
    </row>
    <row r="125" spans="2:2" s="3" customFormat="1" x14ac:dyDescent="0.3">
      <c r="B125" s="3">
        <f t="shared" si="1"/>
        <v>119</v>
      </c>
    </row>
    <row r="126" spans="2:2" s="3" customFormat="1" x14ac:dyDescent="0.3">
      <c r="B126" s="3">
        <f t="shared" si="1"/>
        <v>120</v>
      </c>
    </row>
    <row r="127" spans="2:2" s="3" customFormat="1" x14ac:dyDescent="0.3">
      <c r="B127" s="3">
        <f t="shared" si="1"/>
        <v>121</v>
      </c>
    </row>
    <row r="128" spans="2:2" s="3" customFormat="1" x14ac:dyDescent="0.3">
      <c r="B128" s="3">
        <f t="shared" si="1"/>
        <v>122</v>
      </c>
    </row>
    <row r="129" spans="2:2" s="3" customFormat="1" x14ac:dyDescent="0.3">
      <c r="B129" s="3">
        <f t="shared" si="1"/>
        <v>123</v>
      </c>
    </row>
    <row r="130" spans="2:2" s="3" customFormat="1" x14ac:dyDescent="0.3">
      <c r="B130" s="3">
        <f t="shared" si="1"/>
        <v>124</v>
      </c>
    </row>
    <row r="131" spans="2:2" s="3" customFormat="1" x14ac:dyDescent="0.3">
      <c r="B131" s="3">
        <f t="shared" si="1"/>
        <v>125</v>
      </c>
    </row>
    <row r="132" spans="2:2" s="3" customFormat="1" x14ac:dyDescent="0.3">
      <c r="B132" s="3">
        <f t="shared" si="1"/>
        <v>126</v>
      </c>
    </row>
    <row r="133" spans="2:2" s="3" customFormat="1" x14ac:dyDescent="0.3">
      <c r="B133" s="3">
        <f t="shared" si="1"/>
        <v>127</v>
      </c>
    </row>
    <row r="134" spans="2:2" s="3" customFormat="1" x14ac:dyDescent="0.3">
      <c r="B134" s="3">
        <f t="shared" si="1"/>
        <v>128</v>
      </c>
    </row>
    <row r="135" spans="2:2" s="3" customFormat="1" x14ac:dyDescent="0.3">
      <c r="B135" s="3">
        <f t="shared" si="1"/>
        <v>129</v>
      </c>
    </row>
    <row r="136" spans="2:2" s="3" customFormat="1" x14ac:dyDescent="0.3">
      <c r="B136" s="3">
        <f t="shared" si="1"/>
        <v>130</v>
      </c>
    </row>
    <row r="137" spans="2:2" s="3" customFormat="1" x14ac:dyDescent="0.3">
      <c r="B137" s="3">
        <f t="shared" ref="B137:B200" si="2">B136+1</f>
        <v>131</v>
      </c>
    </row>
    <row r="138" spans="2:2" s="3" customFormat="1" x14ac:dyDescent="0.3">
      <c r="B138" s="3">
        <f t="shared" si="2"/>
        <v>132</v>
      </c>
    </row>
    <row r="139" spans="2:2" s="3" customFormat="1" x14ac:dyDescent="0.3">
      <c r="B139" s="3">
        <f t="shared" si="2"/>
        <v>133</v>
      </c>
    </row>
    <row r="140" spans="2:2" s="3" customFormat="1" x14ac:dyDescent="0.3">
      <c r="B140" s="3">
        <f t="shared" si="2"/>
        <v>134</v>
      </c>
    </row>
    <row r="141" spans="2:2" s="3" customFormat="1" x14ac:dyDescent="0.3">
      <c r="B141" s="3">
        <f t="shared" si="2"/>
        <v>135</v>
      </c>
    </row>
    <row r="142" spans="2:2" s="3" customFormat="1" x14ac:dyDescent="0.3">
      <c r="B142" s="3">
        <f t="shared" si="2"/>
        <v>136</v>
      </c>
    </row>
    <row r="143" spans="2:2" s="3" customFormat="1" x14ac:dyDescent="0.3">
      <c r="B143" s="3">
        <f t="shared" si="2"/>
        <v>137</v>
      </c>
    </row>
    <row r="144" spans="2:2" s="3" customFormat="1" x14ac:dyDescent="0.3">
      <c r="B144" s="3">
        <f t="shared" si="2"/>
        <v>138</v>
      </c>
    </row>
    <row r="145" spans="2:2" s="3" customFormat="1" x14ac:dyDescent="0.3">
      <c r="B145" s="3">
        <f t="shared" si="2"/>
        <v>139</v>
      </c>
    </row>
    <row r="146" spans="2:2" s="3" customFormat="1" x14ac:dyDescent="0.3">
      <c r="B146" s="3">
        <f t="shared" si="2"/>
        <v>140</v>
      </c>
    </row>
    <row r="147" spans="2:2" s="3" customFormat="1" x14ac:dyDescent="0.3">
      <c r="B147" s="3">
        <f t="shared" si="2"/>
        <v>141</v>
      </c>
    </row>
    <row r="148" spans="2:2" s="3" customFormat="1" x14ac:dyDescent="0.3">
      <c r="B148" s="3">
        <f t="shared" si="2"/>
        <v>142</v>
      </c>
    </row>
    <row r="149" spans="2:2" s="3" customFormat="1" x14ac:dyDescent="0.3">
      <c r="B149" s="3">
        <f t="shared" si="2"/>
        <v>143</v>
      </c>
    </row>
    <row r="150" spans="2:2" s="3" customFormat="1" x14ac:dyDescent="0.3">
      <c r="B150" s="3">
        <f t="shared" si="2"/>
        <v>144</v>
      </c>
    </row>
    <row r="151" spans="2:2" s="3" customFormat="1" x14ac:dyDescent="0.3">
      <c r="B151" s="3">
        <f t="shared" si="2"/>
        <v>145</v>
      </c>
    </row>
    <row r="152" spans="2:2" s="3" customFormat="1" x14ac:dyDescent="0.3">
      <c r="B152" s="3">
        <f t="shared" si="2"/>
        <v>146</v>
      </c>
    </row>
    <row r="153" spans="2:2" s="3" customFormat="1" x14ac:dyDescent="0.3">
      <c r="B153" s="3">
        <f t="shared" si="2"/>
        <v>147</v>
      </c>
    </row>
    <row r="154" spans="2:2" s="3" customFormat="1" x14ac:dyDescent="0.3">
      <c r="B154" s="3">
        <f t="shared" si="2"/>
        <v>148</v>
      </c>
    </row>
    <row r="155" spans="2:2" s="3" customFormat="1" x14ac:dyDescent="0.3">
      <c r="B155" s="3">
        <f t="shared" si="2"/>
        <v>149</v>
      </c>
    </row>
    <row r="156" spans="2:2" s="3" customFormat="1" x14ac:dyDescent="0.3">
      <c r="B156" s="3">
        <f t="shared" si="2"/>
        <v>150</v>
      </c>
    </row>
    <row r="157" spans="2:2" s="3" customFormat="1" x14ac:dyDescent="0.3">
      <c r="B157" s="3">
        <f t="shared" si="2"/>
        <v>151</v>
      </c>
    </row>
    <row r="158" spans="2:2" s="3" customFormat="1" x14ac:dyDescent="0.3">
      <c r="B158" s="3">
        <f t="shared" si="2"/>
        <v>152</v>
      </c>
    </row>
    <row r="159" spans="2:2" s="3" customFormat="1" x14ac:dyDescent="0.3">
      <c r="B159" s="3">
        <f t="shared" si="2"/>
        <v>153</v>
      </c>
    </row>
    <row r="160" spans="2:2" s="3" customFormat="1" x14ac:dyDescent="0.3">
      <c r="B160" s="3">
        <f t="shared" si="2"/>
        <v>154</v>
      </c>
    </row>
    <row r="161" spans="2:2" s="3" customFormat="1" x14ac:dyDescent="0.3">
      <c r="B161" s="3">
        <f t="shared" si="2"/>
        <v>155</v>
      </c>
    </row>
    <row r="162" spans="2:2" s="3" customFormat="1" x14ac:dyDescent="0.3">
      <c r="B162" s="3">
        <f t="shared" si="2"/>
        <v>156</v>
      </c>
    </row>
    <row r="163" spans="2:2" s="3" customFormat="1" x14ac:dyDescent="0.3">
      <c r="B163" s="3">
        <f t="shared" si="2"/>
        <v>157</v>
      </c>
    </row>
    <row r="164" spans="2:2" s="3" customFormat="1" x14ac:dyDescent="0.3">
      <c r="B164" s="3">
        <f t="shared" si="2"/>
        <v>158</v>
      </c>
    </row>
    <row r="165" spans="2:2" s="3" customFormat="1" x14ac:dyDescent="0.3">
      <c r="B165" s="3">
        <f t="shared" si="2"/>
        <v>159</v>
      </c>
    </row>
    <row r="166" spans="2:2" s="3" customFormat="1" x14ac:dyDescent="0.3">
      <c r="B166" s="3">
        <f t="shared" si="2"/>
        <v>160</v>
      </c>
    </row>
    <row r="167" spans="2:2" s="3" customFormat="1" x14ac:dyDescent="0.3">
      <c r="B167" s="3">
        <f t="shared" si="2"/>
        <v>161</v>
      </c>
    </row>
    <row r="168" spans="2:2" s="3" customFormat="1" x14ac:dyDescent="0.3">
      <c r="B168" s="3">
        <f t="shared" si="2"/>
        <v>162</v>
      </c>
    </row>
    <row r="169" spans="2:2" s="3" customFormat="1" x14ac:dyDescent="0.3">
      <c r="B169" s="3">
        <f t="shared" si="2"/>
        <v>163</v>
      </c>
    </row>
    <row r="170" spans="2:2" s="3" customFormat="1" x14ac:dyDescent="0.3">
      <c r="B170" s="3">
        <f t="shared" si="2"/>
        <v>164</v>
      </c>
    </row>
    <row r="171" spans="2:2" s="3" customFormat="1" x14ac:dyDescent="0.3">
      <c r="B171" s="3">
        <f t="shared" si="2"/>
        <v>165</v>
      </c>
    </row>
    <row r="172" spans="2:2" s="3" customFormat="1" x14ac:dyDescent="0.3">
      <c r="B172" s="3">
        <f t="shared" si="2"/>
        <v>166</v>
      </c>
    </row>
    <row r="173" spans="2:2" s="3" customFormat="1" x14ac:dyDescent="0.3">
      <c r="B173" s="3">
        <f t="shared" si="2"/>
        <v>167</v>
      </c>
    </row>
    <row r="174" spans="2:2" s="3" customFormat="1" x14ac:dyDescent="0.3">
      <c r="B174" s="3">
        <f t="shared" si="2"/>
        <v>168</v>
      </c>
    </row>
    <row r="175" spans="2:2" s="3" customFormat="1" x14ac:dyDescent="0.3">
      <c r="B175" s="3">
        <f t="shared" si="2"/>
        <v>169</v>
      </c>
    </row>
    <row r="176" spans="2:2" s="3" customFormat="1" x14ac:dyDescent="0.3">
      <c r="B176" s="3">
        <f t="shared" si="2"/>
        <v>170</v>
      </c>
    </row>
    <row r="177" spans="2:2" s="3" customFormat="1" x14ac:dyDescent="0.3">
      <c r="B177" s="3">
        <f t="shared" si="2"/>
        <v>171</v>
      </c>
    </row>
    <row r="178" spans="2:2" s="3" customFormat="1" x14ac:dyDescent="0.3">
      <c r="B178" s="3">
        <f t="shared" si="2"/>
        <v>172</v>
      </c>
    </row>
    <row r="179" spans="2:2" s="3" customFormat="1" x14ac:dyDescent="0.3">
      <c r="B179" s="3">
        <f t="shared" si="2"/>
        <v>173</v>
      </c>
    </row>
    <row r="180" spans="2:2" s="3" customFormat="1" x14ac:dyDescent="0.3">
      <c r="B180" s="3">
        <f t="shared" si="2"/>
        <v>174</v>
      </c>
    </row>
    <row r="181" spans="2:2" s="3" customFormat="1" x14ac:dyDescent="0.3">
      <c r="B181" s="3">
        <f t="shared" si="2"/>
        <v>175</v>
      </c>
    </row>
    <row r="182" spans="2:2" s="3" customFormat="1" x14ac:dyDescent="0.3">
      <c r="B182" s="3">
        <f t="shared" si="2"/>
        <v>176</v>
      </c>
    </row>
    <row r="183" spans="2:2" s="3" customFormat="1" x14ac:dyDescent="0.3">
      <c r="B183" s="3">
        <f t="shared" si="2"/>
        <v>177</v>
      </c>
    </row>
    <row r="184" spans="2:2" s="3" customFormat="1" x14ac:dyDescent="0.3">
      <c r="B184" s="3">
        <f t="shared" si="2"/>
        <v>178</v>
      </c>
    </row>
    <row r="185" spans="2:2" s="3" customFormat="1" x14ac:dyDescent="0.3">
      <c r="B185" s="3">
        <f t="shared" si="2"/>
        <v>179</v>
      </c>
    </row>
    <row r="186" spans="2:2" s="3" customFormat="1" x14ac:dyDescent="0.3">
      <c r="B186" s="3">
        <f t="shared" si="2"/>
        <v>180</v>
      </c>
    </row>
    <row r="187" spans="2:2" s="3" customFormat="1" x14ac:dyDescent="0.3">
      <c r="B187" s="3">
        <f t="shared" si="2"/>
        <v>181</v>
      </c>
    </row>
    <row r="188" spans="2:2" s="3" customFormat="1" x14ac:dyDescent="0.3">
      <c r="B188" s="3">
        <f t="shared" si="2"/>
        <v>182</v>
      </c>
    </row>
    <row r="189" spans="2:2" s="3" customFormat="1" x14ac:dyDescent="0.3">
      <c r="B189" s="3">
        <f t="shared" si="2"/>
        <v>183</v>
      </c>
    </row>
    <row r="190" spans="2:2" s="3" customFormat="1" x14ac:dyDescent="0.3">
      <c r="B190" s="3">
        <f t="shared" si="2"/>
        <v>184</v>
      </c>
    </row>
    <row r="191" spans="2:2" s="3" customFormat="1" x14ac:dyDescent="0.3">
      <c r="B191" s="3">
        <f t="shared" si="2"/>
        <v>185</v>
      </c>
    </row>
    <row r="192" spans="2:2" s="3" customFormat="1" x14ac:dyDescent="0.3">
      <c r="B192" s="3">
        <f t="shared" si="2"/>
        <v>186</v>
      </c>
    </row>
    <row r="193" spans="2:2" s="3" customFormat="1" x14ac:dyDescent="0.3">
      <c r="B193" s="3">
        <f t="shared" si="2"/>
        <v>187</v>
      </c>
    </row>
    <row r="194" spans="2:2" s="3" customFormat="1" x14ac:dyDescent="0.3">
      <c r="B194" s="3">
        <f t="shared" si="2"/>
        <v>188</v>
      </c>
    </row>
    <row r="195" spans="2:2" s="3" customFormat="1" x14ac:dyDescent="0.3">
      <c r="B195" s="3">
        <f t="shared" si="2"/>
        <v>189</v>
      </c>
    </row>
    <row r="196" spans="2:2" s="3" customFormat="1" x14ac:dyDescent="0.3">
      <c r="B196" s="3">
        <f t="shared" si="2"/>
        <v>190</v>
      </c>
    </row>
    <row r="197" spans="2:2" s="3" customFormat="1" x14ac:dyDescent="0.3">
      <c r="B197" s="3">
        <f t="shared" si="2"/>
        <v>191</v>
      </c>
    </row>
    <row r="198" spans="2:2" s="3" customFormat="1" x14ac:dyDescent="0.3">
      <c r="B198" s="3">
        <f t="shared" si="2"/>
        <v>192</v>
      </c>
    </row>
    <row r="199" spans="2:2" s="3" customFormat="1" x14ac:dyDescent="0.3">
      <c r="B199" s="3">
        <f t="shared" si="2"/>
        <v>193</v>
      </c>
    </row>
    <row r="200" spans="2:2" s="3" customFormat="1" x14ac:dyDescent="0.3">
      <c r="B200" s="3">
        <f t="shared" si="2"/>
        <v>194</v>
      </c>
    </row>
    <row r="201" spans="2:2" s="3" customFormat="1" x14ac:dyDescent="0.3">
      <c r="B201" s="3">
        <f t="shared" ref="B201:B261" si="3">B200+1</f>
        <v>195</v>
      </c>
    </row>
    <row r="202" spans="2:2" s="3" customFormat="1" x14ac:dyDescent="0.3">
      <c r="B202" s="3">
        <f t="shared" si="3"/>
        <v>196</v>
      </c>
    </row>
    <row r="203" spans="2:2" s="3" customFormat="1" x14ac:dyDescent="0.3">
      <c r="B203" s="3">
        <f t="shared" si="3"/>
        <v>197</v>
      </c>
    </row>
    <row r="204" spans="2:2" s="3" customFormat="1" x14ac:dyDescent="0.3">
      <c r="B204" s="3">
        <f t="shared" si="3"/>
        <v>198</v>
      </c>
    </row>
    <row r="205" spans="2:2" s="3" customFormat="1" x14ac:dyDescent="0.3">
      <c r="B205" s="3">
        <f t="shared" si="3"/>
        <v>199</v>
      </c>
    </row>
    <row r="206" spans="2:2" s="3" customFormat="1" x14ac:dyDescent="0.3">
      <c r="B206" s="3">
        <f t="shared" si="3"/>
        <v>200</v>
      </c>
    </row>
    <row r="207" spans="2:2" s="3" customFormat="1" x14ac:dyDescent="0.3">
      <c r="B207" s="3">
        <f t="shared" si="3"/>
        <v>201</v>
      </c>
    </row>
    <row r="208" spans="2:2" s="3" customFormat="1" x14ac:dyDescent="0.3">
      <c r="B208" s="3">
        <f t="shared" si="3"/>
        <v>202</v>
      </c>
    </row>
    <row r="209" spans="2:2" s="3" customFormat="1" x14ac:dyDescent="0.3">
      <c r="B209" s="3">
        <f t="shared" si="3"/>
        <v>203</v>
      </c>
    </row>
    <row r="210" spans="2:2" s="3" customFormat="1" x14ac:dyDescent="0.3">
      <c r="B210" s="3">
        <f t="shared" si="3"/>
        <v>204</v>
      </c>
    </row>
    <row r="211" spans="2:2" s="3" customFormat="1" x14ac:dyDescent="0.3">
      <c r="B211" s="3">
        <f t="shared" si="3"/>
        <v>205</v>
      </c>
    </row>
    <row r="212" spans="2:2" s="3" customFormat="1" x14ac:dyDescent="0.3">
      <c r="B212" s="3">
        <f t="shared" si="3"/>
        <v>206</v>
      </c>
    </row>
    <row r="213" spans="2:2" s="3" customFormat="1" x14ac:dyDescent="0.3">
      <c r="B213" s="3">
        <f t="shared" si="3"/>
        <v>207</v>
      </c>
    </row>
    <row r="214" spans="2:2" s="3" customFormat="1" x14ac:dyDescent="0.3">
      <c r="B214" s="3">
        <f t="shared" si="3"/>
        <v>208</v>
      </c>
    </row>
    <row r="215" spans="2:2" s="3" customFormat="1" x14ac:dyDescent="0.3">
      <c r="B215" s="3">
        <f t="shared" si="3"/>
        <v>209</v>
      </c>
    </row>
    <row r="216" spans="2:2" s="3" customFormat="1" x14ac:dyDescent="0.3">
      <c r="B216" s="3">
        <f t="shared" si="3"/>
        <v>210</v>
      </c>
    </row>
    <row r="217" spans="2:2" s="3" customFormat="1" x14ac:dyDescent="0.3">
      <c r="B217" s="3">
        <f t="shared" si="3"/>
        <v>211</v>
      </c>
    </row>
    <row r="218" spans="2:2" s="3" customFormat="1" x14ac:dyDescent="0.3">
      <c r="B218" s="3">
        <f t="shared" si="3"/>
        <v>212</v>
      </c>
    </row>
    <row r="219" spans="2:2" s="3" customFormat="1" x14ac:dyDescent="0.3">
      <c r="B219" s="3">
        <f t="shared" si="3"/>
        <v>213</v>
      </c>
    </row>
    <row r="220" spans="2:2" s="3" customFormat="1" x14ac:dyDescent="0.3">
      <c r="B220" s="3">
        <f t="shared" si="3"/>
        <v>214</v>
      </c>
    </row>
    <row r="221" spans="2:2" s="3" customFormat="1" x14ac:dyDescent="0.3">
      <c r="B221" s="3">
        <f t="shared" si="3"/>
        <v>215</v>
      </c>
    </row>
    <row r="222" spans="2:2" s="3" customFormat="1" x14ac:dyDescent="0.3">
      <c r="B222" s="3">
        <f t="shared" si="3"/>
        <v>216</v>
      </c>
    </row>
    <row r="223" spans="2:2" s="3" customFormat="1" x14ac:dyDescent="0.3">
      <c r="B223" s="3">
        <f t="shared" si="3"/>
        <v>217</v>
      </c>
    </row>
    <row r="224" spans="2:2" s="3" customFormat="1" x14ac:dyDescent="0.3">
      <c r="B224" s="3">
        <f t="shared" si="3"/>
        <v>218</v>
      </c>
    </row>
    <row r="225" spans="2:2" s="3" customFormat="1" x14ac:dyDescent="0.3">
      <c r="B225" s="3">
        <f t="shared" si="3"/>
        <v>219</v>
      </c>
    </row>
    <row r="226" spans="2:2" s="3" customFormat="1" x14ac:dyDescent="0.3">
      <c r="B226" s="3">
        <f t="shared" si="3"/>
        <v>220</v>
      </c>
    </row>
    <row r="227" spans="2:2" s="3" customFormat="1" x14ac:dyDescent="0.3">
      <c r="B227" s="3">
        <f t="shared" si="3"/>
        <v>221</v>
      </c>
    </row>
    <row r="228" spans="2:2" s="3" customFormat="1" x14ac:dyDescent="0.3">
      <c r="B228" s="3">
        <f t="shared" si="3"/>
        <v>222</v>
      </c>
    </row>
    <row r="229" spans="2:2" s="3" customFormat="1" x14ac:dyDescent="0.3">
      <c r="B229" s="3">
        <f t="shared" si="3"/>
        <v>223</v>
      </c>
    </row>
    <row r="230" spans="2:2" s="3" customFormat="1" x14ac:dyDescent="0.3">
      <c r="B230" s="3">
        <f t="shared" si="3"/>
        <v>224</v>
      </c>
    </row>
    <row r="231" spans="2:2" s="3" customFormat="1" x14ac:dyDescent="0.3">
      <c r="B231" s="3">
        <f t="shared" si="3"/>
        <v>225</v>
      </c>
    </row>
    <row r="232" spans="2:2" s="3" customFormat="1" x14ac:dyDescent="0.3">
      <c r="B232" s="3">
        <f t="shared" si="3"/>
        <v>226</v>
      </c>
    </row>
    <row r="233" spans="2:2" s="3" customFormat="1" x14ac:dyDescent="0.3">
      <c r="B233" s="3">
        <f t="shared" si="3"/>
        <v>227</v>
      </c>
    </row>
    <row r="234" spans="2:2" s="3" customFormat="1" x14ac:dyDescent="0.3">
      <c r="B234" s="3">
        <f t="shared" si="3"/>
        <v>228</v>
      </c>
    </row>
    <row r="235" spans="2:2" s="3" customFormat="1" x14ac:dyDescent="0.3">
      <c r="B235" s="3">
        <f t="shared" si="3"/>
        <v>229</v>
      </c>
    </row>
    <row r="236" spans="2:2" s="3" customFormat="1" x14ac:dyDescent="0.3">
      <c r="B236" s="3">
        <f t="shared" si="3"/>
        <v>230</v>
      </c>
    </row>
    <row r="237" spans="2:2" s="3" customFormat="1" x14ac:dyDescent="0.3">
      <c r="B237" s="3">
        <f t="shared" si="3"/>
        <v>231</v>
      </c>
    </row>
    <row r="238" spans="2:2" s="3" customFormat="1" x14ac:dyDescent="0.3">
      <c r="B238" s="3">
        <f t="shared" si="3"/>
        <v>232</v>
      </c>
    </row>
    <row r="239" spans="2:2" s="3" customFormat="1" x14ac:dyDescent="0.3">
      <c r="B239" s="3">
        <f t="shared" si="3"/>
        <v>233</v>
      </c>
    </row>
    <row r="240" spans="2:2" s="3" customFormat="1" x14ac:dyDescent="0.3">
      <c r="B240" s="3">
        <f t="shared" si="3"/>
        <v>234</v>
      </c>
    </row>
    <row r="241" spans="2:2" s="3" customFormat="1" x14ac:dyDescent="0.3">
      <c r="B241" s="3">
        <f t="shared" si="3"/>
        <v>235</v>
      </c>
    </row>
    <row r="242" spans="2:2" s="3" customFormat="1" x14ac:dyDescent="0.3">
      <c r="B242" s="3">
        <f t="shared" si="3"/>
        <v>236</v>
      </c>
    </row>
    <row r="243" spans="2:2" s="3" customFormat="1" x14ac:dyDescent="0.3">
      <c r="B243" s="3">
        <f t="shared" si="3"/>
        <v>237</v>
      </c>
    </row>
    <row r="244" spans="2:2" s="3" customFormat="1" x14ac:dyDescent="0.3">
      <c r="B244" s="3">
        <f t="shared" si="3"/>
        <v>238</v>
      </c>
    </row>
    <row r="245" spans="2:2" s="3" customFormat="1" x14ac:dyDescent="0.3">
      <c r="B245" s="3">
        <f t="shared" si="3"/>
        <v>239</v>
      </c>
    </row>
    <row r="246" spans="2:2" s="3" customFormat="1" x14ac:dyDescent="0.3">
      <c r="B246" s="3">
        <f t="shared" si="3"/>
        <v>240</v>
      </c>
    </row>
    <row r="247" spans="2:2" s="3" customFormat="1" x14ac:dyDescent="0.3">
      <c r="B247" s="3">
        <f t="shared" si="3"/>
        <v>241</v>
      </c>
    </row>
    <row r="248" spans="2:2" s="3" customFormat="1" x14ac:dyDescent="0.3">
      <c r="B248" s="3">
        <f t="shared" si="3"/>
        <v>242</v>
      </c>
    </row>
    <row r="249" spans="2:2" s="3" customFormat="1" x14ac:dyDescent="0.3">
      <c r="B249" s="3">
        <f t="shared" si="3"/>
        <v>243</v>
      </c>
    </row>
    <row r="250" spans="2:2" s="3" customFormat="1" x14ac:dyDescent="0.3">
      <c r="B250" s="3">
        <f t="shared" si="3"/>
        <v>244</v>
      </c>
    </row>
    <row r="251" spans="2:2" s="3" customFormat="1" x14ac:dyDescent="0.3">
      <c r="B251" s="3">
        <f t="shared" si="3"/>
        <v>245</v>
      </c>
    </row>
    <row r="252" spans="2:2" s="3" customFormat="1" x14ac:dyDescent="0.3">
      <c r="B252" s="3">
        <f t="shared" si="3"/>
        <v>246</v>
      </c>
    </row>
    <row r="253" spans="2:2" s="3" customFormat="1" x14ac:dyDescent="0.3">
      <c r="B253" s="3">
        <f t="shared" si="3"/>
        <v>247</v>
      </c>
    </row>
    <row r="254" spans="2:2" s="3" customFormat="1" x14ac:dyDescent="0.3">
      <c r="B254" s="3">
        <f t="shared" si="3"/>
        <v>248</v>
      </c>
    </row>
    <row r="255" spans="2:2" s="3" customFormat="1" x14ac:dyDescent="0.3">
      <c r="B255" s="3">
        <f t="shared" si="3"/>
        <v>249</v>
      </c>
    </row>
    <row r="256" spans="2:2" s="3" customFormat="1" x14ac:dyDescent="0.3">
      <c r="B256" s="3">
        <f t="shared" si="3"/>
        <v>250</v>
      </c>
    </row>
    <row r="257" spans="1:7" s="3" customFormat="1" x14ac:dyDescent="0.3">
      <c r="B257" s="3">
        <f t="shared" si="3"/>
        <v>251</v>
      </c>
    </row>
    <row r="258" spans="1:7" s="3" customFormat="1" x14ac:dyDescent="0.3">
      <c r="B258" s="3">
        <f t="shared" si="3"/>
        <v>252</v>
      </c>
    </row>
    <row r="259" spans="1:7" s="3" customFormat="1" x14ac:dyDescent="0.3">
      <c r="B259" s="3">
        <f t="shared" si="3"/>
        <v>253</v>
      </c>
    </row>
    <row r="260" spans="1:7" s="3" customFormat="1" x14ac:dyDescent="0.3">
      <c r="B260" s="3">
        <f t="shared" si="3"/>
        <v>254</v>
      </c>
    </row>
    <row r="261" spans="1:7" s="3" customFormat="1" x14ac:dyDescent="0.3">
      <c r="B261" s="3">
        <f t="shared" si="3"/>
        <v>255</v>
      </c>
    </row>
    <row r="262" spans="1:7" s="3" customFormat="1" x14ac:dyDescent="0.3"/>
    <row r="263" spans="1:7" s="3" customFormat="1" x14ac:dyDescent="0.3"/>
    <row r="264" spans="1:7" s="3" customFormat="1" x14ac:dyDescent="0.3"/>
    <row r="265" spans="1:7" s="3" customFormat="1" x14ac:dyDescent="0.3">
      <c r="A265"/>
      <c r="B265"/>
      <c r="C265"/>
      <c r="D265"/>
      <c r="E265"/>
      <c r="F265"/>
      <c r="G265"/>
    </row>
    <row r="266" spans="1:7" s="3" customFormat="1" x14ac:dyDescent="0.3">
      <c r="A266"/>
      <c r="B266"/>
      <c r="C266"/>
      <c r="D266"/>
      <c r="E266"/>
      <c r="F266"/>
      <c r="G266"/>
    </row>
    <row r="267" spans="1:7" s="3" customFormat="1" x14ac:dyDescent="0.3">
      <c r="A267"/>
      <c r="B267"/>
      <c r="C267"/>
      <c r="D267"/>
      <c r="E267"/>
      <c r="F267"/>
      <c r="G267"/>
    </row>
    <row r="268" spans="1:7" s="3" customFormat="1" x14ac:dyDescent="0.3">
      <c r="A268"/>
      <c r="B268"/>
      <c r="C268"/>
      <c r="D268"/>
      <c r="E268"/>
      <c r="F268"/>
      <c r="G268"/>
    </row>
    <row r="269" spans="1:7" s="3" customFormat="1" x14ac:dyDescent="0.3">
      <c r="A269"/>
      <c r="B269"/>
      <c r="C269"/>
      <c r="D269"/>
      <c r="E269"/>
      <c r="F269"/>
      <c r="G269"/>
    </row>
    <row r="270" spans="1:7" s="3" customFormat="1" x14ac:dyDescent="0.3">
      <c r="A270"/>
      <c r="B270"/>
      <c r="C270"/>
      <c r="D270"/>
      <c r="E270"/>
      <c r="F270"/>
      <c r="G270"/>
    </row>
    <row r="271" spans="1:7" s="3" customFormat="1" x14ac:dyDescent="0.3">
      <c r="A271"/>
      <c r="B271"/>
      <c r="C271"/>
      <c r="D271"/>
      <c r="E271"/>
      <c r="F271"/>
      <c r="G271"/>
    </row>
    <row r="272" spans="1:7" s="3" customFormat="1" x14ac:dyDescent="0.3">
      <c r="A272"/>
      <c r="B272"/>
      <c r="C272"/>
      <c r="D272"/>
      <c r="E272"/>
      <c r="F272"/>
      <c r="G272"/>
    </row>
    <row r="273" spans="1:7" s="3" customFormat="1" x14ac:dyDescent="0.3">
      <c r="A273"/>
      <c r="B273"/>
      <c r="C273"/>
      <c r="D273"/>
      <c r="E273"/>
      <c r="F273"/>
      <c r="G273"/>
    </row>
    <row r="274" spans="1:7" s="3" customFormat="1" x14ac:dyDescent="0.3">
      <c r="A274"/>
      <c r="B274"/>
      <c r="C274"/>
      <c r="D274"/>
      <c r="E274"/>
      <c r="F274"/>
      <c r="G274"/>
    </row>
    <row r="275" spans="1:7" s="3" customFormat="1" x14ac:dyDescent="0.3">
      <c r="A275"/>
      <c r="B275"/>
      <c r="C275"/>
      <c r="D275"/>
      <c r="E275"/>
      <c r="F275"/>
      <c r="G275"/>
    </row>
    <row r="276" spans="1:7" s="3" customFormat="1" x14ac:dyDescent="0.3">
      <c r="A276"/>
      <c r="B276"/>
      <c r="C276"/>
      <c r="D276"/>
      <c r="E276"/>
      <c r="F276"/>
      <c r="G276"/>
    </row>
    <row r="277" spans="1:7" s="3" customFormat="1" x14ac:dyDescent="0.3">
      <c r="A277"/>
      <c r="B277"/>
      <c r="C277"/>
      <c r="D277"/>
      <c r="E277"/>
      <c r="F277"/>
      <c r="G277"/>
    </row>
    <row r="278" spans="1:7" s="3" customFormat="1" x14ac:dyDescent="0.3">
      <c r="A278"/>
      <c r="B278"/>
      <c r="C278"/>
      <c r="D278"/>
      <c r="E278"/>
      <c r="F278"/>
      <c r="G278"/>
    </row>
    <row r="279" spans="1:7" s="3" customFormat="1" x14ac:dyDescent="0.3">
      <c r="A279"/>
      <c r="B279"/>
      <c r="C279"/>
      <c r="D279"/>
      <c r="E279"/>
      <c r="F279"/>
      <c r="G279"/>
    </row>
    <row r="280" spans="1:7" s="3" customFormat="1" x14ac:dyDescent="0.3">
      <c r="A280"/>
      <c r="B280"/>
      <c r="C280"/>
      <c r="D280"/>
      <c r="E280"/>
      <c r="F280"/>
      <c r="G280"/>
    </row>
    <row r="281" spans="1:7" s="3" customFormat="1" x14ac:dyDescent="0.3">
      <c r="A281"/>
      <c r="B281"/>
      <c r="C281"/>
      <c r="D281"/>
      <c r="E281"/>
      <c r="F281"/>
      <c r="G281"/>
    </row>
    <row r="282" spans="1:7" s="3" customFormat="1" x14ac:dyDescent="0.3">
      <c r="A282"/>
      <c r="B282"/>
      <c r="C282"/>
      <c r="D282"/>
      <c r="E282"/>
      <c r="F282"/>
      <c r="G282"/>
    </row>
    <row r="283" spans="1:7" s="3" customFormat="1" x14ac:dyDescent="0.3">
      <c r="A283"/>
      <c r="B283"/>
      <c r="C283"/>
      <c r="D283"/>
      <c r="E283"/>
      <c r="F283"/>
      <c r="G283"/>
    </row>
    <row r="284" spans="1:7" s="3" customFormat="1" x14ac:dyDescent="0.3">
      <c r="A284"/>
      <c r="B284"/>
      <c r="C284"/>
      <c r="D284"/>
      <c r="E284"/>
      <c r="F284"/>
      <c r="G284"/>
    </row>
    <row r="285" spans="1:7" s="3" customFormat="1" x14ac:dyDescent="0.3">
      <c r="A285"/>
      <c r="B285"/>
      <c r="C285"/>
      <c r="D285"/>
      <c r="E285"/>
      <c r="F285"/>
      <c r="G285"/>
    </row>
    <row r="286" spans="1:7" s="3" customFormat="1" x14ac:dyDescent="0.3">
      <c r="A286"/>
      <c r="B286"/>
      <c r="C286"/>
      <c r="D286"/>
      <c r="E286"/>
      <c r="F286"/>
      <c r="G286"/>
    </row>
    <row r="287" spans="1:7" s="3" customFormat="1" x14ac:dyDescent="0.3">
      <c r="A287"/>
      <c r="B287"/>
      <c r="C287"/>
      <c r="D287"/>
      <c r="E287"/>
      <c r="F287"/>
      <c r="G287"/>
    </row>
    <row r="288" spans="1:7" s="3" customFormat="1" x14ac:dyDescent="0.3">
      <c r="A288"/>
      <c r="B288"/>
      <c r="C288"/>
      <c r="D288"/>
      <c r="E288"/>
      <c r="F288"/>
      <c r="G288"/>
    </row>
    <row r="289" spans="1:7" s="3" customFormat="1" x14ac:dyDescent="0.3">
      <c r="A289"/>
      <c r="B289"/>
      <c r="C289"/>
      <c r="D289"/>
      <c r="E289"/>
      <c r="F289"/>
      <c r="G289"/>
    </row>
    <row r="290" spans="1:7" s="3" customFormat="1" x14ac:dyDescent="0.3">
      <c r="A290"/>
      <c r="B290"/>
      <c r="C290"/>
      <c r="D290"/>
      <c r="E290"/>
      <c r="F290"/>
      <c r="G290"/>
    </row>
    <row r="291" spans="1:7" s="3" customFormat="1" x14ac:dyDescent="0.3">
      <c r="A291"/>
      <c r="B291"/>
      <c r="C291"/>
      <c r="D291"/>
      <c r="E291"/>
      <c r="F291"/>
      <c r="G291"/>
    </row>
  </sheetData>
  <mergeCells count="1">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55"/>
  <sheetViews>
    <sheetView zoomScale="85" zoomScaleNormal="85" workbookViewId="0">
      <pane ySplit="2" topLeftCell="A8" activePane="bottomLeft" state="frozen"/>
      <selection pane="bottomLeft" activeCell="C17" sqref="C17"/>
    </sheetView>
  </sheetViews>
  <sheetFormatPr defaultRowHeight="14.4" x14ac:dyDescent="0.3"/>
  <cols>
    <col min="2" max="2" width="15.6640625" customWidth="1"/>
    <col min="3" max="3" width="73.109375" customWidth="1"/>
  </cols>
  <sheetData>
    <row r="2" spans="2:3" x14ac:dyDescent="0.3">
      <c r="B2" t="s">
        <v>68</v>
      </c>
    </row>
    <row r="5" spans="2:3" ht="18" x14ac:dyDescent="0.35">
      <c r="B5" s="20"/>
    </row>
    <row r="6" spans="2:3" ht="18" x14ac:dyDescent="0.35">
      <c r="B6" s="20"/>
    </row>
    <row r="7" spans="2:3" ht="18" x14ac:dyDescent="0.35">
      <c r="B7" s="20"/>
    </row>
    <row r="11" spans="2:3" s="13" customFormat="1" x14ac:dyDescent="0.3">
      <c r="B11" s="13" t="s">
        <v>69</v>
      </c>
    </row>
    <row r="12" spans="2:3" s="13" customFormat="1" ht="57.6" x14ac:dyDescent="0.3">
      <c r="B12" s="19" t="s">
        <v>228</v>
      </c>
      <c r="C12" s="12" t="s">
        <v>233</v>
      </c>
    </row>
    <row r="13" spans="2:3" s="13" customFormat="1" ht="28.8" x14ac:dyDescent="0.3">
      <c r="B13" s="19" t="s">
        <v>229</v>
      </c>
      <c r="C13" s="12" t="s">
        <v>232</v>
      </c>
    </row>
    <row r="14" spans="2:3" s="13" customFormat="1" ht="18" x14ac:dyDescent="0.3">
      <c r="B14" s="19" t="s">
        <v>30</v>
      </c>
      <c r="C14" s="12" t="s">
        <v>231</v>
      </c>
    </row>
    <row r="15" spans="2:3" s="13" customFormat="1" ht="18" x14ac:dyDescent="0.3">
      <c r="B15" s="19" t="s">
        <v>35</v>
      </c>
      <c r="C15" s="12" t="s">
        <v>230</v>
      </c>
    </row>
    <row r="16" spans="2:3" s="13" customFormat="1" ht="18" x14ac:dyDescent="0.3">
      <c r="B16" s="19" t="s">
        <v>744</v>
      </c>
      <c r="C16" s="12" t="s">
        <v>745</v>
      </c>
    </row>
    <row r="17" spans="2:3" x14ac:dyDescent="0.3">
      <c r="C17" s="15"/>
    </row>
    <row r="18" spans="2:3" x14ac:dyDescent="0.3">
      <c r="C18" s="15"/>
    </row>
    <row r="19" spans="2:3" x14ac:dyDescent="0.3">
      <c r="C19" s="15"/>
    </row>
    <row r="20" spans="2:3" x14ac:dyDescent="0.3">
      <c r="B20" t="s">
        <v>70</v>
      </c>
      <c r="C20" s="15"/>
    </row>
    <row r="21" spans="2:3" s="13" customFormat="1" ht="18" x14ac:dyDescent="0.3">
      <c r="B21" s="18" t="s">
        <v>71</v>
      </c>
      <c r="C21" s="12" t="s">
        <v>234</v>
      </c>
    </row>
    <row r="22" spans="2:3" s="13" customFormat="1" ht="43.2" x14ac:dyDescent="0.3">
      <c r="B22" s="18" t="s">
        <v>72</v>
      </c>
      <c r="C22" s="12" t="s">
        <v>235</v>
      </c>
    </row>
    <row r="23" spans="2:3" s="13" customFormat="1" ht="28.8" x14ac:dyDescent="0.3">
      <c r="B23" s="18" t="s">
        <v>18</v>
      </c>
      <c r="C23" s="12" t="s">
        <v>236</v>
      </c>
    </row>
    <row r="24" spans="2:3" s="13" customFormat="1" ht="43.2" x14ac:dyDescent="0.3">
      <c r="B24" s="18" t="s">
        <v>32</v>
      </c>
      <c r="C24" s="12" t="s">
        <v>73</v>
      </c>
    </row>
    <row r="25" spans="2:3" s="13" customFormat="1" x14ac:dyDescent="0.3">
      <c r="C25" s="12"/>
    </row>
    <row r="26" spans="2:3" s="13" customFormat="1" x14ac:dyDescent="0.3">
      <c r="C26" s="12"/>
    </row>
    <row r="27" spans="2:3" s="13" customFormat="1" x14ac:dyDescent="0.3">
      <c r="C27" s="12"/>
    </row>
    <row r="28" spans="2:3" s="13" customFormat="1" x14ac:dyDescent="0.3">
      <c r="B28" s="13" t="s">
        <v>74</v>
      </c>
      <c r="C28" s="12"/>
    </row>
    <row r="29" spans="2:3" s="13" customFormat="1" ht="57.6" x14ac:dyDescent="0.3">
      <c r="B29" s="13" t="s">
        <v>44</v>
      </c>
      <c r="C29" s="12" t="s">
        <v>75</v>
      </c>
    </row>
    <row r="30" spans="2:3" s="13" customFormat="1" x14ac:dyDescent="0.3">
      <c r="B30" s="13" t="s">
        <v>34</v>
      </c>
      <c r="C30" s="12" t="s">
        <v>672</v>
      </c>
    </row>
    <row r="31" spans="2:3" s="13" customFormat="1" x14ac:dyDescent="0.3">
      <c r="B31" s="13" t="s">
        <v>51</v>
      </c>
      <c r="C31" s="12" t="s">
        <v>78</v>
      </c>
    </row>
    <row r="32" spans="2:3" s="13" customFormat="1" x14ac:dyDescent="0.3">
      <c r="B32" s="13" t="s">
        <v>540</v>
      </c>
      <c r="C32" s="12" t="s">
        <v>541</v>
      </c>
    </row>
    <row r="33" spans="2:3" s="13" customFormat="1" ht="28.8" x14ac:dyDescent="0.3">
      <c r="B33" s="13" t="s">
        <v>31</v>
      </c>
      <c r="C33" s="12" t="s">
        <v>389</v>
      </c>
    </row>
    <row r="34" spans="2:3" s="13" customFormat="1" x14ac:dyDescent="0.3">
      <c r="B34" s="13" t="s">
        <v>546</v>
      </c>
      <c r="C34" s="12" t="s">
        <v>390</v>
      </c>
    </row>
    <row r="35" spans="2:3" s="13" customFormat="1" x14ac:dyDescent="0.3">
      <c r="B35" s="13" t="s">
        <v>49</v>
      </c>
      <c r="C35" s="12" t="s">
        <v>77</v>
      </c>
    </row>
    <row r="36" spans="2:3" s="13" customFormat="1" ht="28.8" x14ac:dyDescent="0.3">
      <c r="B36" s="13" t="s">
        <v>33</v>
      </c>
      <c r="C36" s="12" t="s">
        <v>76</v>
      </c>
    </row>
    <row r="37" spans="2:3" s="13" customFormat="1" x14ac:dyDescent="0.3">
      <c r="C37" s="12"/>
    </row>
    <row r="38" spans="2:3" s="13" customFormat="1" x14ac:dyDescent="0.3">
      <c r="C38" s="12"/>
    </row>
    <row r="39" spans="2:3" s="13" customFormat="1" x14ac:dyDescent="0.3">
      <c r="C39" s="12"/>
    </row>
    <row r="40" spans="2:3" s="13" customFormat="1" x14ac:dyDescent="0.3">
      <c r="C40" s="12"/>
    </row>
    <row r="41" spans="2:3" s="13" customFormat="1" x14ac:dyDescent="0.3">
      <c r="C41" s="12"/>
    </row>
    <row r="42" spans="2:3" s="13" customFormat="1" x14ac:dyDescent="0.3">
      <c r="C42" s="12"/>
    </row>
    <row r="43" spans="2:3" s="13" customFormat="1" x14ac:dyDescent="0.3">
      <c r="C43" s="12"/>
    </row>
    <row r="44" spans="2:3" s="13" customFormat="1" x14ac:dyDescent="0.3">
      <c r="C44" s="12"/>
    </row>
    <row r="45" spans="2:3" s="13" customFormat="1" x14ac:dyDescent="0.3">
      <c r="C45" s="12"/>
    </row>
    <row r="46" spans="2:3" s="13" customFormat="1" x14ac:dyDescent="0.3">
      <c r="C46" s="12"/>
    </row>
    <row r="47" spans="2:3" s="13" customFormat="1" x14ac:dyDescent="0.3">
      <c r="C47" s="12"/>
    </row>
    <row r="48" spans="2:3" s="13" customFormat="1" x14ac:dyDescent="0.3">
      <c r="C48" s="12"/>
    </row>
    <row r="49" spans="3:3" s="13" customFormat="1" x14ac:dyDescent="0.3">
      <c r="C49" s="12"/>
    </row>
    <row r="50" spans="3:3" s="13" customFormat="1" x14ac:dyDescent="0.3">
      <c r="C50" s="12"/>
    </row>
    <row r="51" spans="3:3" x14ac:dyDescent="0.3">
      <c r="C51" s="15"/>
    </row>
    <row r="52" spans="3:3" x14ac:dyDescent="0.3">
      <c r="C52" s="15"/>
    </row>
    <row r="53" spans="3:3" x14ac:dyDescent="0.3">
      <c r="C53" s="15"/>
    </row>
    <row r="54" spans="3:3" x14ac:dyDescent="0.3">
      <c r="C54" s="15"/>
    </row>
    <row r="55" spans="3:3" x14ac:dyDescent="0.3">
      <c r="C55" s="1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Register Map</vt:lpstr>
      <vt:lpstr>Address Ranges</vt:lpstr>
      <vt:lpstr>Change History</vt:lpstr>
      <vt:lpstr>Digital Test Mux</vt:lpstr>
      <vt:lpstr>Drop Downs</vt:lpstr>
      <vt:lpstr>'Register Map'!Print_Area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halil.ozbas</dc:creator>
  <cp:keywords/>
  <dc:description/>
  <cp:lastModifiedBy>David Webb</cp:lastModifiedBy>
  <cp:revision/>
  <dcterms:created xsi:type="dcterms:W3CDTF">2013-04-02T18:08:35Z</dcterms:created>
  <dcterms:modified xsi:type="dcterms:W3CDTF">2023-08-14T09:45:39Z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6fe166b7-874c-475a-9bab-38e4aef900f8</vt:lpwstr>
  </property>
</Properties>
</file>