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s\EXCELASSIGMENT1\"/>
    </mc:Choice>
  </mc:AlternateContent>
  <xr:revisionPtr revIDLastSave="0" documentId="13_ncr:1_{95FCDD84-A443-47D3-87AC-B87464DF7E42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heet1" sheetId="1" r:id="rId1"/>
    <sheet name="Pivot Table 1" sheetId="2" r:id="rId2"/>
    <sheet name="CHART" sheetId="5" r:id="rId3"/>
  </sheet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L3" i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31" i="1" a="1"/>
  <c r="L31" i="1"/>
  <c r="L32" i="1" a="1"/>
  <c r="L32" i="1"/>
  <c r="L33" i="1" a="1"/>
  <c r="L33" i="1"/>
  <c r="L34" i="1" a="1"/>
  <c r="L34" i="1"/>
  <c r="L35" i="1" a="1"/>
  <c r="L35" i="1"/>
  <c r="L36" i="1" a="1"/>
  <c r="L36" i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/>
  <c r="L100" i="1" a="1"/>
  <c r="L100" i="1"/>
  <c r="L101" i="1" a="1"/>
  <c r="L101" i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/>
  <c r="L109" i="1" a="1"/>
  <c r="L109" i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/>
  <c r="L116" i="1" a="1"/>
  <c r="L116" i="1"/>
  <c r="L117" i="1" a="1"/>
  <c r="L117" i="1"/>
  <c r="L118" i="1" a="1"/>
  <c r="L118" i="1"/>
  <c r="L119" i="1" a="1"/>
  <c r="L119" i="1"/>
  <c r="L120" i="1" a="1"/>
  <c r="L120" i="1"/>
  <c r="L121" i="1" a="1"/>
  <c r="L121" i="1"/>
  <c r="L122" i="1" a="1"/>
  <c r="L122" i="1"/>
  <c r="L123" i="1" a="1"/>
  <c r="L123" i="1"/>
  <c r="L124" i="1" a="1"/>
  <c r="L124" i="1"/>
  <c r="L125" i="1" a="1"/>
  <c r="L125" i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/>
  <c r="L132" i="1" a="1"/>
  <c r="L132" i="1"/>
  <c r="L133" i="1" a="1"/>
  <c r="L133" i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/>
  <c r="L140" i="1" a="1"/>
  <c r="L140" i="1"/>
  <c r="L141" i="1" a="1"/>
  <c r="L141" i="1"/>
  <c r="L142" i="1" a="1"/>
  <c r="L142" i="1"/>
  <c r="L143" i="1" a="1"/>
  <c r="L143" i="1"/>
  <c r="L144" i="1" a="1"/>
  <c r="L144" i="1"/>
  <c r="L145" i="1" a="1"/>
  <c r="L145" i="1"/>
  <c r="L146" i="1" a="1"/>
  <c r="L146" i="1"/>
  <c r="L147" i="1" a="1"/>
  <c r="L147" i="1"/>
  <c r="L148" i="1" a="1"/>
  <c r="L148" i="1"/>
  <c r="L149" i="1" a="1"/>
  <c r="L149" i="1"/>
  <c r="L150" i="1" a="1"/>
  <c r="L150" i="1"/>
  <c r="L151" i="1" a="1"/>
  <c r="L151" i="1"/>
  <c r="L152" i="1" a="1"/>
  <c r="L152" i="1"/>
  <c r="L153" i="1" a="1"/>
  <c r="L153" i="1"/>
  <c r="L154" i="1" a="1"/>
  <c r="L154" i="1"/>
  <c r="L155" i="1" a="1"/>
  <c r="L155" i="1"/>
  <c r="L156" i="1" a="1"/>
  <c r="L156" i="1"/>
  <c r="L157" i="1" a="1"/>
  <c r="L157" i="1"/>
  <c r="L158" i="1" a="1"/>
  <c r="L158" i="1"/>
  <c r="L159" i="1" a="1"/>
  <c r="L159" i="1"/>
  <c r="L160" i="1" a="1"/>
  <c r="L160" i="1"/>
  <c r="L161" i="1" a="1"/>
  <c r="L161" i="1"/>
  <c r="L162" i="1" a="1"/>
  <c r="L162" i="1"/>
  <c r="L163" i="1" a="1"/>
  <c r="L163" i="1"/>
  <c r="L164" i="1" a="1"/>
  <c r="L164" i="1"/>
  <c r="L165" i="1" a="1"/>
  <c r="L165" i="1"/>
  <c r="L166" i="1" a="1"/>
  <c r="L166" i="1"/>
  <c r="L167" i="1" a="1"/>
  <c r="L167" i="1"/>
  <c r="L168" i="1" a="1"/>
  <c r="L168" i="1"/>
  <c r="L169" i="1" a="1"/>
  <c r="L169" i="1"/>
  <c r="L170" i="1" a="1"/>
  <c r="L170" i="1"/>
  <c r="L171" i="1" a="1"/>
  <c r="L171" i="1"/>
  <c r="L172" i="1" a="1"/>
  <c r="L172" i="1"/>
  <c r="L173" i="1" a="1"/>
  <c r="L173" i="1"/>
  <c r="L174" i="1" a="1"/>
  <c r="L174" i="1"/>
  <c r="L175" i="1" a="1"/>
  <c r="L175" i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/>
  <c r="L200" i="1" a="1"/>
  <c r="L200" i="1"/>
  <c r="L201" i="1" a="1"/>
  <c r="L201" i="1"/>
  <c r="S17" i="1"/>
  <c r="S15" i="1"/>
  <c r="L2" i="1" a="1"/>
  <c r="L2" i="1" s="1"/>
  <c r="O201" i="1"/>
  <c r="N201" i="1"/>
  <c r="K201" i="1"/>
  <c r="O200" i="1"/>
  <c r="N200" i="1"/>
  <c r="K200" i="1"/>
  <c r="O199" i="1"/>
  <c r="N199" i="1"/>
  <c r="K199" i="1"/>
  <c r="O198" i="1"/>
  <c r="N198" i="1"/>
  <c r="K198" i="1"/>
  <c r="O197" i="1"/>
  <c r="N197" i="1"/>
  <c r="K197" i="1"/>
  <c r="O196" i="1"/>
  <c r="N196" i="1"/>
  <c r="K196" i="1"/>
  <c r="O195" i="1"/>
  <c r="N195" i="1"/>
  <c r="K195" i="1"/>
  <c r="O194" i="1"/>
  <c r="N194" i="1"/>
  <c r="K194" i="1"/>
  <c r="O193" i="1"/>
  <c r="N193" i="1"/>
  <c r="K193" i="1"/>
  <c r="O192" i="1"/>
  <c r="N192" i="1"/>
  <c r="K192" i="1"/>
  <c r="O191" i="1"/>
  <c r="N191" i="1"/>
  <c r="K191" i="1"/>
  <c r="O190" i="1"/>
  <c r="N190" i="1"/>
  <c r="K190" i="1"/>
  <c r="O189" i="1"/>
  <c r="N189" i="1"/>
  <c r="K189" i="1"/>
  <c r="O188" i="1"/>
  <c r="N188" i="1"/>
  <c r="K188" i="1"/>
  <c r="O187" i="1"/>
  <c r="N187" i="1"/>
  <c r="K187" i="1"/>
  <c r="O186" i="1"/>
  <c r="N186" i="1"/>
  <c r="K186" i="1"/>
  <c r="O185" i="1"/>
  <c r="N185" i="1"/>
  <c r="K185" i="1"/>
  <c r="O184" i="1"/>
  <c r="N184" i="1"/>
  <c r="K184" i="1"/>
  <c r="O183" i="1"/>
  <c r="N183" i="1"/>
  <c r="K183" i="1"/>
  <c r="O182" i="1"/>
  <c r="N182" i="1"/>
  <c r="K182" i="1"/>
  <c r="O181" i="1"/>
  <c r="N181" i="1"/>
  <c r="K181" i="1"/>
  <c r="O180" i="1"/>
  <c r="N180" i="1"/>
  <c r="K180" i="1"/>
  <c r="O179" i="1"/>
  <c r="N179" i="1"/>
  <c r="K179" i="1"/>
  <c r="O178" i="1"/>
  <c r="N178" i="1"/>
  <c r="K178" i="1"/>
  <c r="O177" i="1"/>
  <c r="N177" i="1"/>
  <c r="K177" i="1"/>
  <c r="O176" i="1"/>
  <c r="N176" i="1"/>
  <c r="K176" i="1"/>
  <c r="O175" i="1"/>
  <c r="N175" i="1"/>
  <c r="K175" i="1"/>
  <c r="O174" i="1"/>
  <c r="N174" i="1"/>
  <c r="K174" i="1"/>
  <c r="O173" i="1"/>
  <c r="N173" i="1"/>
  <c r="K173" i="1"/>
  <c r="O172" i="1"/>
  <c r="N172" i="1"/>
  <c r="K172" i="1"/>
  <c r="O171" i="1"/>
  <c r="N171" i="1"/>
  <c r="K171" i="1"/>
  <c r="O170" i="1"/>
  <c r="N170" i="1"/>
  <c r="K170" i="1"/>
  <c r="O169" i="1"/>
  <c r="N169" i="1"/>
  <c r="K169" i="1"/>
  <c r="O168" i="1"/>
  <c r="N168" i="1"/>
  <c r="K168" i="1"/>
  <c r="O167" i="1"/>
  <c r="N167" i="1"/>
  <c r="K167" i="1"/>
  <c r="O166" i="1"/>
  <c r="N166" i="1"/>
  <c r="K166" i="1"/>
  <c r="O165" i="1"/>
  <c r="N165" i="1"/>
  <c r="K165" i="1"/>
  <c r="O164" i="1"/>
  <c r="N164" i="1"/>
  <c r="K164" i="1"/>
  <c r="O163" i="1"/>
  <c r="N163" i="1"/>
  <c r="K163" i="1"/>
  <c r="O162" i="1"/>
  <c r="N162" i="1"/>
  <c r="K162" i="1"/>
  <c r="O161" i="1"/>
  <c r="N161" i="1"/>
  <c r="K161" i="1"/>
  <c r="O160" i="1"/>
  <c r="N160" i="1"/>
  <c r="K160" i="1"/>
  <c r="O159" i="1"/>
  <c r="N159" i="1"/>
  <c r="K159" i="1"/>
  <c r="O158" i="1"/>
  <c r="N158" i="1"/>
  <c r="K158" i="1"/>
  <c r="O157" i="1"/>
  <c r="N157" i="1"/>
  <c r="K157" i="1"/>
  <c r="O156" i="1"/>
  <c r="N156" i="1"/>
  <c r="K156" i="1"/>
  <c r="O155" i="1"/>
  <c r="N155" i="1"/>
  <c r="K155" i="1"/>
  <c r="O154" i="1"/>
  <c r="N154" i="1"/>
  <c r="K154" i="1"/>
  <c r="O153" i="1"/>
  <c r="N153" i="1"/>
  <c r="K153" i="1"/>
  <c r="O152" i="1"/>
  <c r="N152" i="1"/>
  <c r="K152" i="1"/>
  <c r="O151" i="1"/>
  <c r="N151" i="1"/>
  <c r="K151" i="1"/>
  <c r="O150" i="1"/>
  <c r="N150" i="1"/>
  <c r="K150" i="1"/>
  <c r="O149" i="1"/>
  <c r="N149" i="1"/>
  <c r="K149" i="1"/>
  <c r="O148" i="1"/>
  <c r="N148" i="1"/>
  <c r="K148" i="1"/>
  <c r="O147" i="1"/>
  <c r="N147" i="1"/>
  <c r="K147" i="1"/>
  <c r="O146" i="1"/>
  <c r="N146" i="1"/>
  <c r="K146" i="1"/>
  <c r="O145" i="1"/>
  <c r="N145" i="1"/>
  <c r="K145" i="1"/>
  <c r="O144" i="1"/>
  <c r="N144" i="1"/>
  <c r="K144" i="1"/>
  <c r="O143" i="1"/>
  <c r="N143" i="1"/>
  <c r="K143" i="1"/>
  <c r="O142" i="1"/>
  <c r="N142" i="1"/>
  <c r="K142" i="1"/>
  <c r="O141" i="1"/>
  <c r="N141" i="1"/>
  <c r="K141" i="1"/>
  <c r="O140" i="1"/>
  <c r="N140" i="1"/>
  <c r="K140" i="1"/>
  <c r="O139" i="1"/>
  <c r="N139" i="1"/>
  <c r="K139" i="1"/>
  <c r="O138" i="1"/>
  <c r="N138" i="1"/>
  <c r="K138" i="1"/>
  <c r="O137" i="1"/>
  <c r="N137" i="1"/>
  <c r="K137" i="1"/>
  <c r="O136" i="1"/>
  <c r="N136" i="1"/>
  <c r="K136" i="1"/>
  <c r="O135" i="1"/>
  <c r="N135" i="1"/>
  <c r="K135" i="1"/>
  <c r="O134" i="1"/>
  <c r="N134" i="1"/>
  <c r="K134" i="1"/>
  <c r="O133" i="1"/>
  <c r="N133" i="1"/>
  <c r="K133" i="1"/>
  <c r="O132" i="1"/>
  <c r="N132" i="1"/>
  <c r="K132" i="1"/>
  <c r="O131" i="1"/>
  <c r="N131" i="1"/>
  <c r="K131" i="1"/>
  <c r="O130" i="1"/>
  <c r="N130" i="1"/>
  <c r="K130" i="1"/>
  <c r="O129" i="1"/>
  <c r="N129" i="1"/>
  <c r="K129" i="1"/>
  <c r="O128" i="1"/>
  <c r="N128" i="1"/>
  <c r="K128" i="1"/>
  <c r="O127" i="1"/>
  <c r="N127" i="1"/>
  <c r="K127" i="1"/>
  <c r="O126" i="1"/>
  <c r="N126" i="1"/>
  <c r="K126" i="1"/>
  <c r="O125" i="1"/>
  <c r="N125" i="1"/>
  <c r="K125" i="1"/>
  <c r="O124" i="1"/>
  <c r="N124" i="1"/>
  <c r="K124" i="1"/>
  <c r="O123" i="1"/>
  <c r="N123" i="1"/>
  <c r="K123" i="1"/>
  <c r="O122" i="1"/>
  <c r="N122" i="1"/>
  <c r="K122" i="1"/>
  <c r="O121" i="1"/>
  <c r="N121" i="1"/>
  <c r="K121" i="1"/>
  <c r="O120" i="1"/>
  <c r="N120" i="1"/>
  <c r="K120" i="1"/>
  <c r="O119" i="1"/>
  <c r="N119" i="1"/>
  <c r="K119" i="1"/>
  <c r="O118" i="1"/>
  <c r="N118" i="1"/>
  <c r="K118" i="1"/>
  <c r="O117" i="1"/>
  <c r="N117" i="1"/>
  <c r="K117" i="1"/>
  <c r="O116" i="1"/>
  <c r="N116" i="1"/>
  <c r="K116" i="1"/>
  <c r="O115" i="1"/>
  <c r="N115" i="1"/>
  <c r="K115" i="1"/>
  <c r="O114" i="1"/>
  <c r="N114" i="1"/>
  <c r="K114" i="1"/>
  <c r="O113" i="1"/>
  <c r="N113" i="1"/>
  <c r="K113" i="1"/>
  <c r="O112" i="1"/>
  <c r="N112" i="1"/>
  <c r="K112" i="1"/>
  <c r="O111" i="1"/>
  <c r="N111" i="1"/>
  <c r="K111" i="1"/>
  <c r="O110" i="1"/>
  <c r="N110" i="1"/>
  <c r="K110" i="1"/>
  <c r="O109" i="1"/>
  <c r="N109" i="1"/>
  <c r="K109" i="1"/>
  <c r="O108" i="1"/>
  <c r="N108" i="1"/>
  <c r="K108" i="1"/>
  <c r="O107" i="1"/>
  <c r="N107" i="1"/>
  <c r="K107" i="1"/>
  <c r="O106" i="1"/>
  <c r="N106" i="1"/>
  <c r="K106" i="1"/>
  <c r="O105" i="1"/>
  <c r="N105" i="1"/>
  <c r="K105" i="1"/>
  <c r="O104" i="1"/>
  <c r="N104" i="1"/>
  <c r="K104" i="1"/>
  <c r="O103" i="1"/>
  <c r="N103" i="1"/>
  <c r="K103" i="1"/>
  <c r="O102" i="1"/>
  <c r="N102" i="1"/>
  <c r="K102" i="1"/>
  <c r="O101" i="1"/>
  <c r="N101" i="1"/>
  <c r="K101" i="1"/>
  <c r="O100" i="1"/>
  <c r="N100" i="1"/>
  <c r="K100" i="1"/>
  <c r="O99" i="1"/>
  <c r="N99" i="1"/>
  <c r="K99" i="1"/>
  <c r="O98" i="1"/>
  <c r="N98" i="1"/>
  <c r="K98" i="1"/>
  <c r="O97" i="1"/>
  <c r="N97" i="1"/>
  <c r="K97" i="1"/>
  <c r="O96" i="1"/>
  <c r="N96" i="1"/>
  <c r="K96" i="1"/>
  <c r="O95" i="1"/>
  <c r="N95" i="1"/>
  <c r="K95" i="1"/>
  <c r="O94" i="1"/>
  <c r="N94" i="1"/>
  <c r="K94" i="1"/>
  <c r="O93" i="1"/>
  <c r="N93" i="1"/>
  <c r="K93" i="1"/>
  <c r="O92" i="1"/>
  <c r="N92" i="1"/>
  <c r="K92" i="1"/>
  <c r="O91" i="1"/>
  <c r="N91" i="1"/>
  <c r="K91" i="1"/>
  <c r="O90" i="1"/>
  <c r="N90" i="1"/>
  <c r="K90" i="1"/>
  <c r="O89" i="1"/>
  <c r="N89" i="1"/>
  <c r="K89" i="1"/>
  <c r="O88" i="1"/>
  <c r="N88" i="1"/>
  <c r="K88" i="1"/>
  <c r="O87" i="1"/>
  <c r="N87" i="1"/>
  <c r="K87" i="1"/>
  <c r="O86" i="1"/>
  <c r="N86" i="1"/>
  <c r="K86" i="1"/>
  <c r="O85" i="1"/>
  <c r="N85" i="1"/>
  <c r="K85" i="1"/>
  <c r="O84" i="1"/>
  <c r="N84" i="1"/>
  <c r="K84" i="1"/>
  <c r="O83" i="1"/>
  <c r="N83" i="1"/>
  <c r="K83" i="1"/>
  <c r="O82" i="1"/>
  <c r="N82" i="1"/>
  <c r="K82" i="1"/>
  <c r="O81" i="1"/>
  <c r="N81" i="1"/>
  <c r="K81" i="1"/>
  <c r="O80" i="1"/>
  <c r="N80" i="1"/>
  <c r="K80" i="1"/>
  <c r="O79" i="1"/>
  <c r="N79" i="1"/>
  <c r="K79" i="1"/>
  <c r="O78" i="1"/>
  <c r="N78" i="1"/>
  <c r="K78" i="1"/>
  <c r="O77" i="1"/>
  <c r="N77" i="1"/>
  <c r="K77" i="1"/>
  <c r="O76" i="1"/>
  <c r="N76" i="1"/>
  <c r="K76" i="1"/>
  <c r="O75" i="1"/>
  <c r="N75" i="1"/>
  <c r="K75" i="1"/>
  <c r="O74" i="1"/>
  <c r="N74" i="1"/>
  <c r="K74" i="1"/>
  <c r="O73" i="1"/>
  <c r="N73" i="1"/>
  <c r="K73" i="1"/>
  <c r="O72" i="1"/>
  <c r="N72" i="1"/>
  <c r="K72" i="1"/>
  <c r="O71" i="1"/>
  <c r="N71" i="1"/>
  <c r="K71" i="1"/>
  <c r="O70" i="1"/>
  <c r="N70" i="1"/>
  <c r="K70" i="1"/>
  <c r="O69" i="1"/>
  <c r="N69" i="1"/>
  <c r="K69" i="1"/>
  <c r="O68" i="1"/>
  <c r="N68" i="1"/>
  <c r="K68" i="1"/>
  <c r="O67" i="1"/>
  <c r="N67" i="1"/>
  <c r="K67" i="1"/>
  <c r="O66" i="1"/>
  <c r="N66" i="1"/>
  <c r="K66" i="1"/>
  <c r="O65" i="1"/>
  <c r="N65" i="1"/>
  <c r="K65" i="1"/>
  <c r="O64" i="1"/>
  <c r="N64" i="1"/>
  <c r="K64" i="1"/>
  <c r="O63" i="1"/>
  <c r="N63" i="1"/>
  <c r="K63" i="1"/>
  <c r="O62" i="1"/>
  <c r="N62" i="1"/>
  <c r="K62" i="1"/>
  <c r="O61" i="1"/>
  <c r="N61" i="1"/>
  <c r="K61" i="1"/>
  <c r="O60" i="1"/>
  <c r="N60" i="1"/>
  <c r="K60" i="1"/>
  <c r="O59" i="1"/>
  <c r="N59" i="1"/>
  <c r="K59" i="1"/>
  <c r="O58" i="1"/>
  <c r="N58" i="1"/>
  <c r="K58" i="1"/>
  <c r="O57" i="1"/>
  <c r="N57" i="1"/>
  <c r="K57" i="1"/>
  <c r="O56" i="1"/>
  <c r="N56" i="1"/>
  <c r="K56" i="1"/>
  <c r="O55" i="1"/>
  <c r="N55" i="1"/>
  <c r="K55" i="1"/>
  <c r="O54" i="1"/>
  <c r="N54" i="1"/>
  <c r="K54" i="1"/>
  <c r="O53" i="1"/>
  <c r="N53" i="1"/>
  <c r="K53" i="1"/>
  <c r="O52" i="1"/>
  <c r="N52" i="1"/>
  <c r="K52" i="1"/>
  <c r="O51" i="1"/>
  <c r="N51" i="1"/>
  <c r="K51" i="1"/>
  <c r="O50" i="1"/>
  <c r="N50" i="1"/>
  <c r="K50" i="1"/>
  <c r="O49" i="1"/>
  <c r="N49" i="1"/>
  <c r="K49" i="1"/>
  <c r="O48" i="1"/>
  <c r="N48" i="1"/>
  <c r="K48" i="1"/>
  <c r="O47" i="1"/>
  <c r="N47" i="1"/>
  <c r="K47" i="1"/>
  <c r="O46" i="1"/>
  <c r="N46" i="1"/>
  <c r="K46" i="1"/>
  <c r="O45" i="1"/>
  <c r="N45" i="1"/>
  <c r="K45" i="1"/>
  <c r="O44" i="1"/>
  <c r="N44" i="1"/>
  <c r="K44" i="1"/>
  <c r="O43" i="1"/>
  <c r="N43" i="1"/>
  <c r="K43" i="1"/>
  <c r="O42" i="1"/>
  <c r="N42" i="1"/>
  <c r="K42" i="1"/>
  <c r="O41" i="1"/>
  <c r="N41" i="1"/>
  <c r="K41" i="1"/>
  <c r="O40" i="1"/>
  <c r="N40" i="1"/>
  <c r="K40" i="1"/>
  <c r="O39" i="1"/>
  <c r="N39" i="1"/>
  <c r="K39" i="1"/>
  <c r="O38" i="1"/>
  <c r="N38" i="1"/>
  <c r="K38" i="1"/>
  <c r="O37" i="1"/>
  <c r="N37" i="1"/>
  <c r="K37" i="1"/>
  <c r="O36" i="1"/>
  <c r="N36" i="1"/>
  <c r="K36" i="1"/>
  <c r="O35" i="1"/>
  <c r="N35" i="1"/>
  <c r="K35" i="1"/>
  <c r="O34" i="1"/>
  <c r="N34" i="1"/>
  <c r="K34" i="1"/>
  <c r="O33" i="1"/>
  <c r="N33" i="1"/>
  <c r="K33" i="1"/>
  <c r="O32" i="1"/>
  <c r="N32" i="1"/>
  <c r="K32" i="1"/>
  <c r="O31" i="1"/>
  <c r="N31" i="1"/>
  <c r="K31" i="1"/>
  <c r="O30" i="1"/>
  <c r="N30" i="1"/>
  <c r="K30" i="1"/>
  <c r="O29" i="1"/>
  <c r="N29" i="1"/>
  <c r="K29" i="1"/>
  <c r="O28" i="1"/>
  <c r="N28" i="1"/>
  <c r="K28" i="1"/>
  <c r="O27" i="1"/>
  <c r="N27" i="1"/>
  <c r="K27" i="1"/>
  <c r="S26" i="1" a="1"/>
  <c r="S26" i="1" s="1"/>
  <c r="O26" i="1"/>
  <c r="N26" i="1"/>
  <c r="K26" i="1"/>
  <c r="O25" i="1"/>
  <c r="N25" i="1"/>
  <c r="K25" i="1"/>
  <c r="O24" i="1"/>
  <c r="N24" i="1"/>
  <c r="K24" i="1"/>
  <c r="U23" i="1"/>
  <c r="S23" i="1"/>
  <c r="O23" i="1"/>
  <c r="N23" i="1"/>
  <c r="K23" i="1"/>
  <c r="O22" i="1"/>
  <c r="N22" i="1"/>
  <c r="K22" i="1"/>
  <c r="O21" i="1"/>
  <c r="N21" i="1"/>
  <c r="K21" i="1"/>
  <c r="S20" i="1"/>
  <c r="O20" i="1"/>
  <c r="N20" i="1"/>
  <c r="K20" i="1"/>
  <c r="O19" i="1"/>
  <c r="N19" i="1"/>
  <c r="K19" i="1"/>
  <c r="O18" i="1"/>
  <c r="N18" i="1"/>
  <c r="K18" i="1"/>
  <c r="O17" i="1"/>
  <c r="N17" i="1"/>
  <c r="K17" i="1"/>
  <c r="O16" i="1"/>
  <c r="N16" i="1"/>
  <c r="K16" i="1"/>
  <c r="O15" i="1"/>
  <c r="N15" i="1"/>
  <c r="K15" i="1"/>
  <c r="O14" i="1"/>
  <c r="N14" i="1"/>
  <c r="K14" i="1"/>
  <c r="S13" i="1"/>
  <c r="O13" i="1"/>
  <c r="N13" i="1"/>
  <c r="K13" i="1"/>
  <c r="O12" i="1"/>
  <c r="N12" i="1"/>
  <c r="K12" i="1"/>
  <c r="S11" i="1"/>
  <c r="O11" i="1"/>
  <c r="N11" i="1"/>
  <c r="K11" i="1"/>
  <c r="O10" i="1"/>
  <c r="N10" i="1"/>
  <c r="K10" i="1"/>
  <c r="S9" i="1"/>
  <c r="O9" i="1"/>
  <c r="N9" i="1"/>
  <c r="K9" i="1"/>
  <c r="O8" i="1"/>
  <c r="N8" i="1"/>
  <c r="K8" i="1"/>
  <c r="S7" i="1"/>
  <c r="O7" i="1"/>
  <c r="N7" i="1"/>
  <c r="K7" i="1"/>
  <c r="O6" i="1"/>
  <c r="N6" i="1"/>
  <c r="K6" i="1"/>
  <c r="S5" i="1"/>
  <c r="O5" i="1"/>
  <c r="N5" i="1"/>
  <c r="K5" i="1"/>
  <c r="O4" i="1"/>
  <c r="N4" i="1"/>
  <c r="K4" i="1"/>
  <c r="S3" i="1"/>
  <c r="O3" i="1"/>
  <c r="N3" i="1"/>
  <c r="K3" i="1"/>
  <c r="O2" i="1"/>
  <c r="N2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<sst xmlns="http://schemas.openxmlformats.org/spreadsheetml/2006/main" count="881" uniqueCount="263">
  <si>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</si>
  <si>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</si>
  <si>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</si>
  <si>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</si>
  <si>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</si>
  <si>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</si>
  <si>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</si>
  <si>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</si>
  <si>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</si>
  <si>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</si>
  <si>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Salary(ques1)</t>
  </si>
  <si>
    <t>Rating(ques2)</t>
  </si>
  <si>
    <t>Sales of HR depart from north region(ques3)</t>
  </si>
  <si>
    <t>IT depart or salary above 60K (ques4)</t>
  </si>
  <si>
    <t>Not from marketing depart (ques5)</t>
  </si>
  <si>
    <t>Joseph Little</t>
  </si>
  <si>
    <t>F</t>
  </si>
  <si>
    <t>IT</t>
  </si>
  <si>
    <t>North</t>
  </si>
  <si>
    <t>Jennifer Jordan</t>
  </si>
  <si>
    <t>M</t>
  </si>
  <si>
    <t>ques 6</t>
  </si>
  <si>
    <t>Calculate the total salary of employees from the Sales department</t>
  </si>
  <si>
    <t>Mark Gomez</t>
  </si>
  <si>
    <t>HR</t>
  </si>
  <si>
    <t>West</t>
  </si>
  <si>
    <t>Thomas Keith</t>
  </si>
  <si>
    <t>Finance</t>
  </si>
  <si>
    <t>South</t>
  </si>
  <si>
    <t>ques 7</t>
  </si>
  <si>
    <t>Calculate the total salary of employees in the IT department who have more than 35 project hours.</t>
  </si>
  <si>
    <t>Derrick Ray</t>
  </si>
  <si>
    <t>East</t>
  </si>
  <si>
    <t>Anthony Martinez</t>
  </si>
  <si>
    <t>ques 8</t>
  </si>
  <si>
    <t>Count the number of employees in the HR department.</t>
  </si>
  <si>
    <t>Stephanie Murphy</t>
  </si>
  <si>
    <t>Courtney Newman</t>
  </si>
  <si>
    <t>ques 9</t>
  </si>
  <si>
    <t>Count the number of female employees in the Finance department.</t>
  </si>
  <si>
    <t>Tanya Rodriguez</t>
  </si>
  <si>
    <t>Jeffery Foster</t>
  </si>
  <si>
    <t>Marketing</t>
  </si>
  <si>
    <t>ques 10</t>
  </si>
  <si>
    <t>Find the average salary of employees in the Marketing department.</t>
  </si>
  <si>
    <t>Jasmine Martin</t>
  </si>
  <si>
    <t>Maria Hale</t>
  </si>
  <si>
    <t>ques 11</t>
  </si>
  <si>
    <t>Find the average sales for employees in the North region with project hours above 40</t>
  </si>
  <si>
    <t>Eric Smith</t>
  </si>
  <si>
    <t>Jason Calhoun</t>
  </si>
  <si>
    <t>ques 12</t>
  </si>
  <si>
    <t>Determine the maximum salary among employees in the South region.</t>
  </si>
  <si>
    <t>Hannah Soto</t>
  </si>
  <si>
    <t>Robert Russo</t>
  </si>
  <si>
    <t>ques 13</t>
  </si>
  <si>
    <t>Find the minimum number of project hours for employees in the Finance department.</t>
  </si>
  <si>
    <t>Kevin Knox</t>
  </si>
  <si>
    <t>Patricia Brown</t>
  </si>
  <si>
    <t xml:space="preserve">ques 14 </t>
  </si>
  <si>
    <t>Use VLOOKUP to find the salary of an employee based on their ID.</t>
  </si>
  <si>
    <t xml:space="preserve">Enter ID </t>
  </si>
  <si>
    <t>Monica Garcia</t>
  </si>
  <si>
    <t>Thomas Anderson</t>
  </si>
  <si>
    <t>Dr. Kristi Davis</t>
  </si>
  <si>
    <t>ques 15</t>
  </si>
  <si>
    <t>Use HLOOKUP to find the joining date of employees based on their department.</t>
  </si>
  <si>
    <t>Enter Department</t>
  </si>
  <si>
    <t>Amber Henderson</t>
  </si>
  <si>
    <t xml:space="preserve">Joining date </t>
  </si>
  <si>
    <t>Ariana Morrison MD</t>
  </si>
  <si>
    <t>Catherine Smith</t>
  </si>
  <si>
    <t>ques 16</t>
  </si>
  <si>
    <t>Use INDEX and MATCH to find the sales amount for a specific employee.</t>
  </si>
  <si>
    <t>Jeffrey Richards</t>
  </si>
  <si>
    <t>Sales of Employee</t>
  </si>
  <si>
    <t>Cody Richardson</t>
  </si>
  <si>
    <t>Kevin Edwards</t>
  </si>
  <si>
    <t>ques 17</t>
  </si>
  <si>
    <t>Highlight cells in the Salary column that are above $60,000.</t>
  </si>
  <si>
    <t>done</t>
  </si>
  <si>
    <t>Kenneth Porter</t>
  </si>
  <si>
    <t>Victor Miller</t>
  </si>
  <si>
    <t>ques 18</t>
  </si>
  <si>
    <t>Create a pivot table to summarize average sales by region and department.</t>
  </si>
  <si>
    <t>Jeffrey Ortiz</t>
  </si>
  <si>
    <t>Scott Brooks</t>
  </si>
  <si>
    <t>ques19</t>
  </si>
  <si>
    <t>Set up data validation to allow only dates after 2015-01-01 in the Joining Date column.</t>
  </si>
  <si>
    <t>Brian Rivera</t>
  </si>
  <si>
    <t>Dr. Tammy Williams</t>
  </si>
  <si>
    <t>ques 20</t>
  </si>
  <si>
    <t>Create a bar chart to visualize the total sales by department.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</si>
  <si>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</si>
  <si>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</si>
  <si>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</si>
  <si>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</si>
  <si>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</si>
  <si>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</si>
  <si>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</si>
  <si>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</si>
  <si>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</si>
  <si>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</si>
  <si>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</si>
  <si>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</si>
  <si>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</si>
  <si>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</si>
  <si>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</si>
  <si>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</si>
  <si>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</si>
  <si>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</si>
  <si>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</si>
  <si>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</si>
  <si>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</si>
  <si>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</si>
  <si>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</si>
  <si>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</si>
  <si>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</si>
  <si>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</si>
  <si>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</si>
  <si>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</si>
  <si>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</si>
  <si>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</si>
  <si>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</si>
  <si>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</si>
  <si>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</si>
  <si>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</si>
  <si>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</si>
  <si>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</si>
  <si>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</si>
  <si>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</si>
  <si>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</si>
  <si>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</si>
  <si>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</si>
  <si>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</si>
  <si>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</si>
  <si>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</si>
  <si>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</si>
  <si>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</si>
  <si>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</si>
  <si>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</si>
  <si>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</si>
  <si>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</si>
  <si>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</si>
  <si>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</si>
  <si>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</si>
  <si>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</si>
  <si>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</si>
  <si>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</si>
  <si>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</si>
  <si>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</si>
  <si>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</si>
  <si>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</si>
  <si>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</si>
  <si>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</si>
  <si>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</si>
  <si>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</si>
  <si>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</si>
  <si>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</si>
  <si>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</si>
  <si>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</si>
  <si>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</si>
  <si>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</si>
  <si>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</si>
  <si>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</si>
  <si>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</si>
  <si>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</si>
  <si>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</si>
  <si>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</si>
  <si>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</si>
  <si>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</si>
  <si>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</si>
  <si>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</si>
  <si>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</si>
  <si>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</si>
  <si>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</si>
  <si>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</si>
  <si>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</si>
  <si>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</si>
  <si>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</si>
  <si>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</si>
  <si>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</si>
  <si>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</si>
  <si>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</si>
  <si>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</si>
  <si>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</si>
  <si>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</si>
  <si>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</si>
  <si>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</si>
  <si>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</si>
  <si>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</si>
  <si>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</si>
  <si>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</si>
  <si>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</si>
  <si>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</si>
  <si>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</si>
  <si>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</si>
  <si>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</si>
  <si>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</si>
  <si>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</si>
  <si>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</si>
  <si>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</si>
  <si>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</si>
  <si>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</si>
  <si>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</si>
  <si>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</si>
  <si>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</si>
  <si>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</si>
  <si>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</si>
  <si>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</si>
  <si>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</si>
  <si>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</si>
  <si>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</si>
  <si>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</si>
  <si>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</si>
  <si>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</si>
  <si>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</si>
  <si>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</si>
  <si>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</si>
  <si>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</si>
  <si>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</si>
  <si>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</si>
  <si>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</si>
  <si>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</si>
  <si>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</si>
  <si>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</si>
  <si>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</si>
  <si>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</si>
  <si>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</si>
  <si>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</si>
  <si>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</si>
  <si>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</si>
  <si>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</si>
  <si>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</si>
  <si>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</si>
  <si>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</si>
  <si>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</si>
  <si>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</si>
  <si>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</si>
  <si>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</si>
  <si>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</si>
  <si>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</si>
  <si>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</si>
  <si>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</si>
  <si>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</si>
  <si>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</si>
  <si>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</si>
  <si>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</si>
  <si>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</si>
  <si>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</si>
  <si>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</si>
  <si>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</si>
  <si>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</si>
  <si>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</si>
  <si>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</si>
  <si>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</si>
  <si>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</si>
  <si>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</si>
  <si>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</si>
  <si>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Grand Total</t>
  </si>
  <si>
    <t>Sum of Sales</t>
  </si>
  <si>
    <t>Total</t>
  </si>
  <si>
    <t>Average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</si>
</sst>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&quot;-&quot;mm&quot;-&quot;dd"/>
  </numFmts>
  <fonts count="7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&quot;Google Sans Mono&quot;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8B2"/>
        <bgColor rgb="FFFCE8B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0" xfId="0" applyFont="1" applyFill="1"/>
    <xf numFmtId="0" fontId="5" fillId="0" borderId="0" xfId="0" applyFont="1"/>
    <xf numFmtId="0" fontId="3" fillId="0" borderId="2" xfId="0" applyFont="1" applyBorder="1"/>
    <xf numFmtId="0" fontId="3" fillId="0" borderId="0" xfId="0" applyFont="1"/>
    <xf numFmtId="2" fontId="3" fillId="0" borderId="2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1" xfId="0" applyFont="1" applyBorder="1"/>
    <xf numFmtId="164" fontId="3" fillId="0" borderId="2" xfId="0" applyNumberFormat="1" applyFont="1" applyBorder="1"/>
    <xf numFmtId="0" fontId="3" fillId="0" borderId="6" xfId="0" applyFont="1" applyBorder="1"/>
    <xf numFmtId="165" fontId="2" fillId="0" borderId="1" xfId="0" applyNumberFormat="1" applyFont="1" applyBorder="1" applyAlignment="1">
      <alignment horizontal="center"/>
    </xf>
    <xf numFmtId="0" fontId="0" fillId="0" borderId="7" xfId="0" pivotButton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6" fillId="0" borderId="2" xfId="0" applyFont="1" applyBorder="1"/>
    <xf numFmtId="0" fontId="1" fillId="2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0" borderId="11" xfId="0" applyNumberFormat="1" applyBorder="1"/>
    <xf numFmtId="0" fontId="0" fillId="0" borderId="13" xfId="0" applyNumberFormat="1" applyBorder="1"/>
    <xf numFmtId="0" fontId="0" fillId="0" borderId="16" xfId="0" applyNumberFormat="1" applyBorder="1"/>
    <xf numFmtId="2" fontId="0" fillId="0" borderId="7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0" xfId="0" applyNumberFormat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</cellXfs>
  <cellStyles count="1">
    <cellStyle name="Normal" xfId="0" builtinId="0"/>
  </cellStyles>
  <dxfs count="8">
    <dxf>
      <numFmt numFmtId="166" formatCode="0.0"/>
    </dxf>
    <dxf>
      <numFmt numFmtId="2" formatCode="0.00"/>
    </dxf>
    <dxf>
      <numFmt numFmtId="166" formatCode="0.0"/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5CD"/>
          <bgColor rgb="FFFCE5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[EXCELassigmnet1.xlsx]CHART!PivotTable16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DEPARTMENTS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841521029383521"/>
          <c:y val="0.25407188684747739"/>
          <c:w val="0.65422508162089499"/>
          <c:h val="0.5390784485272673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CHART!$B$1:$B$2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CHART!$A$3:$A$8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CHART!$B$3:$B$8</c:f>
              <c:numCache>
                <c:formatCode>General</c:formatCode>
                <c:ptCount val="5"/>
                <c:pt idx="0">
                  <c:v>1047880</c:v>
                </c:pt>
                <c:pt idx="1">
                  <c:v>1018480</c:v>
                </c:pt>
                <c:pt idx="2">
                  <c:v>1183913</c:v>
                </c:pt>
                <c:pt idx="3">
                  <c:v>918376</c:v>
                </c:pt>
                <c:pt idx="4">
                  <c:v>753424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1-4262-8FBB-5DD5DFD82A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8149039"/>
        <c:axId val="98149999"/>
      </c:barChart>
      <c:catAx>
        <c:axId val="9814903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9999"/>
        <c:crosses val="autoZero"/>
        <c:auto val="1"/>
        <c:lblAlgn val="ctr"/>
        <c:lblOffset val="100"/>
        <c:noMultiLvlLbl val="0"/>
      </c:catAx>
      <c:valAx>
        <c:axId val="9814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82550</xdr:colOff>
      <xdr:row>0</xdr:row>
      <xdr:rowOff>82550</xdr:rowOff>
    </xdr:from>
    <xdr:to>
      <xdr:col>8</xdr:col>
      <xdr:colOff>476250</xdr:colOff>
      <xdr:row>17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2E3E24-FE1E-3C39-6AE1-84202FAFD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Venu Raj" refreshedDate="45491.80586886574" refreshedVersion="8" recordCount="200" xr:uid="{00000000-000A-0000-FFFF-FFFF00000000}">
  <cacheSource type="worksheet">
    <worksheetSource ref="A1:J201" sheet="Sheet1"/>
  </cacheSource>
  <cacheFields count="10">
    <cacheField name="ID" numFmtId="0">
      <sharedItems containsSemiMixedTypes="0" containsString="0" containsNumber="1" containsInteger="1" minValue="1" maxValue="2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 minValue="30111" maxValue="79873"/>
    </cacheField>
    <cacheField name="Joining Date" numFmtId="164">
      <sharedItems containsSemiMixedTypes="0" containsNonDate="0" containsDate="1" containsString="0" minDate="2015-01-10T00:00:00" maxDate="2024-07-11T00:00:00"/>
    </cacheField>
    <cacheField name="Sales" numFmtId="0">
      <sharedItems containsSemiMixedTypes="0" containsString="0" containsNumber="1" containsInteger="1" minValue="10263" maxValue="39772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Joseph Little"/>
    <n v="35"/>
    <s v="F"/>
    <x v="0"/>
    <n v="70986"/>
    <d v="2021-06-07T00:00:00"/>
    <n v="13394"/>
    <x v="0"/>
    <n v="44"/>
  </r>
  <r>
    <n v="2"/>
    <s v="Jennifer Jordan"/>
    <n v="40"/>
    <s v="M"/>
    <x v="1"/>
    <n v="63849"/>
    <d v="2022-01-05T00:00:00"/>
    <n v="28070"/>
    <x v="0"/>
    <n v="40"/>
  </r>
  <r>
    <n v="3"/>
    <s v="Mark Gomez"/>
    <n v="55"/>
    <s v="M"/>
    <x v="2"/>
    <n v="52537"/>
    <d v="2021-08-10T00:00:00"/>
    <n v="38327"/>
    <x v="1"/>
    <n v="52"/>
  </r>
  <r>
    <n v="4"/>
    <s v="Thomas Keith"/>
    <n v="44"/>
    <s v="F"/>
    <x v="3"/>
    <n v="77358"/>
    <d v="2018-10-12T00:00:00"/>
    <n v="20413"/>
    <x v="2"/>
    <n v="38"/>
  </r>
  <r>
    <n v="5"/>
    <s v="Derrick Ray"/>
    <n v="37"/>
    <s v="M"/>
    <x v="2"/>
    <n v="70572"/>
    <d v="2020-04-24T00:00:00"/>
    <n v="31025"/>
    <x v="3"/>
    <n v="33"/>
  </r>
  <r>
    <n v="6"/>
    <s v="Anthony Martinez"/>
    <n v="44"/>
    <s v="M"/>
    <x v="1"/>
    <n v="67081"/>
    <d v="2016-04-05T00:00:00"/>
    <n v="12096"/>
    <x v="0"/>
    <n v="28"/>
  </r>
  <r>
    <n v="7"/>
    <s v="Stephanie Murphy"/>
    <n v="26"/>
    <s v="F"/>
    <x v="3"/>
    <n v="53813"/>
    <d v="2022-05-13T00:00:00"/>
    <n v="39507"/>
    <x v="0"/>
    <n v="25"/>
  </r>
  <r>
    <n v="8"/>
    <s v="Courtney Newman"/>
    <n v="30"/>
    <s v="M"/>
    <x v="2"/>
    <n v="54706"/>
    <d v="2021-01-20T00:00:00"/>
    <n v="16865"/>
    <x v="0"/>
    <n v="59"/>
  </r>
  <r>
    <n v="9"/>
    <s v="Tanya Rodriguez"/>
    <n v="20"/>
    <s v="M"/>
    <x v="0"/>
    <n v="76304"/>
    <d v="2016-08-15T00:00:00"/>
    <n v="22260"/>
    <x v="0"/>
    <n v="38"/>
  </r>
  <r>
    <n v="10"/>
    <s v="Jeffery Foster"/>
    <n v="56"/>
    <s v="F"/>
    <x v="4"/>
    <n v="44181"/>
    <d v="2022-05-09T00:00:00"/>
    <n v="19002"/>
    <x v="1"/>
    <n v="38"/>
  </r>
  <r>
    <n v="11"/>
    <s v="Jasmine Martin"/>
    <n v="42"/>
    <s v="F"/>
    <x v="0"/>
    <n v="47225"/>
    <d v="2020-08-21T00:00:00"/>
    <n v="39772"/>
    <x v="2"/>
    <n v="41"/>
  </r>
  <r>
    <n v="12"/>
    <s v="Maria Hale"/>
    <n v="43"/>
    <s v="M"/>
    <x v="4"/>
    <n v="43769"/>
    <d v="2022-08-27T00:00:00"/>
    <n v="25897"/>
    <x v="2"/>
    <n v="56"/>
  </r>
  <r>
    <n v="13"/>
    <s v="Eric Smith"/>
    <n v="27"/>
    <s v="F"/>
    <x v="1"/>
    <n v="77634"/>
    <d v="2019-07-04T00:00:00"/>
    <n v="22359"/>
    <x v="0"/>
    <n v="41"/>
  </r>
  <r>
    <n v="14"/>
    <s v="Jason Calhoun"/>
    <n v="55"/>
    <s v="F"/>
    <x v="1"/>
    <n v="46025"/>
    <d v="2015-01-10T00:00:00"/>
    <n v="14774"/>
    <x v="1"/>
    <n v="44"/>
  </r>
  <r>
    <n v="15"/>
    <s v="Hannah Soto"/>
    <n v="57"/>
    <s v="F"/>
    <x v="0"/>
    <n v="72009"/>
    <d v="2016-10-25T00:00:00"/>
    <n v="36836"/>
    <x v="1"/>
    <n v="54"/>
  </r>
  <r>
    <n v="16"/>
    <s v="Robert Russo"/>
    <n v="57"/>
    <s v="M"/>
    <x v="4"/>
    <n v="62745"/>
    <d v="2017-02-28T00:00:00"/>
    <n v="36474"/>
    <x v="1"/>
    <n v="60"/>
  </r>
  <r>
    <n v="17"/>
    <s v="Kevin Knox"/>
    <n v="55"/>
    <s v="F"/>
    <x v="2"/>
    <n v="39959"/>
    <d v="2022-09-18T00:00:00"/>
    <n v="22654"/>
    <x v="2"/>
    <n v="47"/>
  </r>
  <r>
    <n v="18"/>
    <s v="Patricia Brown"/>
    <n v="28"/>
    <s v="M"/>
    <x v="4"/>
    <n v="50794"/>
    <d v="2021-10-10T00:00:00"/>
    <n v="24487"/>
    <x v="3"/>
    <n v="52"/>
  </r>
  <r>
    <n v="19"/>
    <s v="Monica Garcia"/>
    <n v="27"/>
    <s v="F"/>
    <x v="4"/>
    <n v="65152"/>
    <d v="2021-05-20T00:00:00"/>
    <n v="33987"/>
    <x v="2"/>
    <n v="41"/>
  </r>
  <r>
    <n v="20"/>
    <s v="Thomas Anderson"/>
    <n v="54"/>
    <s v="F"/>
    <x v="3"/>
    <n v="46252"/>
    <d v="2021-07-17T00:00:00"/>
    <n v="34241"/>
    <x v="1"/>
    <n v="44"/>
  </r>
  <r>
    <n v="21"/>
    <s v="Dr. Kristi Davis"/>
    <n v="32"/>
    <s v="F"/>
    <x v="1"/>
    <n v="31929"/>
    <d v="2017-01-14T00:00:00"/>
    <n v="34366"/>
    <x v="2"/>
    <n v="44"/>
  </r>
  <r>
    <n v="22"/>
    <s v="Amber Henderson"/>
    <n v="48"/>
    <s v="M"/>
    <x v="4"/>
    <n v="77413"/>
    <d v="2017-07-21T00:00:00"/>
    <n v="16964"/>
    <x v="1"/>
    <n v="41"/>
  </r>
  <r>
    <n v="23"/>
    <s v="Ariana Morrison MD"/>
    <n v="33"/>
    <s v="F"/>
    <x v="2"/>
    <n v="75052"/>
    <d v="2020-04-21T00:00:00"/>
    <n v="28846"/>
    <x v="0"/>
    <n v="25"/>
  </r>
  <r>
    <n v="24"/>
    <s v="Catherine Smith"/>
    <n v="60"/>
    <s v="M"/>
    <x v="0"/>
    <n v="54329"/>
    <d v="2019-11-27T00:00:00"/>
    <n v="33529"/>
    <x v="2"/>
    <n v="20"/>
  </r>
  <r>
    <n v="25"/>
    <s v="Jeffrey Richards"/>
    <n v="42"/>
    <s v="F"/>
    <x v="0"/>
    <n v="70350"/>
    <d v="2016-02-12T00:00:00"/>
    <n v="38067"/>
    <x v="1"/>
    <n v="21"/>
  </r>
  <r>
    <n v="26"/>
    <s v="Cody Richardson"/>
    <n v="39"/>
    <s v="F"/>
    <x v="1"/>
    <n v="46435"/>
    <d v="2024-01-29T00:00:00"/>
    <n v="39585"/>
    <x v="2"/>
    <n v="45"/>
  </r>
  <r>
    <n v="27"/>
    <s v="Kevin Edwards"/>
    <n v="59"/>
    <s v="F"/>
    <x v="2"/>
    <n v="76884"/>
    <d v="2020-01-10T00:00:00"/>
    <n v="11271"/>
    <x v="1"/>
    <n v="25"/>
  </r>
  <r>
    <n v="28"/>
    <s v="Kenneth Porter"/>
    <n v="49"/>
    <s v="F"/>
    <x v="1"/>
    <n v="44789"/>
    <d v="2023-04-01T00:00:00"/>
    <n v="22170"/>
    <x v="2"/>
    <n v="22"/>
  </r>
  <r>
    <n v="29"/>
    <s v="Victor Miller"/>
    <n v="59"/>
    <s v="M"/>
    <x v="2"/>
    <n v="79873"/>
    <d v="2018-12-24T00:00:00"/>
    <n v="20391"/>
    <x v="1"/>
    <n v="20"/>
  </r>
  <r>
    <n v="30"/>
    <s v="Jeffrey Ortiz"/>
    <n v="56"/>
    <s v="M"/>
    <x v="4"/>
    <n v="58256"/>
    <d v="2021-08-30T00:00:00"/>
    <n v="20553"/>
    <x v="3"/>
    <n v="36"/>
  </r>
  <r>
    <n v="31"/>
    <s v="Scott Brooks"/>
    <n v="30"/>
    <s v="M"/>
    <x v="2"/>
    <n v="61420"/>
    <d v="2019-11-04T00:00:00"/>
    <n v="10664"/>
    <x v="2"/>
    <n v="28"/>
  </r>
  <r>
    <n v="32"/>
    <s v="Brian Rivera"/>
    <n v="36"/>
    <s v="F"/>
    <x v="1"/>
    <n v="65570"/>
    <d v="2023-06-26T00:00:00"/>
    <n v="21285"/>
    <x v="3"/>
    <n v="23"/>
  </r>
  <r>
    <n v="33"/>
    <s v="Dr. Tammy Williams"/>
    <n v="26"/>
    <s v="M"/>
    <x v="3"/>
    <n v="60577"/>
    <d v="2015-11-24T00:00:00"/>
    <n v="11672"/>
    <x v="0"/>
    <n v="54"/>
  </r>
  <r>
    <n v="34"/>
    <s v="Monica Vance"/>
    <n v="34"/>
    <s v="M"/>
    <x v="2"/>
    <n v="63927"/>
    <d v="2021-03-20T00:00:00"/>
    <n v="24967"/>
    <x v="2"/>
    <n v="46"/>
  </r>
  <r>
    <n v="35"/>
    <s v="Lisa Brown"/>
    <n v="44"/>
    <s v="F"/>
    <x v="2"/>
    <n v="39949"/>
    <d v="2024-04-17T00:00:00"/>
    <n v="11978"/>
    <x v="0"/>
    <n v="55"/>
  </r>
  <r>
    <n v="36"/>
    <s v="Jonathan Romero"/>
    <n v="30"/>
    <s v="F"/>
    <x v="4"/>
    <n v="40376"/>
    <d v="2016-01-16T00:00:00"/>
    <n v="31174"/>
    <x v="2"/>
    <n v="57"/>
  </r>
  <r>
    <n v="37"/>
    <s v="Laura Bradford"/>
    <n v="58"/>
    <s v="M"/>
    <x v="0"/>
    <n v="64073"/>
    <d v="2023-07-13T00:00:00"/>
    <n v="38678"/>
    <x v="1"/>
    <n v="28"/>
  </r>
  <r>
    <n v="38"/>
    <s v="James Taylor"/>
    <n v="30"/>
    <s v="M"/>
    <x v="3"/>
    <n v="71550"/>
    <d v="2021-01-07T00:00:00"/>
    <n v="31994"/>
    <x v="3"/>
    <n v="39"/>
  </r>
  <r>
    <n v="39"/>
    <s v="Joseph Harris"/>
    <n v="46"/>
    <s v="F"/>
    <x v="3"/>
    <n v="45787"/>
    <d v="2024-02-20T00:00:00"/>
    <n v="14870"/>
    <x v="3"/>
    <n v="22"/>
  </r>
  <r>
    <n v="40"/>
    <s v="Cynthia Miller"/>
    <n v="26"/>
    <s v="F"/>
    <x v="2"/>
    <n v="76412"/>
    <d v="2023-02-14T00:00:00"/>
    <n v="21302"/>
    <x v="2"/>
    <n v="40"/>
  </r>
  <r>
    <n v="41"/>
    <s v="Donald Jones"/>
    <n v="31"/>
    <s v="M"/>
    <x v="1"/>
    <n v="51394"/>
    <d v="2024-06-29T00:00:00"/>
    <n v="30546"/>
    <x v="1"/>
    <n v="25"/>
  </r>
  <r>
    <n v="42"/>
    <s v="Mackenzie Foster"/>
    <n v="44"/>
    <s v="F"/>
    <x v="2"/>
    <n v="41457"/>
    <d v="2015-08-15T00:00:00"/>
    <n v="22139"/>
    <x v="1"/>
    <n v="23"/>
  </r>
  <r>
    <n v="43"/>
    <s v="Diana Goodwin"/>
    <n v="30"/>
    <s v="M"/>
    <x v="1"/>
    <n v="67040"/>
    <d v="2017-03-30T00:00:00"/>
    <n v="11264"/>
    <x v="1"/>
    <n v="52"/>
  </r>
  <r>
    <n v="44"/>
    <s v="Steven Ramirez"/>
    <n v="33"/>
    <s v="M"/>
    <x v="0"/>
    <n v="55132"/>
    <d v="2019-10-18T00:00:00"/>
    <n v="11878"/>
    <x v="1"/>
    <n v="27"/>
  </r>
  <r>
    <n v="45"/>
    <s v="Adam Friedman"/>
    <n v="32"/>
    <s v="M"/>
    <x v="0"/>
    <n v="58404"/>
    <d v="2020-10-05T00:00:00"/>
    <n v="20523"/>
    <x v="3"/>
    <n v="60"/>
  </r>
  <r>
    <n v="46"/>
    <s v="Matthew Wade"/>
    <n v="54"/>
    <s v="M"/>
    <x v="3"/>
    <n v="45721"/>
    <d v="2015-12-02T00:00:00"/>
    <n v="10765"/>
    <x v="0"/>
    <n v="46"/>
  </r>
  <r>
    <n v="47"/>
    <s v="George Graham"/>
    <n v="59"/>
    <s v="F"/>
    <x v="4"/>
    <n v="49526"/>
    <d v="2016-04-08T00:00:00"/>
    <n v="36637"/>
    <x v="3"/>
    <n v="58"/>
  </r>
  <r>
    <n v="48"/>
    <s v="Christina Murphy"/>
    <n v="32"/>
    <s v="F"/>
    <x v="3"/>
    <n v="30111"/>
    <d v="2017-10-21T00:00:00"/>
    <n v="16498"/>
    <x v="3"/>
    <n v="31"/>
  </r>
  <r>
    <n v="49"/>
    <s v="Jamie Kidd"/>
    <n v="54"/>
    <s v="F"/>
    <x v="0"/>
    <n v="43627"/>
    <d v="2020-04-18T00:00:00"/>
    <n v="37968"/>
    <x v="0"/>
    <n v="25"/>
  </r>
  <r>
    <n v="50"/>
    <s v="Linda Oneal"/>
    <n v="53"/>
    <s v="M"/>
    <x v="4"/>
    <n v="50514"/>
    <d v="2015-08-06T00:00:00"/>
    <n v="17681"/>
    <x v="3"/>
    <n v="23"/>
  </r>
  <r>
    <n v="51"/>
    <s v="Cristian Cantu"/>
    <n v="21"/>
    <s v="M"/>
    <x v="2"/>
    <n v="60466"/>
    <d v="2015-11-11T00:00:00"/>
    <n v="17012"/>
    <x v="2"/>
    <n v="30"/>
  </r>
  <r>
    <n v="52"/>
    <s v="Nicole Bailey"/>
    <n v="55"/>
    <s v="F"/>
    <x v="4"/>
    <n v="43355"/>
    <d v="2017-05-02T00:00:00"/>
    <n v="19881"/>
    <x v="0"/>
    <n v="26"/>
  </r>
  <r>
    <n v="53"/>
    <s v="Shannon Brown"/>
    <n v="55"/>
    <s v="M"/>
    <x v="3"/>
    <n v="34592"/>
    <d v="2023-05-03T00:00:00"/>
    <n v="29803"/>
    <x v="0"/>
    <n v="29"/>
  </r>
  <r>
    <n v="54"/>
    <s v="Laura Jones DDS"/>
    <n v="55"/>
    <s v="F"/>
    <x v="2"/>
    <n v="58324"/>
    <d v="2022-10-11T00:00:00"/>
    <n v="19170"/>
    <x v="3"/>
    <n v="43"/>
  </r>
  <r>
    <n v="55"/>
    <s v="Melissa Hernandez"/>
    <n v="26"/>
    <s v="F"/>
    <x v="4"/>
    <n v="72194"/>
    <d v="2019-02-08T00:00:00"/>
    <n v="17352"/>
    <x v="0"/>
    <n v="26"/>
  </r>
  <r>
    <n v="56"/>
    <s v="Elizabeth Robinson"/>
    <n v="37"/>
    <s v="F"/>
    <x v="4"/>
    <n v="52055"/>
    <d v="2020-01-23T00:00:00"/>
    <n v="29240"/>
    <x v="0"/>
    <n v="59"/>
  </r>
  <r>
    <n v="57"/>
    <s v="Tammy Beck"/>
    <n v="52"/>
    <s v="M"/>
    <x v="1"/>
    <n v="64063"/>
    <d v="2016-07-06T00:00:00"/>
    <n v="12142"/>
    <x v="0"/>
    <n v="24"/>
  </r>
  <r>
    <n v="58"/>
    <s v="Joseph Peters"/>
    <n v="44"/>
    <s v="F"/>
    <x v="3"/>
    <n v="71515"/>
    <d v="2021-02-17T00:00:00"/>
    <n v="31876"/>
    <x v="3"/>
    <n v="36"/>
  </r>
  <r>
    <n v="59"/>
    <s v="Brianna Robertson"/>
    <n v="36"/>
    <s v="F"/>
    <x v="2"/>
    <n v="38571"/>
    <d v="2022-10-08T00:00:00"/>
    <n v="16927"/>
    <x v="1"/>
    <n v="45"/>
  </r>
  <r>
    <n v="60"/>
    <s v="John Smith"/>
    <n v="23"/>
    <s v="M"/>
    <x v="0"/>
    <n v="58107"/>
    <d v="2019-03-08T00:00:00"/>
    <n v="25284"/>
    <x v="0"/>
    <n v="42"/>
  </r>
  <r>
    <n v="61"/>
    <s v="Austin Vaughn"/>
    <n v="48"/>
    <s v="F"/>
    <x v="2"/>
    <n v="61988"/>
    <d v="2018-12-20T00:00:00"/>
    <n v="10594"/>
    <x v="2"/>
    <n v="26"/>
  </r>
  <r>
    <n v="62"/>
    <s v="Alexis Smith"/>
    <n v="60"/>
    <s v="F"/>
    <x v="0"/>
    <n v="49014"/>
    <d v="2018-04-01T00:00:00"/>
    <n v="13213"/>
    <x v="2"/>
    <n v="37"/>
  </r>
  <r>
    <n v="63"/>
    <s v="Alyssa Watkins"/>
    <n v="42"/>
    <s v="M"/>
    <x v="0"/>
    <n v="40744"/>
    <d v="2016-07-07T00:00:00"/>
    <n v="27273"/>
    <x v="3"/>
    <n v="44"/>
  </r>
  <r>
    <n v="64"/>
    <s v="Mrs. Tammy Turner"/>
    <n v="36"/>
    <s v="F"/>
    <x v="2"/>
    <n v="58110"/>
    <d v="2018-07-31T00:00:00"/>
    <n v="21278"/>
    <x v="2"/>
    <n v="59"/>
  </r>
  <r>
    <n v="65"/>
    <s v="Amanda Hayes"/>
    <n v="35"/>
    <s v="F"/>
    <x v="3"/>
    <n v="75947"/>
    <d v="2017-02-22T00:00:00"/>
    <n v="14363"/>
    <x v="3"/>
    <n v="53"/>
  </r>
  <r>
    <n v="66"/>
    <s v="Raymond Mcclure"/>
    <n v="47"/>
    <s v="F"/>
    <x v="3"/>
    <n v="37978"/>
    <d v="2023-10-23T00:00:00"/>
    <n v="32521"/>
    <x v="2"/>
    <n v="39"/>
  </r>
  <r>
    <n v="67"/>
    <s v="Taylor Dillon"/>
    <n v="60"/>
    <s v="M"/>
    <x v="3"/>
    <n v="55541"/>
    <d v="2015-08-19T00:00:00"/>
    <n v="16011"/>
    <x v="2"/>
    <n v="25"/>
  </r>
  <r>
    <n v="68"/>
    <s v="April Roach"/>
    <n v="22"/>
    <s v="F"/>
    <x v="2"/>
    <n v="45508"/>
    <d v="2019-02-12T00:00:00"/>
    <n v="16901"/>
    <x v="0"/>
    <n v="33"/>
  </r>
  <r>
    <n v="69"/>
    <s v="Charles Skinner"/>
    <n v="39"/>
    <s v="M"/>
    <x v="1"/>
    <n v="30135"/>
    <d v="2024-02-06T00:00:00"/>
    <n v="28340"/>
    <x v="1"/>
    <n v="53"/>
  </r>
  <r>
    <n v="70"/>
    <s v="Vincent Huynh"/>
    <n v="22"/>
    <s v="M"/>
    <x v="1"/>
    <n v="75728"/>
    <d v="2019-02-22T00:00:00"/>
    <n v="31020"/>
    <x v="0"/>
    <n v="54"/>
  </r>
  <r>
    <n v="71"/>
    <s v="Felicia Taylor"/>
    <n v="26"/>
    <s v="F"/>
    <x v="4"/>
    <n v="51724"/>
    <d v="2021-01-11T00:00:00"/>
    <n v="27123"/>
    <x v="2"/>
    <n v="36"/>
  </r>
  <r>
    <n v="72"/>
    <s v="Mr. Andrew Kelly Jr."/>
    <n v="21"/>
    <s v="M"/>
    <x v="0"/>
    <n v="77886"/>
    <d v="2017-07-04T00:00:00"/>
    <n v="30080"/>
    <x v="0"/>
    <n v="27"/>
  </r>
  <r>
    <n v="73"/>
    <s v="Ashley Wallace"/>
    <n v="41"/>
    <s v="M"/>
    <x v="3"/>
    <n v="35220"/>
    <d v="2020-09-17T00:00:00"/>
    <n v="29444"/>
    <x v="3"/>
    <n v="53"/>
  </r>
  <r>
    <n v="74"/>
    <s v="Roger Simmons"/>
    <n v="58"/>
    <s v="M"/>
    <x v="3"/>
    <n v="51321"/>
    <d v="2022-02-23T00:00:00"/>
    <n v="29006"/>
    <x v="3"/>
    <n v="53"/>
  </r>
  <r>
    <n v="75"/>
    <s v="Melissa Jones"/>
    <n v="29"/>
    <s v="M"/>
    <x v="4"/>
    <n v="61527"/>
    <d v="2016-04-27T00:00:00"/>
    <n v="21871"/>
    <x v="3"/>
    <n v="34"/>
  </r>
  <r>
    <n v="76"/>
    <s v="Daniel Howell"/>
    <n v="21"/>
    <s v="F"/>
    <x v="3"/>
    <n v="38684"/>
    <d v="2018-09-10T00:00:00"/>
    <n v="37414"/>
    <x v="1"/>
    <n v="60"/>
  </r>
  <r>
    <n v="77"/>
    <s v="Alexander Padilla"/>
    <n v="56"/>
    <s v="F"/>
    <x v="0"/>
    <n v="31005"/>
    <d v="2017-06-27T00:00:00"/>
    <n v="24340"/>
    <x v="2"/>
    <n v="25"/>
  </r>
  <r>
    <n v="78"/>
    <s v="Lynn Marsh"/>
    <n v="56"/>
    <s v="F"/>
    <x v="2"/>
    <n v="44245"/>
    <d v="2015-10-06T00:00:00"/>
    <n v="16800"/>
    <x v="1"/>
    <n v="27"/>
  </r>
  <r>
    <n v="79"/>
    <s v="Sandy Price"/>
    <n v="24"/>
    <s v="F"/>
    <x v="4"/>
    <n v="48296"/>
    <d v="2017-10-30T00:00:00"/>
    <n v="33597"/>
    <x v="0"/>
    <n v="47"/>
  </r>
  <r>
    <n v="80"/>
    <s v="James Walker"/>
    <n v="38"/>
    <s v="M"/>
    <x v="3"/>
    <n v="74413"/>
    <d v="2015-11-17T00:00:00"/>
    <n v="14844"/>
    <x v="1"/>
    <n v="57"/>
  </r>
  <r>
    <n v="81"/>
    <s v="Andre Hunt"/>
    <n v="33"/>
    <s v="M"/>
    <x v="4"/>
    <n v="76940"/>
    <d v="2023-07-28T00:00:00"/>
    <n v="27082"/>
    <x v="2"/>
    <n v="28"/>
  </r>
  <r>
    <n v="82"/>
    <s v="Richard Williams"/>
    <n v="20"/>
    <s v="F"/>
    <x v="0"/>
    <n v="64523"/>
    <d v="2021-04-28T00:00:00"/>
    <n v="35187"/>
    <x v="0"/>
    <n v="25"/>
  </r>
  <r>
    <n v="83"/>
    <s v="Lori Hamilton"/>
    <n v="49"/>
    <s v="F"/>
    <x v="2"/>
    <n v="38871"/>
    <d v="2017-01-18T00:00:00"/>
    <n v="32084"/>
    <x v="1"/>
    <n v="34"/>
  </r>
  <r>
    <n v="84"/>
    <s v="David Taylor"/>
    <n v="27"/>
    <s v="M"/>
    <x v="3"/>
    <n v="39090"/>
    <d v="2023-01-21T00:00:00"/>
    <n v="19756"/>
    <x v="0"/>
    <n v="43"/>
  </r>
  <r>
    <n v="85"/>
    <s v="Jeremy Beck"/>
    <n v="28"/>
    <s v="M"/>
    <x v="2"/>
    <n v="65939"/>
    <d v="2019-11-07T00:00:00"/>
    <n v="23065"/>
    <x v="1"/>
    <n v="24"/>
  </r>
  <r>
    <n v="86"/>
    <s v="Julie Barber"/>
    <n v="41"/>
    <s v="F"/>
    <x v="4"/>
    <n v="60367"/>
    <d v="2017-09-26T00:00:00"/>
    <n v="16439"/>
    <x v="1"/>
    <n v="29"/>
  </r>
  <r>
    <n v="87"/>
    <s v="Nancy Bishop"/>
    <n v="44"/>
    <s v="F"/>
    <x v="2"/>
    <n v="44276"/>
    <d v="2015-04-30T00:00:00"/>
    <n v="38522"/>
    <x v="3"/>
    <n v="26"/>
  </r>
  <r>
    <n v="88"/>
    <s v="Aaron Bates"/>
    <n v="24"/>
    <s v="F"/>
    <x v="4"/>
    <n v="50630"/>
    <d v="2018-12-06T00:00:00"/>
    <n v="12662"/>
    <x v="2"/>
    <n v="38"/>
  </r>
  <r>
    <n v="89"/>
    <s v="Jorge Harris"/>
    <n v="26"/>
    <s v="F"/>
    <x v="4"/>
    <n v="44082"/>
    <d v="2024-06-13T00:00:00"/>
    <n v="27956"/>
    <x v="3"/>
    <n v="42"/>
  </r>
  <r>
    <n v="90"/>
    <s v="Charlene Gomez"/>
    <n v="22"/>
    <s v="F"/>
    <x v="3"/>
    <n v="46592"/>
    <d v="2015-01-23T00:00:00"/>
    <n v="11073"/>
    <x v="1"/>
    <n v="26"/>
  </r>
  <r>
    <n v="91"/>
    <s v="Yolanda Heath"/>
    <n v="28"/>
    <s v="F"/>
    <x v="3"/>
    <n v="59613"/>
    <d v="2023-10-18T00:00:00"/>
    <n v="32024"/>
    <x v="0"/>
    <n v="41"/>
  </r>
  <r>
    <n v="92"/>
    <s v="Steven Ali"/>
    <n v="50"/>
    <s v="M"/>
    <x v="0"/>
    <n v="58254"/>
    <d v="2019-03-29T00:00:00"/>
    <n v="24398"/>
    <x v="0"/>
    <n v="22"/>
  </r>
  <r>
    <n v="93"/>
    <s v="Sandra Sims"/>
    <n v="51"/>
    <s v="F"/>
    <x v="0"/>
    <n v="32448"/>
    <d v="2018-07-09T00:00:00"/>
    <n v="39487"/>
    <x v="3"/>
    <n v="42"/>
  </r>
  <r>
    <n v="94"/>
    <s v="Jonathon Donovan"/>
    <n v="49"/>
    <s v="M"/>
    <x v="0"/>
    <n v="67377"/>
    <d v="2023-02-14T00:00:00"/>
    <n v="38185"/>
    <x v="2"/>
    <n v="51"/>
  </r>
  <r>
    <n v="95"/>
    <s v="Robert Trujillo"/>
    <n v="49"/>
    <s v="M"/>
    <x v="0"/>
    <n v="66570"/>
    <d v="2024-01-12T00:00:00"/>
    <n v="21575"/>
    <x v="2"/>
    <n v="56"/>
  </r>
  <r>
    <n v="96"/>
    <s v="Ryan Brown"/>
    <n v="40"/>
    <s v="F"/>
    <x v="3"/>
    <n v="40862"/>
    <d v="2019-03-05T00:00:00"/>
    <n v="13911"/>
    <x v="1"/>
    <n v="26"/>
  </r>
  <r>
    <n v="97"/>
    <s v="Candice Figueroa"/>
    <n v="20"/>
    <s v="M"/>
    <x v="2"/>
    <n v="37827"/>
    <d v="2018-06-23T00:00:00"/>
    <n v="36655"/>
    <x v="0"/>
    <n v="28"/>
  </r>
  <r>
    <n v="98"/>
    <s v="Daniel Mitchell"/>
    <n v="22"/>
    <s v="F"/>
    <x v="0"/>
    <n v="65539"/>
    <d v="2023-01-30T00:00:00"/>
    <n v="21102"/>
    <x v="3"/>
    <n v="40"/>
  </r>
  <r>
    <n v="99"/>
    <s v="Henry Whitney"/>
    <n v="39"/>
    <s v="F"/>
    <x v="3"/>
    <n v="43063"/>
    <d v="2023-05-13T00:00:00"/>
    <n v="36315"/>
    <x v="2"/>
    <n v="51"/>
  </r>
  <r>
    <n v="100"/>
    <s v="Sheri Warren"/>
    <n v="52"/>
    <s v="M"/>
    <x v="0"/>
    <n v="76115"/>
    <d v="2017-12-02T00:00:00"/>
    <n v="37613"/>
    <x v="1"/>
    <n v="44"/>
  </r>
  <r>
    <n v="101"/>
    <s v="Jeffrey West"/>
    <n v="37"/>
    <s v="M"/>
    <x v="0"/>
    <n v="79682"/>
    <d v="2023-10-20T00:00:00"/>
    <n v="13747"/>
    <x v="3"/>
    <n v="39"/>
  </r>
  <r>
    <n v="102"/>
    <s v="Samantha Mcneil MD"/>
    <n v="24"/>
    <s v="M"/>
    <x v="1"/>
    <n v="62476"/>
    <d v="2024-04-08T00:00:00"/>
    <n v="22606"/>
    <x v="3"/>
    <n v="56"/>
  </r>
  <r>
    <n v="103"/>
    <s v="Tyler Sanchez"/>
    <n v="54"/>
    <s v="F"/>
    <x v="1"/>
    <n v="74601"/>
    <d v="2020-03-21T00:00:00"/>
    <n v="35571"/>
    <x v="3"/>
    <n v="23"/>
  </r>
  <r>
    <n v="104"/>
    <s v="Evan Scott"/>
    <n v="41"/>
    <s v="M"/>
    <x v="0"/>
    <n v="40856"/>
    <d v="2016-07-16T00:00:00"/>
    <n v="27112"/>
    <x v="3"/>
    <n v="49"/>
  </r>
  <r>
    <n v="105"/>
    <s v="David Duffy"/>
    <n v="56"/>
    <s v="M"/>
    <x v="2"/>
    <n v="47261"/>
    <d v="2016-09-24T00:00:00"/>
    <n v="31585"/>
    <x v="3"/>
    <n v="21"/>
  </r>
  <r>
    <n v="106"/>
    <s v="Caleb Schwartz"/>
    <n v="23"/>
    <s v="M"/>
    <x v="3"/>
    <n v="43021"/>
    <d v="2022-09-12T00:00:00"/>
    <n v="18918"/>
    <x v="3"/>
    <n v="37"/>
  </r>
  <r>
    <n v="107"/>
    <s v="Andrea Elliott"/>
    <n v="58"/>
    <s v="F"/>
    <x v="3"/>
    <n v="43933"/>
    <d v="2015-08-18T00:00:00"/>
    <n v="32242"/>
    <x v="0"/>
    <n v="34"/>
  </r>
  <r>
    <n v="108"/>
    <s v="Anthony Kirby"/>
    <n v="24"/>
    <s v="M"/>
    <x v="1"/>
    <n v="41324"/>
    <d v="2018-04-10T00:00:00"/>
    <n v="19856"/>
    <x v="1"/>
    <n v="55"/>
  </r>
  <r>
    <n v="109"/>
    <s v="Jerry Vance"/>
    <n v="28"/>
    <s v="M"/>
    <x v="3"/>
    <n v="43941"/>
    <d v="2020-08-21T00:00:00"/>
    <n v="28005"/>
    <x v="0"/>
    <n v="28"/>
  </r>
  <r>
    <n v="110"/>
    <s v="Candice Koch"/>
    <n v="56"/>
    <s v="F"/>
    <x v="4"/>
    <n v="72463"/>
    <d v="2020-01-29T00:00:00"/>
    <n v="15511"/>
    <x v="1"/>
    <n v="32"/>
  </r>
  <r>
    <n v="111"/>
    <s v="Debra Jennings"/>
    <n v="53"/>
    <s v="M"/>
    <x v="2"/>
    <n v="33591"/>
    <d v="2019-05-18T00:00:00"/>
    <n v="12276"/>
    <x v="2"/>
    <n v="38"/>
  </r>
  <r>
    <n v="112"/>
    <s v="Nichole Taylor"/>
    <n v="30"/>
    <s v="M"/>
    <x v="3"/>
    <n v="39047"/>
    <d v="2022-09-26T00:00:00"/>
    <n v="28398"/>
    <x v="0"/>
    <n v="25"/>
  </r>
  <r>
    <n v="113"/>
    <s v="Patricia Richard"/>
    <n v="28"/>
    <s v="M"/>
    <x v="4"/>
    <n v="67255"/>
    <d v="2017-09-17T00:00:00"/>
    <n v="27117"/>
    <x v="1"/>
    <n v="25"/>
  </r>
  <r>
    <n v="114"/>
    <s v="Edward Kim"/>
    <n v="58"/>
    <s v="M"/>
    <x v="3"/>
    <n v="37610"/>
    <d v="2019-02-04T00:00:00"/>
    <n v="13505"/>
    <x v="3"/>
    <n v="41"/>
  </r>
  <r>
    <n v="115"/>
    <s v="Sonia Burns"/>
    <n v="40"/>
    <s v="F"/>
    <x v="1"/>
    <n v="72740"/>
    <d v="2017-01-09T00:00:00"/>
    <n v="36502"/>
    <x v="3"/>
    <n v="57"/>
  </r>
  <r>
    <n v="116"/>
    <s v="Chelsea Chapman"/>
    <n v="30"/>
    <s v="M"/>
    <x v="1"/>
    <n v="70516"/>
    <d v="2017-10-09T00:00:00"/>
    <n v="19645"/>
    <x v="3"/>
    <n v="55"/>
  </r>
  <r>
    <n v="117"/>
    <s v="Dr. Tammy Madden"/>
    <n v="52"/>
    <s v="M"/>
    <x v="3"/>
    <n v="54788"/>
    <d v="2019-01-13T00:00:00"/>
    <n v="10595"/>
    <x v="2"/>
    <n v="39"/>
  </r>
  <r>
    <n v="118"/>
    <s v="Kristen Gonzalez"/>
    <n v="25"/>
    <s v="M"/>
    <x v="4"/>
    <n v="32584"/>
    <d v="2017-12-28T00:00:00"/>
    <n v="14730"/>
    <x v="3"/>
    <n v="60"/>
  </r>
  <r>
    <n v="119"/>
    <s v="Daniel Morales"/>
    <n v="24"/>
    <s v="M"/>
    <x v="2"/>
    <n v="56707"/>
    <d v="2016-03-10T00:00:00"/>
    <n v="19419"/>
    <x v="0"/>
    <n v="35"/>
  </r>
  <r>
    <n v="120"/>
    <s v="Susan Allen"/>
    <n v="23"/>
    <s v="M"/>
    <x v="3"/>
    <n v="73126"/>
    <d v="2019-12-12T00:00:00"/>
    <n v="39227"/>
    <x v="2"/>
    <n v="39"/>
  </r>
  <r>
    <n v="121"/>
    <s v="Frank Gibson"/>
    <n v="47"/>
    <s v="M"/>
    <x v="1"/>
    <n v="57750"/>
    <d v="2020-01-10T00:00:00"/>
    <n v="18644"/>
    <x v="0"/>
    <n v="38"/>
  </r>
  <r>
    <n v="122"/>
    <s v="Lindsey Cook"/>
    <n v="47"/>
    <s v="F"/>
    <x v="3"/>
    <n v="62476"/>
    <d v="2021-11-30T00:00:00"/>
    <n v="30287"/>
    <x v="2"/>
    <n v="23"/>
  </r>
  <r>
    <n v="123"/>
    <s v="Mallory Garcia"/>
    <n v="49"/>
    <s v="F"/>
    <x v="1"/>
    <n v="53691"/>
    <d v="2015-12-22T00:00:00"/>
    <n v="18177"/>
    <x v="1"/>
    <n v="47"/>
  </r>
  <r>
    <n v="124"/>
    <s v="Jonathan Dixon"/>
    <n v="55"/>
    <s v="M"/>
    <x v="2"/>
    <n v="32296"/>
    <d v="2017-12-30T00:00:00"/>
    <n v="36702"/>
    <x v="3"/>
    <n v="48"/>
  </r>
  <r>
    <n v="125"/>
    <s v="Erin Morton"/>
    <n v="48"/>
    <s v="M"/>
    <x v="2"/>
    <n v="60772"/>
    <d v="2020-11-10T00:00:00"/>
    <n v="37823"/>
    <x v="0"/>
    <n v="38"/>
  </r>
  <r>
    <n v="126"/>
    <s v="Julie Anderson"/>
    <n v="20"/>
    <s v="M"/>
    <x v="4"/>
    <n v="79060"/>
    <d v="2024-02-19T00:00:00"/>
    <n v="12135"/>
    <x v="0"/>
    <n v="59"/>
  </r>
  <r>
    <n v="127"/>
    <s v="Robert Moore"/>
    <n v="49"/>
    <s v="F"/>
    <x v="2"/>
    <n v="58083"/>
    <d v="2023-01-17T00:00:00"/>
    <n v="30782"/>
    <x v="2"/>
    <n v="56"/>
  </r>
  <r>
    <n v="128"/>
    <s v="Jason Hernandez"/>
    <n v="41"/>
    <s v="M"/>
    <x v="2"/>
    <n v="74168"/>
    <d v="2016-05-18T00:00:00"/>
    <n v="17297"/>
    <x v="1"/>
    <n v="50"/>
  </r>
  <r>
    <n v="129"/>
    <s v="Brittany Hughes"/>
    <n v="36"/>
    <s v="F"/>
    <x v="1"/>
    <n v="37109"/>
    <d v="2021-02-21T00:00:00"/>
    <n v="34181"/>
    <x v="1"/>
    <n v="60"/>
  </r>
  <r>
    <n v="130"/>
    <s v="Bianca Kim"/>
    <n v="30"/>
    <s v="M"/>
    <x v="0"/>
    <n v="42519"/>
    <d v="2017-10-14T00:00:00"/>
    <n v="35171"/>
    <x v="3"/>
    <n v="31"/>
  </r>
  <r>
    <n v="131"/>
    <s v="Kathleen Reed"/>
    <n v="59"/>
    <s v="M"/>
    <x v="4"/>
    <n v="35096"/>
    <d v="2015-11-16T00:00:00"/>
    <n v="12270"/>
    <x v="3"/>
    <n v="21"/>
  </r>
  <r>
    <n v="132"/>
    <s v="Dr. Timothy Becker"/>
    <n v="59"/>
    <s v="F"/>
    <x v="1"/>
    <n v="42158"/>
    <d v="2023-04-24T00:00:00"/>
    <n v="36938"/>
    <x v="3"/>
    <n v="46"/>
  </r>
  <r>
    <n v="133"/>
    <s v="Michael Miller"/>
    <n v="40"/>
    <s v="F"/>
    <x v="1"/>
    <n v="74324"/>
    <d v="2022-11-01T00:00:00"/>
    <n v="10779"/>
    <x v="0"/>
    <n v="46"/>
  </r>
  <r>
    <n v="134"/>
    <s v="Michelle Austin"/>
    <n v="56"/>
    <s v="M"/>
    <x v="4"/>
    <n v="43241"/>
    <d v="2016-03-03T00:00:00"/>
    <n v="30260"/>
    <x v="0"/>
    <n v="50"/>
  </r>
  <r>
    <n v="135"/>
    <s v="Gary Gibson"/>
    <n v="26"/>
    <s v="M"/>
    <x v="0"/>
    <n v="72907"/>
    <d v="2017-11-19T00:00:00"/>
    <n v="34641"/>
    <x v="2"/>
    <n v="43"/>
  </r>
  <r>
    <n v="136"/>
    <s v="Catherine Roberts"/>
    <n v="44"/>
    <s v="M"/>
    <x v="4"/>
    <n v="43747"/>
    <d v="2018-03-30T00:00:00"/>
    <n v="33232"/>
    <x v="0"/>
    <n v="31"/>
  </r>
  <r>
    <n v="137"/>
    <s v="Andrea Williams"/>
    <n v="40"/>
    <s v="F"/>
    <x v="2"/>
    <n v="46491"/>
    <d v="2018-05-14T00:00:00"/>
    <n v="26996"/>
    <x v="0"/>
    <n v="47"/>
  </r>
  <r>
    <n v="138"/>
    <s v="Robert Williams"/>
    <n v="55"/>
    <s v="F"/>
    <x v="1"/>
    <n v="47731"/>
    <d v="2015-04-17T00:00:00"/>
    <n v="16639"/>
    <x v="1"/>
    <n v="57"/>
  </r>
  <r>
    <n v="139"/>
    <s v="Gabrielle Maddox"/>
    <n v="25"/>
    <s v="F"/>
    <x v="2"/>
    <n v="69901"/>
    <d v="2023-05-18T00:00:00"/>
    <n v="37582"/>
    <x v="3"/>
    <n v="46"/>
  </r>
  <r>
    <n v="140"/>
    <s v="Jack Wilson"/>
    <n v="48"/>
    <s v="F"/>
    <x v="0"/>
    <n v="78937"/>
    <d v="2022-05-10T00:00:00"/>
    <n v="12146"/>
    <x v="0"/>
    <n v="60"/>
  </r>
  <r>
    <n v="141"/>
    <s v="Travis Ramirez"/>
    <n v="41"/>
    <s v="M"/>
    <x v="3"/>
    <n v="74925"/>
    <d v="2017-08-24T00:00:00"/>
    <n v="24266"/>
    <x v="0"/>
    <n v="32"/>
  </r>
  <r>
    <n v="142"/>
    <s v="Dylan Barnes"/>
    <n v="57"/>
    <s v="F"/>
    <x v="1"/>
    <n v="58486"/>
    <d v="2024-06-10T00:00:00"/>
    <n v="34805"/>
    <x v="0"/>
    <n v="60"/>
  </r>
  <r>
    <n v="143"/>
    <s v="Adam Lozano"/>
    <n v="42"/>
    <s v="M"/>
    <x v="2"/>
    <n v="64296"/>
    <d v="2020-03-25T00:00:00"/>
    <n v="14122"/>
    <x v="3"/>
    <n v="30"/>
  </r>
  <r>
    <n v="144"/>
    <s v="Brianna Nelson"/>
    <n v="32"/>
    <s v="M"/>
    <x v="0"/>
    <n v="45459"/>
    <d v="2021-06-16T00:00:00"/>
    <n v="14152"/>
    <x v="3"/>
    <n v="20"/>
  </r>
  <r>
    <n v="145"/>
    <s v="Shelby Gonzales"/>
    <n v="27"/>
    <s v="M"/>
    <x v="0"/>
    <n v="48643"/>
    <d v="2020-04-22T00:00:00"/>
    <n v="37173"/>
    <x v="3"/>
    <n v="42"/>
  </r>
  <r>
    <n v="146"/>
    <s v="Brenda Roberts"/>
    <n v="47"/>
    <s v="F"/>
    <x v="0"/>
    <n v="30655"/>
    <d v="2020-03-21T00:00:00"/>
    <n v="11775"/>
    <x v="2"/>
    <n v="20"/>
  </r>
  <r>
    <n v="147"/>
    <s v="Steven Riggs"/>
    <n v="33"/>
    <s v="F"/>
    <x v="4"/>
    <n v="40055"/>
    <d v="2022-07-24T00:00:00"/>
    <n v="34271"/>
    <x v="2"/>
    <n v="53"/>
  </r>
  <r>
    <n v="148"/>
    <s v="Melinda Meyers"/>
    <n v="32"/>
    <s v="M"/>
    <x v="0"/>
    <n v="61996"/>
    <d v="2015-08-31T00:00:00"/>
    <n v="27635"/>
    <x v="1"/>
    <n v="38"/>
  </r>
  <r>
    <n v="149"/>
    <s v="Matthew Gibson"/>
    <n v="35"/>
    <s v="M"/>
    <x v="0"/>
    <n v="74165"/>
    <d v="2017-05-07T00:00:00"/>
    <n v="26800"/>
    <x v="3"/>
    <n v="57"/>
  </r>
  <r>
    <n v="150"/>
    <s v="Cody Hickman"/>
    <n v="44"/>
    <s v="F"/>
    <x v="3"/>
    <n v="70831"/>
    <d v="2020-09-03T00:00:00"/>
    <n v="16156"/>
    <x v="2"/>
    <n v="52"/>
  </r>
  <r>
    <n v="151"/>
    <s v="Michelle Smith"/>
    <n v="39"/>
    <s v="F"/>
    <x v="4"/>
    <n v="64877"/>
    <d v="2023-08-21T00:00:00"/>
    <n v="10425"/>
    <x v="0"/>
    <n v="22"/>
  </r>
  <r>
    <n v="152"/>
    <s v="Kelly Williams"/>
    <n v="57"/>
    <s v="F"/>
    <x v="3"/>
    <n v="68905"/>
    <d v="2019-02-18T00:00:00"/>
    <n v="32750"/>
    <x v="1"/>
    <n v="57"/>
  </r>
  <r>
    <n v="153"/>
    <s v="Benjamin Kirby"/>
    <n v="58"/>
    <s v="F"/>
    <x v="1"/>
    <n v="61268"/>
    <d v="2019-07-27T00:00:00"/>
    <n v="21569"/>
    <x v="2"/>
    <n v="47"/>
  </r>
  <r>
    <n v="154"/>
    <s v="Erika Bradley"/>
    <n v="51"/>
    <s v="M"/>
    <x v="1"/>
    <n v="45143"/>
    <d v="2015-07-23T00:00:00"/>
    <n v="18063"/>
    <x v="3"/>
    <n v="30"/>
  </r>
  <r>
    <n v="155"/>
    <s v="Nicholas Gamble"/>
    <n v="47"/>
    <s v="M"/>
    <x v="4"/>
    <n v="64181"/>
    <d v="2022-09-30T00:00:00"/>
    <n v="34507"/>
    <x v="0"/>
    <n v="22"/>
  </r>
  <r>
    <n v="156"/>
    <s v="David Duffy"/>
    <n v="55"/>
    <s v="F"/>
    <x v="0"/>
    <n v="58898"/>
    <d v="2015-03-22T00:00:00"/>
    <n v="38150"/>
    <x v="0"/>
    <n v="42"/>
  </r>
  <r>
    <n v="157"/>
    <s v="Jacqueline Reed"/>
    <n v="31"/>
    <s v="M"/>
    <x v="2"/>
    <n v="67654"/>
    <d v="2015-04-19T00:00:00"/>
    <n v="39106"/>
    <x v="2"/>
    <n v="49"/>
  </r>
  <r>
    <n v="158"/>
    <s v="Becky Williams"/>
    <n v="45"/>
    <s v="F"/>
    <x v="4"/>
    <n v="60860"/>
    <d v="2015-12-13T00:00:00"/>
    <n v="37379"/>
    <x v="2"/>
    <n v="59"/>
  </r>
  <r>
    <n v="159"/>
    <s v="Jennifer Myers"/>
    <n v="48"/>
    <s v="F"/>
    <x v="3"/>
    <n v="61305"/>
    <d v="2022-04-28T00:00:00"/>
    <n v="24748"/>
    <x v="3"/>
    <n v="60"/>
  </r>
  <r>
    <n v="160"/>
    <s v="Ashley Wilson"/>
    <n v="44"/>
    <s v="M"/>
    <x v="3"/>
    <n v="65012"/>
    <d v="2017-04-17T00:00:00"/>
    <n v="13558"/>
    <x v="2"/>
    <n v="50"/>
  </r>
  <r>
    <n v="161"/>
    <s v="Michael West"/>
    <n v="21"/>
    <s v="F"/>
    <x v="1"/>
    <n v="77402"/>
    <d v="2022-07-11T00:00:00"/>
    <n v="14394"/>
    <x v="1"/>
    <n v="45"/>
  </r>
  <r>
    <n v="162"/>
    <s v="Ryan Boyle"/>
    <n v="38"/>
    <s v="F"/>
    <x v="4"/>
    <n v="48827"/>
    <d v="2020-07-31T00:00:00"/>
    <n v="23493"/>
    <x v="0"/>
    <n v="48"/>
  </r>
  <r>
    <n v="163"/>
    <s v="Laura White"/>
    <n v="59"/>
    <s v="F"/>
    <x v="4"/>
    <n v="39475"/>
    <d v="2020-05-07T00:00:00"/>
    <n v="32807"/>
    <x v="2"/>
    <n v="56"/>
  </r>
  <r>
    <n v="164"/>
    <s v="Megan Richardson"/>
    <n v="53"/>
    <s v="M"/>
    <x v="0"/>
    <n v="33511"/>
    <d v="2023-06-21T00:00:00"/>
    <n v="39643"/>
    <x v="1"/>
    <n v="20"/>
  </r>
  <r>
    <n v="165"/>
    <s v="Johnny Bishop"/>
    <n v="40"/>
    <s v="M"/>
    <x v="2"/>
    <n v="53198"/>
    <d v="2018-05-14T00:00:00"/>
    <n v="18370"/>
    <x v="3"/>
    <n v="31"/>
  </r>
  <r>
    <n v="166"/>
    <s v="James Riddle"/>
    <n v="38"/>
    <s v="M"/>
    <x v="3"/>
    <n v="78013"/>
    <d v="2024-07-10T00:00:00"/>
    <n v="20000"/>
    <x v="1"/>
    <n v="38"/>
  </r>
  <r>
    <n v="167"/>
    <s v="Kristina Tyler"/>
    <n v="42"/>
    <s v="M"/>
    <x v="0"/>
    <n v="58229"/>
    <d v="2019-09-07T00:00:00"/>
    <n v="35960"/>
    <x v="3"/>
    <n v="39"/>
  </r>
  <r>
    <n v="168"/>
    <s v="Diana Cortez"/>
    <n v="35"/>
    <s v="M"/>
    <x v="2"/>
    <n v="43487"/>
    <d v="2016-01-23T00:00:00"/>
    <n v="31341"/>
    <x v="2"/>
    <n v="36"/>
  </r>
  <r>
    <n v="169"/>
    <s v="Breanna Perez"/>
    <n v="50"/>
    <s v="M"/>
    <x v="2"/>
    <n v="66075"/>
    <d v="2017-05-17T00:00:00"/>
    <n v="13992"/>
    <x v="0"/>
    <n v="42"/>
  </r>
  <r>
    <n v="170"/>
    <s v="Manuel Braun"/>
    <n v="40"/>
    <s v="M"/>
    <x v="3"/>
    <n v="75366"/>
    <d v="2016-09-10T00:00:00"/>
    <n v="36286"/>
    <x v="1"/>
    <n v="35"/>
  </r>
  <r>
    <n v="171"/>
    <s v="Timothy Wilkinson"/>
    <n v="41"/>
    <s v="F"/>
    <x v="3"/>
    <n v="39006"/>
    <d v="2019-07-15T00:00:00"/>
    <n v="39466"/>
    <x v="2"/>
    <n v="40"/>
  </r>
  <r>
    <n v="172"/>
    <s v="Matthew Miller"/>
    <n v="40"/>
    <s v="F"/>
    <x v="4"/>
    <n v="51182"/>
    <d v="2023-09-18T00:00:00"/>
    <n v="10283"/>
    <x v="0"/>
    <n v="27"/>
  </r>
  <r>
    <n v="173"/>
    <s v="Eric Parker"/>
    <n v="43"/>
    <s v="M"/>
    <x v="0"/>
    <n v="67044"/>
    <d v="2015-10-14T00:00:00"/>
    <n v="36781"/>
    <x v="2"/>
    <n v="40"/>
  </r>
  <r>
    <n v="174"/>
    <s v="Mary Austin"/>
    <n v="57"/>
    <s v="F"/>
    <x v="4"/>
    <n v="64841"/>
    <d v="2021-07-06T00:00:00"/>
    <n v="35393"/>
    <x v="2"/>
    <n v="34"/>
  </r>
  <r>
    <n v="175"/>
    <s v="Mark Glass"/>
    <n v="20"/>
    <s v="F"/>
    <x v="1"/>
    <n v="72477"/>
    <d v="2021-07-07T00:00:00"/>
    <n v="10726"/>
    <x v="1"/>
    <n v="58"/>
  </r>
  <r>
    <n v="176"/>
    <s v="Anthony Castillo"/>
    <n v="51"/>
    <s v="F"/>
    <x v="1"/>
    <n v="35473"/>
    <d v="2023-05-06T00:00:00"/>
    <n v="22612"/>
    <x v="2"/>
    <n v="25"/>
  </r>
  <r>
    <n v="177"/>
    <s v="Larry Fuller PhD"/>
    <n v="43"/>
    <s v="F"/>
    <x v="3"/>
    <n v="35951"/>
    <d v="2016-03-08T00:00:00"/>
    <n v="17614"/>
    <x v="3"/>
    <n v="52"/>
  </r>
  <r>
    <n v="178"/>
    <s v="William Larsen"/>
    <n v="22"/>
    <s v="F"/>
    <x v="4"/>
    <n v="44599"/>
    <d v="2020-04-24T00:00:00"/>
    <n v="12888"/>
    <x v="2"/>
    <n v="25"/>
  </r>
  <r>
    <n v="179"/>
    <s v="Curtis Thompson"/>
    <n v="56"/>
    <s v="M"/>
    <x v="1"/>
    <n v="34957"/>
    <d v="2020-07-24T00:00:00"/>
    <n v="33112"/>
    <x v="3"/>
    <n v="54"/>
  </r>
  <r>
    <n v="180"/>
    <s v="Keith Williams"/>
    <n v="25"/>
    <s v="M"/>
    <x v="2"/>
    <n v="42559"/>
    <d v="2020-09-16T00:00:00"/>
    <n v="20838"/>
    <x v="3"/>
    <n v="45"/>
  </r>
  <r>
    <n v="181"/>
    <s v="Catherine Patton"/>
    <n v="34"/>
    <s v="F"/>
    <x v="0"/>
    <n v="56023"/>
    <d v="2017-06-27T00:00:00"/>
    <n v="18735"/>
    <x v="1"/>
    <n v="46"/>
  </r>
  <r>
    <n v="182"/>
    <s v="David Bird"/>
    <n v="58"/>
    <s v="M"/>
    <x v="0"/>
    <n v="44123"/>
    <d v="2018-05-27T00:00:00"/>
    <n v="39503"/>
    <x v="0"/>
    <n v="27"/>
  </r>
  <r>
    <n v="183"/>
    <s v="Lydia Jones"/>
    <n v="41"/>
    <s v="M"/>
    <x v="0"/>
    <n v="31425"/>
    <d v="2020-12-24T00:00:00"/>
    <n v="15952"/>
    <x v="1"/>
    <n v="20"/>
  </r>
  <r>
    <n v="184"/>
    <s v="Thomas Yates"/>
    <n v="49"/>
    <s v="F"/>
    <x v="2"/>
    <n v="77111"/>
    <d v="2021-02-14T00:00:00"/>
    <n v="13838"/>
    <x v="0"/>
    <n v="22"/>
  </r>
  <r>
    <n v="185"/>
    <s v="Kimberly Stewart"/>
    <n v="50"/>
    <s v="F"/>
    <x v="0"/>
    <n v="49236"/>
    <d v="2018-12-12T00:00:00"/>
    <n v="16487"/>
    <x v="0"/>
    <n v="50"/>
  </r>
  <r>
    <n v="186"/>
    <s v="Mr. Jeffery Tyler"/>
    <n v="37"/>
    <s v="F"/>
    <x v="3"/>
    <n v="73975"/>
    <d v="2015-12-07T00:00:00"/>
    <n v="27092"/>
    <x v="1"/>
    <n v="39"/>
  </r>
  <r>
    <n v="187"/>
    <s v="Michael Soto"/>
    <n v="42"/>
    <s v="M"/>
    <x v="2"/>
    <n v="56023"/>
    <d v="2018-04-27T00:00:00"/>
    <n v="12903"/>
    <x v="2"/>
    <n v="48"/>
  </r>
  <r>
    <n v="188"/>
    <s v="Daniel Allen"/>
    <n v="45"/>
    <s v="M"/>
    <x v="2"/>
    <n v="41548"/>
    <d v="2020-10-11T00:00:00"/>
    <n v="37035"/>
    <x v="0"/>
    <n v="26"/>
  </r>
  <r>
    <n v="189"/>
    <s v="Jonathon Cline"/>
    <n v="52"/>
    <s v="F"/>
    <x v="2"/>
    <n v="78838"/>
    <d v="2017-12-02T00:00:00"/>
    <n v="14615"/>
    <x v="1"/>
    <n v="28"/>
  </r>
  <r>
    <n v="190"/>
    <s v="Justin Hale"/>
    <n v="48"/>
    <s v="F"/>
    <x v="4"/>
    <n v="37488"/>
    <d v="2018-04-09T00:00:00"/>
    <n v="29838"/>
    <x v="2"/>
    <n v="47"/>
  </r>
  <r>
    <n v="191"/>
    <s v="Keith Lewis"/>
    <n v="25"/>
    <s v="M"/>
    <x v="3"/>
    <n v="37793"/>
    <d v="2023-12-26T00:00:00"/>
    <n v="17507"/>
    <x v="3"/>
    <n v="24"/>
  </r>
  <r>
    <n v="192"/>
    <s v="Miss Linda Murray"/>
    <n v="49"/>
    <s v="F"/>
    <x v="0"/>
    <n v="57691"/>
    <d v="2020-03-24T00:00:00"/>
    <n v="29163"/>
    <x v="0"/>
    <n v="43"/>
  </r>
  <r>
    <n v="193"/>
    <s v="Cynthia Thompson"/>
    <n v="24"/>
    <s v="F"/>
    <x v="0"/>
    <n v="44070"/>
    <d v="2022-04-01T00:00:00"/>
    <n v="24662"/>
    <x v="1"/>
    <n v="36"/>
  </r>
  <r>
    <n v="194"/>
    <s v="Sherri Perez"/>
    <n v="28"/>
    <s v="M"/>
    <x v="2"/>
    <n v="70986"/>
    <d v="2018-12-27T00:00:00"/>
    <n v="10263"/>
    <x v="1"/>
    <n v="31"/>
  </r>
  <r>
    <n v="195"/>
    <s v="Dr. Anthony Lucero"/>
    <n v="53"/>
    <s v="F"/>
    <x v="3"/>
    <n v="36513"/>
    <d v="2020-01-05T00:00:00"/>
    <n v="22041"/>
    <x v="2"/>
    <n v="36"/>
  </r>
  <r>
    <n v="196"/>
    <s v="Kathy Mills"/>
    <n v="55"/>
    <s v="M"/>
    <x v="4"/>
    <n v="35073"/>
    <d v="2015-07-26T00:00:00"/>
    <n v="15778"/>
    <x v="3"/>
    <n v="42"/>
  </r>
  <r>
    <n v="197"/>
    <s v="Michael Mooney"/>
    <n v="41"/>
    <s v="M"/>
    <x v="1"/>
    <n v="62437"/>
    <d v="2021-01-01T00:00:00"/>
    <n v="20588"/>
    <x v="2"/>
    <n v="36"/>
  </r>
  <r>
    <n v="198"/>
    <s v="Erica Branch"/>
    <n v="44"/>
    <s v="M"/>
    <x v="2"/>
    <n v="33873"/>
    <d v="2016-03-02T00:00:00"/>
    <n v="32158"/>
    <x v="3"/>
    <n v="50"/>
  </r>
  <r>
    <n v="199"/>
    <s v="Heather Cook"/>
    <n v="39"/>
    <s v="M"/>
    <x v="0"/>
    <n v="72959"/>
    <d v="2017-11-04T00:00:00"/>
    <n v="17883"/>
    <x v="3"/>
    <n v="25"/>
  </r>
  <r>
    <n v="200"/>
    <s v="Christopher Ochoa"/>
    <n v="59"/>
    <s v="M"/>
    <x v="3"/>
    <n v="66546"/>
    <d v="2021-12-07T00:00:00"/>
    <n v="26898"/>
    <x v="1"/>
    <n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 1" cacheId="5" applyNumberFormats="0" applyBorderFormats="0" applyFontFormats="0" applyPatternFormats="0" applyAlignmentFormats="0" applyWidthHeightFormats="0" dataCaption="" updatedVersion="8" compact="0" compactData="0" chartFormat="16">
  <location ref="A1:G7" firstHeaderRow="1" firstDataRow="2" firstDataCol="1"/>
  <pivotFields count="10">
    <pivotField name="ID" compact="0" outline="0" multipleItemSelectionAllowed="1" showAll="0"/>
    <pivotField name="Name" compact="0" outline="0" multipleItemSelectionAllowed="1" showAll="0"/>
    <pivotField name="Age" compact="0" outline="0" multipleItemSelectionAllowed="1" showAll="0"/>
    <pivotField name="Gender" compact="0" outline="0" multipleItemSelectionAllowed="1" showAll="0"/>
    <pivotField name="Department" axis="axisCol" compact="0" outline="0" multipleItemSelectionAllowed="1" showAll="0" sortType="ascending">
      <items count="6">
        <item x="3"/>
        <item x="2"/>
        <item x="0"/>
        <item x="4"/>
        <item x="1"/>
        <item t="default"/>
      </items>
    </pivotField>
    <pivotField name="Salary" compact="0" outline="0" multipleItemSelectionAllowed="1" showAll="0"/>
    <pivotField name="Joining Date" compact="0" numFmtId="164" outline="0" multipleItemSelectionAllowed="1" showAll="0"/>
    <pivotField name="Sales" dataField="1" compact="0" outline="0" multipleItemSelectionAllowed="1" showAll="0"/>
    <pivotField name="Region" axis="axisRow" compact="0" outline="0" multipleItemSelectionAllowed="1" showAll="0" sortType="ascending">
      <items count="5">
        <item x="3"/>
        <item x="0"/>
        <item x="2"/>
        <item x="1"/>
        <item t="default"/>
      </items>
    </pivotField>
    <pivotField name="Project Hours" compact="0" outline="0" multipleItemSelectionAllowed="1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ales" fld="7" subtotal="average" baseField="8" baseItem="1" numFmtId="2"/>
  </dataFields>
  <formats count="1">
    <format dxfId="1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79E45F-8DD8-444E-B856-07E69FF9D081}" name="PivotTable16" cacheId="5" dataOnRows="1" applyNumberFormats="0" applyBorderFormats="0" applyFontFormats="0" applyPatternFormats="0" applyAlignmentFormats="0" applyWidthHeightFormats="1" dataCaption="Data" updatedVersion="8" showItems="0" showMultipleLabel="0" showMemberPropertyTips="0" useAutoFormatting="1" itemPrintTitles="1" showDropZones="0" indent="0" compact="0" compactData="0" gridDropZones="1" chartFormat="12">
  <location ref="A1:B8" firstHeaderRow="2" firstDataRow="2" firstDataCol="1"/>
  <pivotFields count="10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6">
        <item x="3"/>
        <item x="2"/>
        <item x="0"/>
        <item x="4"/>
        <item x="1"/>
        <item t="default"/>
      </items>
    </pivotField>
    <pivotField compact="0" outline="0" showAll="0" includeNewItemsInFilter="1"/>
    <pivotField compact="0" numFmtId="164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7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01"/>
  <sheetViews>
    <sheetView topLeftCell="P3" workbookViewId="0">
      <selection activeCell="M7" sqref="M7"/>
    </sheetView>
  </sheetViews>
  <sheetFormatPr defaultColWidth="12.6328125" defaultRowHeight="15.75" customHeight="1"/>
  <cols>
    <col min="1" max="1" width="8.08984375" customWidth="1"/>
    <col min="2" max="2" width="19.26953125" customWidth="1"/>
    <col min="13" max="13" width="38.453125" bestFit="1" customWidth="1"/>
    <col min="14" max="14" width="29.26953125" customWidth="1"/>
    <col min="15" max="15" width="31.453125" customWidth="1"/>
    <col min="16" max="16" width="7.36328125" customWidth="1"/>
    <col min="17" max="17" width="78.6328125" customWidth="1"/>
    <col min="18" max="18" width="14.90625" customWidth="1"/>
    <col min="19" max="19" width="10.90625" customWidth="1"/>
  </cols>
  <sheetData>
    <row r="1" spans="1:19" ht="15.7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</row>
    <row r="2" spans="1:19" ht="15.75" customHeight="1">
      <c r="A2" s="1">
        <v>1</v>
      </c>
      <c r="B2" s="1" t="s">
        <v>15</v>
      </c>
      <c r="C2" s="1">
        <v>35</v>
      </c>
      <c r="D2" s="1" t="s">
        <v>16</v>
      </c>
      <c r="E2" s="1" t="s">
        <v>17</v>
      </c>
      <c r="F2" s="1">
        <v>70986</v>
      </c>
      <c r="G2" s="2">
        <v>44354</v>
      </c>
      <c r="H2" s="1">
        <v>13394</v>
      </c>
      <c r="I2" s="1" t="s">
        <v>18</v>
      </c>
      <c r="J2" s="1">
        <v>44</v>
      </c>
      <c r="K2" s="27" t="str">
        <f t="shared" ref="K2:K201" si="0">IF($F2&gt;50000,"Above 50000","Below 50000")</f>
        <v>Above 50000</v>
      </c>
      <c r="L2" s="27" t="str" cm="1">
        <f t="array" ref="L2">_xlfn.IFS($J2&gt;=50,"EXCELLENT",$J2&gt;=40,"GOOD",$J2&gt;=30,"AVERAGE",$J2&lt;30,"POOR")</f>
        <v>GOOD</v>
      </c>
      <c r="M2" s="28" t="str">
        <f t="shared" ref="M2:M201" si="1">IF(AND($E2="HR",$I2="North"),IF($H2&gt;15000,"Above 15000","Below 15000")," ")</f>
        <v xml:space="preserve"> </v>
      </c>
      <c r="N2" s="27" t="str">
        <f t="shared" ref="N2:N201" si="2">IF(OR($E2="IT",$F2&gt;60000),"TRUE","FLASE")</f>
        <v>TRUE</v>
      </c>
      <c r="O2" s="27" t="b">
        <f t="shared" ref="O2:O201" si="3">NOT($E2="Marketing")</f>
        <v>1</v>
      </c>
    </row>
    <row r="3" spans="1:19" ht="15.75" customHeight="1">
      <c r="A3" s="1">
        <v>2</v>
      </c>
      <c r="B3" s="1" t="s">
        <v>19</v>
      </c>
      <c r="C3" s="1">
        <v>40</v>
      </c>
      <c r="D3" s="1" t="s">
        <v>20</v>
      </c>
      <c r="E3" s="1" t="s">
        <v>7</v>
      </c>
      <c r="F3" s="1">
        <v>63849</v>
      </c>
      <c r="G3" s="2">
        <v>44566</v>
      </c>
      <c r="H3" s="1">
        <v>28070</v>
      </c>
      <c r="I3" s="1" t="s">
        <v>18</v>
      </c>
      <c r="J3" s="1">
        <v>40</v>
      </c>
      <c r="K3" s="27" t="str">
        <f t="shared" si="0"/>
        <v>Above 50000</v>
      </c>
      <c r="L3" s="27" t="str" cm="1">
        <f t="array" ref="L3">_xlfn.IFS($J3&gt;=50,"EXCELLENT",$J3&gt;=40,"GOOD",$J3&gt;=30,"AVERAGE",$J3&lt;30,"POOR")</f>
        <v>GOOD</v>
      </c>
      <c r="M3" s="28" t="str">
        <f t="shared" si="1"/>
        <v xml:space="preserve"> </v>
      </c>
      <c r="N3" s="27" t="str">
        <f t="shared" si="2"/>
        <v>TRUE</v>
      </c>
      <c r="O3" s="27" t="b">
        <f t="shared" si="3"/>
        <v>1</v>
      </c>
      <c r="P3" s="5" t="s">
        <v>21</v>
      </c>
      <c r="Q3" s="6" t="s">
        <v>22</v>
      </c>
      <c r="S3" s="7">
        <f>SUMIF($E$2:$E$201,"Sales",$F$2:$F$201)</f>
        <v>1813735</v>
      </c>
    </row>
    <row r="4" spans="1:19" ht="15.75" customHeight="1">
      <c r="A4" s="1">
        <v>3</v>
      </c>
      <c r="B4" s="1" t="s">
        <v>23</v>
      </c>
      <c r="C4" s="1">
        <v>55</v>
      </c>
      <c r="D4" s="1" t="s">
        <v>20</v>
      </c>
      <c r="E4" s="1" t="s">
        <v>24</v>
      </c>
      <c r="F4" s="1">
        <v>52537</v>
      </c>
      <c r="G4" s="2">
        <v>44418</v>
      </c>
      <c r="H4" s="1">
        <v>38327</v>
      </c>
      <c r="I4" s="1" t="s">
        <v>25</v>
      </c>
      <c r="J4" s="1">
        <v>52</v>
      </c>
      <c r="K4" s="27" t="str">
        <f t="shared" si="0"/>
        <v>Above 50000</v>
      </c>
      <c r="L4" s="27" t="str" cm="1">
        <f t="array" ref="L4">_xlfn.IFS($J4&gt;=50,"EXCELLENT",$J4&gt;=40,"GOOD",$J4&gt;=30,"AVERAGE",$J4&lt;30,"POOR")</f>
        <v>EXCELLENT</v>
      </c>
      <c r="M4" s="28" t="str">
        <f t="shared" si="1"/>
        <v xml:space="preserve"> </v>
      </c>
      <c r="N4" s="27" t="str">
        <f t="shared" si="2"/>
        <v>FLASE</v>
      </c>
      <c r="O4" s="27" t="b">
        <f t="shared" si="3"/>
        <v>1</v>
      </c>
    </row>
    <row r="5" spans="1:19" ht="15.75" customHeight="1">
      <c r="A5" s="1">
        <v>4</v>
      </c>
      <c r="B5" s="1" t="s">
        <v>26</v>
      </c>
      <c r="C5" s="1">
        <v>44</v>
      </c>
      <c r="D5" s="1" t="s">
        <v>16</v>
      </c>
      <c r="E5" s="1" t="s">
        <v>27</v>
      </c>
      <c r="F5" s="1">
        <v>77358</v>
      </c>
      <c r="G5" s="2">
        <v>43385</v>
      </c>
      <c r="H5" s="1">
        <v>20413</v>
      </c>
      <c r="I5" s="1" t="s">
        <v>28</v>
      </c>
      <c r="J5" s="1">
        <v>38</v>
      </c>
      <c r="K5" s="27" t="str">
        <f t="shared" si="0"/>
        <v>Above 50000</v>
      </c>
      <c r="L5" s="27" t="str" cm="1">
        <f t="array" ref="L5">_xlfn.IFS($J5&gt;=50,"EXCELLENT",$J5&gt;=40,"GOOD",$J5&gt;=30,"AVERAGE",$J5&lt;30,"POOR")</f>
        <v>AVERAGE</v>
      </c>
      <c r="M5" s="28" t="str">
        <f t="shared" si="1"/>
        <v xml:space="preserve"> </v>
      </c>
      <c r="N5" s="27" t="str">
        <f t="shared" si="2"/>
        <v>TRUE</v>
      </c>
      <c r="O5" s="27" t="b">
        <f t="shared" si="3"/>
        <v>1</v>
      </c>
      <c r="P5" s="5" t="s">
        <v>29</v>
      </c>
      <c r="Q5" s="6" t="s">
        <v>30</v>
      </c>
      <c r="S5" s="7">
        <f>SUMIFS($F$2:$F$501,$E$2:$E$501,"IT",$J$2:$J$501,"&gt;35")</f>
        <v>1629219</v>
      </c>
    </row>
    <row r="6" spans="1:19" ht="15.75" customHeight="1">
      <c r="A6" s="1">
        <v>5</v>
      </c>
      <c r="B6" s="1" t="s">
        <v>31</v>
      </c>
      <c r="C6" s="1">
        <v>37</v>
      </c>
      <c r="D6" s="1" t="s">
        <v>20</v>
      </c>
      <c r="E6" s="1" t="s">
        <v>24</v>
      </c>
      <c r="F6" s="1">
        <v>70572</v>
      </c>
      <c r="G6" s="2">
        <v>43945</v>
      </c>
      <c r="H6" s="1">
        <v>31025</v>
      </c>
      <c r="I6" s="1" t="s">
        <v>32</v>
      </c>
      <c r="J6" s="1">
        <v>33</v>
      </c>
      <c r="K6" s="27" t="str">
        <f t="shared" si="0"/>
        <v>Above 50000</v>
      </c>
      <c r="L6" s="27" t="str" cm="1">
        <f t="array" ref="L6">_xlfn.IFS($J6&gt;=50,"EXCELLENT",$J6&gt;=40,"GOOD",$J6&gt;=30,"AVERAGE",$J6&lt;30,"POOR")</f>
        <v>AVERAGE</v>
      </c>
      <c r="M6" s="28" t="str">
        <f t="shared" si="1"/>
        <v xml:space="preserve"> </v>
      </c>
      <c r="N6" s="27" t="str">
        <f t="shared" si="2"/>
        <v>TRUE</v>
      </c>
      <c r="O6" s="27" t="b">
        <f t="shared" si="3"/>
        <v>1</v>
      </c>
      <c r="P6" s="8"/>
    </row>
    <row r="7" spans="1:19" ht="15.75" customHeight="1">
      <c r="A7" s="1">
        <v>6</v>
      </c>
      <c r="B7" s="1" t="s">
        <v>33</v>
      </c>
      <c r="C7" s="1">
        <v>44</v>
      </c>
      <c r="D7" s="1" t="s">
        <v>20</v>
      </c>
      <c r="E7" s="1" t="s">
        <v>7</v>
      </c>
      <c r="F7" s="1">
        <v>67081</v>
      </c>
      <c r="G7" s="2">
        <v>42465</v>
      </c>
      <c r="H7" s="1">
        <v>12096</v>
      </c>
      <c r="I7" s="1" t="s">
        <v>18</v>
      </c>
      <c r="J7" s="1">
        <v>28</v>
      </c>
      <c r="K7" s="27" t="str">
        <f t="shared" si="0"/>
        <v>Above 50000</v>
      </c>
      <c r="L7" s="27" t="str" cm="1">
        <f t="array" ref="L7">_xlfn.IFS($J7&gt;=50,"EXCELLENT",$J7&gt;=40,"GOOD",$J7&gt;=30,"AVERAGE",$J7&lt;30,"POOR")</f>
        <v>POOR</v>
      </c>
      <c r="M7" s="28" t="str">
        <f t="shared" si="1"/>
        <v xml:space="preserve"> </v>
      </c>
      <c r="N7" s="27" t="str">
        <f t="shared" si="2"/>
        <v>TRUE</v>
      </c>
      <c r="O7" s="27" t="b">
        <f t="shared" si="3"/>
        <v>1</v>
      </c>
      <c r="P7" s="5" t="s">
        <v>34</v>
      </c>
      <c r="Q7" s="6" t="s">
        <v>35</v>
      </c>
      <c r="S7" s="7">
        <f>COUNTIF($E$2:$E$501,"HR")</f>
        <v>44</v>
      </c>
    </row>
    <row r="8" spans="1:19" ht="15.75" customHeight="1">
      <c r="A8" s="1">
        <v>7</v>
      </c>
      <c r="B8" s="1" t="s">
        <v>36</v>
      </c>
      <c r="C8" s="1">
        <v>26</v>
      </c>
      <c r="D8" s="1" t="s">
        <v>16</v>
      </c>
      <c r="E8" s="1" t="s">
        <v>27</v>
      </c>
      <c r="F8" s="1">
        <v>53813</v>
      </c>
      <c r="G8" s="2">
        <v>44694</v>
      </c>
      <c r="H8" s="1">
        <v>39507</v>
      </c>
      <c r="I8" s="1" t="s">
        <v>18</v>
      </c>
      <c r="J8" s="1">
        <v>25</v>
      </c>
      <c r="K8" s="27" t="str">
        <f t="shared" si="0"/>
        <v>Above 50000</v>
      </c>
      <c r="L8" s="27" t="str" cm="1">
        <f t="array" ref="L8">_xlfn.IFS($J8&gt;=50,"EXCELLENT",$J8&gt;=40,"GOOD",$J8&gt;=30,"AVERAGE",$J8&lt;30,"POOR")</f>
        <v>POOR</v>
      </c>
      <c r="M8" s="28" t="str">
        <f t="shared" si="1"/>
        <v xml:space="preserve"> </v>
      </c>
      <c r="N8" s="27" t="str">
        <f t="shared" si="2"/>
        <v>FLASE</v>
      </c>
      <c r="O8" s="27" t="b">
        <f t="shared" si="3"/>
        <v>1</v>
      </c>
    </row>
    <row r="9" spans="1:19" ht="15.75" customHeight="1">
      <c r="A9" s="1">
        <v>8</v>
      </c>
      <c r="B9" s="1" t="s">
        <v>37</v>
      </c>
      <c r="C9" s="1">
        <v>30</v>
      </c>
      <c r="D9" s="1" t="s">
        <v>20</v>
      </c>
      <c r="E9" s="1" t="s">
        <v>24</v>
      </c>
      <c r="F9" s="1">
        <v>54706</v>
      </c>
      <c r="G9" s="2">
        <v>44216</v>
      </c>
      <c r="H9" s="1">
        <v>16865</v>
      </c>
      <c r="I9" s="1" t="s">
        <v>18</v>
      </c>
      <c r="J9" s="1">
        <v>59</v>
      </c>
      <c r="K9" s="27" t="str">
        <f t="shared" si="0"/>
        <v>Above 50000</v>
      </c>
      <c r="L9" s="27" t="str" cm="1">
        <f t="array" ref="L9">_xlfn.IFS($J9&gt;=50,"EXCELLENT",$J9&gt;=40,"GOOD",$J9&gt;=30,"AVERAGE",$J9&lt;30,"POOR")</f>
        <v>EXCELLENT</v>
      </c>
      <c r="M9" s="28" t="str">
        <f t="shared" si="1"/>
        <v>Above 15000</v>
      </c>
      <c r="N9" s="27" t="str">
        <f t="shared" si="2"/>
        <v>FLASE</v>
      </c>
      <c r="O9" s="27" t="b">
        <f t="shared" si="3"/>
        <v>1</v>
      </c>
      <c r="P9" s="5" t="s">
        <v>38</v>
      </c>
      <c r="Q9" s="6" t="s">
        <v>39</v>
      </c>
      <c r="S9" s="7">
        <f>COUNTIFS($D$2:$D$501,"F",$E$2:$E$501,"Finance")</f>
        <v>22</v>
      </c>
    </row>
    <row r="10" spans="1:19" ht="15.75" customHeight="1">
      <c r="A10" s="1">
        <v>9</v>
      </c>
      <c r="B10" s="1" t="s">
        <v>40</v>
      </c>
      <c r="C10" s="1">
        <v>20</v>
      </c>
      <c r="D10" s="1" t="s">
        <v>20</v>
      </c>
      <c r="E10" s="1" t="s">
        <v>17</v>
      </c>
      <c r="F10" s="1">
        <v>76304</v>
      </c>
      <c r="G10" s="2">
        <v>42597</v>
      </c>
      <c r="H10" s="1">
        <v>22260</v>
      </c>
      <c r="I10" s="1" t="s">
        <v>18</v>
      </c>
      <c r="J10" s="1">
        <v>38</v>
      </c>
      <c r="K10" s="27" t="str">
        <f t="shared" si="0"/>
        <v>Above 50000</v>
      </c>
      <c r="L10" s="27" t="str" cm="1">
        <f t="array" ref="L10">_xlfn.IFS($J10&gt;=50,"EXCELLENT",$J10&gt;=40,"GOOD",$J10&gt;=30,"AVERAGE",$J10&lt;30,"POOR")</f>
        <v>AVERAGE</v>
      </c>
      <c r="M10" s="28" t="str">
        <f t="shared" si="1"/>
        <v xml:space="preserve"> </v>
      </c>
      <c r="N10" s="27" t="str">
        <f t="shared" si="2"/>
        <v>TRUE</v>
      </c>
      <c r="O10" s="27" t="b">
        <f t="shared" si="3"/>
        <v>1</v>
      </c>
    </row>
    <row r="11" spans="1:19" ht="15.75" customHeight="1">
      <c r="A11" s="1">
        <v>10</v>
      </c>
      <c r="B11" s="1" t="s">
        <v>41</v>
      </c>
      <c r="C11" s="1">
        <v>56</v>
      </c>
      <c r="D11" s="1" t="s">
        <v>16</v>
      </c>
      <c r="E11" s="1" t="s">
        <v>42</v>
      </c>
      <c r="F11" s="1">
        <v>44181</v>
      </c>
      <c r="G11" s="2">
        <v>44690</v>
      </c>
      <c r="H11" s="1">
        <v>19002</v>
      </c>
      <c r="I11" s="1" t="s">
        <v>25</v>
      </c>
      <c r="J11" s="1">
        <v>38</v>
      </c>
      <c r="K11" s="27" t="str">
        <f t="shared" si="0"/>
        <v>Below 50000</v>
      </c>
      <c r="L11" s="27" t="str" cm="1">
        <f t="array" ref="L11">_xlfn.IFS($J11&gt;=50,"EXCELLENT",$J11&gt;=40,"GOOD",$J11&gt;=30,"AVERAGE",$J11&lt;30,"POOR")</f>
        <v>AVERAGE</v>
      </c>
      <c r="M11" s="28" t="str">
        <f t="shared" si="1"/>
        <v xml:space="preserve"> </v>
      </c>
      <c r="N11" s="27" t="str">
        <f t="shared" si="2"/>
        <v>FLASE</v>
      </c>
      <c r="O11" s="27" t="b">
        <f t="shared" si="3"/>
        <v>0</v>
      </c>
      <c r="P11" s="5" t="s">
        <v>43</v>
      </c>
      <c r="Q11" s="6" t="s">
        <v>44</v>
      </c>
      <c r="S11" s="9">
        <f>AVERAGEIF($E$2:$E$501,"Marketing",$F$2:$F$501)</f>
        <v>53389.473684210527</v>
      </c>
    </row>
    <row r="12" spans="1:19" ht="15.75" customHeight="1">
      <c r="A12" s="1">
        <v>11</v>
      </c>
      <c r="B12" s="1" t="s">
        <v>45</v>
      </c>
      <c r="C12" s="1">
        <v>42</v>
      </c>
      <c r="D12" s="1" t="s">
        <v>16</v>
      </c>
      <c r="E12" s="1" t="s">
        <v>17</v>
      </c>
      <c r="F12" s="1">
        <v>47225</v>
      </c>
      <c r="G12" s="2">
        <v>44064</v>
      </c>
      <c r="H12" s="1">
        <v>39772</v>
      </c>
      <c r="I12" s="1" t="s">
        <v>28</v>
      </c>
      <c r="J12" s="1">
        <v>41</v>
      </c>
      <c r="K12" s="27" t="str">
        <f t="shared" si="0"/>
        <v>Below 50000</v>
      </c>
      <c r="L12" s="27" t="str" cm="1">
        <f t="array" ref="L12">_xlfn.IFS($J12&gt;=50,"EXCELLENT",$J12&gt;=40,"GOOD",$J12&gt;=30,"AVERAGE",$J12&lt;30,"POOR")</f>
        <v>GOOD</v>
      </c>
      <c r="M12" s="28" t="str">
        <f t="shared" si="1"/>
        <v xml:space="preserve"> </v>
      </c>
      <c r="N12" s="27" t="str">
        <f t="shared" si="2"/>
        <v>TRUE</v>
      </c>
      <c r="O12" s="27" t="b">
        <f t="shared" si="3"/>
        <v>1</v>
      </c>
    </row>
    <row r="13" spans="1:19" ht="15.75" customHeight="1">
      <c r="A13" s="1">
        <v>12</v>
      </c>
      <c r="B13" s="1" t="s">
        <v>46</v>
      </c>
      <c r="C13" s="1">
        <v>43</v>
      </c>
      <c r="D13" s="1" t="s">
        <v>20</v>
      </c>
      <c r="E13" s="1" t="s">
        <v>42</v>
      </c>
      <c r="F13" s="1">
        <v>43769</v>
      </c>
      <c r="G13" s="2">
        <v>44800</v>
      </c>
      <c r="H13" s="1">
        <v>25897</v>
      </c>
      <c r="I13" s="1" t="s">
        <v>28</v>
      </c>
      <c r="J13" s="1">
        <v>56</v>
      </c>
      <c r="K13" s="27" t="str">
        <f t="shared" si="0"/>
        <v>Below 50000</v>
      </c>
      <c r="L13" s="27" t="str" cm="1">
        <f t="array" ref="L13">_xlfn.IFS($J13&gt;=50,"EXCELLENT",$J13&gt;=40,"GOOD",$J13&gt;=30,"AVERAGE",$J13&lt;30,"POOR")</f>
        <v>EXCELLENT</v>
      </c>
      <c r="M13" s="28" t="str">
        <f t="shared" si="1"/>
        <v xml:space="preserve"> </v>
      </c>
      <c r="N13" s="27" t="str">
        <f t="shared" si="2"/>
        <v>FLASE</v>
      </c>
      <c r="O13" s="27" t="b">
        <f t="shared" si="3"/>
        <v>0</v>
      </c>
      <c r="P13" s="5" t="s">
        <v>47</v>
      </c>
      <c r="Q13" s="6" t="s">
        <v>48</v>
      </c>
      <c r="S13" s="9">
        <f>AVERAGEIFS($H$2:$H$501,$I$2:$I$501,"North",$J$2:$J$501,"&gt;40")</f>
        <v>22015.652173913044</v>
      </c>
    </row>
    <row r="14" spans="1:19" ht="15.75" customHeight="1">
      <c r="A14" s="1">
        <v>13</v>
      </c>
      <c r="B14" s="1" t="s">
        <v>49</v>
      </c>
      <c r="C14" s="1">
        <v>27</v>
      </c>
      <c r="D14" s="1" t="s">
        <v>16</v>
      </c>
      <c r="E14" s="1" t="s">
        <v>7</v>
      </c>
      <c r="F14" s="1">
        <v>77634</v>
      </c>
      <c r="G14" s="2">
        <v>43650</v>
      </c>
      <c r="H14" s="1">
        <v>22359</v>
      </c>
      <c r="I14" s="1" t="s">
        <v>18</v>
      </c>
      <c r="J14" s="1">
        <v>41</v>
      </c>
      <c r="K14" s="27" t="str">
        <f t="shared" si="0"/>
        <v>Above 50000</v>
      </c>
      <c r="L14" s="27" t="str" cm="1">
        <f t="array" ref="L14">_xlfn.IFS($J14&gt;=50,"EXCELLENT",$J14&gt;=40,"GOOD",$J14&gt;=30,"AVERAGE",$J14&lt;30,"POOR")</f>
        <v>GOOD</v>
      </c>
      <c r="M14" s="28" t="str">
        <f t="shared" si="1"/>
        <v xml:space="preserve"> </v>
      </c>
      <c r="N14" s="27" t="str">
        <f t="shared" si="2"/>
        <v>TRUE</v>
      </c>
      <c r="O14" s="27" t="b">
        <f t="shared" si="3"/>
        <v>1</v>
      </c>
      <c r="Q14" s="8"/>
    </row>
    <row r="15" spans="1:19" ht="15.75" customHeight="1">
      <c r="A15" s="1">
        <v>14</v>
      </c>
      <c r="B15" s="1" t="s">
        <v>50</v>
      </c>
      <c r="C15" s="1">
        <v>55</v>
      </c>
      <c r="D15" s="1" t="s">
        <v>16</v>
      </c>
      <c r="E15" s="1" t="s">
        <v>7</v>
      </c>
      <c r="F15" s="1">
        <v>46025</v>
      </c>
      <c r="G15" s="2">
        <v>42014</v>
      </c>
      <c r="H15" s="1">
        <v>14774</v>
      </c>
      <c r="I15" s="1" t="s">
        <v>25</v>
      </c>
      <c r="J15" s="1">
        <v>44</v>
      </c>
      <c r="K15" s="27" t="str">
        <f t="shared" si="0"/>
        <v>Below 50000</v>
      </c>
      <c r="L15" s="27" t="str" cm="1">
        <f t="array" ref="L15">_xlfn.IFS($J15&gt;=50,"EXCELLENT",$J15&gt;=40,"GOOD",$J15&gt;=30,"AVERAGE",$J15&lt;30,"POOR")</f>
        <v>GOOD</v>
      </c>
      <c r="M15" s="28" t="str">
        <f t="shared" si="1"/>
        <v xml:space="preserve"> </v>
      </c>
      <c r="N15" s="27" t="str">
        <f t="shared" si="2"/>
        <v>FLASE</v>
      </c>
      <c r="O15" s="27" t="b">
        <f t="shared" si="3"/>
        <v>1</v>
      </c>
      <c r="P15" s="5" t="s">
        <v>51</v>
      </c>
      <c r="Q15" s="6" t="s">
        <v>52</v>
      </c>
      <c r="S15" s="7">
        <f>_xlfn.MAXIFS($F$2:$F$501,$I$2:$I$501,"South")</f>
        <v>77358</v>
      </c>
    </row>
    <row r="16" spans="1:19" ht="15.75" customHeight="1">
      <c r="A16" s="1">
        <v>15</v>
      </c>
      <c r="B16" s="1" t="s">
        <v>53</v>
      </c>
      <c r="C16" s="1">
        <v>57</v>
      </c>
      <c r="D16" s="1" t="s">
        <v>16</v>
      </c>
      <c r="E16" s="1" t="s">
        <v>17</v>
      </c>
      <c r="F16" s="1">
        <v>72009</v>
      </c>
      <c r="G16" s="2">
        <v>42668</v>
      </c>
      <c r="H16" s="1">
        <v>36836</v>
      </c>
      <c r="I16" s="1" t="s">
        <v>25</v>
      </c>
      <c r="J16" s="1">
        <v>54</v>
      </c>
      <c r="K16" s="27" t="str">
        <f t="shared" si="0"/>
        <v>Above 50000</v>
      </c>
      <c r="L16" s="27" t="str" cm="1">
        <f t="array" ref="L16">_xlfn.IFS($J16&gt;=50,"EXCELLENT",$J16&gt;=40,"GOOD",$J16&gt;=30,"AVERAGE",$J16&lt;30,"POOR")</f>
        <v>EXCELLENT</v>
      </c>
      <c r="M16" s="28" t="str">
        <f t="shared" si="1"/>
        <v xml:space="preserve"> </v>
      </c>
      <c r="N16" s="27" t="str">
        <f t="shared" si="2"/>
        <v>TRUE</v>
      </c>
      <c r="O16" s="27" t="b">
        <f t="shared" si="3"/>
        <v>1</v>
      </c>
    </row>
    <row r="17" spans="1:23" ht="15.75" customHeight="1">
      <c r="A17" s="1">
        <v>16</v>
      </c>
      <c r="B17" s="1" t="s">
        <v>54</v>
      </c>
      <c r="C17" s="1">
        <v>57</v>
      </c>
      <c r="D17" s="1" t="s">
        <v>20</v>
      </c>
      <c r="E17" s="1" t="s">
        <v>42</v>
      </c>
      <c r="F17" s="1">
        <v>62745</v>
      </c>
      <c r="G17" s="2">
        <v>42794</v>
      </c>
      <c r="H17" s="1">
        <v>36474</v>
      </c>
      <c r="I17" s="1" t="s">
        <v>25</v>
      </c>
      <c r="J17" s="1">
        <v>60</v>
      </c>
      <c r="K17" s="27" t="str">
        <f t="shared" si="0"/>
        <v>Above 50000</v>
      </c>
      <c r="L17" s="27" t="str" cm="1">
        <f t="array" ref="L17">_xlfn.IFS($J17&gt;=50,"EXCELLENT",$J17&gt;=40,"GOOD",$J17&gt;=30,"AVERAGE",$J17&lt;30,"POOR")</f>
        <v>EXCELLENT</v>
      </c>
      <c r="M17" s="28" t="str">
        <f t="shared" si="1"/>
        <v xml:space="preserve"> </v>
      </c>
      <c r="N17" s="27" t="str">
        <f t="shared" si="2"/>
        <v>TRUE</v>
      </c>
      <c r="O17" s="27" t="b">
        <f t="shared" si="3"/>
        <v>0</v>
      </c>
      <c r="P17" s="5" t="s">
        <v>55</v>
      </c>
      <c r="Q17" s="6" t="s">
        <v>56</v>
      </c>
      <c r="S17" s="7">
        <f>_xlfn.MINIFS($J$2:$J$501,$E$2:$E$501,"Finance")</f>
        <v>22</v>
      </c>
    </row>
    <row r="18" spans="1:23" ht="15.75" customHeight="1">
      <c r="A18" s="1">
        <v>17</v>
      </c>
      <c r="B18" s="1" t="s">
        <v>57</v>
      </c>
      <c r="C18" s="1">
        <v>55</v>
      </c>
      <c r="D18" s="1" t="s">
        <v>16</v>
      </c>
      <c r="E18" s="1" t="s">
        <v>24</v>
      </c>
      <c r="F18" s="1">
        <v>39959</v>
      </c>
      <c r="G18" s="2">
        <v>44822</v>
      </c>
      <c r="H18" s="1">
        <v>22654</v>
      </c>
      <c r="I18" s="1" t="s">
        <v>28</v>
      </c>
      <c r="J18" s="1">
        <v>47</v>
      </c>
      <c r="K18" s="27" t="str">
        <f t="shared" si="0"/>
        <v>Below 50000</v>
      </c>
      <c r="L18" s="27" t="str" cm="1">
        <f t="array" ref="L18">_xlfn.IFS($J18&gt;=50,"EXCELLENT",$J18&gt;=40,"GOOD",$J18&gt;=30,"AVERAGE",$J18&lt;30,"POOR")</f>
        <v>GOOD</v>
      </c>
      <c r="M18" s="28" t="str">
        <f t="shared" si="1"/>
        <v xml:space="preserve"> </v>
      </c>
      <c r="N18" s="27" t="str">
        <f t="shared" si="2"/>
        <v>FLASE</v>
      </c>
      <c r="O18" s="27" t="b">
        <f t="shared" si="3"/>
        <v>1</v>
      </c>
      <c r="Q18" s="8"/>
    </row>
    <row r="19" spans="1:23" ht="15.75" customHeight="1">
      <c r="A19" s="1">
        <v>18</v>
      </c>
      <c r="B19" s="1" t="s">
        <v>58</v>
      </c>
      <c r="C19" s="1">
        <v>28</v>
      </c>
      <c r="D19" s="1" t="s">
        <v>20</v>
      </c>
      <c r="E19" s="1" t="s">
        <v>42</v>
      </c>
      <c r="F19" s="1">
        <v>50794</v>
      </c>
      <c r="G19" s="2">
        <v>44479</v>
      </c>
      <c r="H19" s="1">
        <v>24487</v>
      </c>
      <c r="I19" s="1" t="s">
        <v>32</v>
      </c>
      <c r="J19" s="1">
        <v>52</v>
      </c>
      <c r="K19" s="27" t="str">
        <f t="shared" si="0"/>
        <v>Above 50000</v>
      </c>
      <c r="L19" s="27" t="str" cm="1">
        <f t="array" ref="L19">_xlfn.IFS($J19&gt;=50,"EXCELLENT",$J19&gt;=40,"GOOD",$J19&gt;=30,"AVERAGE",$J19&lt;30,"POOR")</f>
        <v>EXCELLENT</v>
      </c>
      <c r="M19" s="28" t="str">
        <f t="shared" si="1"/>
        <v xml:space="preserve"> </v>
      </c>
      <c r="N19" s="27" t="str">
        <f t="shared" si="2"/>
        <v>FLASE</v>
      </c>
      <c r="O19" s="27" t="b">
        <f t="shared" si="3"/>
        <v>0</v>
      </c>
      <c r="P19" s="5" t="s">
        <v>59</v>
      </c>
      <c r="Q19" s="6" t="s">
        <v>60</v>
      </c>
      <c r="R19" s="10" t="s">
        <v>61</v>
      </c>
      <c r="S19" s="7">
        <v>200</v>
      </c>
    </row>
    <row r="20" spans="1:23" ht="15.75" customHeight="1">
      <c r="A20" s="1">
        <v>19</v>
      </c>
      <c r="B20" s="1" t="s">
        <v>62</v>
      </c>
      <c r="C20" s="1">
        <v>27</v>
      </c>
      <c r="D20" s="1" t="s">
        <v>16</v>
      </c>
      <c r="E20" s="1" t="s">
        <v>42</v>
      </c>
      <c r="F20" s="1">
        <v>65152</v>
      </c>
      <c r="G20" s="2">
        <v>44336</v>
      </c>
      <c r="H20" s="1">
        <v>33987</v>
      </c>
      <c r="I20" s="1" t="s">
        <v>28</v>
      </c>
      <c r="J20" s="1">
        <v>41</v>
      </c>
      <c r="K20" s="27" t="str">
        <f t="shared" si="0"/>
        <v>Above 50000</v>
      </c>
      <c r="L20" s="27" t="str" cm="1">
        <f t="array" ref="L20">_xlfn.IFS($J20&gt;=50,"EXCELLENT",$J20&gt;=40,"GOOD",$J20&gt;=30,"AVERAGE",$J20&lt;30,"POOR")</f>
        <v>GOOD</v>
      </c>
      <c r="M20" s="28" t="str">
        <f t="shared" si="1"/>
        <v xml:space="preserve"> </v>
      </c>
      <c r="N20" s="27" t="str">
        <f t="shared" si="2"/>
        <v>TRUE</v>
      </c>
      <c r="O20" s="27" t="b">
        <f t="shared" si="3"/>
        <v>0</v>
      </c>
      <c r="R20" s="11" t="s">
        <v>5</v>
      </c>
      <c r="S20" s="7">
        <f>IFERROR(VLOOKUP($S19,$A$2:$J$501,6,0),"")</f>
        <v>66546</v>
      </c>
    </row>
    <row r="21" spans="1:23" ht="15.75" customHeight="1">
      <c r="A21" s="1">
        <v>20</v>
      </c>
      <c r="B21" s="1" t="s">
        <v>63</v>
      </c>
      <c r="C21" s="1">
        <v>54</v>
      </c>
      <c r="D21" s="1" t="s">
        <v>16</v>
      </c>
      <c r="E21" s="1" t="s">
        <v>27</v>
      </c>
      <c r="F21" s="1">
        <v>46252</v>
      </c>
      <c r="G21" s="2">
        <v>44394</v>
      </c>
      <c r="H21" s="1">
        <v>34241</v>
      </c>
      <c r="I21" s="1" t="s">
        <v>25</v>
      </c>
      <c r="J21" s="1">
        <v>44</v>
      </c>
      <c r="K21" s="27" t="str">
        <f t="shared" si="0"/>
        <v>Below 50000</v>
      </c>
      <c r="L21" s="27" t="str" cm="1">
        <f t="array" ref="L21">_xlfn.IFS($J21&gt;=50,"EXCELLENT",$J21&gt;=40,"GOOD",$J21&gt;=30,"AVERAGE",$J21&lt;30,"POOR")</f>
        <v>GOOD</v>
      </c>
      <c r="M21" s="28" t="str">
        <f t="shared" si="1"/>
        <v xml:space="preserve"> </v>
      </c>
      <c r="N21" s="27" t="str">
        <f t="shared" si="2"/>
        <v>FLASE</v>
      </c>
      <c r="O21" s="27" t="b">
        <f t="shared" si="3"/>
        <v>1</v>
      </c>
    </row>
    <row r="22" spans="1:23" ht="15.75" customHeight="1">
      <c r="A22" s="1">
        <v>21</v>
      </c>
      <c r="B22" s="1" t="s">
        <v>64</v>
      </c>
      <c r="C22" s="1">
        <v>32</v>
      </c>
      <c r="D22" s="1" t="s">
        <v>16</v>
      </c>
      <c r="E22" s="1" t="s">
        <v>7</v>
      </c>
      <c r="F22" s="1">
        <v>31929</v>
      </c>
      <c r="G22" s="2">
        <v>42749</v>
      </c>
      <c r="H22" s="1">
        <v>34366</v>
      </c>
      <c r="I22" s="1" t="s">
        <v>28</v>
      </c>
      <c r="J22" s="1">
        <v>44</v>
      </c>
      <c r="K22" s="27" t="str">
        <f t="shared" si="0"/>
        <v>Below 50000</v>
      </c>
      <c r="L22" s="27" t="str" cm="1">
        <f t="array" ref="L22">_xlfn.IFS($J22&gt;=50,"EXCELLENT",$J22&gt;=40,"GOOD",$J22&gt;=30,"AVERAGE",$J22&lt;30,"POOR")</f>
        <v>GOOD</v>
      </c>
      <c r="M22" s="28" t="str">
        <f t="shared" si="1"/>
        <v xml:space="preserve"> </v>
      </c>
      <c r="N22" s="27" t="str">
        <f t="shared" si="2"/>
        <v>FLASE</v>
      </c>
      <c r="O22" s="27" t="b">
        <f t="shared" si="3"/>
        <v>1</v>
      </c>
      <c r="P22" s="5" t="s">
        <v>65</v>
      </c>
      <c r="Q22" s="6" t="s">
        <v>66</v>
      </c>
      <c r="R22" s="10" t="s">
        <v>67</v>
      </c>
      <c r="S22" s="25" t="s">
        <v>17</v>
      </c>
      <c r="T22" s="12" t="s">
        <v>61</v>
      </c>
      <c r="U22" s="13">
        <v>1</v>
      </c>
      <c r="V22" s="2"/>
      <c r="W22" s="1"/>
    </row>
    <row r="23" spans="1:23" ht="15.75" customHeight="1">
      <c r="A23" s="1">
        <v>22</v>
      </c>
      <c r="B23" s="1" t="s">
        <v>68</v>
      </c>
      <c r="C23" s="1">
        <v>48</v>
      </c>
      <c r="D23" s="1" t="s">
        <v>20</v>
      </c>
      <c r="E23" s="1" t="s">
        <v>42</v>
      </c>
      <c r="F23" s="1">
        <v>77413</v>
      </c>
      <c r="G23" s="2">
        <v>42937</v>
      </c>
      <c r="H23" s="1">
        <v>16964</v>
      </c>
      <c r="I23" s="1" t="s">
        <v>25</v>
      </c>
      <c r="J23" s="1">
        <v>41</v>
      </c>
      <c r="K23" s="27" t="str">
        <f t="shared" si="0"/>
        <v>Above 50000</v>
      </c>
      <c r="L23" s="27" t="str" cm="1">
        <f t="array" ref="L23">_xlfn.IFS($J23&gt;=50,"EXCELLENT",$J23&gt;=40,"GOOD",$J23&gt;=30,"AVERAGE",$J23&lt;30,"POOR")</f>
        <v>GOOD</v>
      </c>
      <c r="M23" s="28" t="str">
        <f t="shared" si="1"/>
        <v xml:space="preserve"> </v>
      </c>
      <c r="N23" s="27" t="str">
        <f t="shared" si="2"/>
        <v>TRUE</v>
      </c>
      <c r="O23" s="27" t="b">
        <f t="shared" si="3"/>
        <v>0</v>
      </c>
      <c r="R23" s="11" t="s">
        <v>69</v>
      </c>
      <c r="S23" s="14">
        <f>HLOOKUP(G1,G1:G201,MATCH(S22,E1:E201,0), FALSE)</f>
        <v>44354</v>
      </c>
      <c r="T23" s="15" t="s">
        <v>69</v>
      </c>
      <c r="U23" s="16">
        <f>IFERROR(HLOOKUP(G2,A2:J201,MATCH(U22,A2:A201,0), FALSE),"")</f>
        <v>44354</v>
      </c>
      <c r="V23" s="2"/>
      <c r="W23" s="1"/>
    </row>
    <row r="24" spans="1:23" ht="14.5">
      <c r="A24" s="1">
        <v>23</v>
      </c>
      <c r="B24" s="1" t="s">
        <v>70</v>
      </c>
      <c r="C24" s="1">
        <v>33</v>
      </c>
      <c r="D24" s="1" t="s">
        <v>16</v>
      </c>
      <c r="E24" s="1" t="s">
        <v>24</v>
      </c>
      <c r="F24" s="1">
        <v>75052</v>
      </c>
      <c r="G24" s="2">
        <v>43942</v>
      </c>
      <c r="H24" s="1">
        <v>28846</v>
      </c>
      <c r="I24" s="1" t="s">
        <v>18</v>
      </c>
      <c r="J24" s="1">
        <v>25</v>
      </c>
      <c r="K24" s="27" t="str">
        <f t="shared" si="0"/>
        <v>Above 50000</v>
      </c>
      <c r="L24" s="27" t="str" cm="1">
        <f t="array" ref="L24">_xlfn.IFS($J24&gt;=50,"EXCELLENT",$J24&gt;=40,"GOOD",$J24&gt;=30,"AVERAGE",$J24&lt;30,"POOR")</f>
        <v>POOR</v>
      </c>
      <c r="M24" s="28" t="str">
        <f t="shared" si="1"/>
        <v>Above 15000</v>
      </c>
      <c r="N24" s="27" t="str">
        <f t="shared" si="2"/>
        <v>TRUE</v>
      </c>
      <c r="O24" s="27" t="b">
        <f t="shared" si="3"/>
        <v>1</v>
      </c>
      <c r="T24" s="1"/>
      <c r="U24" s="1"/>
      <c r="V24" s="2"/>
      <c r="W24" s="1"/>
    </row>
    <row r="25" spans="1:23" ht="14.5">
      <c r="A25" s="1">
        <v>24</v>
      </c>
      <c r="B25" s="1" t="s">
        <v>71</v>
      </c>
      <c r="C25" s="1">
        <v>60</v>
      </c>
      <c r="D25" s="1" t="s">
        <v>20</v>
      </c>
      <c r="E25" s="1" t="s">
        <v>17</v>
      </c>
      <c r="F25" s="1">
        <v>54329</v>
      </c>
      <c r="G25" s="2">
        <v>43796</v>
      </c>
      <c r="H25" s="1">
        <v>33529</v>
      </c>
      <c r="I25" s="1" t="s">
        <v>28</v>
      </c>
      <c r="J25" s="1">
        <v>20</v>
      </c>
      <c r="K25" s="27" t="str">
        <f t="shared" si="0"/>
        <v>Above 50000</v>
      </c>
      <c r="L25" s="27" t="str" cm="1">
        <f t="array" ref="L25">_xlfn.IFS($J25&gt;=50,"EXCELLENT",$J25&gt;=40,"GOOD",$J25&gt;=30,"AVERAGE",$J25&lt;30,"POOR")</f>
        <v>POOR</v>
      </c>
      <c r="M25" s="28" t="str">
        <f t="shared" si="1"/>
        <v xml:space="preserve"> </v>
      </c>
      <c r="N25" s="27" t="str">
        <f t="shared" si="2"/>
        <v>TRUE</v>
      </c>
      <c r="O25" s="27" t="b">
        <f t="shared" si="3"/>
        <v>1</v>
      </c>
      <c r="P25" s="5" t="s">
        <v>72</v>
      </c>
      <c r="Q25" s="6" t="s">
        <v>73</v>
      </c>
      <c r="R25" s="10" t="s">
        <v>61</v>
      </c>
      <c r="S25" s="7">
        <v>1</v>
      </c>
      <c r="T25" s="1"/>
      <c r="U25" s="1"/>
      <c r="V25" s="2"/>
      <c r="W25" s="1"/>
    </row>
    <row r="26" spans="1:23" ht="14.5">
      <c r="A26" s="1">
        <v>25</v>
      </c>
      <c r="B26" s="1" t="s">
        <v>74</v>
      </c>
      <c r="C26" s="1">
        <v>42</v>
      </c>
      <c r="D26" s="1" t="s">
        <v>16</v>
      </c>
      <c r="E26" s="1" t="s">
        <v>17</v>
      </c>
      <c r="F26" s="1">
        <v>70350</v>
      </c>
      <c r="G26" s="2">
        <v>42412</v>
      </c>
      <c r="H26" s="1">
        <v>38067</v>
      </c>
      <c r="I26" s="1" t="s">
        <v>25</v>
      </c>
      <c r="J26" s="1">
        <v>21</v>
      </c>
      <c r="K26" s="27" t="str">
        <f t="shared" si="0"/>
        <v>Above 50000</v>
      </c>
      <c r="L26" s="27" t="str" cm="1">
        <f t="array" ref="L26">_xlfn.IFS($J26&gt;=50,"EXCELLENT",$J26&gt;=40,"GOOD",$J26&gt;=30,"AVERAGE",$J26&lt;30,"POOR")</f>
        <v>POOR</v>
      </c>
      <c r="M26" s="28" t="str">
        <f t="shared" si="1"/>
        <v xml:space="preserve"> </v>
      </c>
      <c r="N26" s="27" t="str">
        <f t="shared" si="2"/>
        <v>TRUE</v>
      </c>
      <c r="O26" s="27" t="b">
        <f t="shared" si="3"/>
        <v>1</v>
      </c>
      <c r="R26" s="11" t="s">
        <v>75</v>
      </c>
      <c r="S26" s="7">
        <f t="array" ref="S26">IFERROR(INDEX($H$2:$H$501,MATCH($S25,$A$2:$A$501,0)),"")</f>
        <v>13394</v>
      </c>
      <c r="T26" s="1"/>
      <c r="U26" s="1"/>
      <c r="V26" s="2"/>
      <c r="W26" s="1"/>
    </row>
    <row r="27" spans="1:23" ht="14.5">
      <c r="A27" s="1">
        <v>26</v>
      </c>
      <c r="B27" s="1" t="s">
        <v>76</v>
      </c>
      <c r="C27" s="1">
        <v>39</v>
      </c>
      <c r="D27" s="1" t="s">
        <v>16</v>
      </c>
      <c r="E27" s="1" t="s">
        <v>7</v>
      </c>
      <c r="F27" s="1">
        <v>46435</v>
      </c>
      <c r="G27" s="2">
        <v>45320</v>
      </c>
      <c r="H27" s="1">
        <v>39585</v>
      </c>
      <c r="I27" s="1" t="s">
        <v>28</v>
      </c>
      <c r="J27" s="1">
        <v>45</v>
      </c>
      <c r="K27" s="27" t="str">
        <f t="shared" si="0"/>
        <v>Below 50000</v>
      </c>
      <c r="L27" s="27" t="str" cm="1">
        <f t="array" ref="L27">_xlfn.IFS($J27&gt;=50,"EXCELLENT",$J27&gt;=40,"GOOD",$J27&gt;=30,"AVERAGE",$J27&lt;30,"POOR")</f>
        <v>GOOD</v>
      </c>
      <c r="M27" s="28" t="str">
        <f t="shared" si="1"/>
        <v xml:space="preserve"> </v>
      </c>
      <c r="N27" s="27" t="str">
        <f t="shared" si="2"/>
        <v>FLASE</v>
      </c>
      <c r="O27" s="27" t="b">
        <f t="shared" si="3"/>
        <v>1</v>
      </c>
      <c r="T27" s="1"/>
      <c r="U27" s="1"/>
      <c r="V27" s="2"/>
      <c r="W27" s="1"/>
    </row>
    <row r="28" spans="1:23" ht="14.5">
      <c r="A28" s="1">
        <v>27</v>
      </c>
      <c r="B28" s="1" t="s">
        <v>77</v>
      </c>
      <c r="C28" s="1">
        <v>59</v>
      </c>
      <c r="D28" s="1" t="s">
        <v>16</v>
      </c>
      <c r="E28" s="1" t="s">
        <v>24</v>
      </c>
      <c r="F28" s="1">
        <v>76884</v>
      </c>
      <c r="G28" s="2">
        <v>43840</v>
      </c>
      <c r="H28" s="1">
        <v>11271</v>
      </c>
      <c r="I28" s="1" t="s">
        <v>25</v>
      </c>
      <c r="J28" s="1">
        <v>25</v>
      </c>
      <c r="K28" s="27" t="str">
        <f t="shared" si="0"/>
        <v>Above 50000</v>
      </c>
      <c r="L28" s="27" t="str" cm="1">
        <f t="array" ref="L28">_xlfn.IFS($J28&gt;=50,"EXCELLENT",$J28&gt;=40,"GOOD",$J28&gt;=30,"AVERAGE",$J28&lt;30,"POOR")</f>
        <v>POOR</v>
      </c>
      <c r="M28" s="28" t="str">
        <f t="shared" si="1"/>
        <v xml:space="preserve"> </v>
      </c>
      <c r="N28" s="27" t="str">
        <f t="shared" si="2"/>
        <v>TRUE</v>
      </c>
      <c r="O28" s="27" t="b">
        <f t="shared" si="3"/>
        <v>1</v>
      </c>
      <c r="P28" s="5" t="s">
        <v>78</v>
      </c>
      <c r="Q28" s="6" t="s">
        <v>79</v>
      </c>
      <c r="R28" s="6" t="s">
        <v>80</v>
      </c>
      <c r="T28" s="1"/>
      <c r="U28" s="1"/>
      <c r="V28" s="2"/>
      <c r="W28" s="1"/>
    </row>
    <row r="29" spans="1:23" ht="14.5">
      <c r="A29" s="1">
        <v>28</v>
      </c>
      <c r="B29" s="1" t="s">
        <v>81</v>
      </c>
      <c r="C29" s="1">
        <v>49</v>
      </c>
      <c r="D29" s="1" t="s">
        <v>16</v>
      </c>
      <c r="E29" s="1" t="s">
        <v>7</v>
      </c>
      <c r="F29" s="1">
        <v>44789</v>
      </c>
      <c r="G29" s="2">
        <v>45017</v>
      </c>
      <c r="H29" s="1">
        <v>22170</v>
      </c>
      <c r="I29" s="1" t="s">
        <v>28</v>
      </c>
      <c r="J29" s="1">
        <v>22</v>
      </c>
      <c r="K29" s="27" t="str">
        <f t="shared" si="0"/>
        <v>Below 50000</v>
      </c>
      <c r="L29" s="27" t="str" cm="1">
        <f t="array" ref="L29">_xlfn.IFS($J29&gt;=50,"EXCELLENT",$J29&gt;=40,"GOOD",$J29&gt;=30,"AVERAGE",$J29&lt;30,"POOR")</f>
        <v>POOR</v>
      </c>
      <c r="M29" s="28" t="str">
        <f t="shared" si="1"/>
        <v xml:space="preserve"> </v>
      </c>
      <c r="N29" s="27" t="str">
        <f t="shared" si="2"/>
        <v>FLASE</v>
      </c>
      <c r="O29" s="27" t="b">
        <f t="shared" si="3"/>
        <v>1</v>
      </c>
      <c r="V29" s="2"/>
      <c r="W29" s="1"/>
    </row>
    <row r="30" spans="1:23" ht="14.5">
      <c r="A30" s="1">
        <v>29</v>
      </c>
      <c r="B30" s="1" t="s">
        <v>82</v>
      </c>
      <c r="C30" s="1">
        <v>59</v>
      </c>
      <c r="D30" s="1" t="s">
        <v>20</v>
      </c>
      <c r="E30" s="1" t="s">
        <v>24</v>
      </c>
      <c r="F30" s="1">
        <v>79873</v>
      </c>
      <c r="G30" s="2">
        <v>43458</v>
      </c>
      <c r="H30" s="1">
        <v>20391</v>
      </c>
      <c r="I30" s="1" t="s">
        <v>25</v>
      </c>
      <c r="J30" s="1">
        <v>20</v>
      </c>
      <c r="K30" s="27" t="str">
        <f t="shared" si="0"/>
        <v>Above 50000</v>
      </c>
      <c r="L30" s="27" t="str" cm="1">
        <f t="array" ref="L30">_xlfn.IFS($J30&gt;=50,"EXCELLENT",$J30&gt;=40,"GOOD",$J30&gt;=30,"AVERAGE",$J30&lt;30,"POOR")</f>
        <v>POOR</v>
      </c>
      <c r="M30" s="28" t="str">
        <f t="shared" si="1"/>
        <v xml:space="preserve"> </v>
      </c>
      <c r="N30" s="27" t="str">
        <f t="shared" si="2"/>
        <v>TRUE</v>
      </c>
      <c r="O30" s="27" t="b">
        <f t="shared" si="3"/>
        <v>1</v>
      </c>
      <c r="P30" s="5" t="s">
        <v>83</v>
      </c>
      <c r="Q30" s="6" t="s">
        <v>84</v>
      </c>
      <c r="R30" s="6" t="s">
        <v>80</v>
      </c>
      <c r="V30" s="2"/>
      <c r="W30" s="1"/>
    </row>
    <row r="31" spans="1:23" ht="14.5">
      <c r="A31" s="1">
        <v>30</v>
      </c>
      <c r="B31" s="1" t="s">
        <v>85</v>
      </c>
      <c r="C31" s="1">
        <v>56</v>
      </c>
      <c r="D31" s="1" t="s">
        <v>20</v>
      </c>
      <c r="E31" s="1" t="s">
        <v>42</v>
      </c>
      <c r="F31" s="1">
        <v>58256</v>
      </c>
      <c r="G31" s="2">
        <v>44438</v>
      </c>
      <c r="H31" s="1">
        <v>20553</v>
      </c>
      <c r="I31" s="1" t="s">
        <v>32</v>
      </c>
      <c r="J31" s="1">
        <v>36</v>
      </c>
      <c r="K31" s="27" t="str">
        <f t="shared" si="0"/>
        <v>Above 50000</v>
      </c>
      <c r="L31" s="27" t="str" cm="1">
        <f t="array" ref="L31">_xlfn.IFS($J31&gt;=50,"EXCELLENT",$J31&gt;=40,"GOOD",$J31&gt;=30,"AVERAGE",$J31&lt;30,"POOR")</f>
        <v>AVERAGE</v>
      </c>
      <c r="M31" s="28" t="str">
        <f t="shared" si="1"/>
        <v xml:space="preserve"> </v>
      </c>
      <c r="N31" s="27" t="str">
        <f t="shared" si="2"/>
        <v>FLASE</v>
      </c>
      <c r="O31" s="27" t="b">
        <f t="shared" si="3"/>
        <v>0</v>
      </c>
      <c r="Q31" s="8"/>
      <c r="V31" s="2"/>
      <c r="W31" s="1"/>
    </row>
    <row r="32" spans="1:23" ht="14.5">
      <c r="A32" s="1">
        <v>31</v>
      </c>
      <c r="B32" s="1" t="s">
        <v>86</v>
      </c>
      <c r="C32" s="1">
        <v>30</v>
      </c>
      <c r="D32" s="1" t="s">
        <v>20</v>
      </c>
      <c r="E32" s="1" t="s">
        <v>24</v>
      </c>
      <c r="F32" s="1">
        <v>61420</v>
      </c>
      <c r="G32" s="2">
        <v>43773</v>
      </c>
      <c r="H32" s="1">
        <v>10664</v>
      </c>
      <c r="I32" s="1" t="s">
        <v>28</v>
      </c>
      <c r="J32" s="1">
        <v>28</v>
      </c>
      <c r="K32" s="27" t="str">
        <f t="shared" si="0"/>
        <v>Above 50000</v>
      </c>
      <c r="L32" s="27" t="str" cm="1">
        <f t="array" ref="L32">_xlfn.IFS($J32&gt;=50,"EXCELLENT",$J32&gt;=40,"GOOD",$J32&gt;=30,"AVERAGE",$J32&lt;30,"POOR")</f>
        <v>POOR</v>
      </c>
      <c r="M32" s="28" t="str">
        <f t="shared" si="1"/>
        <v xml:space="preserve"> </v>
      </c>
      <c r="N32" s="27" t="str">
        <f t="shared" si="2"/>
        <v>TRUE</v>
      </c>
      <c r="O32" s="27" t="b">
        <f t="shared" si="3"/>
        <v>1</v>
      </c>
      <c r="P32" s="5" t="s">
        <v>87</v>
      </c>
      <c r="Q32" s="6" t="s">
        <v>88</v>
      </c>
      <c r="R32" s="6" t="s">
        <v>80</v>
      </c>
    </row>
    <row r="33" spans="1:18" ht="14.5">
      <c r="A33" s="1">
        <v>32</v>
      </c>
      <c r="B33" s="1" t="s">
        <v>89</v>
      </c>
      <c r="C33" s="1">
        <v>36</v>
      </c>
      <c r="D33" s="1" t="s">
        <v>16</v>
      </c>
      <c r="E33" s="1" t="s">
        <v>7</v>
      </c>
      <c r="F33" s="1">
        <v>65570</v>
      </c>
      <c r="G33" s="2">
        <v>45103</v>
      </c>
      <c r="H33" s="1">
        <v>21285</v>
      </c>
      <c r="I33" s="1" t="s">
        <v>32</v>
      </c>
      <c r="J33" s="1">
        <v>23</v>
      </c>
      <c r="K33" s="27" t="str">
        <f t="shared" si="0"/>
        <v>Above 50000</v>
      </c>
      <c r="L33" s="27" t="str" cm="1">
        <f t="array" ref="L33">_xlfn.IFS($J33&gt;=50,"EXCELLENT",$J33&gt;=40,"GOOD",$J33&gt;=30,"AVERAGE",$J33&lt;30,"POOR")</f>
        <v>POOR</v>
      </c>
      <c r="M33" s="28" t="str">
        <f t="shared" si="1"/>
        <v xml:space="preserve"> </v>
      </c>
      <c r="N33" s="27" t="str">
        <f t="shared" si="2"/>
        <v>TRUE</v>
      </c>
      <c r="O33" s="27" t="b">
        <f t="shared" si="3"/>
        <v>1</v>
      </c>
    </row>
    <row r="34" spans="1:18" ht="14.5">
      <c r="A34" s="1">
        <v>33</v>
      </c>
      <c r="B34" s="1" t="s">
        <v>90</v>
      </c>
      <c r="C34" s="1">
        <v>26</v>
      </c>
      <c r="D34" s="1" t="s">
        <v>20</v>
      </c>
      <c r="E34" s="1" t="s">
        <v>27</v>
      </c>
      <c r="F34" s="1">
        <v>60577</v>
      </c>
      <c r="G34" s="2">
        <v>42332</v>
      </c>
      <c r="H34" s="1">
        <v>11672</v>
      </c>
      <c r="I34" s="1" t="s">
        <v>18</v>
      </c>
      <c r="J34" s="1">
        <v>54</v>
      </c>
      <c r="K34" s="27" t="str">
        <f t="shared" si="0"/>
        <v>Above 50000</v>
      </c>
      <c r="L34" s="27" t="str" cm="1">
        <f t="array" ref="L34">_xlfn.IFS($J34&gt;=50,"EXCELLENT",$J34&gt;=40,"GOOD",$J34&gt;=30,"AVERAGE",$J34&lt;30,"POOR")</f>
        <v>EXCELLENT</v>
      </c>
      <c r="M34" s="28" t="str">
        <f t="shared" si="1"/>
        <v xml:space="preserve"> </v>
      </c>
      <c r="N34" s="27" t="str">
        <f t="shared" si="2"/>
        <v>TRUE</v>
      </c>
      <c r="O34" s="27" t="b">
        <f t="shared" si="3"/>
        <v>1</v>
      </c>
      <c r="P34" s="5" t="s">
        <v>91</v>
      </c>
      <c r="Q34" s="6" t="s">
        <v>92</v>
      </c>
      <c r="R34" s="6" t="s">
        <v>80</v>
      </c>
    </row>
    <row r="35" spans="1:18" ht="14.5">
      <c r="A35" s="1">
        <v>34</v>
      </c>
      <c r="B35" s="1" t="s">
        <v>93</v>
      </c>
      <c r="C35" s="1">
        <v>34</v>
      </c>
      <c r="D35" s="1" t="s">
        <v>20</v>
      </c>
      <c r="E35" s="1" t="s">
        <v>24</v>
      </c>
      <c r="F35" s="1">
        <v>63927</v>
      </c>
      <c r="G35" s="2">
        <v>44275</v>
      </c>
      <c r="H35" s="1">
        <v>24967</v>
      </c>
      <c r="I35" s="1" t="s">
        <v>28</v>
      </c>
      <c r="J35" s="1">
        <v>46</v>
      </c>
      <c r="K35" s="27" t="str">
        <f t="shared" si="0"/>
        <v>Above 50000</v>
      </c>
      <c r="L35" s="27" t="str" cm="1">
        <f t="array" ref="L35">_xlfn.IFS($J35&gt;=50,"EXCELLENT",$J35&gt;=40,"GOOD",$J35&gt;=30,"AVERAGE",$J35&lt;30,"POOR")</f>
        <v>GOOD</v>
      </c>
      <c r="M35" s="28" t="str">
        <f t="shared" si="1"/>
        <v xml:space="preserve"> </v>
      </c>
      <c r="N35" s="27" t="str">
        <f t="shared" si="2"/>
        <v>TRUE</v>
      </c>
      <c r="O35" s="27" t="b">
        <f t="shared" si="3"/>
        <v>1</v>
      </c>
    </row>
    <row r="36" spans="1:18" ht="14.5">
      <c r="A36" s="1">
        <v>35</v>
      </c>
      <c r="B36" s="1" t="s">
        <v>94</v>
      </c>
      <c r="C36" s="1">
        <v>44</v>
      </c>
      <c r="D36" s="1" t="s">
        <v>16</v>
      </c>
      <c r="E36" s="1" t="s">
        <v>24</v>
      </c>
      <c r="F36" s="1">
        <v>39949</v>
      </c>
      <c r="G36" s="2">
        <v>45399</v>
      </c>
      <c r="H36" s="1">
        <v>11978</v>
      </c>
      <c r="I36" s="1" t="s">
        <v>18</v>
      </c>
      <c r="J36" s="1">
        <v>55</v>
      </c>
      <c r="K36" s="27" t="str">
        <f t="shared" si="0"/>
        <v>Below 50000</v>
      </c>
      <c r="L36" s="27" t="str" cm="1">
        <f t="array" ref="L36">_xlfn.IFS($J36&gt;=50,"EXCELLENT",$J36&gt;=40,"GOOD",$J36&gt;=30,"AVERAGE",$J36&lt;30,"POOR")</f>
        <v>EXCELLENT</v>
      </c>
      <c r="M36" s="28" t="str">
        <f t="shared" si="1"/>
        <v>Below 15000</v>
      </c>
      <c r="N36" s="27" t="str">
        <f t="shared" si="2"/>
        <v>FLASE</v>
      </c>
      <c r="O36" s="27" t="b">
        <f t="shared" si="3"/>
        <v>1</v>
      </c>
    </row>
    <row r="37" spans="1:18" ht="14.5">
      <c r="A37" s="1">
        <v>36</v>
      </c>
      <c r="B37" s="1" t="s">
        <v>95</v>
      </c>
      <c r="C37" s="1">
        <v>30</v>
      </c>
      <c r="D37" s="1" t="s">
        <v>16</v>
      </c>
      <c r="E37" s="1" t="s">
        <v>42</v>
      </c>
      <c r="F37" s="1">
        <v>40376</v>
      </c>
      <c r="G37" s="2">
        <v>42385</v>
      </c>
      <c r="H37" s="1">
        <v>31174</v>
      </c>
      <c r="I37" s="1" t="s">
        <v>28</v>
      </c>
      <c r="J37" s="1">
        <v>57</v>
      </c>
      <c r="K37" s="27" t="str">
        <f t="shared" si="0"/>
        <v>Below 50000</v>
      </c>
      <c r="L37" s="27" t="str" cm="1">
        <f t="array" ref="L37">_xlfn.IFS($J37&gt;=50,"EXCELLENT",$J37&gt;=40,"GOOD",$J37&gt;=30,"AVERAGE",$J37&lt;30,"POOR")</f>
        <v>EXCELLENT</v>
      </c>
      <c r="M37" s="28" t="str">
        <f t="shared" si="1"/>
        <v xml:space="preserve"> </v>
      </c>
      <c r="N37" s="27" t="str">
        <f t="shared" si="2"/>
        <v>FLASE</v>
      </c>
      <c r="O37" s="27" t="b">
        <f t="shared" si="3"/>
        <v>0</v>
      </c>
    </row>
    <row r="38" spans="1:18" ht="14.5">
      <c r="A38" s="1">
        <v>37</v>
      </c>
      <c r="B38" s="1" t="s">
        <v>96</v>
      </c>
      <c r="C38" s="1">
        <v>58</v>
      </c>
      <c r="D38" s="1" t="s">
        <v>20</v>
      </c>
      <c r="E38" s="1" t="s">
        <v>17</v>
      </c>
      <c r="F38" s="1">
        <v>64073</v>
      </c>
      <c r="G38" s="2">
        <v>45120</v>
      </c>
      <c r="H38" s="1">
        <v>38678</v>
      </c>
      <c r="I38" s="1" t="s">
        <v>25</v>
      </c>
      <c r="J38" s="1">
        <v>28</v>
      </c>
      <c r="K38" s="27" t="str">
        <f t="shared" si="0"/>
        <v>Above 50000</v>
      </c>
      <c r="L38" s="27" t="str" cm="1">
        <f t="array" ref="L38">_xlfn.IFS($J38&gt;=50,"EXCELLENT",$J38&gt;=40,"GOOD",$J38&gt;=30,"AVERAGE",$J38&lt;30,"POOR")</f>
        <v>POOR</v>
      </c>
      <c r="M38" s="28" t="str">
        <f t="shared" si="1"/>
        <v xml:space="preserve"> </v>
      </c>
      <c r="N38" s="27" t="str">
        <f t="shared" si="2"/>
        <v>TRUE</v>
      </c>
      <c r="O38" s="27" t="b">
        <f t="shared" si="3"/>
        <v>1</v>
      </c>
    </row>
    <row r="39" spans="1:18" ht="14.5">
      <c r="A39" s="1">
        <v>38</v>
      </c>
      <c r="B39" s="1" t="s">
        <v>97</v>
      </c>
      <c r="C39" s="1">
        <v>30</v>
      </c>
      <c r="D39" s="1" t="s">
        <v>20</v>
      </c>
      <c r="E39" s="1" t="s">
        <v>27</v>
      </c>
      <c r="F39" s="1">
        <v>71550</v>
      </c>
      <c r="G39" s="2">
        <v>44203</v>
      </c>
      <c r="H39" s="1">
        <v>31994</v>
      </c>
      <c r="I39" s="1" t="s">
        <v>32</v>
      </c>
      <c r="J39" s="1">
        <v>39</v>
      </c>
      <c r="K39" s="27" t="str">
        <f t="shared" si="0"/>
        <v>Above 50000</v>
      </c>
      <c r="L39" s="27" t="str" cm="1">
        <f t="array" ref="L39">_xlfn.IFS($J39&gt;=50,"EXCELLENT",$J39&gt;=40,"GOOD",$J39&gt;=30,"AVERAGE",$J39&lt;30,"POOR")</f>
        <v>AVERAGE</v>
      </c>
      <c r="M39" s="28" t="str">
        <f t="shared" si="1"/>
        <v xml:space="preserve"> </v>
      </c>
      <c r="N39" s="27" t="str">
        <f t="shared" si="2"/>
        <v>TRUE</v>
      </c>
      <c r="O39" s="27" t="b">
        <f t="shared" si="3"/>
        <v>1</v>
      </c>
    </row>
    <row r="40" spans="1:18" ht="14.5">
      <c r="A40" s="1">
        <v>39</v>
      </c>
      <c r="B40" s="1" t="s">
        <v>98</v>
      </c>
      <c r="C40" s="1">
        <v>46</v>
      </c>
      <c r="D40" s="1" t="s">
        <v>16</v>
      </c>
      <c r="E40" s="1" t="s">
        <v>27</v>
      </c>
      <c r="F40" s="1">
        <v>45787</v>
      </c>
      <c r="G40" s="2">
        <v>45342</v>
      </c>
      <c r="H40" s="1">
        <v>14870</v>
      </c>
      <c r="I40" s="1" t="s">
        <v>32</v>
      </c>
      <c r="J40" s="1">
        <v>22</v>
      </c>
      <c r="K40" s="27" t="str">
        <f t="shared" si="0"/>
        <v>Below 50000</v>
      </c>
      <c r="L40" s="27" t="str" cm="1">
        <f t="array" ref="L40">_xlfn.IFS($J40&gt;=50,"EXCELLENT",$J40&gt;=40,"GOOD",$J40&gt;=30,"AVERAGE",$J40&lt;30,"POOR")</f>
        <v>POOR</v>
      </c>
      <c r="M40" s="28" t="str">
        <f t="shared" si="1"/>
        <v xml:space="preserve"> </v>
      </c>
      <c r="N40" s="27" t="str">
        <f t="shared" si="2"/>
        <v>FLASE</v>
      </c>
      <c r="O40" s="27" t="b">
        <f t="shared" si="3"/>
        <v>1</v>
      </c>
    </row>
    <row r="41" spans="1:18" ht="14.5">
      <c r="A41" s="1">
        <v>40</v>
      </c>
      <c r="B41" s="1" t="s">
        <v>99</v>
      </c>
      <c r="C41" s="1">
        <v>26</v>
      </c>
      <c r="D41" s="1" t="s">
        <v>16</v>
      </c>
      <c r="E41" s="1" t="s">
        <v>24</v>
      </c>
      <c r="F41" s="1">
        <v>76412</v>
      </c>
      <c r="G41" s="2">
        <v>44971</v>
      </c>
      <c r="H41" s="1">
        <v>21302</v>
      </c>
      <c r="I41" s="1" t="s">
        <v>28</v>
      </c>
      <c r="J41" s="1">
        <v>40</v>
      </c>
      <c r="K41" s="27" t="str">
        <f t="shared" si="0"/>
        <v>Above 50000</v>
      </c>
      <c r="L41" s="27" t="str" cm="1">
        <f t="array" ref="L41">_xlfn.IFS($J41&gt;=50,"EXCELLENT",$J41&gt;=40,"GOOD",$J41&gt;=30,"AVERAGE",$J41&lt;30,"POOR")</f>
        <v>GOOD</v>
      </c>
      <c r="M41" s="28" t="str">
        <f t="shared" si="1"/>
        <v xml:space="preserve"> </v>
      </c>
      <c r="N41" s="27" t="str">
        <f t="shared" si="2"/>
        <v>TRUE</v>
      </c>
      <c r="O41" s="27" t="b">
        <f t="shared" si="3"/>
        <v>1</v>
      </c>
    </row>
    <row r="42" spans="1:18" ht="14.5">
      <c r="A42" s="1">
        <v>41</v>
      </c>
      <c r="B42" s="1" t="s">
        <v>100</v>
      </c>
      <c r="C42" s="1">
        <v>31</v>
      </c>
      <c r="D42" s="1" t="s">
        <v>20</v>
      </c>
      <c r="E42" s="1" t="s">
        <v>7</v>
      </c>
      <c r="F42" s="1">
        <v>51394</v>
      </c>
      <c r="G42" s="2">
        <v>45472</v>
      </c>
      <c r="H42" s="1">
        <v>30546</v>
      </c>
      <c r="I42" s="1" t="s">
        <v>25</v>
      </c>
      <c r="J42" s="1">
        <v>25</v>
      </c>
      <c r="K42" s="27" t="str">
        <f t="shared" si="0"/>
        <v>Above 50000</v>
      </c>
      <c r="L42" s="27" t="str" cm="1">
        <f t="array" ref="L42">_xlfn.IFS($J42&gt;=50,"EXCELLENT",$J42&gt;=40,"GOOD",$J42&gt;=30,"AVERAGE",$J42&lt;30,"POOR")</f>
        <v>POOR</v>
      </c>
      <c r="M42" s="28" t="str">
        <f t="shared" si="1"/>
        <v xml:space="preserve"> </v>
      </c>
      <c r="N42" s="27" t="str">
        <f t="shared" si="2"/>
        <v>FLASE</v>
      </c>
      <c r="O42" s="27" t="b">
        <f t="shared" si="3"/>
        <v>1</v>
      </c>
    </row>
    <row r="43" spans="1:18" ht="14.5">
      <c r="A43" s="1">
        <v>42</v>
      </c>
      <c r="B43" s="1" t="s">
        <v>101</v>
      </c>
      <c r="C43" s="1">
        <v>44</v>
      </c>
      <c r="D43" s="1" t="s">
        <v>16</v>
      </c>
      <c r="E43" s="1" t="s">
        <v>24</v>
      </c>
      <c r="F43" s="1">
        <v>41457</v>
      </c>
      <c r="G43" s="2">
        <v>42231</v>
      </c>
      <c r="H43" s="1">
        <v>22139</v>
      </c>
      <c r="I43" s="1" t="s">
        <v>25</v>
      </c>
      <c r="J43" s="1">
        <v>23</v>
      </c>
      <c r="K43" s="27" t="str">
        <f t="shared" si="0"/>
        <v>Below 50000</v>
      </c>
      <c r="L43" s="27" t="str" cm="1">
        <f t="array" ref="L43">_xlfn.IFS($J43&gt;=50,"EXCELLENT",$J43&gt;=40,"GOOD",$J43&gt;=30,"AVERAGE",$J43&lt;30,"POOR")</f>
        <v>POOR</v>
      </c>
      <c r="M43" s="28" t="str">
        <f t="shared" si="1"/>
        <v xml:space="preserve"> </v>
      </c>
      <c r="N43" s="27" t="str">
        <f t="shared" si="2"/>
        <v>FLASE</v>
      </c>
      <c r="O43" s="27" t="b">
        <f t="shared" si="3"/>
        <v>1</v>
      </c>
    </row>
    <row r="44" spans="1:18" ht="14.5">
      <c r="A44" s="1">
        <v>43</v>
      </c>
      <c r="B44" s="1" t="s">
        <v>102</v>
      </c>
      <c r="C44" s="1">
        <v>30</v>
      </c>
      <c r="D44" s="1" t="s">
        <v>20</v>
      </c>
      <c r="E44" s="1" t="s">
        <v>7</v>
      </c>
      <c r="F44" s="1">
        <v>67040</v>
      </c>
      <c r="G44" s="2">
        <v>42824</v>
      </c>
      <c r="H44" s="1">
        <v>11264</v>
      </c>
      <c r="I44" s="1" t="s">
        <v>25</v>
      </c>
      <c r="J44" s="1">
        <v>52</v>
      </c>
      <c r="K44" s="27" t="str">
        <f t="shared" si="0"/>
        <v>Above 50000</v>
      </c>
      <c r="L44" s="27" t="str" cm="1">
        <f t="array" ref="L44">_xlfn.IFS($J44&gt;=50,"EXCELLENT",$J44&gt;=40,"GOOD",$J44&gt;=30,"AVERAGE",$J44&lt;30,"POOR")</f>
        <v>EXCELLENT</v>
      </c>
      <c r="M44" s="28" t="str">
        <f t="shared" si="1"/>
        <v xml:space="preserve"> </v>
      </c>
      <c r="N44" s="27" t="str">
        <f t="shared" si="2"/>
        <v>TRUE</v>
      </c>
      <c r="O44" s="27" t="b">
        <f t="shared" si="3"/>
        <v>1</v>
      </c>
    </row>
    <row r="45" spans="1:18" ht="14.5">
      <c r="A45" s="1">
        <v>44</v>
      </c>
      <c r="B45" s="1" t="s">
        <v>103</v>
      </c>
      <c r="C45" s="1">
        <v>33</v>
      </c>
      <c r="D45" s="1" t="s">
        <v>20</v>
      </c>
      <c r="E45" s="1" t="s">
        <v>17</v>
      </c>
      <c r="F45" s="1">
        <v>55132</v>
      </c>
      <c r="G45" s="2">
        <v>43756</v>
      </c>
      <c r="H45" s="1">
        <v>11878</v>
      </c>
      <c r="I45" s="1" t="s">
        <v>25</v>
      </c>
      <c r="J45" s="1">
        <v>27</v>
      </c>
      <c r="K45" s="27" t="str">
        <f t="shared" si="0"/>
        <v>Above 50000</v>
      </c>
      <c r="L45" s="27" t="str" cm="1">
        <f t="array" ref="L45">_xlfn.IFS($J45&gt;=50,"EXCELLENT",$J45&gt;=40,"GOOD",$J45&gt;=30,"AVERAGE",$J45&lt;30,"POOR")</f>
        <v>POOR</v>
      </c>
      <c r="M45" s="28" t="str">
        <f t="shared" si="1"/>
        <v xml:space="preserve"> </v>
      </c>
      <c r="N45" s="27" t="str">
        <f t="shared" si="2"/>
        <v>TRUE</v>
      </c>
      <c r="O45" s="27" t="b">
        <f t="shared" si="3"/>
        <v>1</v>
      </c>
    </row>
    <row r="46" spans="1:18" ht="14.5">
      <c r="A46" s="1">
        <v>45</v>
      </c>
      <c r="B46" s="1" t="s">
        <v>104</v>
      </c>
      <c r="C46" s="1">
        <v>32</v>
      </c>
      <c r="D46" s="1" t="s">
        <v>20</v>
      </c>
      <c r="E46" s="1" t="s">
        <v>17</v>
      </c>
      <c r="F46" s="1">
        <v>58404</v>
      </c>
      <c r="G46" s="2">
        <v>44109</v>
      </c>
      <c r="H46" s="1">
        <v>20523</v>
      </c>
      <c r="I46" s="1" t="s">
        <v>32</v>
      </c>
      <c r="J46" s="1">
        <v>60</v>
      </c>
      <c r="K46" s="27" t="str">
        <f t="shared" si="0"/>
        <v>Above 50000</v>
      </c>
      <c r="L46" s="27" t="str" cm="1">
        <f t="array" ref="L46">_xlfn.IFS($J46&gt;=50,"EXCELLENT",$J46&gt;=40,"GOOD",$J46&gt;=30,"AVERAGE",$J46&lt;30,"POOR")</f>
        <v>EXCELLENT</v>
      </c>
      <c r="M46" s="28" t="str">
        <f t="shared" si="1"/>
        <v xml:space="preserve"> </v>
      </c>
      <c r="N46" s="27" t="str">
        <f t="shared" si="2"/>
        <v>TRUE</v>
      </c>
      <c r="O46" s="27" t="b">
        <f t="shared" si="3"/>
        <v>1</v>
      </c>
    </row>
    <row r="47" spans="1:18" ht="14.5">
      <c r="A47" s="1">
        <v>46</v>
      </c>
      <c r="B47" s="1" t="s">
        <v>105</v>
      </c>
      <c r="C47" s="1">
        <v>54</v>
      </c>
      <c r="D47" s="1" t="s">
        <v>20</v>
      </c>
      <c r="E47" s="1" t="s">
        <v>27</v>
      </c>
      <c r="F47" s="1">
        <v>45721</v>
      </c>
      <c r="G47" s="2">
        <v>42340</v>
      </c>
      <c r="H47" s="1">
        <v>10765</v>
      </c>
      <c r="I47" s="1" t="s">
        <v>18</v>
      </c>
      <c r="J47" s="1">
        <v>46</v>
      </c>
      <c r="K47" s="27" t="str">
        <f t="shared" si="0"/>
        <v>Below 50000</v>
      </c>
      <c r="L47" s="27" t="str" cm="1">
        <f t="array" ref="L47">_xlfn.IFS($J47&gt;=50,"EXCELLENT",$J47&gt;=40,"GOOD",$J47&gt;=30,"AVERAGE",$J47&lt;30,"POOR")</f>
        <v>GOOD</v>
      </c>
      <c r="M47" s="28" t="str">
        <f t="shared" si="1"/>
        <v xml:space="preserve"> </v>
      </c>
      <c r="N47" s="27" t="str">
        <f t="shared" si="2"/>
        <v>FLASE</v>
      </c>
      <c r="O47" s="27" t="b">
        <f t="shared" si="3"/>
        <v>1</v>
      </c>
    </row>
    <row r="48" spans="1:18" ht="14.5">
      <c r="A48" s="1">
        <v>47</v>
      </c>
      <c r="B48" s="1" t="s">
        <v>106</v>
      </c>
      <c r="C48" s="1">
        <v>59</v>
      </c>
      <c r="D48" s="1" t="s">
        <v>16</v>
      </c>
      <c r="E48" s="1" t="s">
        <v>42</v>
      </c>
      <c r="F48" s="1">
        <v>49526</v>
      </c>
      <c r="G48" s="2">
        <v>42468</v>
      </c>
      <c r="H48" s="1">
        <v>36637</v>
      </c>
      <c r="I48" s="1" t="s">
        <v>32</v>
      </c>
      <c r="J48" s="1">
        <v>58</v>
      </c>
      <c r="K48" s="27" t="str">
        <f t="shared" si="0"/>
        <v>Below 50000</v>
      </c>
      <c r="L48" s="27" t="str" cm="1">
        <f t="array" ref="L48">_xlfn.IFS($J48&gt;=50,"EXCELLENT",$J48&gt;=40,"GOOD",$J48&gt;=30,"AVERAGE",$J48&lt;30,"POOR")</f>
        <v>EXCELLENT</v>
      </c>
      <c r="M48" s="28" t="str">
        <f t="shared" si="1"/>
        <v xml:space="preserve"> </v>
      </c>
      <c r="N48" s="27" t="str">
        <f t="shared" si="2"/>
        <v>FLASE</v>
      </c>
      <c r="O48" s="27" t="b">
        <f t="shared" si="3"/>
        <v>0</v>
      </c>
    </row>
    <row r="49" spans="1:15" ht="14.5">
      <c r="A49" s="1">
        <v>48</v>
      </c>
      <c r="B49" s="1" t="s">
        <v>107</v>
      </c>
      <c r="C49" s="1">
        <v>32</v>
      </c>
      <c r="D49" s="1" t="s">
        <v>16</v>
      </c>
      <c r="E49" s="1" t="s">
        <v>27</v>
      </c>
      <c r="F49" s="1">
        <v>30111</v>
      </c>
      <c r="G49" s="2">
        <v>43029</v>
      </c>
      <c r="H49" s="1">
        <v>16498</v>
      </c>
      <c r="I49" s="1" t="s">
        <v>32</v>
      </c>
      <c r="J49" s="1">
        <v>31</v>
      </c>
      <c r="K49" s="27" t="str">
        <f t="shared" si="0"/>
        <v>Below 50000</v>
      </c>
      <c r="L49" s="27" t="str" cm="1">
        <f t="array" ref="L49">_xlfn.IFS($J49&gt;=50,"EXCELLENT",$J49&gt;=40,"GOOD",$J49&gt;=30,"AVERAGE",$J49&lt;30,"POOR")</f>
        <v>AVERAGE</v>
      </c>
      <c r="M49" s="28" t="str">
        <f t="shared" si="1"/>
        <v xml:space="preserve"> </v>
      </c>
      <c r="N49" s="27" t="str">
        <f t="shared" si="2"/>
        <v>FLASE</v>
      </c>
      <c r="O49" s="27" t="b">
        <f t="shared" si="3"/>
        <v>1</v>
      </c>
    </row>
    <row r="50" spans="1:15" ht="14.5">
      <c r="A50" s="1">
        <v>49</v>
      </c>
      <c r="B50" s="1" t="s">
        <v>108</v>
      </c>
      <c r="C50" s="1">
        <v>54</v>
      </c>
      <c r="D50" s="1" t="s">
        <v>16</v>
      </c>
      <c r="E50" s="1" t="s">
        <v>17</v>
      </c>
      <c r="F50" s="1">
        <v>43627</v>
      </c>
      <c r="G50" s="2">
        <v>43939</v>
      </c>
      <c r="H50" s="1">
        <v>37968</v>
      </c>
      <c r="I50" s="1" t="s">
        <v>18</v>
      </c>
      <c r="J50" s="1">
        <v>25</v>
      </c>
      <c r="K50" s="27" t="str">
        <f t="shared" si="0"/>
        <v>Below 50000</v>
      </c>
      <c r="L50" s="27" t="str" cm="1">
        <f t="array" ref="L50">_xlfn.IFS($J50&gt;=50,"EXCELLENT",$J50&gt;=40,"GOOD",$J50&gt;=30,"AVERAGE",$J50&lt;30,"POOR")</f>
        <v>POOR</v>
      </c>
      <c r="M50" s="28" t="str">
        <f t="shared" si="1"/>
        <v xml:space="preserve"> </v>
      </c>
      <c r="N50" s="27" t="str">
        <f t="shared" si="2"/>
        <v>TRUE</v>
      </c>
      <c r="O50" s="27" t="b">
        <f t="shared" si="3"/>
        <v>1</v>
      </c>
    </row>
    <row r="51" spans="1:15" ht="14.5">
      <c r="A51" s="1">
        <v>50</v>
      </c>
      <c r="B51" s="1" t="s">
        <v>109</v>
      </c>
      <c r="C51" s="1">
        <v>53</v>
      </c>
      <c r="D51" s="1" t="s">
        <v>20</v>
      </c>
      <c r="E51" s="1" t="s">
        <v>42</v>
      </c>
      <c r="F51" s="1">
        <v>50514</v>
      </c>
      <c r="G51" s="2">
        <v>42222</v>
      </c>
      <c r="H51" s="1">
        <v>17681</v>
      </c>
      <c r="I51" s="1" t="s">
        <v>32</v>
      </c>
      <c r="J51" s="1">
        <v>23</v>
      </c>
      <c r="K51" s="27" t="str">
        <f t="shared" si="0"/>
        <v>Above 50000</v>
      </c>
      <c r="L51" s="27" t="str" cm="1">
        <f t="array" ref="L51">_xlfn.IFS($J51&gt;=50,"EXCELLENT",$J51&gt;=40,"GOOD",$J51&gt;=30,"AVERAGE",$J51&lt;30,"POOR")</f>
        <v>POOR</v>
      </c>
      <c r="M51" s="28" t="str">
        <f t="shared" si="1"/>
        <v xml:space="preserve"> </v>
      </c>
      <c r="N51" s="27" t="str">
        <f t="shared" si="2"/>
        <v>FLASE</v>
      </c>
      <c r="O51" s="27" t="b">
        <f t="shared" si="3"/>
        <v>0</v>
      </c>
    </row>
    <row r="52" spans="1:15" ht="14.5">
      <c r="A52" s="1">
        <v>51</v>
      </c>
      <c r="B52" s="1" t="s">
        <v>110</v>
      </c>
      <c r="C52" s="1">
        <v>21</v>
      </c>
      <c r="D52" s="1" t="s">
        <v>20</v>
      </c>
      <c r="E52" s="1" t="s">
        <v>24</v>
      </c>
      <c r="F52" s="1">
        <v>60466</v>
      </c>
      <c r="G52" s="2">
        <v>42319</v>
      </c>
      <c r="H52" s="1">
        <v>17012</v>
      </c>
      <c r="I52" s="1" t="s">
        <v>28</v>
      </c>
      <c r="J52" s="1">
        <v>30</v>
      </c>
      <c r="K52" s="27" t="str">
        <f t="shared" si="0"/>
        <v>Above 50000</v>
      </c>
      <c r="L52" s="27" t="str" cm="1">
        <f t="array" ref="L52">_xlfn.IFS($J52&gt;=50,"EXCELLENT",$J52&gt;=40,"GOOD",$J52&gt;=30,"AVERAGE",$J52&lt;30,"POOR")</f>
        <v>AVERAGE</v>
      </c>
      <c r="M52" s="28" t="str">
        <f t="shared" si="1"/>
        <v xml:space="preserve"> </v>
      </c>
      <c r="N52" s="27" t="str">
        <f t="shared" si="2"/>
        <v>TRUE</v>
      </c>
      <c r="O52" s="27" t="b">
        <f t="shared" si="3"/>
        <v>1</v>
      </c>
    </row>
    <row r="53" spans="1:15" ht="14.5">
      <c r="A53" s="1">
        <v>52</v>
      </c>
      <c r="B53" s="1" t="s">
        <v>111</v>
      </c>
      <c r="C53" s="1">
        <v>55</v>
      </c>
      <c r="D53" s="1" t="s">
        <v>16</v>
      </c>
      <c r="E53" s="1" t="s">
        <v>42</v>
      </c>
      <c r="F53" s="1">
        <v>43355</v>
      </c>
      <c r="G53" s="2">
        <v>42857</v>
      </c>
      <c r="H53" s="1">
        <v>19881</v>
      </c>
      <c r="I53" s="1" t="s">
        <v>18</v>
      </c>
      <c r="J53" s="1">
        <v>26</v>
      </c>
      <c r="K53" s="27" t="str">
        <f t="shared" si="0"/>
        <v>Below 50000</v>
      </c>
      <c r="L53" s="27" t="str" cm="1">
        <f t="array" ref="L53">_xlfn.IFS($J53&gt;=50,"EXCELLENT",$J53&gt;=40,"GOOD",$J53&gt;=30,"AVERAGE",$J53&lt;30,"POOR")</f>
        <v>POOR</v>
      </c>
      <c r="M53" s="28" t="str">
        <f t="shared" si="1"/>
        <v xml:space="preserve"> </v>
      </c>
      <c r="N53" s="27" t="str">
        <f t="shared" si="2"/>
        <v>FLASE</v>
      </c>
      <c r="O53" s="27" t="b">
        <f t="shared" si="3"/>
        <v>0</v>
      </c>
    </row>
    <row r="54" spans="1:15" ht="14.5">
      <c r="A54" s="1">
        <v>53</v>
      </c>
      <c r="B54" s="1" t="s">
        <v>112</v>
      </c>
      <c r="C54" s="1">
        <v>55</v>
      </c>
      <c r="D54" s="1" t="s">
        <v>20</v>
      </c>
      <c r="E54" s="1" t="s">
        <v>27</v>
      </c>
      <c r="F54" s="1">
        <v>34592</v>
      </c>
      <c r="G54" s="2">
        <v>45049</v>
      </c>
      <c r="H54" s="1">
        <v>29803</v>
      </c>
      <c r="I54" s="1" t="s">
        <v>18</v>
      </c>
      <c r="J54" s="1">
        <v>29</v>
      </c>
      <c r="K54" s="27" t="str">
        <f t="shared" si="0"/>
        <v>Below 50000</v>
      </c>
      <c r="L54" s="27" t="str" cm="1">
        <f t="array" ref="L54">_xlfn.IFS($J54&gt;=50,"EXCELLENT",$J54&gt;=40,"GOOD",$J54&gt;=30,"AVERAGE",$J54&lt;30,"POOR")</f>
        <v>POOR</v>
      </c>
      <c r="M54" s="28" t="str">
        <f t="shared" si="1"/>
        <v xml:space="preserve"> </v>
      </c>
      <c r="N54" s="27" t="str">
        <f t="shared" si="2"/>
        <v>FLASE</v>
      </c>
      <c r="O54" s="27" t="b">
        <f t="shared" si="3"/>
        <v>1</v>
      </c>
    </row>
    <row r="55" spans="1:15" ht="14.5">
      <c r="A55" s="1">
        <v>54</v>
      </c>
      <c r="B55" s="1" t="s">
        <v>113</v>
      </c>
      <c r="C55" s="1">
        <v>55</v>
      </c>
      <c r="D55" s="1" t="s">
        <v>16</v>
      </c>
      <c r="E55" s="1" t="s">
        <v>24</v>
      </c>
      <c r="F55" s="1">
        <v>58324</v>
      </c>
      <c r="G55" s="2">
        <v>44845</v>
      </c>
      <c r="H55" s="1">
        <v>19170</v>
      </c>
      <c r="I55" s="1" t="s">
        <v>32</v>
      </c>
      <c r="J55" s="1">
        <v>43</v>
      </c>
      <c r="K55" s="27" t="str">
        <f t="shared" si="0"/>
        <v>Above 50000</v>
      </c>
      <c r="L55" s="27" t="str" cm="1">
        <f t="array" ref="L55">_xlfn.IFS($J55&gt;=50,"EXCELLENT",$J55&gt;=40,"GOOD",$J55&gt;=30,"AVERAGE",$J55&lt;30,"POOR")</f>
        <v>GOOD</v>
      </c>
      <c r="M55" s="28" t="str">
        <f t="shared" si="1"/>
        <v xml:space="preserve"> </v>
      </c>
      <c r="N55" s="27" t="str">
        <f t="shared" si="2"/>
        <v>FLASE</v>
      </c>
      <c r="O55" s="27" t="b">
        <f t="shared" si="3"/>
        <v>1</v>
      </c>
    </row>
    <row r="56" spans="1:15" ht="14.5">
      <c r="A56" s="1">
        <v>55</v>
      </c>
      <c r="B56" s="1" t="s">
        <v>114</v>
      </c>
      <c r="C56" s="1">
        <v>26</v>
      </c>
      <c r="D56" s="1" t="s">
        <v>16</v>
      </c>
      <c r="E56" s="1" t="s">
        <v>42</v>
      </c>
      <c r="F56" s="1">
        <v>72194</v>
      </c>
      <c r="G56" s="2">
        <v>43504</v>
      </c>
      <c r="H56" s="1">
        <v>17352</v>
      </c>
      <c r="I56" s="1" t="s">
        <v>18</v>
      </c>
      <c r="J56" s="1">
        <v>26</v>
      </c>
      <c r="K56" s="27" t="str">
        <f t="shared" si="0"/>
        <v>Above 50000</v>
      </c>
      <c r="L56" s="27" t="str" cm="1">
        <f t="array" ref="L56">_xlfn.IFS($J56&gt;=50,"EXCELLENT",$J56&gt;=40,"GOOD",$J56&gt;=30,"AVERAGE",$J56&lt;30,"POOR")</f>
        <v>POOR</v>
      </c>
      <c r="M56" s="28" t="str">
        <f t="shared" si="1"/>
        <v xml:space="preserve"> </v>
      </c>
      <c r="N56" s="27" t="str">
        <f t="shared" si="2"/>
        <v>TRUE</v>
      </c>
      <c r="O56" s="27" t="b">
        <f t="shared" si="3"/>
        <v>0</v>
      </c>
    </row>
    <row r="57" spans="1:15" ht="14.5">
      <c r="A57" s="1">
        <v>56</v>
      </c>
      <c r="B57" s="1" t="s">
        <v>115</v>
      </c>
      <c r="C57" s="1">
        <v>37</v>
      </c>
      <c r="D57" s="1" t="s">
        <v>16</v>
      </c>
      <c r="E57" s="1" t="s">
        <v>42</v>
      </c>
      <c r="F57" s="1">
        <v>52055</v>
      </c>
      <c r="G57" s="2">
        <v>43853</v>
      </c>
      <c r="H57" s="1">
        <v>29240</v>
      </c>
      <c r="I57" s="1" t="s">
        <v>18</v>
      </c>
      <c r="J57" s="1">
        <v>59</v>
      </c>
      <c r="K57" s="27" t="str">
        <f t="shared" si="0"/>
        <v>Above 50000</v>
      </c>
      <c r="L57" s="27" t="str" cm="1">
        <f t="array" ref="L57">_xlfn.IFS($J57&gt;=50,"EXCELLENT",$J57&gt;=40,"GOOD",$J57&gt;=30,"AVERAGE",$J57&lt;30,"POOR")</f>
        <v>EXCELLENT</v>
      </c>
      <c r="M57" s="28" t="str">
        <f t="shared" si="1"/>
        <v xml:space="preserve"> </v>
      </c>
      <c r="N57" s="27" t="str">
        <f t="shared" si="2"/>
        <v>FLASE</v>
      </c>
      <c r="O57" s="27" t="b">
        <f t="shared" si="3"/>
        <v>0</v>
      </c>
    </row>
    <row r="58" spans="1:15" ht="14.5">
      <c r="A58" s="1">
        <v>57</v>
      </c>
      <c r="B58" s="1" t="s">
        <v>116</v>
      </c>
      <c r="C58" s="1">
        <v>52</v>
      </c>
      <c r="D58" s="1" t="s">
        <v>20</v>
      </c>
      <c r="E58" s="1" t="s">
        <v>7</v>
      </c>
      <c r="F58" s="1">
        <v>64063</v>
      </c>
      <c r="G58" s="2">
        <v>42557</v>
      </c>
      <c r="H58" s="1">
        <v>12142</v>
      </c>
      <c r="I58" s="1" t="s">
        <v>18</v>
      </c>
      <c r="J58" s="1">
        <v>24</v>
      </c>
      <c r="K58" s="27" t="str">
        <f t="shared" si="0"/>
        <v>Above 50000</v>
      </c>
      <c r="L58" s="27" t="str" cm="1">
        <f t="array" ref="L58">_xlfn.IFS($J58&gt;=50,"EXCELLENT",$J58&gt;=40,"GOOD",$J58&gt;=30,"AVERAGE",$J58&lt;30,"POOR")</f>
        <v>POOR</v>
      </c>
      <c r="M58" s="28" t="str">
        <f t="shared" si="1"/>
        <v xml:space="preserve"> </v>
      </c>
      <c r="N58" s="27" t="str">
        <f t="shared" si="2"/>
        <v>TRUE</v>
      </c>
      <c r="O58" s="27" t="b">
        <f t="shared" si="3"/>
        <v>1</v>
      </c>
    </row>
    <row r="59" spans="1:15" ht="14.5">
      <c r="A59" s="1">
        <v>58</v>
      </c>
      <c r="B59" s="1" t="s">
        <v>117</v>
      </c>
      <c r="C59" s="1">
        <v>44</v>
      </c>
      <c r="D59" s="1" t="s">
        <v>16</v>
      </c>
      <c r="E59" s="1" t="s">
        <v>27</v>
      </c>
      <c r="F59" s="1">
        <v>71515</v>
      </c>
      <c r="G59" s="2">
        <v>44244</v>
      </c>
      <c r="H59" s="1">
        <v>31876</v>
      </c>
      <c r="I59" s="1" t="s">
        <v>32</v>
      </c>
      <c r="J59" s="1">
        <v>36</v>
      </c>
      <c r="K59" s="27" t="str">
        <f t="shared" si="0"/>
        <v>Above 50000</v>
      </c>
      <c r="L59" s="27" t="str" cm="1">
        <f t="array" ref="L59">_xlfn.IFS($J59&gt;=50,"EXCELLENT",$J59&gt;=40,"GOOD",$J59&gt;=30,"AVERAGE",$J59&lt;30,"POOR")</f>
        <v>AVERAGE</v>
      </c>
      <c r="M59" s="28" t="str">
        <f t="shared" si="1"/>
        <v xml:space="preserve"> </v>
      </c>
      <c r="N59" s="27" t="str">
        <f t="shared" si="2"/>
        <v>TRUE</v>
      </c>
      <c r="O59" s="27" t="b">
        <f t="shared" si="3"/>
        <v>1</v>
      </c>
    </row>
    <row r="60" spans="1:15" ht="14.5">
      <c r="A60" s="1">
        <v>59</v>
      </c>
      <c r="B60" s="1" t="s">
        <v>118</v>
      </c>
      <c r="C60" s="1">
        <v>36</v>
      </c>
      <c r="D60" s="1" t="s">
        <v>16</v>
      </c>
      <c r="E60" s="1" t="s">
        <v>24</v>
      </c>
      <c r="F60" s="1">
        <v>38571</v>
      </c>
      <c r="G60" s="2">
        <v>44842</v>
      </c>
      <c r="H60" s="1">
        <v>16927</v>
      </c>
      <c r="I60" s="1" t="s">
        <v>25</v>
      </c>
      <c r="J60" s="1">
        <v>45</v>
      </c>
      <c r="K60" s="27" t="str">
        <f t="shared" si="0"/>
        <v>Below 50000</v>
      </c>
      <c r="L60" s="27" t="str" cm="1">
        <f t="array" ref="L60">_xlfn.IFS($J60&gt;=50,"EXCELLENT",$J60&gt;=40,"GOOD",$J60&gt;=30,"AVERAGE",$J60&lt;30,"POOR")</f>
        <v>GOOD</v>
      </c>
      <c r="M60" s="28" t="str">
        <f t="shared" si="1"/>
        <v xml:space="preserve"> </v>
      </c>
      <c r="N60" s="27" t="str">
        <f t="shared" si="2"/>
        <v>FLASE</v>
      </c>
      <c r="O60" s="27" t="b">
        <f t="shared" si="3"/>
        <v>1</v>
      </c>
    </row>
    <row r="61" spans="1:15" ht="14.5">
      <c r="A61" s="1">
        <v>60</v>
      </c>
      <c r="B61" s="1" t="s">
        <v>119</v>
      </c>
      <c r="C61" s="1">
        <v>23</v>
      </c>
      <c r="D61" s="1" t="s">
        <v>20</v>
      </c>
      <c r="E61" s="1" t="s">
        <v>17</v>
      </c>
      <c r="F61" s="1">
        <v>58107</v>
      </c>
      <c r="G61" s="2">
        <v>43532</v>
      </c>
      <c r="H61" s="1">
        <v>25284</v>
      </c>
      <c r="I61" s="1" t="s">
        <v>18</v>
      </c>
      <c r="J61" s="1">
        <v>42</v>
      </c>
      <c r="K61" s="27" t="str">
        <f t="shared" si="0"/>
        <v>Above 50000</v>
      </c>
      <c r="L61" s="27" t="str" cm="1">
        <f t="array" ref="L61">_xlfn.IFS($J61&gt;=50,"EXCELLENT",$J61&gt;=40,"GOOD",$J61&gt;=30,"AVERAGE",$J61&lt;30,"POOR")</f>
        <v>GOOD</v>
      </c>
      <c r="M61" s="28" t="str">
        <f t="shared" si="1"/>
        <v xml:space="preserve"> </v>
      </c>
      <c r="N61" s="27" t="str">
        <f t="shared" si="2"/>
        <v>TRUE</v>
      </c>
      <c r="O61" s="27" t="b">
        <f t="shared" si="3"/>
        <v>1</v>
      </c>
    </row>
    <row r="62" spans="1:15" ht="14.5">
      <c r="A62" s="1">
        <v>61</v>
      </c>
      <c r="B62" s="1" t="s">
        <v>120</v>
      </c>
      <c r="C62" s="1">
        <v>48</v>
      </c>
      <c r="D62" s="1" t="s">
        <v>16</v>
      </c>
      <c r="E62" s="1" t="s">
        <v>24</v>
      </c>
      <c r="F62" s="1">
        <v>61988</v>
      </c>
      <c r="G62" s="2">
        <v>43454</v>
      </c>
      <c r="H62" s="1">
        <v>10594</v>
      </c>
      <c r="I62" s="1" t="s">
        <v>28</v>
      </c>
      <c r="J62" s="1">
        <v>26</v>
      </c>
      <c r="K62" s="27" t="str">
        <f t="shared" si="0"/>
        <v>Above 50000</v>
      </c>
      <c r="L62" s="27" t="str" cm="1">
        <f t="array" ref="L62">_xlfn.IFS($J62&gt;=50,"EXCELLENT",$J62&gt;=40,"GOOD",$J62&gt;=30,"AVERAGE",$J62&lt;30,"POOR")</f>
        <v>POOR</v>
      </c>
      <c r="M62" s="28" t="str">
        <f t="shared" si="1"/>
        <v xml:space="preserve"> </v>
      </c>
      <c r="N62" s="27" t="str">
        <f t="shared" si="2"/>
        <v>TRUE</v>
      </c>
      <c r="O62" s="27" t="b">
        <f t="shared" si="3"/>
        <v>1</v>
      </c>
    </row>
    <row r="63" spans="1:15" ht="14.5">
      <c r="A63" s="1">
        <v>62</v>
      </c>
      <c r="B63" s="1" t="s">
        <v>121</v>
      </c>
      <c r="C63" s="1">
        <v>60</v>
      </c>
      <c r="D63" s="1" t="s">
        <v>16</v>
      </c>
      <c r="E63" s="1" t="s">
        <v>17</v>
      </c>
      <c r="F63" s="1">
        <v>49014</v>
      </c>
      <c r="G63" s="2">
        <v>43191</v>
      </c>
      <c r="H63" s="1">
        <v>13213</v>
      </c>
      <c r="I63" s="1" t="s">
        <v>28</v>
      </c>
      <c r="J63" s="1">
        <v>37</v>
      </c>
      <c r="K63" s="27" t="str">
        <f t="shared" si="0"/>
        <v>Below 50000</v>
      </c>
      <c r="L63" s="27" t="str" cm="1">
        <f t="array" ref="L63">_xlfn.IFS($J63&gt;=50,"EXCELLENT",$J63&gt;=40,"GOOD",$J63&gt;=30,"AVERAGE",$J63&lt;30,"POOR")</f>
        <v>AVERAGE</v>
      </c>
      <c r="M63" s="28" t="str">
        <f t="shared" si="1"/>
        <v xml:space="preserve"> </v>
      </c>
      <c r="N63" s="27" t="str">
        <f t="shared" si="2"/>
        <v>TRUE</v>
      </c>
      <c r="O63" s="27" t="b">
        <f t="shared" si="3"/>
        <v>1</v>
      </c>
    </row>
    <row r="64" spans="1:15" ht="14.5">
      <c r="A64" s="1">
        <v>63</v>
      </c>
      <c r="B64" s="1" t="s">
        <v>122</v>
      </c>
      <c r="C64" s="1">
        <v>42</v>
      </c>
      <c r="D64" s="1" t="s">
        <v>20</v>
      </c>
      <c r="E64" s="1" t="s">
        <v>17</v>
      </c>
      <c r="F64" s="1">
        <v>40744</v>
      </c>
      <c r="G64" s="2">
        <v>42558</v>
      </c>
      <c r="H64" s="1">
        <v>27273</v>
      </c>
      <c r="I64" s="1" t="s">
        <v>32</v>
      </c>
      <c r="J64" s="1">
        <v>44</v>
      </c>
      <c r="K64" s="27" t="str">
        <f t="shared" si="0"/>
        <v>Below 50000</v>
      </c>
      <c r="L64" s="27" t="str" cm="1">
        <f t="array" ref="L64">_xlfn.IFS($J64&gt;=50,"EXCELLENT",$J64&gt;=40,"GOOD",$J64&gt;=30,"AVERAGE",$J64&lt;30,"POOR")</f>
        <v>GOOD</v>
      </c>
      <c r="M64" s="28" t="str">
        <f t="shared" si="1"/>
        <v xml:space="preserve"> </v>
      </c>
      <c r="N64" s="27" t="str">
        <f t="shared" si="2"/>
        <v>TRUE</v>
      </c>
      <c r="O64" s="27" t="b">
        <f t="shared" si="3"/>
        <v>1</v>
      </c>
    </row>
    <row r="65" spans="1:15" ht="14.5">
      <c r="A65" s="1">
        <v>64</v>
      </c>
      <c r="B65" s="1" t="s">
        <v>123</v>
      </c>
      <c r="C65" s="1">
        <v>36</v>
      </c>
      <c r="D65" s="1" t="s">
        <v>16</v>
      </c>
      <c r="E65" s="1" t="s">
        <v>24</v>
      </c>
      <c r="F65" s="1">
        <v>58110</v>
      </c>
      <c r="G65" s="2">
        <v>43312</v>
      </c>
      <c r="H65" s="1">
        <v>21278</v>
      </c>
      <c r="I65" s="1" t="s">
        <v>28</v>
      </c>
      <c r="J65" s="1">
        <v>59</v>
      </c>
      <c r="K65" s="27" t="str">
        <f t="shared" si="0"/>
        <v>Above 50000</v>
      </c>
      <c r="L65" s="27" t="str" cm="1">
        <f t="array" ref="L65">_xlfn.IFS($J65&gt;=50,"EXCELLENT",$J65&gt;=40,"GOOD",$J65&gt;=30,"AVERAGE",$J65&lt;30,"POOR")</f>
        <v>EXCELLENT</v>
      </c>
      <c r="M65" s="28" t="str">
        <f t="shared" si="1"/>
        <v xml:space="preserve"> </v>
      </c>
      <c r="N65" s="27" t="str">
        <f t="shared" si="2"/>
        <v>FLASE</v>
      </c>
      <c r="O65" s="27" t="b">
        <f t="shared" si="3"/>
        <v>1</v>
      </c>
    </row>
    <row r="66" spans="1:15" ht="14.5">
      <c r="A66" s="1">
        <v>65</v>
      </c>
      <c r="B66" s="1" t="s">
        <v>124</v>
      </c>
      <c r="C66" s="1">
        <v>35</v>
      </c>
      <c r="D66" s="1" t="s">
        <v>16</v>
      </c>
      <c r="E66" s="1" t="s">
        <v>27</v>
      </c>
      <c r="F66" s="1">
        <v>75947</v>
      </c>
      <c r="G66" s="2">
        <v>42788</v>
      </c>
      <c r="H66" s="1">
        <v>14363</v>
      </c>
      <c r="I66" s="1" t="s">
        <v>32</v>
      </c>
      <c r="J66" s="1">
        <v>53</v>
      </c>
      <c r="K66" s="27" t="str">
        <f t="shared" si="0"/>
        <v>Above 50000</v>
      </c>
      <c r="L66" s="27" t="str" cm="1">
        <f t="array" ref="L66">_xlfn.IFS($J66&gt;=50,"EXCELLENT",$J66&gt;=40,"GOOD",$J66&gt;=30,"AVERAGE",$J66&lt;30,"POOR")</f>
        <v>EXCELLENT</v>
      </c>
      <c r="M66" s="28" t="str">
        <f t="shared" si="1"/>
        <v xml:space="preserve"> </v>
      </c>
      <c r="N66" s="27" t="str">
        <f t="shared" si="2"/>
        <v>TRUE</v>
      </c>
      <c r="O66" s="27" t="b">
        <f t="shared" si="3"/>
        <v>1</v>
      </c>
    </row>
    <row r="67" spans="1:15" ht="14.5">
      <c r="A67" s="1">
        <v>66</v>
      </c>
      <c r="B67" s="1" t="s">
        <v>125</v>
      </c>
      <c r="C67" s="1">
        <v>47</v>
      </c>
      <c r="D67" s="1" t="s">
        <v>16</v>
      </c>
      <c r="E67" s="1" t="s">
        <v>27</v>
      </c>
      <c r="F67" s="1">
        <v>37978</v>
      </c>
      <c r="G67" s="2">
        <v>45222</v>
      </c>
      <c r="H67" s="1">
        <v>32521</v>
      </c>
      <c r="I67" s="1" t="s">
        <v>28</v>
      </c>
      <c r="J67" s="1">
        <v>39</v>
      </c>
      <c r="K67" s="27" t="str">
        <f t="shared" si="0"/>
        <v>Below 50000</v>
      </c>
      <c r="L67" s="27" t="str" cm="1">
        <f t="array" ref="L67">_xlfn.IFS($J67&gt;=50,"EXCELLENT",$J67&gt;=40,"GOOD",$J67&gt;=30,"AVERAGE",$J67&lt;30,"POOR")</f>
        <v>AVERAGE</v>
      </c>
      <c r="M67" s="28" t="str">
        <f t="shared" si="1"/>
        <v xml:space="preserve"> </v>
      </c>
      <c r="N67" s="27" t="str">
        <f t="shared" si="2"/>
        <v>FLASE</v>
      </c>
      <c r="O67" s="27" t="b">
        <f t="shared" si="3"/>
        <v>1</v>
      </c>
    </row>
    <row r="68" spans="1:15" ht="14.5">
      <c r="A68" s="1">
        <v>67</v>
      </c>
      <c r="B68" s="1" t="s">
        <v>126</v>
      </c>
      <c r="C68" s="1">
        <v>60</v>
      </c>
      <c r="D68" s="1" t="s">
        <v>20</v>
      </c>
      <c r="E68" s="1" t="s">
        <v>27</v>
      </c>
      <c r="F68" s="1">
        <v>55541</v>
      </c>
      <c r="G68" s="2">
        <v>42235</v>
      </c>
      <c r="H68" s="1">
        <v>16011</v>
      </c>
      <c r="I68" s="1" t="s">
        <v>28</v>
      </c>
      <c r="J68" s="1">
        <v>25</v>
      </c>
      <c r="K68" s="27" t="str">
        <f t="shared" si="0"/>
        <v>Above 50000</v>
      </c>
      <c r="L68" s="27" t="str" cm="1">
        <f t="array" ref="L68">_xlfn.IFS($J68&gt;=50,"EXCELLENT",$J68&gt;=40,"GOOD",$J68&gt;=30,"AVERAGE",$J68&lt;30,"POOR")</f>
        <v>POOR</v>
      </c>
      <c r="M68" s="28" t="str">
        <f t="shared" si="1"/>
        <v xml:space="preserve"> </v>
      </c>
      <c r="N68" s="27" t="str">
        <f t="shared" si="2"/>
        <v>FLASE</v>
      </c>
      <c r="O68" s="27" t="b">
        <f t="shared" si="3"/>
        <v>1</v>
      </c>
    </row>
    <row r="69" spans="1:15" ht="14.5">
      <c r="A69" s="1">
        <v>68</v>
      </c>
      <c r="B69" s="1" t="s">
        <v>127</v>
      </c>
      <c r="C69" s="1">
        <v>22</v>
      </c>
      <c r="D69" s="1" t="s">
        <v>16</v>
      </c>
      <c r="E69" s="1" t="s">
        <v>24</v>
      </c>
      <c r="F69" s="1">
        <v>45508</v>
      </c>
      <c r="G69" s="2">
        <v>43508</v>
      </c>
      <c r="H69" s="1">
        <v>16901</v>
      </c>
      <c r="I69" s="1" t="s">
        <v>18</v>
      </c>
      <c r="J69" s="1">
        <v>33</v>
      </c>
      <c r="K69" s="27" t="str">
        <f t="shared" si="0"/>
        <v>Below 50000</v>
      </c>
      <c r="L69" s="27" t="str" cm="1">
        <f t="array" ref="L69">_xlfn.IFS($J69&gt;=50,"EXCELLENT",$J69&gt;=40,"GOOD",$J69&gt;=30,"AVERAGE",$J69&lt;30,"POOR")</f>
        <v>AVERAGE</v>
      </c>
      <c r="M69" s="28" t="str">
        <f t="shared" si="1"/>
        <v>Above 15000</v>
      </c>
      <c r="N69" s="27" t="str">
        <f t="shared" si="2"/>
        <v>FLASE</v>
      </c>
      <c r="O69" s="27" t="b">
        <f t="shared" si="3"/>
        <v>1</v>
      </c>
    </row>
    <row r="70" spans="1:15" ht="14.5">
      <c r="A70" s="1">
        <v>69</v>
      </c>
      <c r="B70" s="1" t="s">
        <v>128</v>
      </c>
      <c r="C70" s="1">
        <v>39</v>
      </c>
      <c r="D70" s="1" t="s">
        <v>20</v>
      </c>
      <c r="E70" s="1" t="s">
        <v>7</v>
      </c>
      <c r="F70" s="1">
        <v>30135</v>
      </c>
      <c r="G70" s="2">
        <v>45328</v>
      </c>
      <c r="H70" s="1">
        <v>28340</v>
      </c>
      <c r="I70" s="1" t="s">
        <v>25</v>
      </c>
      <c r="J70" s="1">
        <v>53</v>
      </c>
      <c r="K70" s="27" t="str">
        <f t="shared" si="0"/>
        <v>Below 50000</v>
      </c>
      <c r="L70" s="27" t="str" cm="1">
        <f t="array" ref="L70">_xlfn.IFS($J70&gt;=50,"EXCELLENT",$J70&gt;=40,"GOOD",$J70&gt;=30,"AVERAGE",$J70&lt;30,"POOR")</f>
        <v>EXCELLENT</v>
      </c>
      <c r="M70" s="28" t="str">
        <f t="shared" si="1"/>
        <v xml:space="preserve"> </v>
      </c>
      <c r="N70" s="27" t="str">
        <f t="shared" si="2"/>
        <v>FLASE</v>
      </c>
      <c r="O70" s="27" t="b">
        <f t="shared" si="3"/>
        <v>1</v>
      </c>
    </row>
    <row r="71" spans="1:15" ht="14.5">
      <c r="A71" s="1">
        <v>70</v>
      </c>
      <c r="B71" s="1" t="s">
        <v>129</v>
      </c>
      <c r="C71" s="1">
        <v>22</v>
      </c>
      <c r="D71" s="1" t="s">
        <v>20</v>
      </c>
      <c r="E71" s="1" t="s">
        <v>7</v>
      </c>
      <c r="F71" s="1">
        <v>75728</v>
      </c>
      <c r="G71" s="2">
        <v>43518</v>
      </c>
      <c r="H71" s="1">
        <v>31020</v>
      </c>
      <c r="I71" s="1" t="s">
        <v>18</v>
      </c>
      <c r="J71" s="1">
        <v>54</v>
      </c>
      <c r="K71" s="27" t="str">
        <f t="shared" si="0"/>
        <v>Above 50000</v>
      </c>
      <c r="L71" s="27" t="str" cm="1">
        <f t="array" ref="L71">_xlfn.IFS($J71&gt;=50,"EXCELLENT",$J71&gt;=40,"GOOD",$J71&gt;=30,"AVERAGE",$J71&lt;30,"POOR")</f>
        <v>EXCELLENT</v>
      </c>
      <c r="M71" s="28" t="str">
        <f t="shared" si="1"/>
        <v xml:space="preserve"> </v>
      </c>
      <c r="N71" s="27" t="str">
        <f t="shared" si="2"/>
        <v>TRUE</v>
      </c>
      <c r="O71" s="27" t="b">
        <f t="shared" si="3"/>
        <v>1</v>
      </c>
    </row>
    <row r="72" spans="1:15" ht="14.5">
      <c r="A72" s="1">
        <v>71</v>
      </c>
      <c r="B72" s="1" t="s">
        <v>130</v>
      </c>
      <c r="C72" s="1">
        <v>26</v>
      </c>
      <c r="D72" s="1" t="s">
        <v>16</v>
      </c>
      <c r="E72" s="1" t="s">
        <v>42</v>
      </c>
      <c r="F72" s="1">
        <v>51724</v>
      </c>
      <c r="G72" s="2">
        <v>44207</v>
      </c>
      <c r="H72" s="1">
        <v>27123</v>
      </c>
      <c r="I72" s="1" t="s">
        <v>28</v>
      </c>
      <c r="J72" s="1">
        <v>36</v>
      </c>
      <c r="K72" s="27" t="str">
        <f t="shared" si="0"/>
        <v>Above 50000</v>
      </c>
      <c r="L72" s="27" t="str" cm="1">
        <f t="array" ref="L72">_xlfn.IFS($J72&gt;=50,"EXCELLENT",$J72&gt;=40,"GOOD",$J72&gt;=30,"AVERAGE",$J72&lt;30,"POOR")</f>
        <v>AVERAGE</v>
      </c>
      <c r="M72" s="28" t="str">
        <f t="shared" si="1"/>
        <v xml:space="preserve"> </v>
      </c>
      <c r="N72" s="27" t="str">
        <f t="shared" si="2"/>
        <v>FLASE</v>
      </c>
      <c r="O72" s="27" t="b">
        <f t="shared" si="3"/>
        <v>0</v>
      </c>
    </row>
    <row r="73" spans="1:15" ht="14.5">
      <c r="A73" s="1">
        <v>72</v>
      </c>
      <c r="B73" s="1" t="s">
        <v>131</v>
      </c>
      <c r="C73" s="1">
        <v>21</v>
      </c>
      <c r="D73" s="1" t="s">
        <v>20</v>
      </c>
      <c r="E73" s="1" t="s">
        <v>17</v>
      </c>
      <c r="F73" s="1">
        <v>77886</v>
      </c>
      <c r="G73" s="2">
        <v>42920</v>
      </c>
      <c r="H73" s="1">
        <v>30080</v>
      </c>
      <c r="I73" s="1" t="s">
        <v>18</v>
      </c>
      <c r="J73" s="1">
        <v>27</v>
      </c>
      <c r="K73" s="27" t="str">
        <f t="shared" si="0"/>
        <v>Above 50000</v>
      </c>
      <c r="L73" s="27" t="str" cm="1">
        <f t="array" ref="L73">_xlfn.IFS($J73&gt;=50,"EXCELLENT",$J73&gt;=40,"GOOD",$J73&gt;=30,"AVERAGE",$J73&lt;30,"POOR")</f>
        <v>POOR</v>
      </c>
      <c r="M73" s="28" t="str">
        <f t="shared" si="1"/>
        <v xml:space="preserve"> </v>
      </c>
      <c r="N73" s="27" t="str">
        <f t="shared" si="2"/>
        <v>TRUE</v>
      </c>
      <c r="O73" s="27" t="b">
        <f t="shared" si="3"/>
        <v>1</v>
      </c>
    </row>
    <row r="74" spans="1:15" ht="14.5">
      <c r="A74" s="1">
        <v>73</v>
      </c>
      <c r="B74" s="1" t="s">
        <v>132</v>
      </c>
      <c r="C74" s="1">
        <v>41</v>
      </c>
      <c r="D74" s="1" t="s">
        <v>20</v>
      </c>
      <c r="E74" s="1" t="s">
        <v>27</v>
      </c>
      <c r="F74" s="1">
        <v>35220</v>
      </c>
      <c r="G74" s="2">
        <v>44091</v>
      </c>
      <c r="H74" s="1">
        <v>29444</v>
      </c>
      <c r="I74" s="1" t="s">
        <v>32</v>
      </c>
      <c r="J74" s="1">
        <v>53</v>
      </c>
      <c r="K74" s="27" t="str">
        <f t="shared" si="0"/>
        <v>Below 50000</v>
      </c>
      <c r="L74" s="27" t="str" cm="1">
        <f t="array" ref="L74">_xlfn.IFS($J74&gt;=50,"EXCELLENT",$J74&gt;=40,"GOOD",$J74&gt;=30,"AVERAGE",$J74&lt;30,"POOR")</f>
        <v>EXCELLENT</v>
      </c>
      <c r="M74" s="28" t="str">
        <f t="shared" si="1"/>
        <v xml:space="preserve"> </v>
      </c>
      <c r="N74" s="27" t="str">
        <f t="shared" si="2"/>
        <v>FLASE</v>
      </c>
      <c r="O74" s="27" t="b">
        <f t="shared" si="3"/>
        <v>1</v>
      </c>
    </row>
    <row r="75" spans="1:15" ht="14.5">
      <c r="A75" s="1">
        <v>74</v>
      </c>
      <c r="B75" s="1" t="s">
        <v>133</v>
      </c>
      <c r="C75" s="1">
        <v>58</v>
      </c>
      <c r="D75" s="1" t="s">
        <v>20</v>
      </c>
      <c r="E75" s="1" t="s">
        <v>27</v>
      </c>
      <c r="F75" s="1">
        <v>51321</v>
      </c>
      <c r="G75" s="2">
        <v>44615</v>
      </c>
      <c r="H75" s="1">
        <v>29006</v>
      </c>
      <c r="I75" s="1" t="s">
        <v>32</v>
      </c>
      <c r="J75" s="1">
        <v>53</v>
      </c>
      <c r="K75" s="27" t="str">
        <f t="shared" si="0"/>
        <v>Above 50000</v>
      </c>
      <c r="L75" s="27" t="str" cm="1">
        <f t="array" ref="L75">_xlfn.IFS($J75&gt;=50,"EXCELLENT",$J75&gt;=40,"GOOD",$J75&gt;=30,"AVERAGE",$J75&lt;30,"POOR")</f>
        <v>EXCELLENT</v>
      </c>
      <c r="M75" s="28" t="str">
        <f t="shared" si="1"/>
        <v xml:space="preserve"> </v>
      </c>
      <c r="N75" s="27" t="str">
        <f t="shared" si="2"/>
        <v>FLASE</v>
      </c>
      <c r="O75" s="27" t="b">
        <f t="shared" si="3"/>
        <v>1</v>
      </c>
    </row>
    <row r="76" spans="1:15" ht="14.5">
      <c r="A76" s="1">
        <v>75</v>
      </c>
      <c r="B76" s="1" t="s">
        <v>134</v>
      </c>
      <c r="C76" s="1">
        <v>29</v>
      </c>
      <c r="D76" s="1" t="s">
        <v>20</v>
      </c>
      <c r="E76" s="1" t="s">
        <v>42</v>
      </c>
      <c r="F76" s="1">
        <v>61527</v>
      </c>
      <c r="G76" s="2">
        <v>42487</v>
      </c>
      <c r="H76" s="1">
        <v>21871</v>
      </c>
      <c r="I76" s="1" t="s">
        <v>32</v>
      </c>
      <c r="J76" s="1">
        <v>34</v>
      </c>
      <c r="K76" s="27" t="str">
        <f t="shared" si="0"/>
        <v>Above 50000</v>
      </c>
      <c r="L76" s="27" t="str" cm="1">
        <f t="array" ref="L76">_xlfn.IFS($J76&gt;=50,"EXCELLENT",$J76&gt;=40,"GOOD",$J76&gt;=30,"AVERAGE",$J76&lt;30,"POOR")</f>
        <v>AVERAGE</v>
      </c>
      <c r="M76" s="28" t="str">
        <f t="shared" si="1"/>
        <v xml:space="preserve"> </v>
      </c>
      <c r="N76" s="27" t="str">
        <f t="shared" si="2"/>
        <v>TRUE</v>
      </c>
      <c r="O76" s="27" t="b">
        <f t="shared" si="3"/>
        <v>0</v>
      </c>
    </row>
    <row r="77" spans="1:15" ht="14.5">
      <c r="A77" s="1">
        <v>76</v>
      </c>
      <c r="B77" s="1" t="s">
        <v>135</v>
      </c>
      <c r="C77" s="1">
        <v>21</v>
      </c>
      <c r="D77" s="1" t="s">
        <v>16</v>
      </c>
      <c r="E77" s="1" t="s">
        <v>27</v>
      </c>
      <c r="F77" s="1">
        <v>38684</v>
      </c>
      <c r="G77" s="2">
        <v>43353</v>
      </c>
      <c r="H77" s="1">
        <v>37414</v>
      </c>
      <c r="I77" s="1" t="s">
        <v>25</v>
      </c>
      <c r="J77" s="1">
        <v>60</v>
      </c>
      <c r="K77" s="27" t="str">
        <f t="shared" si="0"/>
        <v>Below 50000</v>
      </c>
      <c r="L77" s="27" t="str" cm="1">
        <f t="array" ref="L77">_xlfn.IFS($J77&gt;=50,"EXCELLENT",$J77&gt;=40,"GOOD",$J77&gt;=30,"AVERAGE",$J77&lt;30,"POOR")</f>
        <v>EXCELLENT</v>
      </c>
      <c r="M77" s="28" t="str">
        <f t="shared" si="1"/>
        <v xml:space="preserve"> </v>
      </c>
      <c r="N77" s="27" t="str">
        <f t="shared" si="2"/>
        <v>FLASE</v>
      </c>
      <c r="O77" s="27" t="b">
        <f t="shared" si="3"/>
        <v>1</v>
      </c>
    </row>
    <row r="78" spans="1:15" ht="14.5">
      <c r="A78" s="1">
        <v>77</v>
      </c>
      <c r="B78" s="1" t="s">
        <v>136</v>
      </c>
      <c r="C78" s="1">
        <v>56</v>
      </c>
      <c r="D78" s="1" t="s">
        <v>16</v>
      </c>
      <c r="E78" s="1" t="s">
        <v>17</v>
      </c>
      <c r="F78" s="1">
        <v>31005</v>
      </c>
      <c r="G78" s="2">
        <v>42913</v>
      </c>
      <c r="H78" s="1">
        <v>24340</v>
      </c>
      <c r="I78" s="1" t="s">
        <v>28</v>
      </c>
      <c r="J78" s="1">
        <v>25</v>
      </c>
      <c r="K78" s="27" t="str">
        <f t="shared" si="0"/>
        <v>Below 50000</v>
      </c>
      <c r="L78" s="27" t="str" cm="1">
        <f t="array" ref="L78">_xlfn.IFS($J78&gt;=50,"EXCELLENT",$J78&gt;=40,"GOOD",$J78&gt;=30,"AVERAGE",$J78&lt;30,"POOR")</f>
        <v>POOR</v>
      </c>
      <c r="M78" s="28" t="str">
        <f t="shared" si="1"/>
        <v xml:space="preserve"> </v>
      </c>
      <c r="N78" s="27" t="str">
        <f t="shared" si="2"/>
        <v>TRUE</v>
      </c>
      <c r="O78" s="27" t="b">
        <f t="shared" si="3"/>
        <v>1</v>
      </c>
    </row>
    <row r="79" spans="1:15" ht="14.5">
      <c r="A79" s="1">
        <v>78</v>
      </c>
      <c r="B79" s="1" t="s">
        <v>137</v>
      </c>
      <c r="C79" s="1">
        <v>56</v>
      </c>
      <c r="D79" s="1" t="s">
        <v>16</v>
      </c>
      <c r="E79" s="1" t="s">
        <v>24</v>
      </c>
      <c r="F79" s="1">
        <v>44245</v>
      </c>
      <c r="G79" s="2">
        <v>42283</v>
      </c>
      <c r="H79" s="1">
        <v>16800</v>
      </c>
      <c r="I79" s="1" t="s">
        <v>25</v>
      </c>
      <c r="J79" s="1">
        <v>27</v>
      </c>
      <c r="K79" s="27" t="str">
        <f t="shared" si="0"/>
        <v>Below 50000</v>
      </c>
      <c r="L79" s="27" t="str" cm="1">
        <f t="array" ref="L79">_xlfn.IFS($J79&gt;=50,"EXCELLENT",$J79&gt;=40,"GOOD",$J79&gt;=30,"AVERAGE",$J79&lt;30,"POOR")</f>
        <v>POOR</v>
      </c>
      <c r="M79" s="28" t="str">
        <f t="shared" si="1"/>
        <v xml:space="preserve"> </v>
      </c>
      <c r="N79" s="27" t="str">
        <f t="shared" si="2"/>
        <v>FLASE</v>
      </c>
      <c r="O79" s="27" t="b">
        <f t="shared" si="3"/>
        <v>1</v>
      </c>
    </row>
    <row r="80" spans="1:15" ht="14.5">
      <c r="A80" s="1">
        <v>79</v>
      </c>
      <c r="B80" s="1" t="s">
        <v>138</v>
      </c>
      <c r="C80" s="1">
        <v>24</v>
      </c>
      <c r="D80" s="1" t="s">
        <v>16</v>
      </c>
      <c r="E80" s="1" t="s">
        <v>42</v>
      </c>
      <c r="F80" s="1">
        <v>48296</v>
      </c>
      <c r="G80" s="2">
        <v>43038</v>
      </c>
      <c r="H80" s="1">
        <v>33597</v>
      </c>
      <c r="I80" s="1" t="s">
        <v>18</v>
      </c>
      <c r="J80" s="1">
        <v>47</v>
      </c>
      <c r="K80" s="27" t="str">
        <f t="shared" si="0"/>
        <v>Below 50000</v>
      </c>
      <c r="L80" s="27" t="str" cm="1">
        <f t="array" ref="L80">_xlfn.IFS($J80&gt;=50,"EXCELLENT",$J80&gt;=40,"GOOD",$J80&gt;=30,"AVERAGE",$J80&lt;30,"POOR")</f>
        <v>GOOD</v>
      </c>
      <c r="M80" s="28" t="str">
        <f t="shared" si="1"/>
        <v xml:space="preserve"> </v>
      </c>
      <c r="N80" s="27" t="str">
        <f t="shared" si="2"/>
        <v>FLASE</v>
      </c>
      <c r="O80" s="27" t="b">
        <f t="shared" si="3"/>
        <v>0</v>
      </c>
    </row>
    <row r="81" spans="1:15" ht="14.5">
      <c r="A81" s="1">
        <v>80</v>
      </c>
      <c r="B81" s="1" t="s">
        <v>139</v>
      </c>
      <c r="C81" s="1">
        <v>38</v>
      </c>
      <c r="D81" s="1" t="s">
        <v>20</v>
      </c>
      <c r="E81" s="1" t="s">
        <v>27</v>
      </c>
      <c r="F81" s="1">
        <v>74413</v>
      </c>
      <c r="G81" s="2">
        <v>42325</v>
      </c>
      <c r="H81" s="1">
        <v>14844</v>
      </c>
      <c r="I81" s="1" t="s">
        <v>25</v>
      </c>
      <c r="J81" s="1">
        <v>57</v>
      </c>
      <c r="K81" s="27" t="str">
        <f t="shared" si="0"/>
        <v>Above 50000</v>
      </c>
      <c r="L81" s="27" t="str" cm="1">
        <f t="array" ref="L81">_xlfn.IFS($J81&gt;=50,"EXCELLENT",$J81&gt;=40,"GOOD",$J81&gt;=30,"AVERAGE",$J81&lt;30,"POOR")</f>
        <v>EXCELLENT</v>
      </c>
      <c r="M81" s="28" t="str">
        <f t="shared" si="1"/>
        <v xml:space="preserve"> </v>
      </c>
      <c r="N81" s="27" t="str">
        <f t="shared" si="2"/>
        <v>TRUE</v>
      </c>
      <c r="O81" s="27" t="b">
        <f t="shared" si="3"/>
        <v>1</v>
      </c>
    </row>
    <row r="82" spans="1:15" ht="14.5">
      <c r="A82" s="1">
        <v>81</v>
      </c>
      <c r="B82" s="1" t="s">
        <v>140</v>
      </c>
      <c r="C82" s="1">
        <v>33</v>
      </c>
      <c r="D82" s="1" t="s">
        <v>20</v>
      </c>
      <c r="E82" s="1" t="s">
        <v>42</v>
      </c>
      <c r="F82" s="1">
        <v>76940</v>
      </c>
      <c r="G82" s="2">
        <v>45135</v>
      </c>
      <c r="H82" s="1">
        <v>27082</v>
      </c>
      <c r="I82" s="1" t="s">
        <v>28</v>
      </c>
      <c r="J82" s="1">
        <v>28</v>
      </c>
      <c r="K82" s="27" t="str">
        <f t="shared" si="0"/>
        <v>Above 50000</v>
      </c>
      <c r="L82" s="27" t="str" cm="1">
        <f t="array" ref="L82">_xlfn.IFS($J82&gt;=50,"EXCELLENT",$J82&gt;=40,"GOOD",$J82&gt;=30,"AVERAGE",$J82&lt;30,"POOR")</f>
        <v>POOR</v>
      </c>
      <c r="M82" s="28" t="str">
        <f t="shared" si="1"/>
        <v xml:space="preserve"> </v>
      </c>
      <c r="N82" s="27" t="str">
        <f t="shared" si="2"/>
        <v>TRUE</v>
      </c>
      <c r="O82" s="27" t="b">
        <f t="shared" si="3"/>
        <v>0</v>
      </c>
    </row>
    <row r="83" spans="1:15" ht="14.5">
      <c r="A83" s="1">
        <v>82</v>
      </c>
      <c r="B83" s="1" t="s">
        <v>141</v>
      </c>
      <c r="C83" s="1">
        <v>20</v>
      </c>
      <c r="D83" s="1" t="s">
        <v>16</v>
      </c>
      <c r="E83" s="1" t="s">
        <v>17</v>
      </c>
      <c r="F83" s="1">
        <v>64523</v>
      </c>
      <c r="G83" s="2">
        <v>44314</v>
      </c>
      <c r="H83" s="1">
        <v>35187</v>
      </c>
      <c r="I83" s="1" t="s">
        <v>18</v>
      </c>
      <c r="J83" s="1">
        <v>25</v>
      </c>
      <c r="K83" s="27" t="str">
        <f t="shared" si="0"/>
        <v>Above 50000</v>
      </c>
      <c r="L83" s="27" t="str" cm="1">
        <f t="array" ref="L83">_xlfn.IFS($J83&gt;=50,"EXCELLENT",$J83&gt;=40,"GOOD",$J83&gt;=30,"AVERAGE",$J83&lt;30,"POOR")</f>
        <v>POOR</v>
      </c>
      <c r="M83" s="28" t="str">
        <f t="shared" si="1"/>
        <v xml:space="preserve"> </v>
      </c>
      <c r="N83" s="27" t="str">
        <f t="shared" si="2"/>
        <v>TRUE</v>
      </c>
      <c r="O83" s="27" t="b">
        <f t="shared" si="3"/>
        <v>1</v>
      </c>
    </row>
    <row r="84" spans="1:15" ht="14.5">
      <c r="A84" s="1">
        <v>83</v>
      </c>
      <c r="B84" s="1" t="s">
        <v>142</v>
      </c>
      <c r="C84" s="1">
        <v>49</v>
      </c>
      <c r="D84" s="1" t="s">
        <v>16</v>
      </c>
      <c r="E84" s="1" t="s">
        <v>24</v>
      </c>
      <c r="F84" s="1">
        <v>38871</v>
      </c>
      <c r="G84" s="2">
        <v>42753</v>
      </c>
      <c r="H84" s="1">
        <v>32084</v>
      </c>
      <c r="I84" s="1" t="s">
        <v>25</v>
      </c>
      <c r="J84" s="1">
        <v>34</v>
      </c>
      <c r="K84" s="27" t="str">
        <f t="shared" si="0"/>
        <v>Below 50000</v>
      </c>
      <c r="L84" s="27" t="str" cm="1">
        <f t="array" ref="L84">_xlfn.IFS($J84&gt;=50,"EXCELLENT",$J84&gt;=40,"GOOD",$J84&gt;=30,"AVERAGE",$J84&lt;30,"POOR")</f>
        <v>AVERAGE</v>
      </c>
      <c r="M84" s="28" t="str">
        <f t="shared" si="1"/>
        <v xml:space="preserve"> </v>
      </c>
      <c r="N84" s="27" t="str">
        <f t="shared" si="2"/>
        <v>FLASE</v>
      </c>
      <c r="O84" s="27" t="b">
        <f t="shared" si="3"/>
        <v>1</v>
      </c>
    </row>
    <row r="85" spans="1:15" ht="14.5">
      <c r="A85" s="1">
        <v>84</v>
      </c>
      <c r="B85" s="1" t="s">
        <v>143</v>
      </c>
      <c r="C85" s="1">
        <v>27</v>
      </c>
      <c r="D85" s="1" t="s">
        <v>20</v>
      </c>
      <c r="E85" s="1" t="s">
        <v>27</v>
      </c>
      <c r="F85" s="1">
        <v>39090</v>
      </c>
      <c r="G85" s="2">
        <v>44947</v>
      </c>
      <c r="H85" s="1">
        <v>19756</v>
      </c>
      <c r="I85" s="1" t="s">
        <v>18</v>
      </c>
      <c r="J85" s="1">
        <v>43</v>
      </c>
      <c r="K85" s="27" t="str">
        <f t="shared" si="0"/>
        <v>Below 50000</v>
      </c>
      <c r="L85" s="27" t="str" cm="1">
        <f t="array" ref="L85">_xlfn.IFS($J85&gt;=50,"EXCELLENT",$J85&gt;=40,"GOOD",$J85&gt;=30,"AVERAGE",$J85&lt;30,"POOR")</f>
        <v>GOOD</v>
      </c>
      <c r="M85" s="28" t="str">
        <f t="shared" si="1"/>
        <v xml:space="preserve"> </v>
      </c>
      <c r="N85" s="27" t="str">
        <f t="shared" si="2"/>
        <v>FLASE</v>
      </c>
      <c r="O85" s="27" t="b">
        <f t="shared" si="3"/>
        <v>1</v>
      </c>
    </row>
    <row r="86" spans="1:15" ht="14.5">
      <c r="A86" s="1">
        <v>85</v>
      </c>
      <c r="B86" s="1" t="s">
        <v>144</v>
      </c>
      <c r="C86" s="1">
        <v>28</v>
      </c>
      <c r="D86" s="1" t="s">
        <v>20</v>
      </c>
      <c r="E86" s="1" t="s">
        <v>24</v>
      </c>
      <c r="F86" s="1">
        <v>65939</v>
      </c>
      <c r="G86" s="2">
        <v>43776</v>
      </c>
      <c r="H86" s="1">
        <v>23065</v>
      </c>
      <c r="I86" s="1" t="s">
        <v>25</v>
      </c>
      <c r="J86" s="1">
        <v>24</v>
      </c>
      <c r="K86" s="27" t="str">
        <f t="shared" si="0"/>
        <v>Above 50000</v>
      </c>
      <c r="L86" s="27" t="str" cm="1">
        <f t="array" ref="L86">_xlfn.IFS($J86&gt;=50,"EXCELLENT",$J86&gt;=40,"GOOD",$J86&gt;=30,"AVERAGE",$J86&lt;30,"POOR")</f>
        <v>POOR</v>
      </c>
      <c r="M86" s="28" t="str">
        <f t="shared" si="1"/>
        <v xml:space="preserve"> </v>
      </c>
      <c r="N86" s="27" t="str">
        <f t="shared" si="2"/>
        <v>TRUE</v>
      </c>
      <c r="O86" s="27" t="b">
        <f t="shared" si="3"/>
        <v>1</v>
      </c>
    </row>
    <row r="87" spans="1:15" ht="14.5">
      <c r="A87" s="1">
        <v>86</v>
      </c>
      <c r="B87" s="1" t="s">
        <v>145</v>
      </c>
      <c r="C87" s="1">
        <v>41</v>
      </c>
      <c r="D87" s="1" t="s">
        <v>16</v>
      </c>
      <c r="E87" s="1" t="s">
        <v>42</v>
      </c>
      <c r="F87" s="1">
        <v>60367</v>
      </c>
      <c r="G87" s="2">
        <v>43004</v>
      </c>
      <c r="H87" s="1">
        <v>16439</v>
      </c>
      <c r="I87" s="1" t="s">
        <v>25</v>
      </c>
      <c r="J87" s="1">
        <v>29</v>
      </c>
      <c r="K87" s="27" t="str">
        <f t="shared" si="0"/>
        <v>Above 50000</v>
      </c>
      <c r="L87" s="27" t="str" cm="1">
        <f t="array" ref="L87">_xlfn.IFS($J87&gt;=50,"EXCELLENT",$J87&gt;=40,"GOOD",$J87&gt;=30,"AVERAGE",$J87&lt;30,"POOR")</f>
        <v>POOR</v>
      </c>
      <c r="M87" s="28" t="str">
        <f t="shared" si="1"/>
        <v xml:space="preserve"> </v>
      </c>
      <c r="N87" s="27" t="str">
        <f t="shared" si="2"/>
        <v>TRUE</v>
      </c>
      <c r="O87" s="27" t="b">
        <f t="shared" si="3"/>
        <v>0</v>
      </c>
    </row>
    <row r="88" spans="1:15" ht="14.5">
      <c r="A88" s="1">
        <v>87</v>
      </c>
      <c r="B88" s="1" t="s">
        <v>146</v>
      </c>
      <c r="C88" s="1">
        <v>44</v>
      </c>
      <c r="D88" s="1" t="s">
        <v>16</v>
      </c>
      <c r="E88" s="1" t="s">
        <v>24</v>
      </c>
      <c r="F88" s="1">
        <v>44276</v>
      </c>
      <c r="G88" s="2">
        <v>42124</v>
      </c>
      <c r="H88" s="1">
        <v>38522</v>
      </c>
      <c r="I88" s="1" t="s">
        <v>32</v>
      </c>
      <c r="J88" s="1">
        <v>26</v>
      </c>
      <c r="K88" s="27" t="str">
        <f t="shared" si="0"/>
        <v>Below 50000</v>
      </c>
      <c r="L88" s="27" t="str" cm="1">
        <f t="array" ref="L88">_xlfn.IFS($J88&gt;=50,"EXCELLENT",$J88&gt;=40,"GOOD",$J88&gt;=30,"AVERAGE",$J88&lt;30,"POOR")</f>
        <v>POOR</v>
      </c>
      <c r="M88" s="28" t="str">
        <f t="shared" si="1"/>
        <v xml:space="preserve"> </v>
      </c>
      <c r="N88" s="27" t="str">
        <f t="shared" si="2"/>
        <v>FLASE</v>
      </c>
      <c r="O88" s="27" t="b">
        <f t="shared" si="3"/>
        <v>1</v>
      </c>
    </row>
    <row r="89" spans="1:15" ht="14.5">
      <c r="A89" s="1">
        <v>88</v>
      </c>
      <c r="B89" s="1" t="s">
        <v>147</v>
      </c>
      <c r="C89" s="1">
        <v>24</v>
      </c>
      <c r="D89" s="1" t="s">
        <v>16</v>
      </c>
      <c r="E89" s="1" t="s">
        <v>42</v>
      </c>
      <c r="F89" s="1">
        <v>50630</v>
      </c>
      <c r="G89" s="2">
        <v>43440</v>
      </c>
      <c r="H89" s="1">
        <v>12662</v>
      </c>
      <c r="I89" s="1" t="s">
        <v>28</v>
      </c>
      <c r="J89" s="1">
        <v>38</v>
      </c>
      <c r="K89" s="27" t="str">
        <f t="shared" si="0"/>
        <v>Above 50000</v>
      </c>
      <c r="L89" s="27" t="str" cm="1">
        <f t="array" ref="L89">_xlfn.IFS($J89&gt;=50,"EXCELLENT",$J89&gt;=40,"GOOD",$J89&gt;=30,"AVERAGE",$J89&lt;30,"POOR")</f>
        <v>AVERAGE</v>
      </c>
      <c r="M89" s="28" t="str">
        <f t="shared" si="1"/>
        <v xml:space="preserve"> </v>
      </c>
      <c r="N89" s="27" t="str">
        <f t="shared" si="2"/>
        <v>FLASE</v>
      </c>
      <c r="O89" s="27" t="b">
        <f t="shared" si="3"/>
        <v>0</v>
      </c>
    </row>
    <row r="90" spans="1:15" ht="14.5">
      <c r="A90" s="1">
        <v>89</v>
      </c>
      <c r="B90" s="1" t="s">
        <v>148</v>
      </c>
      <c r="C90" s="1">
        <v>26</v>
      </c>
      <c r="D90" s="1" t="s">
        <v>16</v>
      </c>
      <c r="E90" s="1" t="s">
        <v>42</v>
      </c>
      <c r="F90" s="1">
        <v>44082</v>
      </c>
      <c r="G90" s="2">
        <v>45456</v>
      </c>
      <c r="H90" s="1">
        <v>27956</v>
      </c>
      <c r="I90" s="1" t="s">
        <v>32</v>
      </c>
      <c r="J90" s="1">
        <v>42</v>
      </c>
      <c r="K90" s="27" t="str">
        <f t="shared" si="0"/>
        <v>Below 50000</v>
      </c>
      <c r="L90" s="27" t="str" cm="1">
        <f t="array" ref="L90">_xlfn.IFS($J90&gt;=50,"EXCELLENT",$J90&gt;=40,"GOOD",$J90&gt;=30,"AVERAGE",$J90&lt;30,"POOR")</f>
        <v>GOOD</v>
      </c>
      <c r="M90" s="28" t="str">
        <f t="shared" si="1"/>
        <v xml:space="preserve"> </v>
      </c>
      <c r="N90" s="27" t="str">
        <f t="shared" si="2"/>
        <v>FLASE</v>
      </c>
      <c r="O90" s="27" t="b">
        <f t="shared" si="3"/>
        <v>0</v>
      </c>
    </row>
    <row r="91" spans="1:15" ht="14.5">
      <c r="A91" s="1">
        <v>90</v>
      </c>
      <c r="B91" s="1" t="s">
        <v>149</v>
      </c>
      <c r="C91" s="1">
        <v>22</v>
      </c>
      <c r="D91" s="1" t="s">
        <v>16</v>
      </c>
      <c r="E91" s="1" t="s">
        <v>27</v>
      </c>
      <c r="F91" s="1">
        <v>46592</v>
      </c>
      <c r="G91" s="2">
        <v>42027</v>
      </c>
      <c r="H91" s="1">
        <v>11073</v>
      </c>
      <c r="I91" s="1" t="s">
        <v>25</v>
      </c>
      <c r="J91" s="1">
        <v>26</v>
      </c>
      <c r="K91" s="27" t="str">
        <f t="shared" si="0"/>
        <v>Below 50000</v>
      </c>
      <c r="L91" s="27" t="str" cm="1">
        <f t="array" ref="L91">_xlfn.IFS($J91&gt;=50,"EXCELLENT",$J91&gt;=40,"GOOD",$J91&gt;=30,"AVERAGE",$J91&lt;30,"POOR")</f>
        <v>POOR</v>
      </c>
      <c r="M91" s="28" t="str">
        <f t="shared" si="1"/>
        <v xml:space="preserve"> </v>
      </c>
      <c r="N91" s="27" t="str">
        <f t="shared" si="2"/>
        <v>FLASE</v>
      </c>
      <c r="O91" s="27" t="b">
        <f t="shared" si="3"/>
        <v>1</v>
      </c>
    </row>
    <row r="92" spans="1:15" ht="14.5">
      <c r="A92" s="1">
        <v>91</v>
      </c>
      <c r="B92" s="1" t="s">
        <v>150</v>
      </c>
      <c r="C92" s="1">
        <v>28</v>
      </c>
      <c r="D92" s="1" t="s">
        <v>16</v>
      </c>
      <c r="E92" s="1" t="s">
        <v>27</v>
      </c>
      <c r="F92" s="1">
        <v>59613</v>
      </c>
      <c r="G92" s="2">
        <v>45217</v>
      </c>
      <c r="H92" s="1">
        <v>32024</v>
      </c>
      <c r="I92" s="1" t="s">
        <v>18</v>
      </c>
      <c r="J92" s="1">
        <v>41</v>
      </c>
      <c r="K92" s="27" t="str">
        <f t="shared" si="0"/>
        <v>Above 50000</v>
      </c>
      <c r="L92" s="27" t="str" cm="1">
        <f t="array" ref="L92">_xlfn.IFS($J92&gt;=50,"EXCELLENT",$J92&gt;=40,"GOOD",$J92&gt;=30,"AVERAGE",$J92&lt;30,"POOR")</f>
        <v>GOOD</v>
      </c>
      <c r="M92" s="28" t="str">
        <f t="shared" si="1"/>
        <v xml:space="preserve"> </v>
      </c>
      <c r="N92" s="27" t="str">
        <f t="shared" si="2"/>
        <v>FLASE</v>
      </c>
      <c r="O92" s="27" t="b">
        <f t="shared" si="3"/>
        <v>1</v>
      </c>
    </row>
    <row r="93" spans="1:15" ht="14.5">
      <c r="A93" s="1">
        <v>92</v>
      </c>
      <c r="B93" s="1" t="s">
        <v>151</v>
      </c>
      <c r="C93" s="1">
        <v>50</v>
      </c>
      <c r="D93" s="1" t="s">
        <v>20</v>
      </c>
      <c r="E93" s="1" t="s">
        <v>17</v>
      </c>
      <c r="F93" s="1">
        <v>58254</v>
      </c>
      <c r="G93" s="2">
        <v>43553</v>
      </c>
      <c r="H93" s="1">
        <v>24398</v>
      </c>
      <c r="I93" s="1" t="s">
        <v>18</v>
      </c>
      <c r="J93" s="1">
        <v>22</v>
      </c>
      <c r="K93" s="27" t="str">
        <f t="shared" si="0"/>
        <v>Above 50000</v>
      </c>
      <c r="L93" s="27" t="str" cm="1">
        <f t="array" ref="L93">_xlfn.IFS($J93&gt;=50,"EXCELLENT",$J93&gt;=40,"GOOD",$J93&gt;=30,"AVERAGE",$J93&lt;30,"POOR")</f>
        <v>POOR</v>
      </c>
      <c r="M93" s="28" t="str">
        <f t="shared" si="1"/>
        <v xml:space="preserve"> </v>
      </c>
      <c r="N93" s="27" t="str">
        <f t="shared" si="2"/>
        <v>TRUE</v>
      </c>
      <c r="O93" s="27" t="b">
        <f t="shared" si="3"/>
        <v>1</v>
      </c>
    </row>
    <row r="94" spans="1:15" ht="14.5">
      <c r="A94" s="1">
        <v>93</v>
      </c>
      <c r="B94" s="1" t="s">
        <v>152</v>
      </c>
      <c r="C94" s="1">
        <v>51</v>
      </c>
      <c r="D94" s="1" t="s">
        <v>16</v>
      </c>
      <c r="E94" s="1" t="s">
        <v>17</v>
      </c>
      <c r="F94" s="1">
        <v>32448</v>
      </c>
      <c r="G94" s="2">
        <v>43290</v>
      </c>
      <c r="H94" s="1">
        <v>39487</v>
      </c>
      <c r="I94" s="1" t="s">
        <v>32</v>
      </c>
      <c r="J94" s="1">
        <v>42</v>
      </c>
      <c r="K94" s="27" t="str">
        <f t="shared" si="0"/>
        <v>Below 50000</v>
      </c>
      <c r="L94" s="27" t="str" cm="1">
        <f t="array" ref="L94">_xlfn.IFS($J94&gt;=50,"EXCELLENT",$J94&gt;=40,"GOOD",$J94&gt;=30,"AVERAGE",$J94&lt;30,"POOR")</f>
        <v>GOOD</v>
      </c>
      <c r="M94" s="28" t="str">
        <f t="shared" si="1"/>
        <v xml:space="preserve"> </v>
      </c>
      <c r="N94" s="27" t="str">
        <f t="shared" si="2"/>
        <v>TRUE</v>
      </c>
      <c r="O94" s="27" t="b">
        <f t="shared" si="3"/>
        <v>1</v>
      </c>
    </row>
    <row r="95" spans="1:15" ht="14.5">
      <c r="A95" s="1">
        <v>94</v>
      </c>
      <c r="B95" s="1" t="s">
        <v>153</v>
      </c>
      <c r="C95" s="1">
        <v>49</v>
      </c>
      <c r="D95" s="1" t="s">
        <v>20</v>
      </c>
      <c r="E95" s="1" t="s">
        <v>17</v>
      </c>
      <c r="F95" s="1">
        <v>67377</v>
      </c>
      <c r="G95" s="2">
        <v>44971</v>
      </c>
      <c r="H95" s="1">
        <v>38185</v>
      </c>
      <c r="I95" s="1" t="s">
        <v>28</v>
      </c>
      <c r="J95" s="1">
        <v>51</v>
      </c>
      <c r="K95" s="27" t="str">
        <f t="shared" si="0"/>
        <v>Above 50000</v>
      </c>
      <c r="L95" s="27" t="str" cm="1">
        <f t="array" ref="L95">_xlfn.IFS($J95&gt;=50,"EXCELLENT",$J95&gt;=40,"GOOD",$J95&gt;=30,"AVERAGE",$J95&lt;30,"POOR")</f>
        <v>EXCELLENT</v>
      </c>
      <c r="M95" s="28" t="str">
        <f t="shared" si="1"/>
        <v xml:space="preserve"> </v>
      </c>
      <c r="N95" s="27" t="str">
        <f t="shared" si="2"/>
        <v>TRUE</v>
      </c>
      <c r="O95" s="27" t="b">
        <f t="shared" si="3"/>
        <v>1</v>
      </c>
    </row>
    <row r="96" spans="1:15" ht="14.5">
      <c r="A96" s="1">
        <v>95</v>
      </c>
      <c r="B96" s="1" t="s">
        <v>154</v>
      </c>
      <c r="C96" s="1">
        <v>49</v>
      </c>
      <c r="D96" s="1" t="s">
        <v>20</v>
      </c>
      <c r="E96" s="1" t="s">
        <v>17</v>
      </c>
      <c r="F96" s="1">
        <v>66570</v>
      </c>
      <c r="G96" s="2">
        <v>45303</v>
      </c>
      <c r="H96" s="1">
        <v>21575</v>
      </c>
      <c r="I96" s="1" t="s">
        <v>28</v>
      </c>
      <c r="J96" s="1">
        <v>56</v>
      </c>
      <c r="K96" s="27" t="str">
        <f t="shared" si="0"/>
        <v>Above 50000</v>
      </c>
      <c r="L96" s="27" t="str" cm="1">
        <f t="array" ref="L96">_xlfn.IFS($J96&gt;=50,"EXCELLENT",$J96&gt;=40,"GOOD",$J96&gt;=30,"AVERAGE",$J96&lt;30,"POOR")</f>
        <v>EXCELLENT</v>
      </c>
      <c r="M96" s="28" t="str">
        <f t="shared" si="1"/>
        <v xml:space="preserve"> </v>
      </c>
      <c r="N96" s="27" t="str">
        <f t="shared" si="2"/>
        <v>TRUE</v>
      </c>
      <c r="O96" s="27" t="b">
        <f t="shared" si="3"/>
        <v>1</v>
      </c>
    </row>
    <row r="97" spans="1:15" ht="14.5">
      <c r="A97" s="1">
        <v>96</v>
      </c>
      <c r="B97" s="1" t="s">
        <v>155</v>
      </c>
      <c r="C97" s="1">
        <v>40</v>
      </c>
      <c r="D97" s="1" t="s">
        <v>16</v>
      </c>
      <c r="E97" s="1" t="s">
        <v>27</v>
      </c>
      <c r="F97" s="1">
        <v>40862</v>
      </c>
      <c r="G97" s="2">
        <v>43529</v>
      </c>
      <c r="H97" s="1">
        <v>13911</v>
      </c>
      <c r="I97" s="1" t="s">
        <v>25</v>
      </c>
      <c r="J97" s="1">
        <v>26</v>
      </c>
      <c r="K97" s="27" t="str">
        <f t="shared" si="0"/>
        <v>Below 50000</v>
      </c>
      <c r="L97" s="27" t="str" cm="1">
        <f t="array" ref="L97">_xlfn.IFS($J97&gt;=50,"EXCELLENT",$J97&gt;=40,"GOOD",$J97&gt;=30,"AVERAGE",$J97&lt;30,"POOR")</f>
        <v>POOR</v>
      </c>
      <c r="M97" s="28" t="str">
        <f t="shared" si="1"/>
        <v xml:space="preserve"> </v>
      </c>
      <c r="N97" s="27" t="str">
        <f t="shared" si="2"/>
        <v>FLASE</v>
      </c>
      <c r="O97" s="27" t="b">
        <f t="shared" si="3"/>
        <v>1</v>
      </c>
    </row>
    <row r="98" spans="1:15" ht="14.5">
      <c r="A98" s="1">
        <v>97</v>
      </c>
      <c r="B98" s="1" t="s">
        <v>156</v>
      </c>
      <c r="C98" s="1">
        <v>20</v>
      </c>
      <c r="D98" s="1" t="s">
        <v>20</v>
      </c>
      <c r="E98" s="1" t="s">
        <v>24</v>
      </c>
      <c r="F98" s="1">
        <v>37827</v>
      </c>
      <c r="G98" s="2">
        <v>43274</v>
      </c>
      <c r="H98" s="1">
        <v>36655</v>
      </c>
      <c r="I98" s="1" t="s">
        <v>18</v>
      </c>
      <c r="J98" s="1">
        <v>28</v>
      </c>
      <c r="K98" s="27" t="str">
        <f t="shared" si="0"/>
        <v>Below 50000</v>
      </c>
      <c r="L98" s="27" t="str" cm="1">
        <f t="array" ref="L98">_xlfn.IFS($J98&gt;=50,"EXCELLENT",$J98&gt;=40,"GOOD",$J98&gt;=30,"AVERAGE",$J98&lt;30,"POOR")</f>
        <v>POOR</v>
      </c>
      <c r="M98" s="28" t="str">
        <f t="shared" si="1"/>
        <v>Above 15000</v>
      </c>
      <c r="N98" s="27" t="str">
        <f t="shared" si="2"/>
        <v>FLASE</v>
      </c>
      <c r="O98" s="27" t="b">
        <f t="shared" si="3"/>
        <v>1</v>
      </c>
    </row>
    <row r="99" spans="1:15" ht="14.5">
      <c r="A99" s="1">
        <v>98</v>
      </c>
      <c r="B99" s="1" t="s">
        <v>157</v>
      </c>
      <c r="C99" s="1">
        <v>22</v>
      </c>
      <c r="D99" s="1" t="s">
        <v>16</v>
      </c>
      <c r="E99" s="1" t="s">
        <v>17</v>
      </c>
      <c r="F99" s="1">
        <v>65539</v>
      </c>
      <c r="G99" s="2">
        <v>44956</v>
      </c>
      <c r="H99" s="1">
        <v>21102</v>
      </c>
      <c r="I99" s="1" t="s">
        <v>32</v>
      </c>
      <c r="J99" s="1">
        <v>40</v>
      </c>
      <c r="K99" s="27" t="str">
        <f t="shared" si="0"/>
        <v>Above 50000</v>
      </c>
      <c r="L99" s="27" t="str" cm="1">
        <f t="array" ref="L99">_xlfn.IFS($J99&gt;=50,"EXCELLENT",$J99&gt;=40,"GOOD",$J99&gt;=30,"AVERAGE",$J99&lt;30,"POOR")</f>
        <v>GOOD</v>
      </c>
      <c r="M99" s="28" t="str">
        <f t="shared" si="1"/>
        <v xml:space="preserve"> </v>
      </c>
      <c r="N99" s="27" t="str">
        <f t="shared" si="2"/>
        <v>TRUE</v>
      </c>
      <c r="O99" s="27" t="b">
        <f t="shared" si="3"/>
        <v>1</v>
      </c>
    </row>
    <row r="100" spans="1:15" ht="14.5">
      <c r="A100" s="1">
        <v>99</v>
      </c>
      <c r="B100" s="1" t="s">
        <v>158</v>
      </c>
      <c r="C100" s="1">
        <v>39</v>
      </c>
      <c r="D100" s="1" t="s">
        <v>16</v>
      </c>
      <c r="E100" s="1" t="s">
        <v>27</v>
      </c>
      <c r="F100" s="1">
        <v>43063</v>
      </c>
      <c r="G100" s="2">
        <v>45059</v>
      </c>
      <c r="H100" s="1">
        <v>36315</v>
      </c>
      <c r="I100" s="1" t="s">
        <v>28</v>
      </c>
      <c r="J100" s="1">
        <v>51</v>
      </c>
      <c r="K100" s="27" t="str">
        <f t="shared" si="0"/>
        <v>Below 50000</v>
      </c>
      <c r="L100" s="27" t="str" cm="1">
        <f t="array" ref="L100">_xlfn.IFS($J100&gt;=50,"EXCELLENT",$J100&gt;=40,"GOOD",$J100&gt;=30,"AVERAGE",$J100&lt;30,"POOR")</f>
        <v>EXCELLENT</v>
      </c>
      <c r="M100" s="28" t="str">
        <f t="shared" si="1"/>
        <v xml:space="preserve"> </v>
      </c>
      <c r="N100" s="27" t="str">
        <f t="shared" si="2"/>
        <v>FLASE</v>
      </c>
      <c r="O100" s="27" t="b">
        <f t="shared" si="3"/>
        <v>1</v>
      </c>
    </row>
    <row r="101" spans="1:15" ht="14.5">
      <c r="A101" s="1">
        <v>100</v>
      </c>
      <c r="B101" s="1" t="s">
        <v>159</v>
      </c>
      <c r="C101" s="1">
        <v>52</v>
      </c>
      <c r="D101" s="1" t="s">
        <v>20</v>
      </c>
      <c r="E101" s="1" t="s">
        <v>17</v>
      </c>
      <c r="F101" s="1">
        <v>76115</v>
      </c>
      <c r="G101" s="2">
        <v>43071</v>
      </c>
      <c r="H101" s="1">
        <v>37613</v>
      </c>
      <c r="I101" s="1" t="s">
        <v>25</v>
      </c>
      <c r="J101" s="1">
        <v>44</v>
      </c>
      <c r="K101" s="27" t="str">
        <f t="shared" si="0"/>
        <v>Above 50000</v>
      </c>
      <c r="L101" s="27" t="str" cm="1">
        <f t="array" ref="L101">_xlfn.IFS($J101&gt;=50,"EXCELLENT",$J101&gt;=40,"GOOD",$J101&gt;=30,"AVERAGE",$J101&lt;30,"POOR")</f>
        <v>GOOD</v>
      </c>
      <c r="M101" s="28" t="str">
        <f t="shared" si="1"/>
        <v xml:space="preserve"> </v>
      </c>
      <c r="N101" s="27" t="str">
        <f t="shared" si="2"/>
        <v>TRUE</v>
      </c>
      <c r="O101" s="27" t="b">
        <f t="shared" si="3"/>
        <v>1</v>
      </c>
    </row>
    <row r="102" spans="1:15" ht="14.5">
      <c r="A102" s="1">
        <v>101</v>
      </c>
      <c r="B102" s="1" t="s">
        <v>160</v>
      </c>
      <c r="C102" s="1">
        <v>37</v>
      </c>
      <c r="D102" s="1" t="s">
        <v>20</v>
      </c>
      <c r="E102" s="1" t="s">
        <v>17</v>
      </c>
      <c r="F102" s="1">
        <v>79682</v>
      </c>
      <c r="G102" s="2">
        <v>45219</v>
      </c>
      <c r="H102" s="1">
        <v>13747</v>
      </c>
      <c r="I102" s="1" t="s">
        <v>32</v>
      </c>
      <c r="J102" s="1">
        <v>39</v>
      </c>
      <c r="K102" s="27" t="str">
        <f t="shared" si="0"/>
        <v>Above 50000</v>
      </c>
      <c r="L102" s="27" t="str" cm="1">
        <f t="array" ref="L102">_xlfn.IFS($J102&gt;=50,"EXCELLENT",$J102&gt;=40,"GOOD",$J102&gt;=30,"AVERAGE",$J102&lt;30,"POOR")</f>
        <v>AVERAGE</v>
      </c>
      <c r="M102" s="28" t="str">
        <f t="shared" si="1"/>
        <v xml:space="preserve"> </v>
      </c>
      <c r="N102" s="27" t="str">
        <f t="shared" si="2"/>
        <v>TRUE</v>
      </c>
      <c r="O102" s="27" t="b">
        <f t="shared" si="3"/>
        <v>1</v>
      </c>
    </row>
    <row r="103" spans="1:15" ht="14.5">
      <c r="A103" s="1">
        <v>102</v>
      </c>
      <c r="B103" s="1" t="s">
        <v>161</v>
      </c>
      <c r="C103" s="1">
        <v>24</v>
      </c>
      <c r="D103" s="1" t="s">
        <v>20</v>
      </c>
      <c r="E103" s="1" t="s">
        <v>7</v>
      </c>
      <c r="F103" s="1">
        <v>62476</v>
      </c>
      <c r="G103" s="2">
        <v>45390</v>
      </c>
      <c r="H103" s="1">
        <v>22606</v>
      </c>
      <c r="I103" s="1" t="s">
        <v>32</v>
      </c>
      <c r="J103" s="1">
        <v>56</v>
      </c>
      <c r="K103" s="27" t="str">
        <f t="shared" si="0"/>
        <v>Above 50000</v>
      </c>
      <c r="L103" s="27" t="str" cm="1">
        <f t="array" ref="L103">_xlfn.IFS($J103&gt;=50,"EXCELLENT",$J103&gt;=40,"GOOD",$J103&gt;=30,"AVERAGE",$J103&lt;30,"POOR")</f>
        <v>EXCELLENT</v>
      </c>
      <c r="M103" s="28" t="str">
        <f t="shared" si="1"/>
        <v xml:space="preserve"> </v>
      </c>
      <c r="N103" s="27" t="str">
        <f t="shared" si="2"/>
        <v>TRUE</v>
      </c>
      <c r="O103" s="27" t="b">
        <f t="shared" si="3"/>
        <v>1</v>
      </c>
    </row>
    <row r="104" spans="1:15" ht="14.5">
      <c r="A104" s="1">
        <v>103</v>
      </c>
      <c r="B104" s="1" t="s">
        <v>162</v>
      </c>
      <c r="C104" s="1">
        <v>54</v>
      </c>
      <c r="D104" s="1" t="s">
        <v>16</v>
      </c>
      <c r="E104" s="1" t="s">
        <v>7</v>
      </c>
      <c r="F104" s="1">
        <v>74601</v>
      </c>
      <c r="G104" s="2">
        <v>43911</v>
      </c>
      <c r="H104" s="1">
        <v>35571</v>
      </c>
      <c r="I104" s="1" t="s">
        <v>32</v>
      </c>
      <c r="J104" s="1">
        <v>23</v>
      </c>
      <c r="K104" s="27" t="str">
        <f t="shared" si="0"/>
        <v>Above 50000</v>
      </c>
      <c r="L104" s="27" t="str" cm="1">
        <f t="array" ref="L104">_xlfn.IFS($J104&gt;=50,"EXCELLENT",$J104&gt;=40,"GOOD",$J104&gt;=30,"AVERAGE",$J104&lt;30,"POOR")</f>
        <v>POOR</v>
      </c>
      <c r="M104" s="28" t="str">
        <f t="shared" si="1"/>
        <v xml:space="preserve"> </v>
      </c>
      <c r="N104" s="27" t="str">
        <f t="shared" si="2"/>
        <v>TRUE</v>
      </c>
      <c r="O104" s="27" t="b">
        <f t="shared" si="3"/>
        <v>1</v>
      </c>
    </row>
    <row r="105" spans="1:15" ht="14.5">
      <c r="A105" s="1">
        <v>104</v>
      </c>
      <c r="B105" s="1" t="s">
        <v>163</v>
      </c>
      <c r="C105" s="1">
        <v>41</v>
      </c>
      <c r="D105" s="1" t="s">
        <v>20</v>
      </c>
      <c r="E105" s="1" t="s">
        <v>17</v>
      </c>
      <c r="F105" s="1">
        <v>40856</v>
      </c>
      <c r="G105" s="2">
        <v>42567</v>
      </c>
      <c r="H105" s="1">
        <v>27112</v>
      </c>
      <c r="I105" s="1" t="s">
        <v>32</v>
      </c>
      <c r="J105" s="1">
        <v>49</v>
      </c>
      <c r="K105" s="27" t="str">
        <f t="shared" si="0"/>
        <v>Below 50000</v>
      </c>
      <c r="L105" s="27" t="str" cm="1">
        <f t="array" ref="L105">_xlfn.IFS($J105&gt;=50,"EXCELLENT",$J105&gt;=40,"GOOD",$J105&gt;=30,"AVERAGE",$J105&lt;30,"POOR")</f>
        <v>GOOD</v>
      </c>
      <c r="M105" s="28" t="str">
        <f t="shared" si="1"/>
        <v xml:space="preserve"> </v>
      </c>
      <c r="N105" s="27" t="str">
        <f t="shared" si="2"/>
        <v>TRUE</v>
      </c>
      <c r="O105" s="27" t="b">
        <f t="shared" si="3"/>
        <v>1</v>
      </c>
    </row>
    <row r="106" spans="1:15" ht="14.5">
      <c r="A106" s="1">
        <v>105</v>
      </c>
      <c r="B106" s="1" t="s">
        <v>164</v>
      </c>
      <c r="C106" s="1">
        <v>56</v>
      </c>
      <c r="D106" s="1" t="s">
        <v>20</v>
      </c>
      <c r="E106" s="1" t="s">
        <v>24</v>
      </c>
      <c r="F106" s="1">
        <v>47261</v>
      </c>
      <c r="G106" s="2">
        <v>42637</v>
      </c>
      <c r="H106" s="1">
        <v>31585</v>
      </c>
      <c r="I106" s="1" t="s">
        <v>32</v>
      </c>
      <c r="J106" s="1">
        <v>21</v>
      </c>
      <c r="K106" s="27" t="str">
        <f t="shared" si="0"/>
        <v>Below 50000</v>
      </c>
      <c r="L106" s="27" t="str" cm="1">
        <f t="array" ref="L106">_xlfn.IFS($J106&gt;=50,"EXCELLENT",$J106&gt;=40,"GOOD",$J106&gt;=30,"AVERAGE",$J106&lt;30,"POOR")</f>
        <v>POOR</v>
      </c>
      <c r="M106" s="28" t="str">
        <f t="shared" si="1"/>
        <v xml:space="preserve"> </v>
      </c>
      <c r="N106" s="27" t="str">
        <f t="shared" si="2"/>
        <v>FLASE</v>
      </c>
      <c r="O106" s="27" t="b">
        <f t="shared" si="3"/>
        <v>1</v>
      </c>
    </row>
    <row r="107" spans="1:15" ht="14.5">
      <c r="A107" s="1">
        <v>106</v>
      </c>
      <c r="B107" s="1" t="s">
        <v>165</v>
      </c>
      <c r="C107" s="1">
        <v>23</v>
      </c>
      <c r="D107" s="1" t="s">
        <v>20</v>
      </c>
      <c r="E107" s="1" t="s">
        <v>27</v>
      </c>
      <c r="F107" s="1">
        <v>43021</v>
      </c>
      <c r="G107" s="2">
        <v>44816</v>
      </c>
      <c r="H107" s="1">
        <v>18918</v>
      </c>
      <c r="I107" s="1" t="s">
        <v>32</v>
      </c>
      <c r="J107" s="1">
        <v>37</v>
      </c>
      <c r="K107" s="27" t="str">
        <f t="shared" si="0"/>
        <v>Below 50000</v>
      </c>
      <c r="L107" s="27" t="str" cm="1">
        <f t="array" ref="L107">_xlfn.IFS($J107&gt;=50,"EXCELLENT",$J107&gt;=40,"GOOD",$J107&gt;=30,"AVERAGE",$J107&lt;30,"POOR")</f>
        <v>AVERAGE</v>
      </c>
      <c r="M107" s="28" t="str">
        <f t="shared" si="1"/>
        <v xml:space="preserve"> </v>
      </c>
      <c r="N107" s="27" t="str">
        <f t="shared" si="2"/>
        <v>FLASE</v>
      </c>
      <c r="O107" s="27" t="b">
        <f t="shared" si="3"/>
        <v>1</v>
      </c>
    </row>
    <row r="108" spans="1:15" ht="14.5">
      <c r="A108" s="1">
        <v>107</v>
      </c>
      <c r="B108" s="1" t="s">
        <v>166</v>
      </c>
      <c r="C108" s="1">
        <v>58</v>
      </c>
      <c r="D108" s="1" t="s">
        <v>16</v>
      </c>
      <c r="E108" s="1" t="s">
        <v>27</v>
      </c>
      <c r="F108" s="1">
        <v>43933</v>
      </c>
      <c r="G108" s="2">
        <v>42234</v>
      </c>
      <c r="H108" s="1">
        <v>32242</v>
      </c>
      <c r="I108" s="1" t="s">
        <v>18</v>
      </c>
      <c r="J108" s="1">
        <v>34</v>
      </c>
      <c r="K108" s="27" t="str">
        <f t="shared" si="0"/>
        <v>Below 50000</v>
      </c>
      <c r="L108" s="27" t="str" cm="1">
        <f t="array" ref="L108">_xlfn.IFS($J108&gt;=50,"EXCELLENT",$J108&gt;=40,"GOOD",$J108&gt;=30,"AVERAGE",$J108&lt;30,"POOR")</f>
        <v>AVERAGE</v>
      </c>
      <c r="M108" s="28" t="str">
        <f t="shared" si="1"/>
        <v xml:space="preserve"> </v>
      </c>
      <c r="N108" s="27" t="str">
        <f t="shared" si="2"/>
        <v>FLASE</v>
      </c>
      <c r="O108" s="27" t="b">
        <f t="shared" si="3"/>
        <v>1</v>
      </c>
    </row>
    <row r="109" spans="1:15" ht="14.5">
      <c r="A109" s="1">
        <v>108</v>
      </c>
      <c r="B109" s="1" t="s">
        <v>167</v>
      </c>
      <c r="C109" s="1">
        <v>24</v>
      </c>
      <c r="D109" s="1" t="s">
        <v>20</v>
      </c>
      <c r="E109" s="1" t="s">
        <v>7</v>
      </c>
      <c r="F109" s="1">
        <v>41324</v>
      </c>
      <c r="G109" s="2">
        <v>43200</v>
      </c>
      <c r="H109" s="1">
        <v>19856</v>
      </c>
      <c r="I109" s="1" t="s">
        <v>25</v>
      </c>
      <c r="J109" s="1">
        <v>55</v>
      </c>
      <c r="K109" s="27" t="str">
        <f t="shared" si="0"/>
        <v>Below 50000</v>
      </c>
      <c r="L109" s="27" t="str" cm="1">
        <f t="array" ref="L109">_xlfn.IFS($J109&gt;=50,"EXCELLENT",$J109&gt;=40,"GOOD",$J109&gt;=30,"AVERAGE",$J109&lt;30,"POOR")</f>
        <v>EXCELLENT</v>
      </c>
      <c r="M109" s="28" t="str">
        <f t="shared" si="1"/>
        <v xml:space="preserve"> </v>
      </c>
      <c r="N109" s="27" t="str">
        <f t="shared" si="2"/>
        <v>FLASE</v>
      </c>
      <c r="O109" s="27" t="b">
        <f t="shared" si="3"/>
        <v>1</v>
      </c>
    </row>
    <row r="110" spans="1:15" ht="14.5">
      <c r="A110" s="1">
        <v>109</v>
      </c>
      <c r="B110" s="1" t="s">
        <v>168</v>
      </c>
      <c r="C110" s="1">
        <v>28</v>
      </c>
      <c r="D110" s="1" t="s">
        <v>20</v>
      </c>
      <c r="E110" s="1" t="s">
        <v>27</v>
      </c>
      <c r="F110" s="1">
        <v>43941</v>
      </c>
      <c r="G110" s="2">
        <v>44064</v>
      </c>
      <c r="H110" s="1">
        <v>28005</v>
      </c>
      <c r="I110" s="1" t="s">
        <v>18</v>
      </c>
      <c r="J110" s="1">
        <v>28</v>
      </c>
      <c r="K110" s="27" t="str">
        <f t="shared" si="0"/>
        <v>Below 50000</v>
      </c>
      <c r="L110" s="27" t="str" cm="1">
        <f t="array" ref="L110">_xlfn.IFS($J110&gt;=50,"EXCELLENT",$J110&gt;=40,"GOOD",$J110&gt;=30,"AVERAGE",$J110&lt;30,"POOR")</f>
        <v>POOR</v>
      </c>
      <c r="M110" s="28" t="str">
        <f t="shared" si="1"/>
        <v xml:space="preserve"> </v>
      </c>
      <c r="N110" s="27" t="str">
        <f t="shared" si="2"/>
        <v>FLASE</v>
      </c>
      <c r="O110" s="27" t="b">
        <f t="shared" si="3"/>
        <v>1</v>
      </c>
    </row>
    <row r="111" spans="1:15" ht="14.5">
      <c r="A111" s="1">
        <v>110</v>
      </c>
      <c r="B111" s="1" t="s">
        <v>169</v>
      </c>
      <c r="C111" s="1">
        <v>56</v>
      </c>
      <c r="D111" s="1" t="s">
        <v>16</v>
      </c>
      <c r="E111" s="1" t="s">
        <v>42</v>
      </c>
      <c r="F111" s="1">
        <v>72463</v>
      </c>
      <c r="G111" s="2">
        <v>43859</v>
      </c>
      <c r="H111" s="1">
        <v>15511</v>
      </c>
      <c r="I111" s="1" t="s">
        <v>25</v>
      </c>
      <c r="J111" s="1">
        <v>32</v>
      </c>
      <c r="K111" s="27" t="str">
        <f t="shared" si="0"/>
        <v>Above 50000</v>
      </c>
      <c r="L111" s="27" t="str" cm="1">
        <f t="array" ref="L111">_xlfn.IFS($J111&gt;=50,"EXCELLENT",$J111&gt;=40,"GOOD",$J111&gt;=30,"AVERAGE",$J111&lt;30,"POOR")</f>
        <v>AVERAGE</v>
      </c>
      <c r="M111" s="28" t="str">
        <f t="shared" si="1"/>
        <v xml:space="preserve"> </v>
      </c>
      <c r="N111" s="27" t="str">
        <f t="shared" si="2"/>
        <v>TRUE</v>
      </c>
      <c r="O111" s="27" t="b">
        <f t="shared" si="3"/>
        <v>0</v>
      </c>
    </row>
    <row r="112" spans="1:15" ht="14.5">
      <c r="A112" s="1">
        <v>111</v>
      </c>
      <c r="B112" s="1" t="s">
        <v>170</v>
      </c>
      <c r="C112" s="1">
        <v>53</v>
      </c>
      <c r="D112" s="1" t="s">
        <v>20</v>
      </c>
      <c r="E112" s="1" t="s">
        <v>24</v>
      </c>
      <c r="F112" s="1">
        <v>33591</v>
      </c>
      <c r="G112" s="2">
        <v>43603</v>
      </c>
      <c r="H112" s="1">
        <v>12276</v>
      </c>
      <c r="I112" s="1" t="s">
        <v>28</v>
      </c>
      <c r="J112" s="1">
        <v>38</v>
      </c>
      <c r="K112" s="27" t="str">
        <f t="shared" si="0"/>
        <v>Below 50000</v>
      </c>
      <c r="L112" s="27" t="str" cm="1">
        <f t="array" ref="L112">_xlfn.IFS($J112&gt;=50,"EXCELLENT",$J112&gt;=40,"GOOD",$J112&gt;=30,"AVERAGE",$J112&lt;30,"POOR")</f>
        <v>AVERAGE</v>
      </c>
      <c r="M112" s="28" t="str">
        <f t="shared" si="1"/>
        <v xml:space="preserve"> </v>
      </c>
      <c r="N112" s="27" t="str">
        <f t="shared" si="2"/>
        <v>FLASE</v>
      </c>
      <c r="O112" s="27" t="b">
        <f t="shared" si="3"/>
        <v>1</v>
      </c>
    </row>
    <row r="113" spans="1:15" ht="14.5">
      <c r="A113" s="1">
        <v>112</v>
      </c>
      <c r="B113" s="1" t="s">
        <v>171</v>
      </c>
      <c r="C113" s="1">
        <v>30</v>
      </c>
      <c r="D113" s="1" t="s">
        <v>20</v>
      </c>
      <c r="E113" s="1" t="s">
        <v>27</v>
      </c>
      <c r="F113" s="1">
        <v>39047</v>
      </c>
      <c r="G113" s="2">
        <v>44830</v>
      </c>
      <c r="H113" s="1">
        <v>28398</v>
      </c>
      <c r="I113" s="1" t="s">
        <v>18</v>
      </c>
      <c r="J113" s="1">
        <v>25</v>
      </c>
      <c r="K113" s="27" t="str">
        <f t="shared" si="0"/>
        <v>Below 50000</v>
      </c>
      <c r="L113" s="27" t="str" cm="1">
        <f t="array" ref="L113">_xlfn.IFS($J113&gt;=50,"EXCELLENT",$J113&gt;=40,"GOOD",$J113&gt;=30,"AVERAGE",$J113&lt;30,"POOR")</f>
        <v>POOR</v>
      </c>
      <c r="M113" s="28" t="str">
        <f t="shared" si="1"/>
        <v xml:space="preserve"> </v>
      </c>
      <c r="N113" s="27" t="str">
        <f t="shared" si="2"/>
        <v>FLASE</v>
      </c>
      <c r="O113" s="27" t="b">
        <f t="shared" si="3"/>
        <v>1</v>
      </c>
    </row>
    <row r="114" spans="1:15" ht="14.5">
      <c r="A114" s="1">
        <v>113</v>
      </c>
      <c r="B114" s="1" t="s">
        <v>172</v>
      </c>
      <c r="C114" s="1">
        <v>28</v>
      </c>
      <c r="D114" s="1" t="s">
        <v>20</v>
      </c>
      <c r="E114" s="1" t="s">
        <v>42</v>
      </c>
      <c r="F114" s="1">
        <v>67255</v>
      </c>
      <c r="G114" s="2">
        <v>42995</v>
      </c>
      <c r="H114" s="1">
        <v>27117</v>
      </c>
      <c r="I114" s="1" t="s">
        <v>25</v>
      </c>
      <c r="J114" s="1">
        <v>25</v>
      </c>
      <c r="K114" s="27" t="str">
        <f t="shared" si="0"/>
        <v>Above 50000</v>
      </c>
      <c r="L114" s="27" t="str" cm="1">
        <f t="array" ref="L114">_xlfn.IFS($J114&gt;=50,"EXCELLENT",$J114&gt;=40,"GOOD",$J114&gt;=30,"AVERAGE",$J114&lt;30,"POOR")</f>
        <v>POOR</v>
      </c>
      <c r="M114" s="28" t="str">
        <f t="shared" si="1"/>
        <v xml:space="preserve"> </v>
      </c>
      <c r="N114" s="27" t="str">
        <f t="shared" si="2"/>
        <v>TRUE</v>
      </c>
      <c r="O114" s="27" t="b">
        <f t="shared" si="3"/>
        <v>0</v>
      </c>
    </row>
    <row r="115" spans="1:15" ht="14.5">
      <c r="A115" s="1">
        <v>114</v>
      </c>
      <c r="B115" s="1" t="s">
        <v>173</v>
      </c>
      <c r="C115" s="1">
        <v>58</v>
      </c>
      <c r="D115" s="1" t="s">
        <v>20</v>
      </c>
      <c r="E115" s="1" t="s">
        <v>27</v>
      </c>
      <c r="F115" s="1">
        <v>37610</v>
      </c>
      <c r="G115" s="2">
        <v>43500</v>
      </c>
      <c r="H115" s="1">
        <v>13505</v>
      </c>
      <c r="I115" s="1" t="s">
        <v>32</v>
      </c>
      <c r="J115" s="1">
        <v>41</v>
      </c>
      <c r="K115" s="27" t="str">
        <f t="shared" si="0"/>
        <v>Below 50000</v>
      </c>
      <c r="L115" s="27" t="str" cm="1">
        <f t="array" ref="L115">_xlfn.IFS($J115&gt;=50,"EXCELLENT",$J115&gt;=40,"GOOD",$J115&gt;=30,"AVERAGE",$J115&lt;30,"POOR")</f>
        <v>GOOD</v>
      </c>
      <c r="M115" s="28" t="str">
        <f t="shared" si="1"/>
        <v xml:space="preserve"> </v>
      </c>
      <c r="N115" s="27" t="str">
        <f t="shared" si="2"/>
        <v>FLASE</v>
      </c>
      <c r="O115" s="27" t="b">
        <f t="shared" si="3"/>
        <v>1</v>
      </c>
    </row>
    <row r="116" spans="1:15" ht="14.5">
      <c r="A116" s="1">
        <v>115</v>
      </c>
      <c r="B116" s="1" t="s">
        <v>174</v>
      </c>
      <c r="C116" s="1">
        <v>40</v>
      </c>
      <c r="D116" s="1" t="s">
        <v>16</v>
      </c>
      <c r="E116" s="1" t="s">
        <v>7</v>
      </c>
      <c r="F116" s="1">
        <v>72740</v>
      </c>
      <c r="G116" s="2">
        <v>42744</v>
      </c>
      <c r="H116" s="1">
        <v>36502</v>
      </c>
      <c r="I116" s="1" t="s">
        <v>32</v>
      </c>
      <c r="J116" s="1">
        <v>57</v>
      </c>
      <c r="K116" s="27" t="str">
        <f t="shared" si="0"/>
        <v>Above 50000</v>
      </c>
      <c r="L116" s="27" t="str" cm="1">
        <f t="array" ref="L116">_xlfn.IFS($J116&gt;=50,"EXCELLENT",$J116&gt;=40,"GOOD",$J116&gt;=30,"AVERAGE",$J116&lt;30,"POOR")</f>
        <v>EXCELLENT</v>
      </c>
      <c r="M116" s="28" t="str">
        <f t="shared" si="1"/>
        <v xml:space="preserve"> </v>
      </c>
      <c r="N116" s="27" t="str">
        <f t="shared" si="2"/>
        <v>TRUE</v>
      </c>
      <c r="O116" s="27" t="b">
        <f t="shared" si="3"/>
        <v>1</v>
      </c>
    </row>
    <row r="117" spans="1:15" ht="14.5">
      <c r="A117" s="1">
        <v>116</v>
      </c>
      <c r="B117" s="1" t="s">
        <v>175</v>
      </c>
      <c r="C117" s="1">
        <v>30</v>
      </c>
      <c r="D117" s="1" t="s">
        <v>20</v>
      </c>
      <c r="E117" s="1" t="s">
        <v>7</v>
      </c>
      <c r="F117" s="1">
        <v>70516</v>
      </c>
      <c r="G117" s="2">
        <v>43017</v>
      </c>
      <c r="H117" s="1">
        <v>19645</v>
      </c>
      <c r="I117" s="1" t="s">
        <v>32</v>
      </c>
      <c r="J117" s="1">
        <v>55</v>
      </c>
      <c r="K117" s="27" t="str">
        <f t="shared" si="0"/>
        <v>Above 50000</v>
      </c>
      <c r="L117" s="27" t="str" cm="1">
        <f t="array" ref="L117">_xlfn.IFS($J117&gt;=50,"EXCELLENT",$J117&gt;=40,"GOOD",$J117&gt;=30,"AVERAGE",$J117&lt;30,"POOR")</f>
        <v>EXCELLENT</v>
      </c>
      <c r="M117" s="28" t="str">
        <f t="shared" si="1"/>
        <v xml:space="preserve"> </v>
      </c>
      <c r="N117" s="27" t="str">
        <f t="shared" si="2"/>
        <v>TRUE</v>
      </c>
      <c r="O117" s="27" t="b">
        <f t="shared" si="3"/>
        <v>1</v>
      </c>
    </row>
    <row r="118" spans="1:15" ht="14.5">
      <c r="A118" s="1">
        <v>117</v>
      </c>
      <c r="B118" s="1" t="s">
        <v>176</v>
      </c>
      <c r="C118" s="1">
        <v>52</v>
      </c>
      <c r="D118" s="1" t="s">
        <v>20</v>
      </c>
      <c r="E118" s="1" t="s">
        <v>27</v>
      </c>
      <c r="F118" s="1">
        <v>54788</v>
      </c>
      <c r="G118" s="2">
        <v>43478</v>
      </c>
      <c r="H118" s="1">
        <v>10595</v>
      </c>
      <c r="I118" s="1" t="s">
        <v>28</v>
      </c>
      <c r="J118" s="1">
        <v>39</v>
      </c>
      <c r="K118" s="27" t="str">
        <f t="shared" si="0"/>
        <v>Above 50000</v>
      </c>
      <c r="L118" s="27" t="str" cm="1">
        <f t="array" ref="L118">_xlfn.IFS($J118&gt;=50,"EXCELLENT",$J118&gt;=40,"GOOD",$J118&gt;=30,"AVERAGE",$J118&lt;30,"POOR")</f>
        <v>AVERAGE</v>
      </c>
      <c r="M118" s="28" t="str">
        <f t="shared" si="1"/>
        <v xml:space="preserve"> </v>
      </c>
      <c r="N118" s="27" t="str">
        <f t="shared" si="2"/>
        <v>FLASE</v>
      </c>
      <c r="O118" s="27" t="b">
        <f t="shared" si="3"/>
        <v>1</v>
      </c>
    </row>
    <row r="119" spans="1:15" ht="14.5">
      <c r="A119" s="1">
        <v>118</v>
      </c>
      <c r="B119" s="1" t="s">
        <v>177</v>
      </c>
      <c r="C119" s="1">
        <v>25</v>
      </c>
      <c r="D119" s="1" t="s">
        <v>20</v>
      </c>
      <c r="E119" s="1" t="s">
        <v>42</v>
      </c>
      <c r="F119" s="1">
        <v>32584</v>
      </c>
      <c r="G119" s="2">
        <v>43097</v>
      </c>
      <c r="H119" s="1">
        <v>14730</v>
      </c>
      <c r="I119" s="1" t="s">
        <v>32</v>
      </c>
      <c r="J119" s="1">
        <v>60</v>
      </c>
      <c r="K119" s="27" t="str">
        <f t="shared" si="0"/>
        <v>Below 50000</v>
      </c>
      <c r="L119" s="27" t="str" cm="1">
        <f t="array" ref="L119">_xlfn.IFS($J119&gt;=50,"EXCELLENT",$J119&gt;=40,"GOOD",$J119&gt;=30,"AVERAGE",$J119&lt;30,"POOR")</f>
        <v>EXCELLENT</v>
      </c>
      <c r="M119" s="28" t="str">
        <f t="shared" si="1"/>
        <v xml:space="preserve"> </v>
      </c>
      <c r="N119" s="27" t="str">
        <f t="shared" si="2"/>
        <v>FLASE</v>
      </c>
      <c r="O119" s="27" t="b">
        <f t="shared" si="3"/>
        <v>0</v>
      </c>
    </row>
    <row r="120" spans="1:15" ht="14.5">
      <c r="A120" s="1">
        <v>119</v>
      </c>
      <c r="B120" s="1" t="s">
        <v>178</v>
      </c>
      <c r="C120" s="1">
        <v>24</v>
      </c>
      <c r="D120" s="1" t="s">
        <v>20</v>
      </c>
      <c r="E120" s="1" t="s">
        <v>24</v>
      </c>
      <c r="F120" s="1">
        <v>56707</v>
      </c>
      <c r="G120" s="2">
        <v>42439</v>
      </c>
      <c r="H120" s="1">
        <v>19419</v>
      </c>
      <c r="I120" s="1" t="s">
        <v>18</v>
      </c>
      <c r="J120" s="1">
        <v>35</v>
      </c>
      <c r="K120" s="27" t="str">
        <f t="shared" si="0"/>
        <v>Above 50000</v>
      </c>
      <c r="L120" s="27" t="str" cm="1">
        <f t="array" ref="L120">_xlfn.IFS($J120&gt;=50,"EXCELLENT",$J120&gt;=40,"GOOD",$J120&gt;=30,"AVERAGE",$J120&lt;30,"POOR")</f>
        <v>AVERAGE</v>
      </c>
      <c r="M120" s="28" t="str">
        <f t="shared" si="1"/>
        <v>Above 15000</v>
      </c>
      <c r="N120" s="27" t="str">
        <f t="shared" si="2"/>
        <v>FLASE</v>
      </c>
      <c r="O120" s="27" t="b">
        <f t="shared" si="3"/>
        <v>1</v>
      </c>
    </row>
    <row r="121" spans="1:15" ht="14.5">
      <c r="A121" s="1">
        <v>120</v>
      </c>
      <c r="B121" s="1" t="s">
        <v>179</v>
      </c>
      <c r="C121" s="1">
        <v>23</v>
      </c>
      <c r="D121" s="1" t="s">
        <v>20</v>
      </c>
      <c r="E121" s="1" t="s">
        <v>27</v>
      </c>
      <c r="F121" s="1">
        <v>73126</v>
      </c>
      <c r="G121" s="2">
        <v>43811</v>
      </c>
      <c r="H121" s="1">
        <v>39227</v>
      </c>
      <c r="I121" s="1" t="s">
        <v>28</v>
      </c>
      <c r="J121" s="1">
        <v>39</v>
      </c>
      <c r="K121" s="27" t="str">
        <f t="shared" si="0"/>
        <v>Above 50000</v>
      </c>
      <c r="L121" s="27" t="str" cm="1">
        <f t="array" ref="L121">_xlfn.IFS($J121&gt;=50,"EXCELLENT",$J121&gt;=40,"GOOD",$J121&gt;=30,"AVERAGE",$J121&lt;30,"POOR")</f>
        <v>AVERAGE</v>
      </c>
      <c r="M121" s="28" t="str">
        <f t="shared" si="1"/>
        <v xml:space="preserve"> </v>
      </c>
      <c r="N121" s="27" t="str">
        <f t="shared" si="2"/>
        <v>TRUE</v>
      </c>
      <c r="O121" s="27" t="b">
        <f t="shared" si="3"/>
        <v>1</v>
      </c>
    </row>
    <row r="122" spans="1:15" ht="14.5">
      <c r="A122" s="1">
        <v>121</v>
      </c>
      <c r="B122" s="1" t="s">
        <v>180</v>
      </c>
      <c r="C122" s="1">
        <v>47</v>
      </c>
      <c r="D122" s="1" t="s">
        <v>20</v>
      </c>
      <c r="E122" s="1" t="s">
        <v>7</v>
      </c>
      <c r="F122" s="1">
        <v>57750</v>
      </c>
      <c r="G122" s="2">
        <v>43840</v>
      </c>
      <c r="H122" s="1">
        <v>18644</v>
      </c>
      <c r="I122" s="1" t="s">
        <v>18</v>
      </c>
      <c r="J122" s="1">
        <v>38</v>
      </c>
      <c r="K122" s="27" t="str">
        <f t="shared" si="0"/>
        <v>Above 50000</v>
      </c>
      <c r="L122" s="27" t="str" cm="1">
        <f t="array" ref="L122">_xlfn.IFS($J122&gt;=50,"EXCELLENT",$J122&gt;=40,"GOOD",$J122&gt;=30,"AVERAGE",$J122&lt;30,"POOR")</f>
        <v>AVERAGE</v>
      </c>
      <c r="M122" s="28" t="str">
        <f t="shared" si="1"/>
        <v xml:space="preserve"> </v>
      </c>
      <c r="N122" s="27" t="str">
        <f t="shared" si="2"/>
        <v>FLASE</v>
      </c>
      <c r="O122" s="27" t="b">
        <f t="shared" si="3"/>
        <v>1</v>
      </c>
    </row>
    <row r="123" spans="1:15" ht="14.5">
      <c r="A123" s="1">
        <v>122</v>
      </c>
      <c r="B123" s="1" t="s">
        <v>181</v>
      </c>
      <c r="C123" s="1">
        <v>47</v>
      </c>
      <c r="D123" s="1" t="s">
        <v>16</v>
      </c>
      <c r="E123" s="1" t="s">
        <v>27</v>
      </c>
      <c r="F123" s="1">
        <v>62476</v>
      </c>
      <c r="G123" s="2">
        <v>44530</v>
      </c>
      <c r="H123" s="1">
        <v>30287</v>
      </c>
      <c r="I123" s="1" t="s">
        <v>28</v>
      </c>
      <c r="J123" s="1">
        <v>23</v>
      </c>
      <c r="K123" s="27" t="str">
        <f t="shared" si="0"/>
        <v>Above 50000</v>
      </c>
      <c r="L123" s="27" t="str" cm="1">
        <f t="array" ref="L123">_xlfn.IFS($J123&gt;=50,"EXCELLENT",$J123&gt;=40,"GOOD",$J123&gt;=30,"AVERAGE",$J123&lt;30,"POOR")</f>
        <v>POOR</v>
      </c>
      <c r="M123" s="28" t="str">
        <f t="shared" si="1"/>
        <v xml:space="preserve"> </v>
      </c>
      <c r="N123" s="27" t="str">
        <f t="shared" si="2"/>
        <v>TRUE</v>
      </c>
      <c r="O123" s="27" t="b">
        <f t="shared" si="3"/>
        <v>1</v>
      </c>
    </row>
    <row r="124" spans="1:15" ht="14.5">
      <c r="A124" s="1">
        <v>123</v>
      </c>
      <c r="B124" s="1" t="s">
        <v>182</v>
      </c>
      <c r="C124" s="1">
        <v>49</v>
      </c>
      <c r="D124" s="1" t="s">
        <v>16</v>
      </c>
      <c r="E124" s="1" t="s">
        <v>7</v>
      </c>
      <c r="F124" s="1">
        <v>53691</v>
      </c>
      <c r="G124" s="2">
        <v>42360</v>
      </c>
      <c r="H124" s="1">
        <v>18177</v>
      </c>
      <c r="I124" s="1" t="s">
        <v>25</v>
      </c>
      <c r="J124" s="1">
        <v>47</v>
      </c>
      <c r="K124" s="27" t="str">
        <f t="shared" si="0"/>
        <v>Above 50000</v>
      </c>
      <c r="L124" s="27" t="str" cm="1">
        <f t="array" ref="L124">_xlfn.IFS($J124&gt;=50,"EXCELLENT",$J124&gt;=40,"GOOD",$J124&gt;=30,"AVERAGE",$J124&lt;30,"POOR")</f>
        <v>GOOD</v>
      </c>
      <c r="M124" s="28" t="str">
        <f t="shared" si="1"/>
        <v xml:space="preserve"> </v>
      </c>
      <c r="N124" s="27" t="str">
        <f t="shared" si="2"/>
        <v>FLASE</v>
      </c>
      <c r="O124" s="27" t="b">
        <f t="shared" si="3"/>
        <v>1</v>
      </c>
    </row>
    <row r="125" spans="1:15" ht="14.5">
      <c r="A125" s="1">
        <v>124</v>
      </c>
      <c r="B125" s="1" t="s">
        <v>183</v>
      </c>
      <c r="C125" s="1">
        <v>55</v>
      </c>
      <c r="D125" s="1" t="s">
        <v>20</v>
      </c>
      <c r="E125" s="1" t="s">
        <v>24</v>
      </c>
      <c r="F125" s="1">
        <v>32296</v>
      </c>
      <c r="G125" s="2">
        <v>43099</v>
      </c>
      <c r="H125" s="1">
        <v>36702</v>
      </c>
      <c r="I125" s="1" t="s">
        <v>32</v>
      </c>
      <c r="J125" s="1">
        <v>48</v>
      </c>
      <c r="K125" s="27" t="str">
        <f t="shared" si="0"/>
        <v>Below 50000</v>
      </c>
      <c r="L125" s="27" t="str" cm="1">
        <f t="array" ref="L125">_xlfn.IFS($J125&gt;=50,"EXCELLENT",$J125&gt;=40,"GOOD",$J125&gt;=30,"AVERAGE",$J125&lt;30,"POOR")</f>
        <v>GOOD</v>
      </c>
      <c r="M125" s="28" t="str">
        <f t="shared" si="1"/>
        <v xml:space="preserve"> </v>
      </c>
      <c r="N125" s="27" t="str">
        <f t="shared" si="2"/>
        <v>FLASE</v>
      </c>
      <c r="O125" s="27" t="b">
        <f t="shared" si="3"/>
        <v>1</v>
      </c>
    </row>
    <row r="126" spans="1:15" ht="14.5">
      <c r="A126" s="1">
        <v>125</v>
      </c>
      <c r="B126" s="1" t="s">
        <v>184</v>
      </c>
      <c r="C126" s="1">
        <v>48</v>
      </c>
      <c r="D126" s="1" t="s">
        <v>20</v>
      </c>
      <c r="E126" s="1" t="s">
        <v>24</v>
      </c>
      <c r="F126" s="1">
        <v>60772</v>
      </c>
      <c r="G126" s="2">
        <v>44145</v>
      </c>
      <c r="H126" s="1">
        <v>37823</v>
      </c>
      <c r="I126" s="1" t="s">
        <v>18</v>
      </c>
      <c r="J126" s="1">
        <v>38</v>
      </c>
      <c r="K126" s="27" t="str">
        <f t="shared" si="0"/>
        <v>Above 50000</v>
      </c>
      <c r="L126" s="27" t="str" cm="1">
        <f t="array" ref="L126">_xlfn.IFS($J126&gt;=50,"EXCELLENT",$J126&gt;=40,"GOOD",$J126&gt;=30,"AVERAGE",$J126&lt;30,"POOR")</f>
        <v>AVERAGE</v>
      </c>
      <c r="M126" s="28" t="str">
        <f t="shared" si="1"/>
        <v>Above 15000</v>
      </c>
      <c r="N126" s="27" t="str">
        <f t="shared" si="2"/>
        <v>TRUE</v>
      </c>
      <c r="O126" s="27" t="b">
        <f t="shared" si="3"/>
        <v>1</v>
      </c>
    </row>
    <row r="127" spans="1:15" ht="14.5">
      <c r="A127" s="1">
        <v>126</v>
      </c>
      <c r="B127" s="1" t="s">
        <v>185</v>
      </c>
      <c r="C127" s="1">
        <v>20</v>
      </c>
      <c r="D127" s="1" t="s">
        <v>20</v>
      </c>
      <c r="E127" s="1" t="s">
        <v>42</v>
      </c>
      <c r="F127" s="1">
        <v>79060</v>
      </c>
      <c r="G127" s="2">
        <v>45341</v>
      </c>
      <c r="H127" s="1">
        <v>12135</v>
      </c>
      <c r="I127" s="1" t="s">
        <v>18</v>
      </c>
      <c r="J127" s="1">
        <v>59</v>
      </c>
      <c r="K127" s="27" t="str">
        <f t="shared" si="0"/>
        <v>Above 50000</v>
      </c>
      <c r="L127" s="27" t="str" cm="1">
        <f t="array" ref="L127">_xlfn.IFS($J127&gt;=50,"EXCELLENT",$J127&gt;=40,"GOOD",$J127&gt;=30,"AVERAGE",$J127&lt;30,"POOR")</f>
        <v>EXCELLENT</v>
      </c>
      <c r="M127" s="28" t="str">
        <f t="shared" si="1"/>
        <v xml:space="preserve"> </v>
      </c>
      <c r="N127" s="27" t="str">
        <f t="shared" si="2"/>
        <v>TRUE</v>
      </c>
      <c r="O127" s="27" t="b">
        <f t="shared" si="3"/>
        <v>0</v>
      </c>
    </row>
    <row r="128" spans="1:15" ht="14.5">
      <c r="A128" s="1">
        <v>127</v>
      </c>
      <c r="B128" s="1" t="s">
        <v>186</v>
      </c>
      <c r="C128" s="1">
        <v>49</v>
      </c>
      <c r="D128" s="1" t="s">
        <v>16</v>
      </c>
      <c r="E128" s="1" t="s">
        <v>24</v>
      </c>
      <c r="F128" s="1">
        <v>58083</v>
      </c>
      <c r="G128" s="2">
        <v>44943</v>
      </c>
      <c r="H128" s="1">
        <v>30782</v>
      </c>
      <c r="I128" s="1" t="s">
        <v>28</v>
      </c>
      <c r="J128" s="1">
        <v>56</v>
      </c>
      <c r="K128" s="27" t="str">
        <f t="shared" si="0"/>
        <v>Above 50000</v>
      </c>
      <c r="L128" s="27" t="str" cm="1">
        <f t="array" ref="L128">_xlfn.IFS($J128&gt;=50,"EXCELLENT",$J128&gt;=40,"GOOD",$J128&gt;=30,"AVERAGE",$J128&lt;30,"POOR")</f>
        <v>EXCELLENT</v>
      </c>
      <c r="M128" s="28" t="str">
        <f t="shared" si="1"/>
        <v xml:space="preserve"> </v>
      </c>
      <c r="N128" s="27" t="str">
        <f t="shared" si="2"/>
        <v>FLASE</v>
      </c>
      <c r="O128" s="27" t="b">
        <f t="shared" si="3"/>
        <v>1</v>
      </c>
    </row>
    <row r="129" spans="1:15" ht="14.5">
      <c r="A129" s="1">
        <v>128</v>
      </c>
      <c r="B129" s="1" t="s">
        <v>187</v>
      </c>
      <c r="C129" s="1">
        <v>41</v>
      </c>
      <c r="D129" s="1" t="s">
        <v>20</v>
      </c>
      <c r="E129" s="1" t="s">
        <v>24</v>
      </c>
      <c r="F129" s="1">
        <v>74168</v>
      </c>
      <c r="G129" s="2">
        <v>42508</v>
      </c>
      <c r="H129" s="1">
        <v>17297</v>
      </c>
      <c r="I129" s="1" t="s">
        <v>25</v>
      </c>
      <c r="J129" s="1">
        <v>50</v>
      </c>
      <c r="K129" s="27" t="str">
        <f t="shared" si="0"/>
        <v>Above 50000</v>
      </c>
      <c r="L129" s="27" t="str" cm="1">
        <f t="array" ref="L129">_xlfn.IFS($J129&gt;=50,"EXCELLENT",$J129&gt;=40,"GOOD",$J129&gt;=30,"AVERAGE",$J129&lt;30,"POOR")</f>
        <v>EXCELLENT</v>
      </c>
      <c r="M129" s="28" t="str">
        <f t="shared" si="1"/>
        <v xml:space="preserve"> </v>
      </c>
      <c r="N129" s="27" t="str">
        <f t="shared" si="2"/>
        <v>TRUE</v>
      </c>
      <c r="O129" s="27" t="b">
        <f t="shared" si="3"/>
        <v>1</v>
      </c>
    </row>
    <row r="130" spans="1:15" ht="14.5">
      <c r="A130" s="1">
        <v>129</v>
      </c>
      <c r="B130" s="1" t="s">
        <v>188</v>
      </c>
      <c r="C130" s="1">
        <v>36</v>
      </c>
      <c r="D130" s="1" t="s">
        <v>16</v>
      </c>
      <c r="E130" s="1" t="s">
        <v>7</v>
      </c>
      <c r="F130" s="1">
        <v>37109</v>
      </c>
      <c r="G130" s="2">
        <v>44248</v>
      </c>
      <c r="H130" s="1">
        <v>34181</v>
      </c>
      <c r="I130" s="1" t="s">
        <v>25</v>
      </c>
      <c r="J130" s="1">
        <v>60</v>
      </c>
      <c r="K130" s="27" t="str">
        <f t="shared" si="0"/>
        <v>Below 50000</v>
      </c>
      <c r="L130" s="27" t="str" cm="1">
        <f t="array" ref="L130">_xlfn.IFS($J130&gt;=50,"EXCELLENT",$J130&gt;=40,"GOOD",$J130&gt;=30,"AVERAGE",$J130&lt;30,"POOR")</f>
        <v>EXCELLENT</v>
      </c>
      <c r="M130" s="28" t="str">
        <f t="shared" si="1"/>
        <v xml:space="preserve"> </v>
      </c>
      <c r="N130" s="27" t="str">
        <f t="shared" si="2"/>
        <v>FLASE</v>
      </c>
      <c r="O130" s="27" t="b">
        <f t="shared" si="3"/>
        <v>1</v>
      </c>
    </row>
    <row r="131" spans="1:15" ht="14.5">
      <c r="A131" s="1">
        <v>130</v>
      </c>
      <c r="B131" s="1" t="s">
        <v>189</v>
      </c>
      <c r="C131" s="1">
        <v>30</v>
      </c>
      <c r="D131" s="1" t="s">
        <v>20</v>
      </c>
      <c r="E131" s="1" t="s">
        <v>17</v>
      </c>
      <c r="F131" s="1">
        <v>42519</v>
      </c>
      <c r="G131" s="2">
        <v>43022</v>
      </c>
      <c r="H131" s="1">
        <v>35171</v>
      </c>
      <c r="I131" s="1" t="s">
        <v>32</v>
      </c>
      <c r="J131" s="1">
        <v>31</v>
      </c>
      <c r="K131" s="27" t="str">
        <f t="shared" si="0"/>
        <v>Below 50000</v>
      </c>
      <c r="L131" s="27" t="str" cm="1">
        <f t="array" ref="L131">_xlfn.IFS($J131&gt;=50,"EXCELLENT",$J131&gt;=40,"GOOD",$J131&gt;=30,"AVERAGE",$J131&lt;30,"POOR")</f>
        <v>AVERAGE</v>
      </c>
      <c r="M131" s="28" t="str">
        <f t="shared" si="1"/>
        <v xml:space="preserve"> </v>
      </c>
      <c r="N131" s="27" t="str">
        <f t="shared" si="2"/>
        <v>TRUE</v>
      </c>
      <c r="O131" s="27" t="b">
        <f t="shared" si="3"/>
        <v>1</v>
      </c>
    </row>
    <row r="132" spans="1:15" ht="14.5">
      <c r="A132" s="1">
        <v>131</v>
      </c>
      <c r="B132" s="1" t="s">
        <v>190</v>
      </c>
      <c r="C132" s="1">
        <v>59</v>
      </c>
      <c r="D132" s="1" t="s">
        <v>20</v>
      </c>
      <c r="E132" s="1" t="s">
        <v>42</v>
      </c>
      <c r="F132" s="1">
        <v>35096</v>
      </c>
      <c r="G132" s="2">
        <v>42324</v>
      </c>
      <c r="H132" s="1">
        <v>12270</v>
      </c>
      <c r="I132" s="1" t="s">
        <v>32</v>
      </c>
      <c r="J132" s="1">
        <v>21</v>
      </c>
      <c r="K132" s="27" t="str">
        <f t="shared" si="0"/>
        <v>Below 50000</v>
      </c>
      <c r="L132" s="27" t="str" cm="1">
        <f t="array" ref="L132">_xlfn.IFS($J132&gt;=50,"EXCELLENT",$J132&gt;=40,"GOOD",$J132&gt;=30,"AVERAGE",$J132&lt;30,"POOR")</f>
        <v>POOR</v>
      </c>
      <c r="M132" s="28" t="str">
        <f t="shared" si="1"/>
        <v xml:space="preserve"> </v>
      </c>
      <c r="N132" s="27" t="str">
        <f t="shared" si="2"/>
        <v>FLASE</v>
      </c>
      <c r="O132" s="27" t="b">
        <f t="shared" si="3"/>
        <v>0</v>
      </c>
    </row>
    <row r="133" spans="1:15" ht="14.5">
      <c r="A133" s="1">
        <v>132</v>
      </c>
      <c r="B133" s="1" t="s">
        <v>191</v>
      </c>
      <c r="C133" s="1">
        <v>59</v>
      </c>
      <c r="D133" s="1" t="s">
        <v>16</v>
      </c>
      <c r="E133" s="1" t="s">
        <v>7</v>
      </c>
      <c r="F133" s="1">
        <v>42158</v>
      </c>
      <c r="G133" s="2">
        <v>45040</v>
      </c>
      <c r="H133" s="1">
        <v>36938</v>
      </c>
      <c r="I133" s="1" t="s">
        <v>32</v>
      </c>
      <c r="J133" s="1">
        <v>46</v>
      </c>
      <c r="K133" s="27" t="str">
        <f t="shared" si="0"/>
        <v>Below 50000</v>
      </c>
      <c r="L133" s="27" t="str" cm="1">
        <f t="array" ref="L133">_xlfn.IFS($J133&gt;=50,"EXCELLENT",$J133&gt;=40,"GOOD",$J133&gt;=30,"AVERAGE",$J133&lt;30,"POOR")</f>
        <v>GOOD</v>
      </c>
      <c r="M133" s="28" t="str">
        <f t="shared" si="1"/>
        <v xml:space="preserve"> </v>
      </c>
      <c r="N133" s="27" t="str">
        <f t="shared" si="2"/>
        <v>FLASE</v>
      </c>
      <c r="O133" s="27" t="b">
        <f t="shared" si="3"/>
        <v>1</v>
      </c>
    </row>
    <row r="134" spans="1:15" ht="14.5">
      <c r="A134" s="1">
        <v>133</v>
      </c>
      <c r="B134" s="1" t="s">
        <v>192</v>
      </c>
      <c r="C134" s="1">
        <v>40</v>
      </c>
      <c r="D134" s="1" t="s">
        <v>16</v>
      </c>
      <c r="E134" s="1" t="s">
        <v>7</v>
      </c>
      <c r="F134" s="1">
        <v>74324</v>
      </c>
      <c r="G134" s="2">
        <v>44866</v>
      </c>
      <c r="H134" s="1">
        <v>10779</v>
      </c>
      <c r="I134" s="1" t="s">
        <v>18</v>
      </c>
      <c r="J134" s="1">
        <v>46</v>
      </c>
      <c r="K134" s="27" t="str">
        <f t="shared" si="0"/>
        <v>Above 50000</v>
      </c>
      <c r="L134" s="27" t="str" cm="1">
        <f t="array" ref="L134">_xlfn.IFS($J134&gt;=50,"EXCELLENT",$J134&gt;=40,"GOOD",$J134&gt;=30,"AVERAGE",$J134&lt;30,"POOR")</f>
        <v>GOOD</v>
      </c>
      <c r="M134" s="28" t="str">
        <f t="shared" si="1"/>
        <v xml:space="preserve"> </v>
      </c>
      <c r="N134" s="27" t="str">
        <f t="shared" si="2"/>
        <v>TRUE</v>
      </c>
      <c r="O134" s="27" t="b">
        <f t="shared" si="3"/>
        <v>1</v>
      </c>
    </row>
    <row r="135" spans="1:15" ht="14.5">
      <c r="A135" s="1">
        <v>134</v>
      </c>
      <c r="B135" s="1" t="s">
        <v>193</v>
      </c>
      <c r="C135" s="1">
        <v>56</v>
      </c>
      <c r="D135" s="1" t="s">
        <v>20</v>
      </c>
      <c r="E135" s="1" t="s">
        <v>42</v>
      </c>
      <c r="F135" s="1">
        <v>43241</v>
      </c>
      <c r="G135" s="2">
        <v>42432</v>
      </c>
      <c r="H135" s="1">
        <v>30260</v>
      </c>
      <c r="I135" s="1" t="s">
        <v>18</v>
      </c>
      <c r="J135" s="1">
        <v>50</v>
      </c>
      <c r="K135" s="27" t="str">
        <f t="shared" si="0"/>
        <v>Below 50000</v>
      </c>
      <c r="L135" s="27" t="str" cm="1">
        <f t="array" ref="L135">_xlfn.IFS($J135&gt;=50,"EXCELLENT",$J135&gt;=40,"GOOD",$J135&gt;=30,"AVERAGE",$J135&lt;30,"POOR")</f>
        <v>EXCELLENT</v>
      </c>
      <c r="M135" s="28" t="str">
        <f t="shared" si="1"/>
        <v xml:space="preserve"> </v>
      </c>
      <c r="N135" s="27" t="str">
        <f t="shared" si="2"/>
        <v>FLASE</v>
      </c>
      <c r="O135" s="27" t="b">
        <f t="shared" si="3"/>
        <v>0</v>
      </c>
    </row>
    <row r="136" spans="1:15" ht="14.5">
      <c r="A136" s="1">
        <v>135</v>
      </c>
      <c r="B136" s="1" t="s">
        <v>194</v>
      </c>
      <c r="C136" s="1">
        <v>26</v>
      </c>
      <c r="D136" s="1" t="s">
        <v>20</v>
      </c>
      <c r="E136" s="1" t="s">
        <v>17</v>
      </c>
      <c r="F136" s="1">
        <v>72907</v>
      </c>
      <c r="G136" s="2">
        <v>43058</v>
      </c>
      <c r="H136" s="1">
        <v>34641</v>
      </c>
      <c r="I136" s="1" t="s">
        <v>28</v>
      </c>
      <c r="J136" s="1">
        <v>43</v>
      </c>
      <c r="K136" s="27" t="str">
        <f t="shared" si="0"/>
        <v>Above 50000</v>
      </c>
      <c r="L136" s="27" t="str" cm="1">
        <f t="array" ref="L136">_xlfn.IFS($J136&gt;=50,"EXCELLENT",$J136&gt;=40,"GOOD",$J136&gt;=30,"AVERAGE",$J136&lt;30,"POOR")</f>
        <v>GOOD</v>
      </c>
      <c r="M136" s="28" t="str">
        <f t="shared" si="1"/>
        <v xml:space="preserve"> </v>
      </c>
      <c r="N136" s="27" t="str">
        <f t="shared" si="2"/>
        <v>TRUE</v>
      </c>
      <c r="O136" s="27" t="b">
        <f t="shared" si="3"/>
        <v>1</v>
      </c>
    </row>
    <row r="137" spans="1:15" ht="14.5">
      <c r="A137" s="1">
        <v>136</v>
      </c>
      <c r="B137" s="1" t="s">
        <v>195</v>
      </c>
      <c r="C137" s="1">
        <v>44</v>
      </c>
      <c r="D137" s="1" t="s">
        <v>20</v>
      </c>
      <c r="E137" s="1" t="s">
        <v>42</v>
      </c>
      <c r="F137" s="1">
        <v>43747</v>
      </c>
      <c r="G137" s="2">
        <v>43189</v>
      </c>
      <c r="H137" s="1">
        <v>33232</v>
      </c>
      <c r="I137" s="1" t="s">
        <v>18</v>
      </c>
      <c r="J137" s="1">
        <v>31</v>
      </c>
      <c r="K137" s="27" t="str">
        <f t="shared" si="0"/>
        <v>Below 50000</v>
      </c>
      <c r="L137" s="27" t="str" cm="1">
        <f t="array" ref="L137">_xlfn.IFS($J137&gt;=50,"EXCELLENT",$J137&gt;=40,"GOOD",$J137&gt;=30,"AVERAGE",$J137&lt;30,"POOR")</f>
        <v>AVERAGE</v>
      </c>
      <c r="M137" s="28" t="str">
        <f t="shared" si="1"/>
        <v xml:space="preserve"> </v>
      </c>
      <c r="N137" s="27" t="str">
        <f t="shared" si="2"/>
        <v>FLASE</v>
      </c>
      <c r="O137" s="27" t="b">
        <f t="shared" si="3"/>
        <v>0</v>
      </c>
    </row>
    <row r="138" spans="1:15" ht="14.5">
      <c r="A138" s="1">
        <v>137</v>
      </c>
      <c r="B138" s="1" t="s">
        <v>196</v>
      </c>
      <c r="C138" s="1">
        <v>40</v>
      </c>
      <c r="D138" s="1" t="s">
        <v>16</v>
      </c>
      <c r="E138" s="1" t="s">
        <v>24</v>
      </c>
      <c r="F138" s="1">
        <v>46491</v>
      </c>
      <c r="G138" s="2">
        <v>43234</v>
      </c>
      <c r="H138" s="1">
        <v>26996</v>
      </c>
      <c r="I138" s="1" t="s">
        <v>18</v>
      </c>
      <c r="J138" s="1">
        <v>47</v>
      </c>
      <c r="K138" s="27" t="str">
        <f t="shared" si="0"/>
        <v>Below 50000</v>
      </c>
      <c r="L138" s="27" t="str" cm="1">
        <f t="array" ref="L138">_xlfn.IFS($J138&gt;=50,"EXCELLENT",$J138&gt;=40,"GOOD",$J138&gt;=30,"AVERAGE",$J138&lt;30,"POOR")</f>
        <v>GOOD</v>
      </c>
      <c r="M138" s="28" t="str">
        <f t="shared" si="1"/>
        <v>Above 15000</v>
      </c>
      <c r="N138" s="27" t="str">
        <f t="shared" si="2"/>
        <v>FLASE</v>
      </c>
      <c r="O138" s="27" t="b">
        <f t="shared" si="3"/>
        <v>1</v>
      </c>
    </row>
    <row r="139" spans="1:15" ht="14.5">
      <c r="A139" s="1">
        <v>138</v>
      </c>
      <c r="B139" s="1" t="s">
        <v>197</v>
      </c>
      <c r="C139" s="1">
        <v>55</v>
      </c>
      <c r="D139" s="1" t="s">
        <v>16</v>
      </c>
      <c r="E139" s="1" t="s">
        <v>7</v>
      </c>
      <c r="F139" s="1">
        <v>47731</v>
      </c>
      <c r="G139" s="2">
        <v>42111</v>
      </c>
      <c r="H139" s="1">
        <v>16639</v>
      </c>
      <c r="I139" s="1" t="s">
        <v>25</v>
      </c>
      <c r="J139" s="1">
        <v>57</v>
      </c>
      <c r="K139" s="27" t="str">
        <f t="shared" si="0"/>
        <v>Below 50000</v>
      </c>
      <c r="L139" s="27" t="str" cm="1">
        <f t="array" ref="L139">_xlfn.IFS($J139&gt;=50,"EXCELLENT",$J139&gt;=40,"GOOD",$J139&gt;=30,"AVERAGE",$J139&lt;30,"POOR")</f>
        <v>EXCELLENT</v>
      </c>
      <c r="M139" s="28" t="str">
        <f t="shared" si="1"/>
        <v xml:space="preserve"> </v>
      </c>
      <c r="N139" s="27" t="str">
        <f t="shared" si="2"/>
        <v>FLASE</v>
      </c>
      <c r="O139" s="27" t="b">
        <f t="shared" si="3"/>
        <v>1</v>
      </c>
    </row>
    <row r="140" spans="1:15" ht="14.5">
      <c r="A140" s="1">
        <v>139</v>
      </c>
      <c r="B140" s="1" t="s">
        <v>198</v>
      </c>
      <c r="C140" s="1">
        <v>25</v>
      </c>
      <c r="D140" s="1" t="s">
        <v>16</v>
      </c>
      <c r="E140" s="1" t="s">
        <v>24</v>
      </c>
      <c r="F140" s="1">
        <v>69901</v>
      </c>
      <c r="G140" s="2">
        <v>45064</v>
      </c>
      <c r="H140" s="1">
        <v>37582</v>
      </c>
      <c r="I140" s="1" t="s">
        <v>32</v>
      </c>
      <c r="J140" s="1">
        <v>46</v>
      </c>
      <c r="K140" s="27" t="str">
        <f t="shared" si="0"/>
        <v>Above 50000</v>
      </c>
      <c r="L140" s="27" t="str" cm="1">
        <f t="array" ref="L140">_xlfn.IFS($J140&gt;=50,"EXCELLENT",$J140&gt;=40,"GOOD",$J140&gt;=30,"AVERAGE",$J140&lt;30,"POOR")</f>
        <v>GOOD</v>
      </c>
      <c r="M140" s="28" t="str">
        <f t="shared" si="1"/>
        <v xml:space="preserve"> </v>
      </c>
      <c r="N140" s="27" t="str">
        <f t="shared" si="2"/>
        <v>TRUE</v>
      </c>
      <c r="O140" s="27" t="b">
        <f t="shared" si="3"/>
        <v>1</v>
      </c>
    </row>
    <row r="141" spans="1:15" ht="14.5">
      <c r="A141" s="1">
        <v>140</v>
      </c>
      <c r="B141" s="1" t="s">
        <v>199</v>
      </c>
      <c r="C141" s="1">
        <v>48</v>
      </c>
      <c r="D141" s="1" t="s">
        <v>16</v>
      </c>
      <c r="E141" s="1" t="s">
        <v>17</v>
      </c>
      <c r="F141" s="1">
        <v>78937</v>
      </c>
      <c r="G141" s="2">
        <v>44691</v>
      </c>
      <c r="H141" s="1">
        <v>12146</v>
      </c>
      <c r="I141" s="1" t="s">
        <v>18</v>
      </c>
      <c r="J141" s="1">
        <v>60</v>
      </c>
      <c r="K141" s="27" t="str">
        <f t="shared" si="0"/>
        <v>Above 50000</v>
      </c>
      <c r="L141" s="27" t="str" cm="1">
        <f t="array" ref="L141">_xlfn.IFS($J141&gt;=50,"EXCELLENT",$J141&gt;=40,"GOOD",$J141&gt;=30,"AVERAGE",$J141&lt;30,"POOR")</f>
        <v>EXCELLENT</v>
      </c>
      <c r="M141" s="28" t="str">
        <f t="shared" si="1"/>
        <v xml:space="preserve"> </v>
      </c>
      <c r="N141" s="27" t="str">
        <f t="shared" si="2"/>
        <v>TRUE</v>
      </c>
      <c r="O141" s="27" t="b">
        <f t="shared" si="3"/>
        <v>1</v>
      </c>
    </row>
    <row r="142" spans="1:15" ht="14.5">
      <c r="A142" s="1">
        <v>141</v>
      </c>
      <c r="B142" s="1" t="s">
        <v>200</v>
      </c>
      <c r="C142" s="1">
        <v>41</v>
      </c>
      <c r="D142" s="1" t="s">
        <v>20</v>
      </c>
      <c r="E142" s="1" t="s">
        <v>27</v>
      </c>
      <c r="F142" s="1">
        <v>74925</v>
      </c>
      <c r="G142" s="2">
        <v>42971</v>
      </c>
      <c r="H142" s="1">
        <v>24266</v>
      </c>
      <c r="I142" s="1" t="s">
        <v>18</v>
      </c>
      <c r="J142" s="1">
        <v>32</v>
      </c>
      <c r="K142" s="27" t="str">
        <f t="shared" si="0"/>
        <v>Above 50000</v>
      </c>
      <c r="L142" s="27" t="str" cm="1">
        <f t="array" ref="L142">_xlfn.IFS($J142&gt;=50,"EXCELLENT",$J142&gt;=40,"GOOD",$J142&gt;=30,"AVERAGE",$J142&lt;30,"POOR")</f>
        <v>AVERAGE</v>
      </c>
      <c r="M142" s="28" t="str">
        <f t="shared" si="1"/>
        <v xml:space="preserve"> </v>
      </c>
      <c r="N142" s="27" t="str">
        <f t="shared" si="2"/>
        <v>TRUE</v>
      </c>
      <c r="O142" s="27" t="b">
        <f t="shared" si="3"/>
        <v>1</v>
      </c>
    </row>
    <row r="143" spans="1:15" ht="14.5">
      <c r="A143" s="1">
        <v>142</v>
      </c>
      <c r="B143" s="1" t="s">
        <v>201</v>
      </c>
      <c r="C143" s="1">
        <v>57</v>
      </c>
      <c r="D143" s="1" t="s">
        <v>16</v>
      </c>
      <c r="E143" s="1" t="s">
        <v>7</v>
      </c>
      <c r="F143" s="1">
        <v>58486</v>
      </c>
      <c r="G143" s="2">
        <v>45453</v>
      </c>
      <c r="H143" s="1">
        <v>34805</v>
      </c>
      <c r="I143" s="1" t="s">
        <v>18</v>
      </c>
      <c r="J143" s="1">
        <v>60</v>
      </c>
      <c r="K143" s="27" t="str">
        <f t="shared" si="0"/>
        <v>Above 50000</v>
      </c>
      <c r="L143" s="27" t="str" cm="1">
        <f t="array" ref="L143">_xlfn.IFS($J143&gt;=50,"EXCELLENT",$J143&gt;=40,"GOOD",$J143&gt;=30,"AVERAGE",$J143&lt;30,"POOR")</f>
        <v>EXCELLENT</v>
      </c>
      <c r="M143" s="28" t="str">
        <f t="shared" si="1"/>
        <v xml:space="preserve"> </v>
      </c>
      <c r="N143" s="27" t="str">
        <f t="shared" si="2"/>
        <v>FLASE</v>
      </c>
      <c r="O143" s="27" t="b">
        <f t="shared" si="3"/>
        <v>1</v>
      </c>
    </row>
    <row r="144" spans="1:15" ht="14.5">
      <c r="A144" s="1">
        <v>143</v>
      </c>
      <c r="B144" s="1" t="s">
        <v>202</v>
      </c>
      <c r="C144" s="1">
        <v>42</v>
      </c>
      <c r="D144" s="1" t="s">
        <v>20</v>
      </c>
      <c r="E144" s="1" t="s">
        <v>24</v>
      </c>
      <c r="F144" s="1">
        <v>64296</v>
      </c>
      <c r="G144" s="2">
        <v>43915</v>
      </c>
      <c r="H144" s="1">
        <v>14122</v>
      </c>
      <c r="I144" s="1" t="s">
        <v>32</v>
      </c>
      <c r="J144" s="1">
        <v>30</v>
      </c>
      <c r="K144" s="27" t="str">
        <f t="shared" si="0"/>
        <v>Above 50000</v>
      </c>
      <c r="L144" s="27" t="str" cm="1">
        <f t="array" ref="L144">_xlfn.IFS($J144&gt;=50,"EXCELLENT",$J144&gt;=40,"GOOD",$J144&gt;=30,"AVERAGE",$J144&lt;30,"POOR")</f>
        <v>AVERAGE</v>
      </c>
      <c r="M144" s="28" t="str">
        <f t="shared" si="1"/>
        <v xml:space="preserve"> </v>
      </c>
      <c r="N144" s="27" t="str">
        <f t="shared" si="2"/>
        <v>TRUE</v>
      </c>
      <c r="O144" s="27" t="b">
        <f t="shared" si="3"/>
        <v>1</v>
      </c>
    </row>
    <row r="145" spans="1:15" ht="14.5">
      <c r="A145" s="1">
        <v>144</v>
      </c>
      <c r="B145" s="1" t="s">
        <v>203</v>
      </c>
      <c r="C145" s="1">
        <v>32</v>
      </c>
      <c r="D145" s="1" t="s">
        <v>20</v>
      </c>
      <c r="E145" s="1" t="s">
        <v>17</v>
      </c>
      <c r="F145" s="1">
        <v>45459</v>
      </c>
      <c r="G145" s="2">
        <v>44363</v>
      </c>
      <c r="H145" s="1">
        <v>14152</v>
      </c>
      <c r="I145" s="1" t="s">
        <v>32</v>
      </c>
      <c r="J145" s="1">
        <v>20</v>
      </c>
      <c r="K145" s="27" t="str">
        <f t="shared" si="0"/>
        <v>Below 50000</v>
      </c>
      <c r="L145" s="27" t="str" cm="1">
        <f t="array" ref="L145">_xlfn.IFS($J145&gt;=50,"EXCELLENT",$J145&gt;=40,"GOOD",$J145&gt;=30,"AVERAGE",$J145&lt;30,"POOR")</f>
        <v>POOR</v>
      </c>
      <c r="M145" s="28" t="str">
        <f t="shared" si="1"/>
        <v xml:space="preserve"> </v>
      </c>
      <c r="N145" s="27" t="str">
        <f t="shared" si="2"/>
        <v>TRUE</v>
      </c>
      <c r="O145" s="27" t="b">
        <f t="shared" si="3"/>
        <v>1</v>
      </c>
    </row>
    <row r="146" spans="1:15" ht="14.5">
      <c r="A146" s="1">
        <v>145</v>
      </c>
      <c r="B146" s="1" t="s">
        <v>204</v>
      </c>
      <c r="C146" s="1">
        <v>27</v>
      </c>
      <c r="D146" s="1" t="s">
        <v>20</v>
      </c>
      <c r="E146" s="1" t="s">
        <v>17</v>
      </c>
      <c r="F146" s="1">
        <v>48643</v>
      </c>
      <c r="G146" s="2">
        <v>43943</v>
      </c>
      <c r="H146" s="1">
        <v>37173</v>
      </c>
      <c r="I146" s="1" t="s">
        <v>32</v>
      </c>
      <c r="J146" s="1">
        <v>42</v>
      </c>
      <c r="K146" s="27" t="str">
        <f t="shared" si="0"/>
        <v>Below 50000</v>
      </c>
      <c r="L146" s="27" t="str" cm="1">
        <f t="array" ref="L146">_xlfn.IFS($J146&gt;=50,"EXCELLENT",$J146&gt;=40,"GOOD",$J146&gt;=30,"AVERAGE",$J146&lt;30,"POOR")</f>
        <v>GOOD</v>
      </c>
      <c r="M146" s="28" t="str">
        <f t="shared" si="1"/>
        <v xml:space="preserve"> </v>
      </c>
      <c r="N146" s="27" t="str">
        <f t="shared" si="2"/>
        <v>TRUE</v>
      </c>
      <c r="O146" s="27" t="b">
        <f t="shared" si="3"/>
        <v>1</v>
      </c>
    </row>
    <row r="147" spans="1:15" ht="14.5">
      <c r="A147" s="1">
        <v>146</v>
      </c>
      <c r="B147" s="1" t="s">
        <v>205</v>
      </c>
      <c r="C147" s="1">
        <v>47</v>
      </c>
      <c r="D147" s="1" t="s">
        <v>16</v>
      </c>
      <c r="E147" s="1" t="s">
        <v>17</v>
      </c>
      <c r="F147" s="1">
        <v>30655</v>
      </c>
      <c r="G147" s="2">
        <v>43911</v>
      </c>
      <c r="H147" s="1">
        <v>11775</v>
      </c>
      <c r="I147" s="1" t="s">
        <v>28</v>
      </c>
      <c r="J147" s="1">
        <v>20</v>
      </c>
      <c r="K147" s="27" t="str">
        <f t="shared" si="0"/>
        <v>Below 50000</v>
      </c>
      <c r="L147" s="27" t="str" cm="1">
        <f t="array" ref="L147">_xlfn.IFS($J147&gt;=50,"EXCELLENT",$J147&gt;=40,"GOOD",$J147&gt;=30,"AVERAGE",$J147&lt;30,"POOR")</f>
        <v>POOR</v>
      </c>
      <c r="M147" s="28" t="str">
        <f t="shared" si="1"/>
        <v xml:space="preserve"> </v>
      </c>
      <c r="N147" s="27" t="str">
        <f t="shared" si="2"/>
        <v>TRUE</v>
      </c>
      <c r="O147" s="27" t="b">
        <f t="shared" si="3"/>
        <v>1</v>
      </c>
    </row>
    <row r="148" spans="1:15" ht="14.5">
      <c r="A148" s="1">
        <v>147</v>
      </c>
      <c r="B148" s="1" t="s">
        <v>206</v>
      </c>
      <c r="C148" s="1">
        <v>33</v>
      </c>
      <c r="D148" s="1" t="s">
        <v>16</v>
      </c>
      <c r="E148" s="1" t="s">
        <v>42</v>
      </c>
      <c r="F148" s="1">
        <v>40055</v>
      </c>
      <c r="G148" s="2">
        <v>44766</v>
      </c>
      <c r="H148" s="1">
        <v>34271</v>
      </c>
      <c r="I148" s="1" t="s">
        <v>28</v>
      </c>
      <c r="J148" s="1">
        <v>53</v>
      </c>
      <c r="K148" s="27" t="str">
        <f t="shared" si="0"/>
        <v>Below 50000</v>
      </c>
      <c r="L148" s="27" t="str" cm="1">
        <f t="array" ref="L148">_xlfn.IFS($J148&gt;=50,"EXCELLENT",$J148&gt;=40,"GOOD",$J148&gt;=30,"AVERAGE",$J148&lt;30,"POOR")</f>
        <v>EXCELLENT</v>
      </c>
      <c r="M148" s="28" t="str">
        <f t="shared" si="1"/>
        <v xml:space="preserve"> </v>
      </c>
      <c r="N148" s="27" t="str">
        <f t="shared" si="2"/>
        <v>FLASE</v>
      </c>
      <c r="O148" s="27" t="b">
        <f t="shared" si="3"/>
        <v>0</v>
      </c>
    </row>
    <row r="149" spans="1:15" ht="14.5">
      <c r="A149" s="1">
        <v>148</v>
      </c>
      <c r="B149" s="1" t="s">
        <v>207</v>
      </c>
      <c r="C149" s="1">
        <v>32</v>
      </c>
      <c r="D149" s="1" t="s">
        <v>20</v>
      </c>
      <c r="E149" s="1" t="s">
        <v>17</v>
      </c>
      <c r="F149" s="1">
        <v>61996</v>
      </c>
      <c r="G149" s="2">
        <v>42247</v>
      </c>
      <c r="H149" s="1">
        <v>27635</v>
      </c>
      <c r="I149" s="1" t="s">
        <v>25</v>
      </c>
      <c r="J149" s="1">
        <v>38</v>
      </c>
      <c r="K149" s="27" t="str">
        <f t="shared" si="0"/>
        <v>Above 50000</v>
      </c>
      <c r="L149" s="27" t="str" cm="1">
        <f t="array" ref="L149">_xlfn.IFS($J149&gt;=50,"EXCELLENT",$J149&gt;=40,"GOOD",$J149&gt;=30,"AVERAGE",$J149&lt;30,"POOR")</f>
        <v>AVERAGE</v>
      </c>
      <c r="M149" s="28" t="str">
        <f t="shared" si="1"/>
        <v xml:space="preserve"> </v>
      </c>
      <c r="N149" s="27" t="str">
        <f t="shared" si="2"/>
        <v>TRUE</v>
      </c>
      <c r="O149" s="27" t="b">
        <f t="shared" si="3"/>
        <v>1</v>
      </c>
    </row>
    <row r="150" spans="1:15" ht="14.5">
      <c r="A150" s="1">
        <v>149</v>
      </c>
      <c r="B150" s="1" t="s">
        <v>208</v>
      </c>
      <c r="C150" s="1">
        <v>35</v>
      </c>
      <c r="D150" s="1" t="s">
        <v>20</v>
      </c>
      <c r="E150" s="1" t="s">
        <v>17</v>
      </c>
      <c r="F150" s="1">
        <v>74165</v>
      </c>
      <c r="G150" s="2">
        <v>42862</v>
      </c>
      <c r="H150" s="1">
        <v>26800</v>
      </c>
      <c r="I150" s="1" t="s">
        <v>32</v>
      </c>
      <c r="J150" s="1">
        <v>57</v>
      </c>
      <c r="K150" s="27" t="str">
        <f t="shared" si="0"/>
        <v>Above 50000</v>
      </c>
      <c r="L150" s="27" t="str" cm="1">
        <f t="array" ref="L150">_xlfn.IFS($J150&gt;=50,"EXCELLENT",$J150&gt;=40,"GOOD",$J150&gt;=30,"AVERAGE",$J150&lt;30,"POOR")</f>
        <v>EXCELLENT</v>
      </c>
      <c r="M150" s="28" t="str">
        <f t="shared" si="1"/>
        <v xml:space="preserve"> </v>
      </c>
      <c r="N150" s="27" t="str">
        <f t="shared" si="2"/>
        <v>TRUE</v>
      </c>
      <c r="O150" s="27" t="b">
        <f t="shared" si="3"/>
        <v>1</v>
      </c>
    </row>
    <row r="151" spans="1:15" ht="14.5">
      <c r="A151" s="1">
        <v>150</v>
      </c>
      <c r="B151" s="1" t="s">
        <v>209</v>
      </c>
      <c r="C151" s="1">
        <v>44</v>
      </c>
      <c r="D151" s="1" t="s">
        <v>16</v>
      </c>
      <c r="E151" s="1" t="s">
        <v>27</v>
      </c>
      <c r="F151" s="1">
        <v>70831</v>
      </c>
      <c r="G151" s="2">
        <v>44077</v>
      </c>
      <c r="H151" s="1">
        <v>16156</v>
      </c>
      <c r="I151" s="1" t="s">
        <v>28</v>
      </c>
      <c r="J151" s="1">
        <v>52</v>
      </c>
      <c r="K151" s="27" t="str">
        <f t="shared" si="0"/>
        <v>Above 50000</v>
      </c>
      <c r="L151" s="27" t="str" cm="1">
        <f t="array" ref="L151">_xlfn.IFS($J151&gt;=50,"EXCELLENT",$J151&gt;=40,"GOOD",$J151&gt;=30,"AVERAGE",$J151&lt;30,"POOR")</f>
        <v>EXCELLENT</v>
      </c>
      <c r="M151" s="28" t="str">
        <f t="shared" si="1"/>
        <v xml:space="preserve"> </v>
      </c>
      <c r="N151" s="27" t="str">
        <f t="shared" si="2"/>
        <v>TRUE</v>
      </c>
      <c r="O151" s="27" t="b">
        <f t="shared" si="3"/>
        <v>1</v>
      </c>
    </row>
    <row r="152" spans="1:15" ht="14.5">
      <c r="A152" s="1">
        <v>151</v>
      </c>
      <c r="B152" s="1" t="s">
        <v>210</v>
      </c>
      <c r="C152" s="1">
        <v>39</v>
      </c>
      <c r="D152" s="1" t="s">
        <v>16</v>
      </c>
      <c r="E152" s="1" t="s">
        <v>42</v>
      </c>
      <c r="F152" s="1">
        <v>64877</v>
      </c>
      <c r="G152" s="2">
        <v>45159</v>
      </c>
      <c r="H152" s="1">
        <v>10425</v>
      </c>
      <c r="I152" s="1" t="s">
        <v>18</v>
      </c>
      <c r="J152" s="1">
        <v>22</v>
      </c>
      <c r="K152" s="27" t="str">
        <f t="shared" si="0"/>
        <v>Above 50000</v>
      </c>
      <c r="L152" s="27" t="str" cm="1">
        <f t="array" ref="L152">_xlfn.IFS($J152&gt;=50,"EXCELLENT",$J152&gt;=40,"GOOD",$J152&gt;=30,"AVERAGE",$J152&lt;30,"POOR")</f>
        <v>POOR</v>
      </c>
      <c r="M152" s="28" t="str">
        <f t="shared" si="1"/>
        <v xml:space="preserve"> </v>
      </c>
      <c r="N152" s="27" t="str">
        <f t="shared" si="2"/>
        <v>TRUE</v>
      </c>
      <c r="O152" s="27" t="b">
        <f t="shared" si="3"/>
        <v>0</v>
      </c>
    </row>
    <row r="153" spans="1:15" ht="14.5">
      <c r="A153" s="1">
        <v>152</v>
      </c>
      <c r="B153" s="1" t="s">
        <v>211</v>
      </c>
      <c r="C153" s="1">
        <v>57</v>
      </c>
      <c r="D153" s="1" t="s">
        <v>16</v>
      </c>
      <c r="E153" s="1" t="s">
        <v>27</v>
      </c>
      <c r="F153" s="1">
        <v>68905</v>
      </c>
      <c r="G153" s="2">
        <v>43514</v>
      </c>
      <c r="H153" s="1">
        <v>32750</v>
      </c>
      <c r="I153" s="1" t="s">
        <v>25</v>
      </c>
      <c r="J153" s="1">
        <v>57</v>
      </c>
      <c r="K153" s="27" t="str">
        <f t="shared" si="0"/>
        <v>Above 50000</v>
      </c>
      <c r="L153" s="27" t="str" cm="1">
        <f t="array" ref="L153">_xlfn.IFS($J153&gt;=50,"EXCELLENT",$J153&gt;=40,"GOOD",$J153&gt;=30,"AVERAGE",$J153&lt;30,"POOR")</f>
        <v>EXCELLENT</v>
      </c>
      <c r="M153" s="28" t="str">
        <f t="shared" si="1"/>
        <v xml:space="preserve"> </v>
      </c>
      <c r="N153" s="27" t="str">
        <f t="shared" si="2"/>
        <v>TRUE</v>
      </c>
      <c r="O153" s="27" t="b">
        <f t="shared" si="3"/>
        <v>1</v>
      </c>
    </row>
    <row r="154" spans="1:15" ht="14.5">
      <c r="A154" s="1">
        <v>153</v>
      </c>
      <c r="B154" s="1" t="s">
        <v>212</v>
      </c>
      <c r="C154" s="1">
        <v>58</v>
      </c>
      <c r="D154" s="1" t="s">
        <v>16</v>
      </c>
      <c r="E154" s="1" t="s">
        <v>7</v>
      </c>
      <c r="F154" s="1">
        <v>61268</v>
      </c>
      <c r="G154" s="2">
        <v>43673</v>
      </c>
      <c r="H154" s="1">
        <v>21569</v>
      </c>
      <c r="I154" s="1" t="s">
        <v>28</v>
      </c>
      <c r="J154" s="1">
        <v>47</v>
      </c>
      <c r="K154" s="27" t="str">
        <f t="shared" si="0"/>
        <v>Above 50000</v>
      </c>
      <c r="L154" s="27" t="str" cm="1">
        <f t="array" ref="L154">_xlfn.IFS($J154&gt;=50,"EXCELLENT",$J154&gt;=40,"GOOD",$J154&gt;=30,"AVERAGE",$J154&lt;30,"POOR")</f>
        <v>GOOD</v>
      </c>
      <c r="M154" s="28" t="str">
        <f t="shared" si="1"/>
        <v xml:space="preserve"> </v>
      </c>
      <c r="N154" s="27" t="str">
        <f t="shared" si="2"/>
        <v>TRUE</v>
      </c>
      <c r="O154" s="27" t="b">
        <f t="shared" si="3"/>
        <v>1</v>
      </c>
    </row>
    <row r="155" spans="1:15" ht="14.5">
      <c r="A155" s="1">
        <v>154</v>
      </c>
      <c r="B155" s="1" t="s">
        <v>213</v>
      </c>
      <c r="C155" s="1">
        <v>51</v>
      </c>
      <c r="D155" s="1" t="s">
        <v>20</v>
      </c>
      <c r="E155" s="1" t="s">
        <v>7</v>
      </c>
      <c r="F155" s="1">
        <v>45143</v>
      </c>
      <c r="G155" s="2">
        <v>42208</v>
      </c>
      <c r="H155" s="1">
        <v>18063</v>
      </c>
      <c r="I155" s="1" t="s">
        <v>32</v>
      </c>
      <c r="J155" s="1">
        <v>30</v>
      </c>
      <c r="K155" s="27" t="str">
        <f t="shared" si="0"/>
        <v>Below 50000</v>
      </c>
      <c r="L155" s="27" t="str" cm="1">
        <f t="array" ref="L155">_xlfn.IFS($J155&gt;=50,"EXCELLENT",$J155&gt;=40,"GOOD",$J155&gt;=30,"AVERAGE",$J155&lt;30,"POOR")</f>
        <v>AVERAGE</v>
      </c>
      <c r="M155" s="28" t="str">
        <f t="shared" si="1"/>
        <v xml:space="preserve"> </v>
      </c>
      <c r="N155" s="27" t="str">
        <f t="shared" si="2"/>
        <v>FLASE</v>
      </c>
      <c r="O155" s="27" t="b">
        <f t="shared" si="3"/>
        <v>1</v>
      </c>
    </row>
    <row r="156" spans="1:15" ht="14.5">
      <c r="A156" s="1">
        <v>155</v>
      </c>
      <c r="B156" s="1" t="s">
        <v>214</v>
      </c>
      <c r="C156" s="1">
        <v>47</v>
      </c>
      <c r="D156" s="1" t="s">
        <v>20</v>
      </c>
      <c r="E156" s="1" t="s">
        <v>42</v>
      </c>
      <c r="F156" s="1">
        <v>64181</v>
      </c>
      <c r="G156" s="2">
        <v>44834</v>
      </c>
      <c r="H156" s="1">
        <v>34507</v>
      </c>
      <c r="I156" s="1" t="s">
        <v>18</v>
      </c>
      <c r="J156" s="1">
        <v>22</v>
      </c>
      <c r="K156" s="27" t="str">
        <f t="shared" si="0"/>
        <v>Above 50000</v>
      </c>
      <c r="L156" s="27" t="str" cm="1">
        <f t="array" ref="L156">_xlfn.IFS($J156&gt;=50,"EXCELLENT",$J156&gt;=40,"GOOD",$J156&gt;=30,"AVERAGE",$J156&lt;30,"POOR")</f>
        <v>POOR</v>
      </c>
      <c r="M156" s="28" t="str">
        <f t="shared" si="1"/>
        <v xml:space="preserve"> </v>
      </c>
      <c r="N156" s="27" t="str">
        <f t="shared" si="2"/>
        <v>TRUE</v>
      </c>
      <c r="O156" s="27" t="b">
        <f t="shared" si="3"/>
        <v>0</v>
      </c>
    </row>
    <row r="157" spans="1:15" ht="14.5">
      <c r="A157" s="1">
        <v>156</v>
      </c>
      <c r="B157" s="1" t="s">
        <v>164</v>
      </c>
      <c r="C157" s="1">
        <v>55</v>
      </c>
      <c r="D157" s="1" t="s">
        <v>16</v>
      </c>
      <c r="E157" s="1" t="s">
        <v>17</v>
      </c>
      <c r="F157" s="1">
        <v>58898</v>
      </c>
      <c r="G157" s="2">
        <v>42085</v>
      </c>
      <c r="H157" s="1">
        <v>38150</v>
      </c>
      <c r="I157" s="1" t="s">
        <v>18</v>
      </c>
      <c r="J157" s="1">
        <v>42</v>
      </c>
      <c r="K157" s="27" t="str">
        <f t="shared" si="0"/>
        <v>Above 50000</v>
      </c>
      <c r="L157" s="27" t="str" cm="1">
        <f t="array" ref="L157">_xlfn.IFS($J157&gt;=50,"EXCELLENT",$J157&gt;=40,"GOOD",$J157&gt;=30,"AVERAGE",$J157&lt;30,"POOR")</f>
        <v>GOOD</v>
      </c>
      <c r="M157" s="28" t="str">
        <f t="shared" si="1"/>
        <v xml:space="preserve"> </v>
      </c>
      <c r="N157" s="27" t="str">
        <f t="shared" si="2"/>
        <v>TRUE</v>
      </c>
      <c r="O157" s="27" t="b">
        <f t="shared" si="3"/>
        <v>1</v>
      </c>
    </row>
    <row r="158" spans="1:15" ht="14.5">
      <c r="A158" s="1">
        <v>157</v>
      </c>
      <c r="B158" s="1" t="s">
        <v>215</v>
      </c>
      <c r="C158" s="1">
        <v>31</v>
      </c>
      <c r="D158" s="1" t="s">
        <v>20</v>
      </c>
      <c r="E158" s="1" t="s">
        <v>24</v>
      </c>
      <c r="F158" s="1">
        <v>67654</v>
      </c>
      <c r="G158" s="2">
        <v>42113</v>
      </c>
      <c r="H158" s="1">
        <v>39106</v>
      </c>
      <c r="I158" s="1" t="s">
        <v>28</v>
      </c>
      <c r="J158" s="1">
        <v>49</v>
      </c>
      <c r="K158" s="27" t="str">
        <f t="shared" si="0"/>
        <v>Above 50000</v>
      </c>
      <c r="L158" s="27" t="str" cm="1">
        <f t="array" ref="L158">_xlfn.IFS($J158&gt;=50,"EXCELLENT",$J158&gt;=40,"GOOD",$J158&gt;=30,"AVERAGE",$J158&lt;30,"POOR")</f>
        <v>GOOD</v>
      </c>
      <c r="M158" s="28" t="str">
        <f t="shared" si="1"/>
        <v xml:space="preserve"> </v>
      </c>
      <c r="N158" s="27" t="str">
        <f t="shared" si="2"/>
        <v>TRUE</v>
      </c>
      <c r="O158" s="27" t="b">
        <f t="shared" si="3"/>
        <v>1</v>
      </c>
    </row>
    <row r="159" spans="1:15" ht="14.5">
      <c r="A159" s="1">
        <v>158</v>
      </c>
      <c r="B159" s="1" t="s">
        <v>216</v>
      </c>
      <c r="C159" s="1">
        <v>45</v>
      </c>
      <c r="D159" s="1" t="s">
        <v>16</v>
      </c>
      <c r="E159" s="1" t="s">
        <v>42</v>
      </c>
      <c r="F159" s="1">
        <v>60860</v>
      </c>
      <c r="G159" s="2">
        <v>42351</v>
      </c>
      <c r="H159" s="1">
        <v>37379</v>
      </c>
      <c r="I159" s="1" t="s">
        <v>28</v>
      </c>
      <c r="J159" s="1">
        <v>59</v>
      </c>
      <c r="K159" s="27" t="str">
        <f t="shared" si="0"/>
        <v>Above 50000</v>
      </c>
      <c r="L159" s="27" t="str" cm="1">
        <f t="array" ref="L159">_xlfn.IFS($J159&gt;=50,"EXCELLENT",$J159&gt;=40,"GOOD",$J159&gt;=30,"AVERAGE",$J159&lt;30,"POOR")</f>
        <v>EXCELLENT</v>
      </c>
      <c r="M159" s="28" t="str">
        <f t="shared" si="1"/>
        <v xml:space="preserve"> </v>
      </c>
      <c r="N159" s="27" t="str">
        <f t="shared" si="2"/>
        <v>TRUE</v>
      </c>
      <c r="O159" s="27" t="b">
        <f t="shared" si="3"/>
        <v>0</v>
      </c>
    </row>
    <row r="160" spans="1:15" ht="14.5">
      <c r="A160" s="1">
        <v>159</v>
      </c>
      <c r="B160" s="1" t="s">
        <v>217</v>
      </c>
      <c r="C160" s="1">
        <v>48</v>
      </c>
      <c r="D160" s="1" t="s">
        <v>16</v>
      </c>
      <c r="E160" s="1" t="s">
        <v>27</v>
      </c>
      <c r="F160" s="1">
        <v>61305</v>
      </c>
      <c r="G160" s="2">
        <v>44679</v>
      </c>
      <c r="H160" s="1">
        <v>24748</v>
      </c>
      <c r="I160" s="1" t="s">
        <v>32</v>
      </c>
      <c r="J160" s="1">
        <v>60</v>
      </c>
      <c r="K160" s="27" t="str">
        <f t="shared" si="0"/>
        <v>Above 50000</v>
      </c>
      <c r="L160" s="27" t="str" cm="1">
        <f t="array" ref="L160">_xlfn.IFS($J160&gt;=50,"EXCELLENT",$J160&gt;=40,"GOOD",$J160&gt;=30,"AVERAGE",$J160&lt;30,"POOR")</f>
        <v>EXCELLENT</v>
      </c>
      <c r="M160" s="28" t="str">
        <f t="shared" si="1"/>
        <v xml:space="preserve"> </v>
      </c>
      <c r="N160" s="27" t="str">
        <f t="shared" si="2"/>
        <v>TRUE</v>
      </c>
      <c r="O160" s="27" t="b">
        <f t="shared" si="3"/>
        <v>1</v>
      </c>
    </row>
    <row r="161" spans="1:15" ht="14.5">
      <c r="A161" s="1">
        <v>160</v>
      </c>
      <c r="B161" s="1" t="s">
        <v>218</v>
      </c>
      <c r="C161" s="1">
        <v>44</v>
      </c>
      <c r="D161" s="1" t="s">
        <v>20</v>
      </c>
      <c r="E161" s="1" t="s">
        <v>27</v>
      </c>
      <c r="F161" s="1">
        <v>65012</v>
      </c>
      <c r="G161" s="2">
        <v>42842</v>
      </c>
      <c r="H161" s="1">
        <v>13558</v>
      </c>
      <c r="I161" s="1" t="s">
        <v>28</v>
      </c>
      <c r="J161" s="1">
        <v>50</v>
      </c>
      <c r="K161" s="27" t="str">
        <f t="shared" si="0"/>
        <v>Above 50000</v>
      </c>
      <c r="L161" s="27" t="str" cm="1">
        <f t="array" ref="L161">_xlfn.IFS($J161&gt;=50,"EXCELLENT",$J161&gt;=40,"GOOD",$J161&gt;=30,"AVERAGE",$J161&lt;30,"POOR")</f>
        <v>EXCELLENT</v>
      </c>
      <c r="M161" s="28" t="str">
        <f t="shared" si="1"/>
        <v xml:space="preserve"> </v>
      </c>
      <c r="N161" s="27" t="str">
        <f t="shared" si="2"/>
        <v>TRUE</v>
      </c>
      <c r="O161" s="27" t="b">
        <f t="shared" si="3"/>
        <v>1</v>
      </c>
    </row>
    <row r="162" spans="1:15" ht="14.5">
      <c r="A162" s="1">
        <v>161</v>
      </c>
      <c r="B162" s="1" t="s">
        <v>219</v>
      </c>
      <c r="C162" s="1">
        <v>21</v>
      </c>
      <c r="D162" s="1" t="s">
        <v>16</v>
      </c>
      <c r="E162" s="1" t="s">
        <v>7</v>
      </c>
      <c r="F162" s="1">
        <v>77402</v>
      </c>
      <c r="G162" s="2">
        <v>44753</v>
      </c>
      <c r="H162" s="1">
        <v>14394</v>
      </c>
      <c r="I162" s="1" t="s">
        <v>25</v>
      </c>
      <c r="J162" s="1">
        <v>45</v>
      </c>
      <c r="K162" s="27" t="str">
        <f t="shared" si="0"/>
        <v>Above 50000</v>
      </c>
      <c r="L162" s="27" t="str" cm="1">
        <f t="array" ref="L162">_xlfn.IFS($J162&gt;=50,"EXCELLENT",$J162&gt;=40,"GOOD",$J162&gt;=30,"AVERAGE",$J162&lt;30,"POOR")</f>
        <v>GOOD</v>
      </c>
      <c r="M162" s="28" t="str">
        <f t="shared" si="1"/>
        <v xml:space="preserve"> </v>
      </c>
      <c r="N162" s="27" t="str">
        <f t="shared" si="2"/>
        <v>TRUE</v>
      </c>
      <c r="O162" s="27" t="b">
        <f t="shared" si="3"/>
        <v>1</v>
      </c>
    </row>
    <row r="163" spans="1:15" ht="14.5">
      <c r="A163" s="1">
        <v>162</v>
      </c>
      <c r="B163" s="1" t="s">
        <v>220</v>
      </c>
      <c r="C163" s="1">
        <v>38</v>
      </c>
      <c r="D163" s="1" t="s">
        <v>16</v>
      </c>
      <c r="E163" s="1" t="s">
        <v>42</v>
      </c>
      <c r="F163" s="1">
        <v>48827</v>
      </c>
      <c r="G163" s="2">
        <v>44043</v>
      </c>
      <c r="H163" s="1">
        <v>23493</v>
      </c>
      <c r="I163" s="1" t="s">
        <v>18</v>
      </c>
      <c r="J163" s="1">
        <v>48</v>
      </c>
      <c r="K163" s="27" t="str">
        <f t="shared" si="0"/>
        <v>Below 50000</v>
      </c>
      <c r="L163" s="27" t="str" cm="1">
        <f t="array" ref="L163">_xlfn.IFS($J163&gt;=50,"EXCELLENT",$J163&gt;=40,"GOOD",$J163&gt;=30,"AVERAGE",$J163&lt;30,"POOR")</f>
        <v>GOOD</v>
      </c>
      <c r="M163" s="28" t="str">
        <f t="shared" si="1"/>
        <v xml:space="preserve"> </v>
      </c>
      <c r="N163" s="27" t="str">
        <f t="shared" si="2"/>
        <v>FLASE</v>
      </c>
      <c r="O163" s="27" t="b">
        <f t="shared" si="3"/>
        <v>0</v>
      </c>
    </row>
    <row r="164" spans="1:15" ht="14.5">
      <c r="A164" s="1">
        <v>163</v>
      </c>
      <c r="B164" s="1" t="s">
        <v>221</v>
      </c>
      <c r="C164" s="1">
        <v>59</v>
      </c>
      <c r="D164" s="1" t="s">
        <v>16</v>
      </c>
      <c r="E164" s="1" t="s">
        <v>42</v>
      </c>
      <c r="F164" s="1">
        <v>39475</v>
      </c>
      <c r="G164" s="2">
        <v>43958</v>
      </c>
      <c r="H164" s="1">
        <v>32807</v>
      </c>
      <c r="I164" s="1" t="s">
        <v>28</v>
      </c>
      <c r="J164" s="1">
        <v>56</v>
      </c>
      <c r="K164" s="27" t="str">
        <f t="shared" si="0"/>
        <v>Below 50000</v>
      </c>
      <c r="L164" s="27" t="str" cm="1">
        <f t="array" ref="L164">_xlfn.IFS($J164&gt;=50,"EXCELLENT",$J164&gt;=40,"GOOD",$J164&gt;=30,"AVERAGE",$J164&lt;30,"POOR")</f>
        <v>EXCELLENT</v>
      </c>
      <c r="M164" s="28" t="str">
        <f t="shared" si="1"/>
        <v xml:space="preserve"> </v>
      </c>
      <c r="N164" s="27" t="str">
        <f t="shared" si="2"/>
        <v>FLASE</v>
      </c>
      <c r="O164" s="27" t="b">
        <f t="shared" si="3"/>
        <v>0</v>
      </c>
    </row>
    <row r="165" spans="1:15" ht="14.5">
      <c r="A165" s="1">
        <v>164</v>
      </c>
      <c r="B165" s="1" t="s">
        <v>222</v>
      </c>
      <c r="C165" s="1">
        <v>53</v>
      </c>
      <c r="D165" s="1" t="s">
        <v>20</v>
      </c>
      <c r="E165" s="1" t="s">
        <v>17</v>
      </c>
      <c r="F165" s="1">
        <v>33511</v>
      </c>
      <c r="G165" s="2">
        <v>45098</v>
      </c>
      <c r="H165" s="1">
        <v>39643</v>
      </c>
      <c r="I165" s="1" t="s">
        <v>25</v>
      </c>
      <c r="J165" s="1">
        <v>20</v>
      </c>
      <c r="K165" s="27" t="str">
        <f t="shared" si="0"/>
        <v>Below 50000</v>
      </c>
      <c r="L165" s="27" t="str" cm="1">
        <f t="array" ref="L165">_xlfn.IFS($J165&gt;=50,"EXCELLENT",$J165&gt;=40,"GOOD",$J165&gt;=30,"AVERAGE",$J165&lt;30,"POOR")</f>
        <v>POOR</v>
      </c>
      <c r="M165" s="28" t="str">
        <f t="shared" si="1"/>
        <v xml:space="preserve"> </v>
      </c>
      <c r="N165" s="27" t="str">
        <f t="shared" si="2"/>
        <v>TRUE</v>
      </c>
      <c r="O165" s="27" t="b">
        <f t="shared" si="3"/>
        <v>1</v>
      </c>
    </row>
    <row r="166" spans="1:15" ht="14.5">
      <c r="A166" s="1">
        <v>165</v>
      </c>
      <c r="B166" s="1" t="s">
        <v>223</v>
      </c>
      <c r="C166" s="1">
        <v>40</v>
      </c>
      <c r="D166" s="1" t="s">
        <v>20</v>
      </c>
      <c r="E166" s="1" t="s">
        <v>24</v>
      </c>
      <c r="F166" s="1">
        <v>53198</v>
      </c>
      <c r="G166" s="2">
        <v>43234</v>
      </c>
      <c r="H166" s="1">
        <v>18370</v>
      </c>
      <c r="I166" s="1" t="s">
        <v>32</v>
      </c>
      <c r="J166" s="1">
        <v>31</v>
      </c>
      <c r="K166" s="27" t="str">
        <f t="shared" si="0"/>
        <v>Above 50000</v>
      </c>
      <c r="L166" s="27" t="str" cm="1">
        <f t="array" ref="L166">_xlfn.IFS($J166&gt;=50,"EXCELLENT",$J166&gt;=40,"GOOD",$J166&gt;=30,"AVERAGE",$J166&lt;30,"POOR")</f>
        <v>AVERAGE</v>
      </c>
      <c r="M166" s="28" t="str">
        <f t="shared" si="1"/>
        <v xml:space="preserve"> </v>
      </c>
      <c r="N166" s="27" t="str">
        <f t="shared" si="2"/>
        <v>FLASE</v>
      </c>
      <c r="O166" s="27" t="b">
        <f t="shared" si="3"/>
        <v>1</v>
      </c>
    </row>
    <row r="167" spans="1:15" ht="14.5">
      <c r="A167" s="1">
        <v>166</v>
      </c>
      <c r="B167" s="1" t="s">
        <v>224</v>
      </c>
      <c r="C167" s="1">
        <v>38</v>
      </c>
      <c r="D167" s="1" t="s">
        <v>20</v>
      </c>
      <c r="E167" s="1" t="s">
        <v>27</v>
      </c>
      <c r="F167" s="1">
        <v>78013</v>
      </c>
      <c r="G167" s="2">
        <v>45483</v>
      </c>
      <c r="H167" s="1">
        <v>20000</v>
      </c>
      <c r="I167" s="1" t="s">
        <v>25</v>
      </c>
      <c r="J167" s="1">
        <v>38</v>
      </c>
      <c r="K167" s="27" t="str">
        <f t="shared" si="0"/>
        <v>Above 50000</v>
      </c>
      <c r="L167" s="27" t="str" cm="1">
        <f t="array" ref="L167">_xlfn.IFS($J167&gt;=50,"EXCELLENT",$J167&gt;=40,"GOOD",$J167&gt;=30,"AVERAGE",$J167&lt;30,"POOR")</f>
        <v>AVERAGE</v>
      </c>
      <c r="M167" s="28" t="str">
        <f t="shared" si="1"/>
        <v xml:space="preserve"> </v>
      </c>
      <c r="N167" s="27" t="str">
        <f t="shared" si="2"/>
        <v>TRUE</v>
      </c>
      <c r="O167" s="27" t="b">
        <f t="shared" si="3"/>
        <v>1</v>
      </c>
    </row>
    <row r="168" spans="1:15" ht="14.5">
      <c r="A168" s="1">
        <v>167</v>
      </c>
      <c r="B168" s="1" t="s">
        <v>225</v>
      </c>
      <c r="C168" s="1">
        <v>42</v>
      </c>
      <c r="D168" s="1" t="s">
        <v>20</v>
      </c>
      <c r="E168" s="1" t="s">
        <v>17</v>
      </c>
      <c r="F168" s="1">
        <v>58229</v>
      </c>
      <c r="G168" s="2">
        <v>43715</v>
      </c>
      <c r="H168" s="1">
        <v>35960</v>
      </c>
      <c r="I168" s="1" t="s">
        <v>32</v>
      </c>
      <c r="J168" s="1">
        <v>39</v>
      </c>
      <c r="K168" s="27" t="str">
        <f t="shared" si="0"/>
        <v>Above 50000</v>
      </c>
      <c r="L168" s="27" t="str" cm="1">
        <f t="array" ref="L168">_xlfn.IFS($J168&gt;=50,"EXCELLENT",$J168&gt;=40,"GOOD",$J168&gt;=30,"AVERAGE",$J168&lt;30,"POOR")</f>
        <v>AVERAGE</v>
      </c>
      <c r="M168" s="28" t="str">
        <f t="shared" si="1"/>
        <v xml:space="preserve"> </v>
      </c>
      <c r="N168" s="27" t="str">
        <f t="shared" si="2"/>
        <v>TRUE</v>
      </c>
      <c r="O168" s="27" t="b">
        <f t="shared" si="3"/>
        <v>1</v>
      </c>
    </row>
    <row r="169" spans="1:15" ht="14.5">
      <c r="A169" s="1">
        <v>168</v>
      </c>
      <c r="B169" s="1" t="s">
        <v>226</v>
      </c>
      <c r="C169" s="1">
        <v>35</v>
      </c>
      <c r="D169" s="1" t="s">
        <v>20</v>
      </c>
      <c r="E169" s="1" t="s">
        <v>24</v>
      </c>
      <c r="F169" s="1">
        <v>43487</v>
      </c>
      <c r="G169" s="2">
        <v>42392</v>
      </c>
      <c r="H169" s="1">
        <v>31341</v>
      </c>
      <c r="I169" s="1" t="s">
        <v>28</v>
      </c>
      <c r="J169" s="1">
        <v>36</v>
      </c>
      <c r="K169" s="27" t="str">
        <f t="shared" si="0"/>
        <v>Below 50000</v>
      </c>
      <c r="L169" s="27" t="str" cm="1">
        <f t="array" ref="L169">_xlfn.IFS($J169&gt;=50,"EXCELLENT",$J169&gt;=40,"GOOD",$J169&gt;=30,"AVERAGE",$J169&lt;30,"POOR")</f>
        <v>AVERAGE</v>
      </c>
      <c r="M169" s="28" t="str">
        <f t="shared" si="1"/>
        <v xml:space="preserve"> </v>
      </c>
      <c r="N169" s="27" t="str">
        <f t="shared" si="2"/>
        <v>FLASE</v>
      </c>
      <c r="O169" s="27" t="b">
        <f t="shared" si="3"/>
        <v>1</v>
      </c>
    </row>
    <row r="170" spans="1:15" ht="14.5">
      <c r="A170" s="1">
        <v>169</v>
      </c>
      <c r="B170" s="1" t="s">
        <v>227</v>
      </c>
      <c r="C170" s="1">
        <v>50</v>
      </c>
      <c r="D170" s="1" t="s">
        <v>20</v>
      </c>
      <c r="E170" s="1" t="s">
        <v>24</v>
      </c>
      <c r="F170" s="1">
        <v>66075</v>
      </c>
      <c r="G170" s="2">
        <v>42872</v>
      </c>
      <c r="H170" s="1">
        <v>13992</v>
      </c>
      <c r="I170" s="1" t="s">
        <v>18</v>
      </c>
      <c r="J170" s="1">
        <v>42</v>
      </c>
      <c r="K170" s="27" t="str">
        <f t="shared" si="0"/>
        <v>Above 50000</v>
      </c>
      <c r="L170" s="27" t="str" cm="1">
        <f t="array" ref="L170">_xlfn.IFS($J170&gt;=50,"EXCELLENT",$J170&gt;=40,"GOOD",$J170&gt;=30,"AVERAGE",$J170&lt;30,"POOR")</f>
        <v>GOOD</v>
      </c>
      <c r="M170" s="28" t="str">
        <f t="shared" si="1"/>
        <v>Below 15000</v>
      </c>
      <c r="N170" s="27" t="str">
        <f t="shared" si="2"/>
        <v>TRUE</v>
      </c>
      <c r="O170" s="27" t="b">
        <f t="shared" si="3"/>
        <v>1</v>
      </c>
    </row>
    <row r="171" spans="1:15" ht="14.5">
      <c r="A171" s="1">
        <v>170</v>
      </c>
      <c r="B171" s="1" t="s">
        <v>228</v>
      </c>
      <c r="C171" s="1">
        <v>40</v>
      </c>
      <c r="D171" s="1" t="s">
        <v>20</v>
      </c>
      <c r="E171" s="1" t="s">
        <v>27</v>
      </c>
      <c r="F171" s="1">
        <v>75366</v>
      </c>
      <c r="G171" s="2">
        <v>42623</v>
      </c>
      <c r="H171" s="1">
        <v>36286</v>
      </c>
      <c r="I171" s="1" t="s">
        <v>25</v>
      </c>
      <c r="J171" s="1">
        <v>35</v>
      </c>
      <c r="K171" s="27" t="str">
        <f t="shared" si="0"/>
        <v>Above 50000</v>
      </c>
      <c r="L171" s="27" t="str" cm="1">
        <f t="array" ref="L171">_xlfn.IFS($J171&gt;=50,"EXCELLENT",$J171&gt;=40,"GOOD",$J171&gt;=30,"AVERAGE",$J171&lt;30,"POOR")</f>
        <v>AVERAGE</v>
      </c>
      <c r="M171" s="28" t="str">
        <f t="shared" si="1"/>
        <v xml:space="preserve"> </v>
      </c>
      <c r="N171" s="27" t="str">
        <f t="shared" si="2"/>
        <v>TRUE</v>
      </c>
      <c r="O171" s="27" t="b">
        <f t="shared" si="3"/>
        <v>1</v>
      </c>
    </row>
    <row r="172" spans="1:15" ht="14.5">
      <c r="A172" s="1">
        <v>171</v>
      </c>
      <c r="B172" s="1" t="s">
        <v>229</v>
      </c>
      <c r="C172" s="1">
        <v>41</v>
      </c>
      <c r="D172" s="1" t="s">
        <v>16</v>
      </c>
      <c r="E172" s="1" t="s">
        <v>27</v>
      </c>
      <c r="F172" s="1">
        <v>39006</v>
      </c>
      <c r="G172" s="2">
        <v>43661</v>
      </c>
      <c r="H172" s="1">
        <v>39466</v>
      </c>
      <c r="I172" s="1" t="s">
        <v>28</v>
      </c>
      <c r="J172" s="1">
        <v>40</v>
      </c>
      <c r="K172" s="27" t="str">
        <f t="shared" si="0"/>
        <v>Below 50000</v>
      </c>
      <c r="L172" s="27" t="str" cm="1">
        <f t="array" ref="L172">_xlfn.IFS($J172&gt;=50,"EXCELLENT",$J172&gt;=40,"GOOD",$J172&gt;=30,"AVERAGE",$J172&lt;30,"POOR")</f>
        <v>GOOD</v>
      </c>
      <c r="M172" s="28" t="str">
        <f t="shared" si="1"/>
        <v xml:space="preserve"> </v>
      </c>
      <c r="N172" s="27" t="str">
        <f t="shared" si="2"/>
        <v>FLASE</v>
      </c>
      <c r="O172" s="27" t="b">
        <f t="shared" si="3"/>
        <v>1</v>
      </c>
    </row>
    <row r="173" spans="1:15" ht="14.5">
      <c r="A173" s="1">
        <v>172</v>
      </c>
      <c r="B173" s="1" t="s">
        <v>230</v>
      </c>
      <c r="C173" s="1">
        <v>40</v>
      </c>
      <c r="D173" s="1" t="s">
        <v>16</v>
      </c>
      <c r="E173" s="1" t="s">
        <v>42</v>
      </c>
      <c r="F173" s="1">
        <v>51182</v>
      </c>
      <c r="G173" s="2">
        <v>45187</v>
      </c>
      <c r="H173" s="1">
        <v>10283</v>
      </c>
      <c r="I173" s="1" t="s">
        <v>18</v>
      </c>
      <c r="J173" s="1">
        <v>27</v>
      </c>
      <c r="K173" s="27" t="str">
        <f t="shared" si="0"/>
        <v>Above 50000</v>
      </c>
      <c r="L173" s="27" t="str" cm="1">
        <f t="array" ref="L173">_xlfn.IFS($J173&gt;=50,"EXCELLENT",$J173&gt;=40,"GOOD",$J173&gt;=30,"AVERAGE",$J173&lt;30,"POOR")</f>
        <v>POOR</v>
      </c>
      <c r="M173" s="28" t="str">
        <f t="shared" si="1"/>
        <v xml:space="preserve"> </v>
      </c>
      <c r="N173" s="27" t="str">
        <f t="shared" si="2"/>
        <v>FLASE</v>
      </c>
      <c r="O173" s="27" t="b">
        <f t="shared" si="3"/>
        <v>0</v>
      </c>
    </row>
    <row r="174" spans="1:15" ht="14.5">
      <c r="A174" s="1">
        <v>173</v>
      </c>
      <c r="B174" s="1" t="s">
        <v>231</v>
      </c>
      <c r="C174" s="1">
        <v>43</v>
      </c>
      <c r="D174" s="1" t="s">
        <v>20</v>
      </c>
      <c r="E174" s="1" t="s">
        <v>17</v>
      </c>
      <c r="F174" s="1">
        <v>67044</v>
      </c>
      <c r="G174" s="2">
        <v>42291</v>
      </c>
      <c r="H174" s="1">
        <v>36781</v>
      </c>
      <c r="I174" s="1" t="s">
        <v>28</v>
      </c>
      <c r="J174" s="1">
        <v>40</v>
      </c>
      <c r="K174" s="27" t="str">
        <f t="shared" si="0"/>
        <v>Above 50000</v>
      </c>
      <c r="L174" s="27" t="str" cm="1">
        <f t="array" ref="L174">_xlfn.IFS($J174&gt;=50,"EXCELLENT",$J174&gt;=40,"GOOD",$J174&gt;=30,"AVERAGE",$J174&lt;30,"POOR")</f>
        <v>GOOD</v>
      </c>
      <c r="M174" s="28" t="str">
        <f t="shared" si="1"/>
        <v xml:space="preserve"> </v>
      </c>
      <c r="N174" s="27" t="str">
        <f t="shared" si="2"/>
        <v>TRUE</v>
      </c>
      <c r="O174" s="27" t="b">
        <f t="shared" si="3"/>
        <v>1</v>
      </c>
    </row>
    <row r="175" spans="1:15" ht="14.5">
      <c r="A175" s="1">
        <v>174</v>
      </c>
      <c r="B175" s="1" t="s">
        <v>232</v>
      </c>
      <c r="C175" s="1">
        <v>57</v>
      </c>
      <c r="D175" s="1" t="s">
        <v>16</v>
      </c>
      <c r="E175" s="1" t="s">
        <v>42</v>
      </c>
      <c r="F175" s="1">
        <v>64841</v>
      </c>
      <c r="G175" s="2">
        <v>44383</v>
      </c>
      <c r="H175" s="1">
        <v>35393</v>
      </c>
      <c r="I175" s="1" t="s">
        <v>28</v>
      </c>
      <c r="J175" s="1">
        <v>34</v>
      </c>
      <c r="K175" s="27" t="str">
        <f t="shared" si="0"/>
        <v>Above 50000</v>
      </c>
      <c r="L175" s="27" t="str" cm="1">
        <f t="array" ref="L175">_xlfn.IFS($J175&gt;=50,"EXCELLENT",$J175&gt;=40,"GOOD",$J175&gt;=30,"AVERAGE",$J175&lt;30,"POOR")</f>
        <v>AVERAGE</v>
      </c>
      <c r="M175" s="28" t="str">
        <f t="shared" si="1"/>
        <v xml:space="preserve"> </v>
      </c>
      <c r="N175" s="27" t="str">
        <f t="shared" si="2"/>
        <v>TRUE</v>
      </c>
      <c r="O175" s="27" t="b">
        <f t="shared" si="3"/>
        <v>0</v>
      </c>
    </row>
    <row r="176" spans="1:15" ht="14.5">
      <c r="A176" s="1">
        <v>175</v>
      </c>
      <c r="B176" s="1" t="s">
        <v>233</v>
      </c>
      <c r="C176" s="1">
        <v>20</v>
      </c>
      <c r="D176" s="1" t="s">
        <v>16</v>
      </c>
      <c r="E176" s="1" t="s">
        <v>7</v>
      </c>
      <c r="F176" s="1">
        <v>72477</v>
      </c>
      <c r="G176" s="2">
        <v>44384</v>
      </c>
      <c r="H176" s="1">
        <v>10726</v>
      </c>
      <c r="I176" s="1" t="s">
        <v>25</v>
      </c>
      <c r="J176" s="1">
        <v>58</v>
      </c>
      <c r="K176" s="27" t="str">
        <f t="shared" si="0"/>
        <v>Above 50000</v>
      </c>
      <c r="L176" s="27" t="str" cm="1">
        <f t="array" ref="L176">_xlfn.IFS($J176&gt;=50,"EXCELLENT",$J176&gt;=40,"GOOD",$J176&gt;=30,"AVERAGE",$J176&lt;30,"POOR")</f>
        <v>EXCELLENT</v>
      </c>
      <c r="M176" s="28" t="str">
        <f t="shared" si="1"/>
        <v xml:space="preserve"> </v>
      </c>
      <c r="N176" s="27" t="str">
        <f t="shared" si="2"/>
        <v>TRUE</v>
      </c>
      <c r="O176" s="27" t="b">
        <f t="shared" si="3"/>
        <v>1</v>
      </c>
    </row>
    <row r="177" spans="1:15" ht="14.5">
      <c r="A177" s="1">
        <v>176</v>
      </c>
      <c r="B177" s="1" t="s">
        <v>234</v>
      </c>
      <c r="C177" s="1">
        <v>51</v>
      </c>
      <c r="D177" s="1" t="s">
        <v>16</v>
      </c>
      <c r="E177" s="1" t="s">
        <v>7</v>
      </c>
      <c r="F177" s="1">
        <v>35473</v>
      </c>
      <c r="G177" s="2">
        <v>45052</v>
      </c>
      <c r="H177" s="1">
        <v>22612</v>
      </c>
      <c r="I177" s="1" t="s">
        <v>28</v>
      </c>
      <c r="J177" s="1">
        <v>25</v>
      </c>
      <c r="K177" s="27" t="str">
        <f t="shared" si="0"/>
        <v>Below 50000</v>
      </c>
      <c r="L177" s="27" t="str" cm="1">
        <f t="array" ref="L177">_xlfn.IFS($J177&gt;=50,"EXCELLENT",$J177&gt;=40,"GOOD",$J177&gt;=30,"AVERAGE",$J177&lt;30,"POOR")</f>
        <v>POOR</v>
      </c>
      <c r="M177" s="28" t="str">
        <f t="shared" si="1"/>
        <v xml:space="preserve"> </v>
      </c>
      <c r="N177" s="27" t="str">
        <f t="shared" si="2"/>
        <v>FLASE</v>
      </c>
      <c r="O177" s="27" t="b">
        <f t="shared" si="3"/>
        <v>1</v>
      </c>
    </row>
    <row r="178" spans="1:15" ht="14.5">
      <c r="A178" s="1">
        <v>177</v>
      </c>
      <c r="B178" s="1" t="s">
        <v>235</v>
      </c>
      <c r="C178" s="1">
        <v>43</v>
      </c>
      <c r="D178" s="1" t="s">
        <v>16</v>
      </c>
      <c r="E178" s="1" t="s">
        <v>27</v>
      </c>
      <c r="F178" s="1">
        <v>35951</v>
      </c>
      <c r="G178" s="2">
        <v>42437</v>
      </c>
      <c r="H178" s="1">
        <v>17614</v>
      </c>
      <c r="I178" s="1" t="s">
        <v>32</v>
      </c>
      <c r="J178" s="1">
        <v>52</v>
      </c>
      <c r="K178" s="27" t="str">
        <f t="shared" si="0"/>
        <v>Below 50000</v>
      </c>
      <c r="L178" s="27" t="str" cm="1">
        <f t="array" ref="L178">_xlfn.IFS($J178&gt;=50,"EXCELLENT",$J178&gt;=40,"GOOD",$J178&gt;=30,"AVERAGE",$J178&lt;30,"POOR")</f>
        <v>EXCELLENT</v>
      </c>
      <c r="M178" s="28" t="str">
        <f t="shared" si="1"/>
        <v xml:space="preserve"> </v>
      </c>
      <c r="N178" s="27" t="str">
        <f t="shared" si="2"/>
        <v>FLASE</v>
      </c>
      <c r="O178" s="27" t="b">
        <f t="shared" si="3"/>
        <v>1</v>
      </c>
    </row>
    <row r="179" spans="1:15" ht="14.5">
      <c r="A179" s="1">
        <v>178</v>
      </c>
      <c r="B179" s="1" t="s">
        <v>236</v>
      </c>
      <c r="C179" s="1">
        <v>22</v>
      </c>
      <c r="D179" s="1" t="s">
        <v>16</v>
      </c>
      <c r="E179" s="1" t="s">
        <v>42</v>
      </c>
      <c r="F179" s="1">
        <v>44599</v>
      </c>
      <c r="G179" s="2">
        <v>43945</v>
      </c>
      <c r="H179" s="1">
        <v>12888</v>
      </c>
      <c r="I179" s="1" t="s">
        <v>28</v>
      </c>
      <c r="J179" s="1">
        <v>25</v>
      </c>
      <c r="K179" s="27" t="str">
        <f t="shared" si="0"/>
        <v>Below 50000</v>
      </c>
      <c r="L179" s="27" t="str" cm="1">
        <f t="array" ref="L179">_xlfn.IFS($J179&gt;=50,"EXCELLENT",$J179&gt;=40,"GOOD",$J179&gt;=30,"AVERAGE",$J179&lt;30,"POOR")</f>
        <v>POOR</v>
      </c>
      <c r="M179" s="28" t="str">
        <f t="shared" si="1"/>
        <v xml:space="preserve"> </v>
      </c>
      <c r="N179" s="27" t="str">
        <f t="shared" si="2"/>
        <v>FLASE</v>
      </c>
      <c r="O179" s="27" t="b">
        <f t="shared" si="3"/>
        <v>0</v>
      </c>
    </row>
    <row r="180" spans="1:15" ht="14.5">
      <c r="A180" s="1">
        <v>179</v>
      </c>
      <c r="B180" s="1" t="s">
        <v>237</v>
      </c>
      <c r="C180" s="1">
        <v>56</v>
      </c>
      <c r="D180" s="1" t="s">
        <v>20</v>
      </c>
      <c r="E180" s="1" t="s">
        <v>7</v>
      </c>
      <c r="F180" s="1">
        <v>34957</v>
      </c>
      <c r="G180" s="2">
        <v>44036</v>
      </c>
      <c r="H180" s="1">
        <v>33112</v>
      </c>
      <c r="I180" s="1" t="s">
        <v>32</v>
      </c>
      <c r="J180" s="1">
        <v>54</v>
      </c>
      <c r="K180" s="27" t="str">
        <f t="shared" si="0"/>
        <v>Below 50000</v>
      </c>
      <c r="L180" s="27" t="str" cm="1">
        <f t="array" ref="L180">_xlfn.IFS($J180&gt;=50,"EXCELLENT",$J180&gt;=40,"GOOD",$J180&gt;=30,"AVERAGE",$J180&lt;30,"POOR")</f>
        <v>EXCELLENT</v>
      </c>
      <c r="M180" s="28" t="str">
        <f t="shared" si="1"/>
        <v xml:space="preserve"> </v>
      </c>
      <c r="N180" s="27" t="str">
        <f t="shared" si="2"/>
        <v>FLASE</v>
      </c>
      <c r="O180" s="27" t="b">
        <f t="shared" si="3"/>
        <v>1</v>
      </c>
    </row>
    <row r="181" spans="1:15" ht="14.5">
      <c r="A181" s="1">
        <v>180</v>
      </c>
      <c r="B181" s="1" t="s">
        <v>238</v>
      </c>
      <c r="C181" s="1">
        <v>25</v>
      </c>
      <c r="D181" s="1" t="s">
        <v>20</v>
      </c>
      <c r="E181" s="1" t="s">
        <v>24</v>
      </c>
      <c r="F181" s="1">
        <v>42559</v>
      </c>
      <c r="G181" s="2">
        <v>44090</v>
      </c>
      <c r="H181" s="1">
        <v>20838</v>
      </c>
      <c r="I181" s="1" t="s">
        <v>32</v>
      </c>
      <c r="J181" s="1">
        <v>45</v>
      </c>
      <c r="K181" s="27" t="str">
        <f t="shared" si="0"/>
        <v>Below 50000</v>
      </c>
      <c r="L181" s="27" t="str" cm="1">
        <f t="array" ref="L181">_xlfn.IFS($J181&gt;=50,"EXCELLENT",$J181&gt;=40,"GOOD",$J181&gt;=30,"AVERAGE",$J181&lt;30,"POOR")</f>
        <v>GOOD</v>
      </c>
      <c r="M181" s="28" t="str">
        <f t="shared" si="1"/>
        <v xml:space="preserve"> </v>
      </c>
      <c r="N181" s="27" t="str">
        <f t="shared" si="2"/>
        <v>FLASE</v>
      </c>
      <c r="O181" s="27" t="b">
        <f t="shared" si="3"/>
        <v>1</v>
      </c>
    </row>
    <row r="182" spans="1:15" ht="14.5">
      <c r="A182" s="1">
        <v>181</v>
      </c>
      <c r="B182" s="1" t="s">
        <v>239</v>
      </c>
      <c r="C182" s="1">
        <v>34</v>
      </c>
      <c r="D182" s="1" t="s">
        <v>16</v>
      </c>
      <c r="E182" s="1" t="s">
        <v>17</v>
      </c>
      <c r="F182" s="1">
        <v>56023</v>
      </c>
      <c r="G182" s="2">
        <v>42913</v>
      </c>
      <c r="H182" s="1">
        <v>18735</v>
      </c>
      <c r="I182" s="1" t="s">
        <v>25</v>
      </c>
      <c r="J182" s="1">
        <v>46</v>
      </c>
      <c r="K182" s="27" t="str">
        <f t="shared" si="0"/>
        <v>Above 50000</v>
      </c>
      <c r="L182" s="27" t="str" cm="1">
        <f t="array" ref="L182">_xlfn.IFS($J182&gt;=50,"EXCELLENT",$J182&gt;=40,"GOOD",$J182&gt;=30,"AVERAGE",$J182&lt;30,"POOR")</f>
        <v>GOOD</v>
      </c>
      <c r="M182" s="28" t="str">
        <f t="shared" si="1"/>
        <v xml:space="preserve"> </v>
      </c>
      <c r="N182" s="27" t="str">
        <f t="shared" si="2"/>
        <v>TRUE</v>
      </c>
      <c r="O182" s="27" t="b">
        <f t="shared" si="3"/>
        <v>1</v>
      </c>
    </row>
    <row r="183" spans="1:15" ht="14.5">
      <c r="A183" s="1">
        <v>182</v>
      </c>
      <c r="B183" s="1" t="s">
        <v>240</v>
      </c>
      <c r="C183" s="1">
        <v>58</v>
      </c>
      <c r="D183" s="1" t="s">
        <v>20</v>
      </c>
      <c r="E183" s="1" t="s">
        <v>17</v>
      </c>
      <c r="F183" s="1">
        <v>44123</v>
      </c>
      <c r="G183" s="2">
        <v>43247</v>
      </c>
      <c r="H183" s="1">
        <v>39503</v>
      </c>
      <c r="I183" s="1" t="s">
        <v>18</v>
      </c>
      <c r="J183" s="1">
        <v>27</v>
      </c>
      <c r="K183" s="27" t="str">
        <f t="shared" si="0"/>
        <v>Below 50000</v>
      </c>
      <c r="L183" s="27" t="str" cm="1">
        <f t="array" ref="L183">_xlfn.IFS($J183&gt;=50,"EXCELLENT",$J183&gt;=40,"GOOD",$J183&gt;=30,"AVERAGE",$J183&lt;30,"POOR")</f>
        <v>POOR</v>
      </c>
      <c r="M183" s="28" t="str">
        <f t="shared" si="1"/>
        <v xml:space="preserve"> </v>
      </c>
      <c r="N183" s="27" t="str">
        <f t="shared" si="2"/>
        <v>TRUE</v>
      </c>
      <c r="O183" s="27" t="b">
        <f t="shared" si="3"/>
        <v>1</v>
      </c>
    </row>
    <row r="184" spans="1:15" ht="14.5">
      <c r="A184" s="1">
        <v>183</v>
      </c>
      <c r="B184" s="1" t="s">
        <v>241</v>
      </c>
      <c r="C184" s="1">
        <v>41</v>
      </c>
      <c r="D184" s="1" t="s">
        <v>20</v>
      </c>
      <c r="E184" s="1" t="s">
        <v>17</v>
      </c>
      <c r="F184" s="1">
        <v>31425</v>
      </c>
      <c r="G184" s="2">
        <v>44189</v>
      </c>
      <c r="H184" s="1">
        <v>15952</v>
      </c>
      <c r="I184" s="1" t="s">
        <v>25</v>
      </c>
      <c r="J184" s="1">
        <v>20</v>
      </c>
      <c r="K184" s="27" t="str">
        <f t="shared" si="0"/>
        <v>Below 50000</v>
      </c>
      <c r="L184" s="27" t="str" cm="1">
        <f t="array" ref="L184">_xlfn.IFS($J184&gt;=50,"EXCELLENT",$J184&gt;=40,"GOOD",$J184&gt;=30,"AVERAGE",$J184&lt;30,"POOR")</f>
        <v>POOR</v>
      </c>
      <c r="M184" s="28" t="str">
        <f t="shared" si="1"/>
        <v xml:space="preserve"> </v>
      </c>
      <c r="N184" s="27" t="str">
        <f t="shared" si="2"/>
        <v>TRUE</v>
      </c>
      <c r="O184" s="27" t="b">
        <f t="shared" si="3"/>
        <v>1</v>
      </c>
    </row>
    <row r="185" spans="1:15" ht="14.5">
      <c r="A185" s="1">
        <v>184</v>
      </c>
      <c r="B185" s="1" t="s">
        <v>242</v>
      </c>
      <c r="C185" s="1">
        <v>49</v>
      </c>
      <c r="D185" s="1" t="s">
        <v>16</v>
      </c>
      <c r="E185" s="1" t="s">
        <v>24</v>
      </c>
      <c r="F185" s="1">
        <v>77111</v>
      </c>
      <c r="G185" s="2">
        <v>44241</v>
      </c>
      <c r="H185" s="1">
        <v>13838</v>
      </c>
      <c r="I185" s="1" t="s">
        <v>18</v>
      </c>
      <c r="J185" s="1">
        <v>22</v>
      </c>
      <c r="K185" s="27" t="str">
        <f t="shared" si="0"/>
        <v>Above 50000</v>
      </c>
      <c r="L185" s="27" t="str" cm="1">
        <f t="array" ref="L185">_xlfn.IFS($J185&gt;=50,"EXCELLENT",$J185&gt;=40,"GOOD",$J185&gt;=30,"AVERAGE",$J185&lt;30,"POOR")</f>
        <v>POOR</v>
      </c>
      <c r="M185" s="28" t="str">
        <f t="shared" si="1"/>
        <v>Below 15000</v>
      </c>
      <c r="N185" s="27" t="str">
        <f t="shared" si="2"/>
        <v>TRUE</v>
      </c>
      <c r="O185" s="27" t="b">
        <f t="shared" si="3"/>
        <v>1</v>
      </c>
    </row>
    <row r="186" spans="1:15" ht="14.5">
      <c r="A186" s="1">
        <v>185</v>
      </c>
      <c r="B186" s="1" t="s">
        <v>243</v>
      </c>
      <c r="C186" s="1">
        <v>50</v>
      </c>
      <c r="D186" s="1" t="s">
        <v>16</v>
      </c>
      <c r="E186" s="1" t="s">
        <v>17</v>
      </c>
      <c r="F186" s="1">
        <v>49236</v>
      </c>
      <c r="G186" s="2">
        <v>43446</v>
      </c>
      <c r="H186" s="1">
        <v>16487</v>
      </c>
      <c r="I186" s="1" t="s">
        <v>18</v>
      </c>
      <c r="J186" s="1">
        <v>50</v>
      </c>
      <c r="K186" s="27" t="str">
        <f t="shared" si="0"/>
        <v>Below 50000</v>
      </c>
      <c r="L186" s="27" t="str" cm="1">
        <f t="array" ref="L186">_xlfn.IFS($J186&gt;=50,"EXCELLENT",$J186&gt;=40,"GOOD",$J186&gt;=30,"AVERAGE",$J186&lt;30,"POOR")</f>
        <v>EXCELLENT</v>
      </c>
      <c r="M186" s="28" t="str">
        <f t="shared" si="1"/>
        <v xml:space="preserve"> </v>
      </c>
      <c r="N186" s="27" t="str">
        <f t="shared" si="2"/>
        <v>TRUE</v>
      </c>
      <c r="O186" s="27" t="b">
        <f t="shared" si="3"/>
        <v>1</v>
      </c>
    </row>
    <row r="187" spans="1:15" ht="14.5">
      <c r="A187" s="1">
        <v>186</v>
      </c>
      <c r="B187" s="1" t="s">
        <v>244</v>
      </c>
      <c r="C187" s="1">
        <v>37</v>
      </c>
      <c r="D187" s="1" t="s">
        <v>16</v>
      </c>
      <c r="E187" s="1" t="s">
        <v>27</v>
      </c>
      <c r="F187" s="1">
        <v>73975</v>
      </c>
      <c r="G187" s="2">
        <v>42345</v>
      </c>
      <c r="H187" s="1">
        <v>27092</v>
      </c>
      <c r="I187" s="1" t="s">
        <v>25</v>
      </c>
      <c r="J187" s="1">
        <v>39</v>
      </c>
      <c r="K187" s="27" t="str">
        <f t="shared" si="0"/>
        <v>Above 50000</v>
      </c>
      <c r="L187" s="27" t="str" cm="1">
        <f t="array" ref="L187">_xlfn.IFS($J187&gt;=50,"EXCELLENT",$J187&gt;=40,"GOOD",$J187&gt;=30,"AVERAGE",$J187&lt;30,"POOR")</f>
        <v>AVERAGE</v>
      </c>
      <c r="M187" s="28" t="str">
        <f t="shared" si="1"/>
        <v xml:space="preserve"> </v>
      </c>
      <c r="N187" s="27" t="str">
        <f t="shared" si="2"/>
        <v>TRUE</v>
      </c>
      <c r="O187" s="27" t="b">
        <f t="shared" si="3"/>
        <v>1</v>
      </c>
    </row>
    <row r="188" spans="1:15" ht="14.5">
      <c r="A188" s="1">
        <v>187</v>
      </c>
      <c r="B188" s="1" t="s">
        <v>245</v>
      </c>
      <c r="C188" s="1">
        <v>42</v>
      </c>
      <c r="D188" s="1" t="s">
        <v>20</v>
      </c>
      <c r="E188" s="1" t="s">
        <v>24</v>
      </c>
      <c r="F188" s="1">
        <v>56023</v>
      </c>
      <c r="G188" s="2">
        <v>43217</v>
      </c>
      <c r="H188" s="1">
        <v>12903</v>
      </c>
      <c r="I188" s="1" t="s">
        <v>28</v>
      </c>
      <c r="J188" s="1">
        <v>48</v>
      </c>
      <c r="K188" s="27" t="str">
        <f t="shared" si="0"/>
        <v>Above 50000</v>
      </c>
      <c r="L188" s="27" t="str" cm="1">
        <f t="array" ref="L188">_xlfn.IFS($J188&gt;=50,"EXCELLENT",$J188&gt;=40,"GOOD",$J188&gt;=30,"AVERAGE",$J188&lt;30,"POOR")</f>
        <v>GOOD</v>
      </c>
      <c r="M188" s="28" t="str">
        <f t="shared" si="1"/>
        <v xml:space="preserve"> </v>
      </c>
      <c r="N188" s="27" t="str">
        <f t="shared" si="2"/>
        <v>FLASE</v>
      </c>
      <c r="O188" s="27" t="b">
        <f t="shared" si="3"/>
        <v>1</v>
      </c>
    </row>
    <row r="189" spans="1:15" ht="14.5">
      <c r="A189" s="1">
        <v>188</v>
      </c>
      <c r="B189" s="1" t="s">
        <v>246</v>
      </c>
      <c r="C189" s="1">
        <v>45</v>
      </c>
      <c r="D189" s="1" t="s">
        <v>20</v>
      </c>
      <c r="E189" s="1" t="s">
        <v>24</v>
      </c>
      <c r="F189" s="1">
        <v>41548</v>
      </c>
      <c r="G189" s="2">
        <v>44115</v>
      </c>
      <c r="H189" s="1">
        <v>37035</v>
      </c>
      <c r="I189" s="1" t="s">
        <v>18</v>
      </c>
      <c r="J189" s="1">
        <v>26</v>
      </c>
      <c r="K189" s="27" t="str">
        <f t="shared" si="0"/>
        <v>Below 50000</v>
      </c>
      <c r="L189" s="27" t="str" cm="1">
        <f t="array" ref="L189">_xlfn.IFS($J189&gt;=50,"EXCELLENT",$J189&gt;=40,"GOOD",$J189&gt;=30,"AVERAGE",$J189&lt;30,"POOR")</f>
        <v>POOR</v>
      </c>
      <c r="M189" s="28" t="str">
        <f t="shared" si="1"/>
        <v>Above 15000</v>
      </c>
      <c r="N189" s="27" t="str">
        <f t="shared" si="2"/>
        <v>FLASE</v>
      </c>
      <c r="O189" s="27" t="b">
        <f t="shared" si="3"/>
        <v>1</v>
      </c>
    </row>
    <row r="190" spans="1:15" ht="14.5">
      <c r="A190" s="1">
        <v>189</v>
      </c>
      <c r="B190" s="1" t="s">
        <v>247</v>
      </c>
      <c r="C190" s="1">
        <v>52</v>
      </c>
      <c r="D190" s="1" t="s">
        <v>16</v>
      </c>
      <c r="E190" s="1" t="s">
        <v>24</v>
      </c>
      <c r="F190" s="1">
        <v>78838</v>
      </c>
      <c r="G190" s="2">
        <v>43071</v>
      </c>
      <c r="H190" s="1">
        <v>14615</v>
      </c>
      <c r="I190" s="1" t="s">
        <v>25</v>
      </c>
      <c r="J190" s="1">
        <v>28</v>
      </c>
      <c r="K190" s="27" t="str">
        <f t="shared" si="0"/>
        <v>Above 50000</v>
      </c>
      <c r="L190" s="27" t="str" cm="1">
        <f t="array" ref="L190">_xlfn.IFS($J190&gt;=50,"EXCELLENT",$J190&gt;=40,"GOOD",$J190&gt;=30,"AVERAGE",$J190&lt;30,"POOR")</f>
        <v>POOR</v>
      </c>
      <c r="M190" s="28" t="str">
        <f t="shared" si="1"/>
        <v xml:space="preserve"> </v>
      </c>
      <c r="N190" s="27" t="str">
        <f t="shared" si="2"/>
        <v>TRUE</v>
      </c>
      <c r="O190" s="27" t="b">
        <f t="shared" si="3"/>
        <v>1</v>
      </c>
    </row>
    <row r="191" spans="1:15" ht="14.5">
      <c r="A191" s="1">
        <v>190</v>
      </c>
      <c r="B191" s="1" t="s">
        <v>248</v>
      </c>
      <c r="C191" s="1">
        <v>48</v>
      </c>
      <c r="D191" s="1" t="s">
        <v>16</v>
      </c>
      <c r="E191" s="1" t="s">
        <v>42</v>
      </c>
      <c r="F191" s="1">
        <v>37488</v>
      </c>
      <c r="G191" s="2">
        <v>43199</v>
      </c>
      <c r="H191" s="1">
        <v>29838</v>
      </c>
      <c r="I191" s="1" t="s">
        <v>28</v>
      </c>
      <c r="J191" s="1">
        <v>47</v>
      </c>
      <c r="K191" s="27" t="str">
        <f t="shared" si="0"/>
        <v>Below 50000</v>
      </c>
      <c r="L191" s="27" t="str" cm="1">
        <f t="array" ref="L191">_xlfn.IFS($J191&gt;=50,"EXCELLENT",$J191&gt;=40,"GOOD",$J191&gt;=30,"AVERAGE",$J191&lt;30,"POOR")</f>
        <v>GOOD</v>
      </c>
      <c r="M191" s="28" t="str">
        <f t="shared" si="1"/>
        <v xml:space="preserve"> </v>
      </c>
      <c r="N191" s="27" t="str">
        <f t="shared" si="2"/>
        <v>FLASE</v>
      </c>
      <c r="O191" s="27" t="b">
        <f t="shared" si="3"/>
        <v>0</v>
      </c>
    </row>
    <row r="192" spans="1:15" ht="14.5">
      <c r="A192" s="1">
        <v>191</v>
      </c>
      <c r="B192" s="1" t="s">
        <v>249</v>
      </c>
      <c r="C192" s="1">
        <v>25</v>
      </c>
      <c r="D192" s="1" t="s">
        <v>20</v>
      </c>
      <c r="E192" s="1" t="s">
        <v>27</v>
      </c>
      <c r="F192" s="1">
        <v>37793</v>
      </c>
      <c r="G192" s="2">
        <v>45286</v>
      </c>
      <c r="H192" s="1">
        <v>17507</v>
      </c>
      <c r="I192" s="1" t="s">
        <v>32</v>
      </c>
      <c r="J192" s="1">
        <v>24</v>
      </c>
      <c r="K192" s="27" t="str">
        <f t="shared" si="0"/>
        <v>Below 50000</v>
      </c>
      <c r="L192" s="27" t="str" cm="1">
        <f t="array" ref="L192">_xlfn.IFS($J192&gt;=50,"EXCELLENT",$J192&gt;=40,"GOOD",$J192&gt;=30,"AVERAGE",$J192&lt;30,"POOR")</f>
        <v>POOR</v>
      </c>
      <c r="M192" s="28" t="str">
        <f t="shared" si="1"/>
        <v xml:space="preserve"> </v>
      </c>
      <c r="N192" s="27" t="str">
        <f t="shared" si="2"/>
        <v>FLASE</v>
      </c>
      <c r="O192" s="27" t="b">
        <f t="shared" si="3"/>
        <v>1</v>
      </c>
    </row>
    <row r="193" spans="1:15" ht="14.5">
      <c r="A193" s="1">
        <v>192</v>
      </c>
      <c r="B193" s="1" t="s">
        <v>250</v>
      </c>
      <c r="C193" s="1">
        <v>49</v>
      </c>
      <c r="D193" s="1" t="s">
        <v>16</v>
      </c>
      <c r="E193" s="1" t="s">
        <v>17</v>
      </c>
      <c r="F193" s="1">
        <v>57691</v>
      </c>
      <c r="G193" s="2">
        <v>43914</v>
      </c>
      <c r="H193" s="1">
        <v>29163</v>
      </c>
      <c r="I193" s="1" t="s">
        <v>18</v>
      </c>
      <c r="J193" s="1">
        <v>43</v>
      </c>
      <c r="K193" s="27" t="str">
        <f t="shared" si="0"/>
        <v>Above 50000</v>
      </c>
      <c r="L193" s="27" t="str" cm="1">
        <f t="array" ref="L193">_xlfn.IFS($J193&gt;=50,"EXCELLENT",$J193&gt;=40,"GOOD",$J193&gt;=30,"AVERAGE",$J193&lt;30,"POOR")</f>
        <v>GOOD</v>
      </c>
      <c r="M193" s="28" t="str">
        <f t="shared" si="1"/>
        <v xml:space="preserve"> </v>
      </c>
      <c r="N193" s="27" t="str">
        <f t="shared" si="2"/>
        <v>TRUE</v>
      </c>
      <c r="O193" s="27" t="b">
        <f t="shared" si="3"/>
        <v>1</v>
      </c>
    </row>
    <row r="194" spans="1:15" ht="14.5">
      <c r="A194" s="1">
        <v>193</v>
      </c>
      <c r="B194" s="1" t="s">
        <v>251</v>
      </c>
      <c r="C194" s="1">
        <v>24</v>
      </c>
      <c r="D194" s="1" t="s">
        <v>16</v>
      </c>
      <c r="E194" s="1" t="s">
        <v>17</v>
      </c>
      <c r="F194" s="1">
        <v>44070</v>
      </c>
      <c r="G194" s="2">
        <v>44652</v>
      </c>
      <c r="H194" s="1">
        <v>24662</v>
      </c>
      <c r="I194" s="1" t="s">
        <v>25</v>
      </c>
      <c r="J194" s="1">
        <v>36</v>
      </c>
      <c r="K194" s="27" t="str">
        <f t="shared" si="0"/>
        <v>Below 50000</v>
      </c>
      <c r="L194" s="27" t="str" cm="1">
        <f t="array" ref="L194">_xlfn.IFS($J194&gt;=50,"EXCELLENT",$J194&gt;=40,"GOOD",$J194&gt;=30,"AVERAGE",$J194&lt;30,"POOR")</f>
        <v>AVERAGE</v>
      </c>
      <c r="M194" s="28" t="str">
        <f t="shared" si="1"/>
        <v xml:space="preserve"> </v>
      </c>
      <c r="N194" s="27" t="str">
        <f t="shared" si="2"/>
        <v>TRUE</v>
      </c>
      <c r="O194" s="27" t="b">
        <f t="shared" si="3"/>
        <v>1</v>
      </c>
    </row>
    <row r="195" spans="1:15" ht="14.5">
      <c r="A195" s="1">
        <v>194</v>
      </c>
      <c r="B195" s="1" t="s">
        <v>252</v>
      </c>
      <c r="C195" s="1">
        <v>28</v>
      </c>
      <c r="D195" s="1" t="s">
        <v>20</v>
      </c>
      <c r="E195" s="1" t="s">
        <v>24</v>
      </c>
      <c r="F195" s="1">
        <v>70986</v>
      </c>
      <c r="G195" s="2">
        <v>43461</v>
      </c>
      <c r="H195" s="1">
        <v>10263</v>
      </c>
      <c r="I195" s="1" t="s">
        <v>25</v>
      </c>
      <c r="J195" s="1">
        <v>31</v>
      </c>
      <c r="K195" s="27" t="str">
        <f t="shared" si="0"/>
        <v>Above 50000</v>
      </c>
      <c r="L195" s="27" t="str" cm="1">
        <f t="array" ref="L195">_xlfn.IFS($J195&gt;=50,"EXCELLENT",$J195&gt;=40,"GOOD",$J195&gt;=30,"AVERAGE",$J195&lt;30,"POOR")</f>
        <v>AVERAGE</v>
      </c>
      <c r="M195" s="28" t="str">
        <f t="shared" si="1"/>
        <v xml:space="preserve"> </v>
      </c>
      <c r="N195" s="27" t="str">
        <f t="shared" si="2"/>
        <v>TRUE</v>
      </c>
      <c r="O195" s="27" t="b">
        <f t="shared" si="3"/>
        <v>1</v>
      </c>
    </row>
    <row r="196" spans="1:15" ht="14.5">
      <c r="A196" s="1">
        <v>195</v>
      </c>
      <c r="B196" s="1" t="s">
        <v>253</v>
      </c>
      <c r="C196" s="1">
        <v>53</v>
      </c>
      <c r="D196" s="1" t="s">
        <v>16</v>
      </c>
      <c r="E196" s="1" t="s">
        <v>27</v>
      </c>
      <c r="F196" s="1">
        <v>36513</v>
      </c>
      <c r="G196" s="2">
        <v>43835</v>
      </c>
      <c r="H196" s="1">
        <v>22041</v>
      </c>
      <c r="I196" s="1" t="s">
        <v>28</v>
      </c>
      <c r="J196" s="1">
        <v>36</v>
      </c>
      <c r="K196" s="27" t="str">
        <f t="shared" si="0"/>
        <v>Below 50000</v>
      </c>
      <c r="L196" s="27" t="str" cm="1">
        <f t="array" ref="L196">_xlfn.IFS($J196&gt;=50,"EXCELLENT",$J196&gt;=40,"GOOD",$J196&gt;=30,"AVERAGE",$J196&lt;30,"POOR")</f>
        <v>AVERAGE</v>
      </c>
      <c r="M196" s="28" t="str">
        <f t="shared" si="1"/>
        <v xml:space="preserve"> </v>
      </c>
      <c r="N196" s="27" t="str">
        <f t="shared" si="2"/>
        <v>FLASE</v>
      </c>
      <c r="O196" s="27" t="b">
        <f t="shared" si="3"/>
        <v>1</v>
      </c>
    </row>
    <row r="197" spans="1:15" ht="14.5">
      <c r="A197" s="1">
        <v>196</v>
      </c>
      <c r="B197" s="1" t="s">
        <v>254</v>
      </c>
      <c r="C197" s="1">
        <v>55</v>
      </c>
      <c r="D197" s="1" t="s">
        <v>20</v>
      </c>
      <c r="E197" s="1" t="s">
        <v>42</v>
      </c>
      <c r="F197" s="1">
        <v>35073</v>
      </c>
      <c r="G197" s="2">
        <v>42211</v>
      </c>
      <c r="H197" s="1">
        <v>15778</v>
      </c>
      <c r="I197" s="1" t="s">
        <v>32</v>
      </c>
      <c r="J197" s="1">
        <v>42</v>
      </c>
      <c r="K197" s="27" t="str">
        <f t="shared" si="0"/>
        <v>Below 50000</v>
      </c>
      <c r="L197" s="27" t="str" cm="1">
        <f t="array" ref="L197">_xlfn.IFS($J197&gt;=50,"EXCELLENT",$J197&gt;=40,"GOOD",$J197&gt;=30,"AVERAGE",$J197&lt;30,"POOR")</f>
        <v>GOOD</v>
      </c>
      <c r="M197" s="28" t="str">
        <f t="shared" si="1"/>
        <v xml:space="preserve"> </v>
      </c>
      <c r="N197" s="27" t="str">
        <f t="shared" si="2"/>
        <v>FLASE</v>
      </c>
      <c r="O197" s="27" t="b">
        <f t="shared" si="3"/>
        <v>0</v>
      </c>
    </row>
    <row r="198" spans="1:15" ht="14.5">
      <c r="A198" s="1">
        <v>197</v>
      </c>
      <c r="B198" s="1" t="s">
        <v>255</v>
      </c>
      <c r="C198" s="1">
        <v>41</v>
      </c>
      <c r="D198" s="1" t="s">
        <v>20</v>
      </c>
      <c r="E198" s="1" t="s">
        <v>7</v>
      </c>
      <c r="F198" s="1">
        <v>62437</v>
      </c>
      <c r="G198" s="2">
        <v>44197</v>
      </c>
      <c r="H198" s="1">
        <v>20588</v>
      </c>
      <c r="I198" s="1" t="s">
        <v>28</v>
      </c>
      <c r="J198" s="1">
        <v>36</v>
      </c>
      <c r="K198" s="27" t="str">
        <f t="shared" si="0"/>
        <v>Above 50000</v>
      </c>
      <c r="L198" s="27" t="str" cm="1">
        <f t="array" ref="L198">_xlfn.IFS($J198&gt;=50,"EXCELLENT",$J198&gt;=40,"GOOD",$J198&gt;=30,"AVERAGE",$J198&lt;30,"POOR")</f>
        <v>AVERAGE</v>
      </c>
      <c r="M198" s="28" t="str">
        <f t="shared" si="1"/>
        <v xml:space="preserve"> </v>
      </c>
      <c r="N198" s="27" t="str">
        <f t="shared" si="2"/>
        <v>TRUE</v>
      </c>
      <c r="O198" s="27" t="b">
        <f t="shared" si="3"/>
        <v>1</v>
      </c>
    </row>
    <row r="199" spans="1:15" ht="14.5">
      <c r="A199" s="1">
        <v>198</v>
      </c>
      <c r="B199" s="1" t="s">
        <v>256</v>
      </c>
      <c r="C199" s="1">
        <v>44</v>
      </c>
      <c r="D199" s="1" t="s">
        <v>20</v>
      </c>
      <c r="E199" s="1" t="s">
        <v>24</v>
      </c>
      <c r="F199" s="1">
        <v>33873</v>
      </c>
      <c r="G199" s="2">
        <v>42431</v>
      </c>
      <c r="H199" s="1">
        <v>32158</v>
      </c>
      <c r="I199" s="1" t="s">
        <v>32</v>
      </c>
      <c r="J199" s="1">
        <v>50</v>
      </c>
      <c r="K199" s="27" t="str">
        <f t="shared" si="0"/>
        <v>Below 50000</v>
      </c>
      <c r="L199" s="27" t="str" cm="1">
        <f t="array" ref="L199">_xlfn.IFS($J199&gt;=50,"EXCELLENT",$J199&gt;=40,"GOOD",$J199&gt;=30,"AVERAGE",$J199&lt;30,"POOR")</f>
        <v>EXCELLENT</v>
      </c>
      <c r="M199" s="28" t="str">
        <f t="shared" si="1"/>
        <v xml:space="preserve"> </v>
      </c>
      <c r="N199" s="27" t="str">
        <f t="shared" si="2"/>
        <v>FLASE</v>
      </c>
      <c r="O199" s="27" t="b">
        <f t="shared" si="3"/>
        <v>1</v>
      </c>
    </row>
    <row r="200" spans="1:15" ht="14.5">
      <c r="A200" s="1">
        <v>199</v>
      </c>
      <c r="B200" s="1" t="s">
        <v>257</v>
      </c>
      <c r="C200" s="1">
        <v>39</v>
      </c>
      <c r="D200" s="1" t="s">
        <v>20</v>
      </c>
      <c r="E200" s="1" t="s">
        <v>17</v>
      </c>
      <c r="F200" s="1">
        <v>72959</v>
      </c>
      <c r="G200" s="2">
        <v>43043</v>
      </c>
      <c r="H200" s="1">
        <v>17883</v>
      </c>
      <c r="I200" s="1" t="s">
        <v>32</v>
      </c>
      <c r="J200" s="1">
        <v>25</v>
      </c>
      <c r="K200" s="27" t="str">
        <f t="shared" si="0"/>
        <v>Above 50000</v>
      </c>
      <c r="L200" s="27" t="str" cm="1">
        <f t="array" ref="L200">_xlfn.IFS($J200&gt;=50,"EXCELLENT",$J200&gt;=40,"GOOD",$J200&gt;=30,"AVERAGE",$J200&lt;30,"POOR")</f>
        <v>POOR</v>
      </c>
      <c r="M200" s="28" t="str">
        <f t="shared" si="1"/>
        <v xml:space="preserve"> </v>
      </c>
      <c r="N200" s="27" t="str">
        <f t="shared" si="2"/>
        <v>TRUE</v>
      </c>
      <c r="O200" s="27" t="b">
        <f t="shared" si="3"/>
        <v>1</v>
      </c>
    </row>
    <row r="201" spans="1:15" ht="14.5">
      <c r="A201" s="1">
        <v>200</v>
      </c>
      <c r="B201" s="1" t="s">
        <v>258</v>
      </c>
      <c r="C201" s="1">
        <v>59</v>
      </c>
      <c r="D201" s="1" t="s">
        <v>20</v>
      </c>
      <c r="E201" s="1" t="s">
        <v>27</v>
      </c>
      <c r="F201" s="1">
        <v>66546</v>
      </c>
      <c r="G201" s="2">
        <v>44537</v>
      </c>
      <c r="H201" s="1">
        <v>26898</v>
      </c>
      <c r="I201" s="1" t="s">
        <v>25</v>
      </c>
      <c r="J201" s="1">
        <v>58</v>
      </c>
      <c r="K201" s="27" t="str">
        <f t="shared" si="0"/>
        <v>Above 50000</v>
      </c>
      <c r="L201" s="27" t="str" cm="1">
        <f t="array" ref="L201">_xlfn.IFS($J201&gt;=50,"EXCELLENT",$J201&gt;=40,"GOOD",$J201&gt;=30,"AVERAGE",$J201&lt;30,"POOR")</f>
        <v>EXCELLENT</v>
      </c>
      <c r="M201" s="28" t="str">
        <f t="shared" si="1"/>
        <v xml:space="preserve"> </v>
      </c>
      <c r="N201" s="27" t="str">
        <f t="shared" si="2"/>
        <v>TRUE</v>
      </c>
      <c r="O201" s="27" t="b">
        <f t="shared" si="3"/>
        <v>1</v>
      </c>
    </row>
    <row r="202" spans="1:15" ht="14.5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3"/>
      <c r="L202" s="3"/>
      <c r="M202" s="4"/>
      <c r="N202" s="3"/>
      <c r="O202" s="3"/>
    </row>
    <row r="203" spans="1:15" ht="14.5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3"/>
      <c r="L203" s="3"/>
      <c r="M203" s="4"/>
      <c r="N203" s="3"/>
      <c r="O203" s="3"/>
    </row>
    <row r="204" spans="1:15" ht="14.5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3"/>
      <c r="L204" s="3"/>
      <c r="M204" s="4"/>
      <c r="N204" s="3"/>
      <c r="O204" s="3"/>
    </row>
    <row r="205" spans="1:15" ht="14.5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3"/>
      <c r="L205" s="3"/>
      <c r="M205" s="4"/>
      <c r="N205" s="3"/>
      <c r="O205" s="3"/>
    </row>
    <row r="206" spans="1:15" ht="14.5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3"/>
      <c r="L206" s="3"/>
      <c r="M206" s="4"/>
      <c r="N206" s="3"/>
      <c r="O206" s="3"/>
    </row>
    <row r="207" spans="1:15" ht="14.5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3"/>
      <c r="L207" s="3"/>
      <c r="M207" s="4"/>
      <c r="N207" s="3"/>
      <c r="O207" s="3"/>
    </row>
    <row r="208" spans="1:15" ht="14.5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3"/>
      <c r="L208" s="3"/>
      <c r="M208" s="4"/>
      <c r="N208" s="3"/>
      <c r="O208" s="3"/>
    </row>
    <row r="209" spans="1:15" ht="14.5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3"/>
      <c r="L209" s="3"/>
      <c r="M209" s="4"/>
      <c r="N209" s="3"/>
      <c r="O209" s="3"/>
    </row>
    <row r="210" spans="1:15" ht="14.5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3"/>
      <c r="L210" s="3"/>
      <c r="M210" s="4"/>
      <c r="N210" s="3"/>
      <c r="O210" s="3"/>
    </row>
    <row r="211" spans="1:15" ht="14.5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3"/>
      <c r="L211" s="3"/>
      <c r="M211" s="4"/>
      <c r="N211" s="3"/>
      <c r="O211" s="3"/>
    </row>
    <row r="212" spans="1:15" ht="14.5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3"/>
      <c r="L212" s="3"/>
      <c r="M212" s="4"/>
      <c r="N212" s="3"/>
      <c r="O212" s="3"/>
    </row>
    <row r="213" spans="1:15" ht="14.5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3"/>
      <c r="L213" s="3"/>
      <c r="M213" s="4"/>
      <c r="N213" s="3"/>
      <c r="O213" s="3"/>
    </row>
    <row r="214" spans="1:15" ht="14.5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3"/>
      <c r="L214" s="3"/>
      <c r="M214" s="4"/>
      <c r="N214" s="3"/>
      <c r="O214" s="3"/>
    </row>
    <row r="215" spans="1:15" ht="14.5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3"/>
      <c r="L215" s="3"/>
      <c r="M215" s="4"/>
      <c r="N215" s="3"/>
      <c r="O215" s="3"/>
    </row>
    <row r="216" spans="1:15" ht="14.5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3"/>
      <c r="L216" s="3"/>
      <c r="M216" s="4"/>
      <c r="N216" s="3"/>
      <c r="O216" s="3"/>
    </row>
    <row r="217" spans="1:15" ht="14.5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3"/>
      <c r="L217" s="3"/>
      <c r="M217" s="4"/>
      <c r="N217" s="3"/>
      <c r="O217" s="3"/>
    </row>
    <row r="218" spans="1:15" ht="14.5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3"/>
      <c r="L218" s="3"/>
      <c r="M218" s="4"/>
      <c r="N218" s="3"/>
      <c r="O218" s="3"/>
    </row>
    <row r="219" spans="1:15" ht="14.5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3"/>
      <c r="L219" s="3"/>
      <c r="M219" s="4"/>
      <c r="N219" s="3"/>
      <c r="O219" s="3"/>
    </row>
    <row r="220" spans="1:15" ht="14.5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3"/>
      <c r="L220" s="3"/>
      <c r="M220" s="4"/>
      <c r="N220" s="3"/>
      <c r="O220" s="3"/>
    </row>
    <row r="221" spans="1:15" ht="14.5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3"/>
      <c r="L221" s="3"/>
      <c r="M221" s="4"/>
      <c r="N221" s="3"/>
      <c r="O221" s="3"/>
    </row>
    <row r="222" spans="1:15" ht="14.5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3"/>
      <c r="L222" s="3"/>
      <c r="M222" s="4"/>
      <c r="N222" s="3"/>
      <c r="O222" s="3"/>
    </row>
    <row r="223" spans="1:15" ht="14.5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3"/>
      <c r="L223" s="3"/>
      <c r="M223" s="4"/>
      <c r="N223" s="3"/>
      <c r="O223" s="3"/>
    </row>
    <row r="224" spans="1:15" ht="14.5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3"/>
      <c r="L224" s="3"/>
      <c r="M224" s="4"/>
      <c r="N224" s="3"/>
      <c r="O224" s="3"/>
    </row>
    <row r="225" spans="1:15" ht="14.5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3"/>
      <c r="L225" s="3"/>
      <c r="M225" s="4"/>
      <c r="N225" s="3"/>
      <c r="O225" s="3"/>
    </row>
    <row r="226" spans="1:15" ht="14.5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3"/>
      <c r="L226" s="3"/>
      <c r="M226" s="4"/>
      <c r="N226" s="3"/>
      <c r="O226" s="3"/>
    </row>
    <row r="227" spans="1:15" ht="14.5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3"/>
      <c r="L227" s="3"/>
      <c r="M227" s="4"/>
      <c r="N227" s="3"/>
      <c r="O227" s="3"/>
    </row>
    <row r="228" spans="1:15" ht="14.5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3"/>
      <c r="L228" s="3"/>
      <c r="M228" s="4"/>
      <c r="N228" s="3"/>
      <c r="O228" s="3"/>
    </row>
    <row r="229" spans="1:15" ht="14.5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3"/>
      <c r="L229" s="3"/>
      <c r="M229" s="4"/>
      <c r="N229" s="3"/>
      <c r="O229" s="3"/>
    </row>
    <row r="230" spans="1:15" ht="14.5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3"/>
      <c r="L230" s="3"/>
      <c r="M230" s="4"/>
      <c r="N230" s="3"/>
      <c r="O230" s="3"/>
    </row>
    <row r="231" spans="1:15" ht="14.5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3"/>
      <c r="L231" s="3"/>
      <c r="M231" s="4"/>
      <c r="N231" s="3"/>
      <c r="O231" s="3"/>
    </row>
    <row r="232" spans="1:15" ht="14.5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3"/>
      <c r="L232" s="3"/>
      <c r="M232" s="4"/>
      <c r="N232" s="3"/>
      <c r="O232" s="3"/>
    </row>
    <row r="233" spans="1:15" ht="14.5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3"/>
      <c r="L233" s="3"/>
      <c r="M233" s="4"/>
      <c r="N233" s="3"/>
      <c r="O233" s="3"/>
    </row>
    <row r="234" spans="1:15" ht="14.5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3"/>
      <c r="L234" s="3"/>
      <c r="M234" s="4"/>
      <c r="N234" s="3"/>
      <c r="O234" s="3"/>
    </row>
    <row r="235" spans="1:15" ht="14.5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3"/>
      <c r="L235" s="3"/>
      <c r="M235" s="4"/>
      <c r="N235" s="3"/>
      <c r="O235" s="3"/>
    </row>
    <row r="236" spans="1:15" ht="14.5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3"/>
      <c r="L236" s="3"/>
      <c r="M236" s="4"/>
      <c r="N236" s="3"/>
      <c r="O236" s="3"/>
    </row>
    <row r="237" spans="1:15" ht="14.5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3"/>
      <c r="L237" s="3"/>
      <c r="M237" s="4"/>
      <c r="N237" s="3"/>
      <c r="O237" s="3"/>
    </row>
    <row r="238" spans="1:15" ht="14.5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3"/>
      <c r="L238" s="3"/>
      <c r="M238" s="4"/>
      <c r="N238" s="3"/>
      <c r="O238" s="3"/>
    </row>
    <row r="239" spans="1:15" ht="14.5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3"/>
      <c r="L239" s="3"/>
      <c r="M239" s="4"/>
      <c r="N239" s="3"/>
      <c r="O239" s="3"/>
    </row>
    <row r="240" spans="1:15" ht="14.5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3"/>
      <c r="L240" s="3"/>
      <c r="M240" s="4"/>
      <c r="N240" s="3"/>
      <c r="O240" s="3"/>
    </row>
    <row r="241" spans="1:15" ht="14.5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3"/>
      <c r="L241" s="3"/>
      <c r="M241" s="4"/>
      <c r="N241" s="3"/>
      <c r="O241" s="3"/>
    </row>
    <row r="242" spans="1:15" ht="14.5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3"/>
      <c r="L242" s="3"/>
      <c r="M242" s="4"/>
      <c r="N242" s="3"/>
      <c r="O242" s="3"/>
    </row>
    <row r="243" spans="1:15" ht="14.5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3"/>
      <c r="L243" s="3"/>
      <c r="M243" s="4"/>
      <c r="N243" s="3"/>
      <c r="O243" s="3"/>
    </row>
    <row r="244" spans="1:15" ht="14.5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3"/>
      <c r="L244" s="3"/>
      <c r="M244" s="4"/>
      <c r="N244" s="3"/>
      <c r="O244" s="3"/>
    </row>
    <row r="245" spans="1:15" ht="14.5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3"/>
      <c r="L245" s="3"/>
      <c r="M245" s="4"/>
      <c r="N245" s="3"/>
      <c r="O245" s="3"/>
    </row>
    <row r="246" spans="1:15" ht="14.5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3"/>
      <c r="L246" s="3"/>
      <c r="M246" s="4"/>
      <c r="N246" s="3"/>
      <c r="O246" s="3"/>
    </row>
    <row r="247" spans="1:15" ht="14.5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3"/>
      <c r="L247" s="3"/>
      <c r="M247" s="4"/>
      <c r="N247" s="3"/>
      <c r="O247" s="3"/>
    </row>
    <row r="248" spans="1:15" ht="14.5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3"/>
      <c r="L248" s="3"/>
      <c r="M248" s="4"/>
      <c r="N248" s="3"/>
      <c r="O248" s="3"/>
    </row>
    <row r="249" spans="1:15" ht="14.5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3"/>
      <c r="L249" s="3"/>
      <c r="M249" s="4"/>
      <c r="N249" s="3"/>
      <c r="O249" s="3"/>
    </row>
    <row r="250" spans="1:15" ht="14.5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3"/>
      <c r="L250" s="3"/>
      <c r="M250" s="4"/>
      <c r="N250" s="3"/>
      <c r="O250" s="3"/>
    </row>
    <row r="251" spans="1:15" ht="14.5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3"/>
      <c r="L251" s="3"/>
      <c r="M251" s="4"/>
      <c r="N251" s="3"/>
      <c r="O251" s="3"/>
    </row>
    <row r="252" spans="1:15" ht="14.5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3"/>
      <c r="L252" s="3"/>
      <c r="M252" s="4"/>
      <c r="N252" s="3"/>
      <c r="O252" s="3"/>
    </row>
    <row r="253" spans="1:15" ht="14.5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3"/>
      <c r="L253" s="3"/>
      <c r="M253" s="4"/>
      <c r="N253" s="3"/>
      <c r="O253" s="3"/>
    </row>
    <row r="254" spans="1:15" ht="14.5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3"/>
      <c r="L254" s="3"/>
      <c r="M254" s="4"/>
      <c r="N254" s="3"/>
      <c r="O254" s="3"/>
    </row>
    <row r="255" spans="1:15" ht="14.5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3"/>
      <c r="L255" s="3"/>
      <c r="M255" s="4"/>
      <c r="N255" s="3"/>
      <c r="O255" s="3"/>
    </row>
    <row r="256" spans="1:15" ht="14.5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3"/>
      <c r="L256" s="3"/>
      <c r="M256" s="4"/>
      <c r="N256" s="3"/>
      <c r="O256" s="3"/>
    </row>
    <row r="257" spans="1:15" ht="14.5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3"/>
      <c r="L257" s="3"/>
      <c r="M257" s="4"/>
      <c r="N257" s="3"/>
      <c r="O257" s="3"/>
    </row>
    <row r="258" spans="1:15" ht="14.5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3"/>
      <c r="L258" s="3"/>
      <c r="M258" s="4"/>
      <c r="N258" s="3"/>
      <c r="O258" s="3"/>
    </row>
    <row r="259" spans="1:15" ht="14.5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3"/>
      <c r="L259" s="3"/>
      <c r="M259" s="4"/>
      <c r="N259" s="3"/>
      <c r="O259" s="3"/>
    </row>
    <row r="260" spans="1:15" ht="14.5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3"/>
      <c r="L260" s="3"/>
      <c r="M260" s="4"/>
      <c r="N260" s="3"/>
      <c r="O260" s="3"/>
    </row>
    <row r="261" spans="1:15" ht="14.5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3"/>
      <c r="L261" s="3"/>
      <c r="M261" s="4"/>
      <c r="N261" s="3"/>
      <c r="O261" s="3"/>
    </row>
    <row r="262" spans="1:15" ht="14.5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3"/>
      <c r="L262" s="3"/>
      <c r="M262" s="4"/>
      <c r="N262" s="3"/>
      <c r="O262" s="3"/>
    </row>
    <row r="263" spans="1:15" ht="14.5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3"/>
      <c r="L263" s="3"/>
      <c r="M263" s="4"/>
      <c r="N263" s="3"/>
      <c r="O263" s="3"/>
    </row>
    <row r="264" spans="1:15" ht="14.5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3"/>
      <c r="L264" s="3"/>
      <c r="M264" s="4"/>
      <c r="N264" s="3"/>
      <c r="O264" s="3"/>
    </row>
    <row r="265" spans="1:15" ht="14.5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3"/>
      <c r="L265" s="3"/>
      <c r="M265" s="4"/>
      <c r="N265" s="3"/>
      <c r="O265" s="3"/>
    </row>
    <row r="266" spans="1:15" ht="14.5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3"/>
      <c r="L266" s="3"/>
      <c r="M266" s="4"/>
      <c r="N266" s="3"/>
      <c r="O266" s="3"/>
    </row>
    <row r="267" spans="1:15" ht="14.5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3"/>
      <c r="L267" s="3"/>
      <c r="M267" s="4"/>
      <c r="N267" s="3"/>
      <c r="O267" s="3"/>
    </row>
    <row r="268" spans="1:15" ht="14.5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3"/>
      <c r="L268" s="3"/>
      <c r="M268" s="4"/>
      <c r="N268" s="3"/>
      <c r="O268" s="3"/>
    </row>
    <row r="269" spans="1:15" ht="14.5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3"/>
      <c r="L269" s="3"/>
      <c r="M269" s="4"/>
      <c r="N269" s="3"/>
      <c r="O269" s="3"/>
    </row>
    <row r="270" spans="1:15" ht="14.5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3"/>
      <c r="L270" s="3"/>
      <c r="M270" s="4"/>
      <c r="N270" s="3"/>
      <c r="O270" s="3"/>
    </row>
    <row r="271" spans="1:15" ht="14.5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3"/>
      <c r="L271" s="3"/>
      <c r="M271" s="4"/>
      <c r="N271" s="3"/>
      <c r="O271" s="3"/>
    </row>
    <row r="272" spans="1:15" ht="14.5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3"/>
      <c r="L272" s="3"/>
      <c r="M272" s="4"/>
      <c r="N272" s="3"/>
      <c r="O272" s="3"/>
    </row>
    <row r="273" spans="1:15" ht="14.5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3"/>
      <c r="L273" s="3"/>
      <c r="M273" s="4"/>
      <c r="N273" s="3"/>
      <c r="O273" s="3"/>
    </row>
    <row r="274" spans="1:15" ht="14.5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3"/>
      <c r="L274" s="3"/>
      <c r="M274" s="4"/>
      <c r="N274" s="3"/>
      <c r="O274" s="3"/>
    </row>
    <row r="275" spans="1:15" ht="14.5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3"/>
      <c r="L275" s="3"/>
      <c r="M275" s="4"/>
      <c r="N275" s="3"/>
      <c r="O275" s="3"/>
    </row>
    <row r="276" spans="1:15" ht="14.5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3"/>
      <c r="L276" s="3"/>
      <c r="M276" s="4"/>
      <c r="N276" s="3"/>
      <c r="O276" s="3"/>
    </row>
    <row r="277" spans="1:15" ht="14.5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3"/>
      <c r="L277" s="3"/>
      <c r="M277" s="4"/>
      <c r="N277" s="3"/>
      <c r="O277" s="3"/>
    </row>
    <row r="278" spans="1:15" ht="14.5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3"/>
      <c r="L278" s="3"/>
      <c r="M278" s="4"/>
      <c r="N278" s="3"/>
      <c r="O278" s="3"/>
    </row>
    <row r="279" spans="1:15" ht="14.5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3"/>
      <c r="L279" s="3"/>
      <c r="M279" s="4"/>
      <c r="N279" s="3"/>
      <c r="O279" s="3"/>
    </row>
    <row r="280" spans="1:15" ht="14.5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3"/>
      <c r="L280" s="3"/>
      <c r="M280" s="4"/>
      <c r="N280" s="3"/>
      <c r="O280" s="3"/>
    </row>
    <row r="281" spans="1:15" ht="14.5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3"/>
      <c r="L281" s="3"/>
      <c r="M281" s="4"/>
      <c r="N281" s="3"/>
      <c r="O281" s="3"/>
    </row>
    <row r="282" spans="1:15" ht="14.5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3"/>
      <c r="L282" s="3"/>
      <c r="M282" s="4"/>
      <c r="N282" s="3"/>
      <c r="O282" s="3"/>
    </row>
    <row r="283" spans="1:15" ht="14.5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3"/>
      <c r="L283" s="3"/>
      <c r="M283" s="4"/>
      <c r="N283" s="3"/>
      <c r="O283" s="3"/>
    </row>
    <row r="284" spans="1:15" ht="14.5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3"/>
      <c r="L284" s="3"/>
      <c r="M284" s="4"/>
      <c r="N284" s="3"/>
      <c r="O284" s="3"/>
    </row>
    <row r="285" spans="1:15" ht="14.5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3"/>
      <c r="L285" s="3"/>
      <c r="M285" s="4"/>
      <c r="N285" s="3"/>
      <c r="O285" s="3"/>
    </row>
    <row r="286" spans="1:15" ht="14.5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3"/>
      <c r="L286" s="3"/>
      <c r="M286" s="4"/>
      <c r="N286" s="3"/>
      <c r="O286" s="3"/>
    </row>
    <row r="287" spans="1:15" ht="14.5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3"/>
      <c r="L287" s="3"/>
      <c r="M287" s="4"/>
      <c r="N287" s="3"/>
      <c r="O287" s="3"/>
    </row>
    <row r="288" spans="1:15" ht="14.5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3"/>
      <c r="L288" s="3"/>
      <c r="M288" s="4"/>
      <c r="N288" s="3"/>
      <c r="O288" s="3"/>
    </row>
    <row r="289" spans="1:15" ht="14.5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3"/>
      <c r="L289" s="3"/>
      <c r="M289" s="4"/>
      <c r="N289" s="3"/>
      <c r="O289" s="3"/>
    </row>
    <row r="290" spans="1:15" ht="14.5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3"/>
      <c r="L290" s="3"/>
      <c r="M290" s="4"/>
      <c r="N290" s="3"/>
      <c r="O290" s="3"/>
    </row>
    <row r="291" spans="1:15" ht="14.5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3"/>
      <c r="L291" s="3"/>
      <c r="M291" s="4"/>
      <c r="N291" s="3"/>
      <c r="O291" s="3"/>
    </row>
    <row r="292" spans="1:15" ht="14.5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3"/>
      <c r="L292" s="3"/>
      <c r="M292" s="4"/>
      <c r="N292" s="3"/>
      <c r="O292" s="3"/>
    </row>
    <row r="293" spans="1:15" ht="14.5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3"/>
      <c r="L293" s="3"/>
      <c r="M293" s="4"/>
      <c r="N293" s="3"/>
      <c r="O293" s="3"/>
    </row>
    <row r="294" spans="1:15" ht="14.5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3"/>
      <c r="L294" s="3"/>
      <c r="M294" s="4"/>
      <c r="N294" s="3"/>
      <c r="O294" s="3"/>
    </row>
    <row r="295" spans="1:15" ht="14.5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3"/>
      <c r="L295" s="3"/>
      <c r="M295" s="4"/>
      <c r="N295" s="3"/>
      <c r="O295" s="3"/>
    </row>
    <row r="296" spans="1:15" ht="14.5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3"/>
      <c r="L296" s="3"/>
      <c r="M296" s="4"/>
      <c r="N296" s="3"/>
      <c r="O296" s="3"/>
    </row>
    <row r="297" spans="1:15" ht="14.5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3"/>
      <c r="L297" s="3"/>
      <c r="M297" s="4"/>
      <c r="N297" s="3"/>
      <c r="O297" s="3"/>
    </row>
    <row r="298" spans="1:15" ht="14.5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3"/>
      <c r="L298" s="3"/>
      <c r="M298" s="4"/>
      <c r="N298" s="3"/>
      <c r="O298" s="3"/>
    </row>
    <row r="299" spans="1:15" ht="14.5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3"/>
      <c r="L299" s="3"/>
      <c r="M299" s="4"/>
      <c r="N299" s="3"/>
      <c r="O299" s="3"/>
    </row>
    <row r="300" spans="1:15" ht="14.5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3"/>
      <c r="L300" s="3"/>
      <c r="M300" s="4"/>
      <c r="N300" s="3"/>
      <c r="O300" s="3"/>
    </row>
    <row r="301" spans="1:15" ht="14.5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3"/>
      <c r="L301" s="3"/>
      <c r="M301" s="4"/>
      <c r="N301" s="3"/>
      <c r="O301" s="3"/>
    </row>
    <row r="302" spans="1:15" ht="14.5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3"/>
      <c r="L302" s="3"/>
      <c r="M302" s="4"/>
      <c r="N302" s="3"/>
      <c r="O302" s="3"/>
    </row>
    <row r="303" spans="1:15" ht="14.5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3"/>
      <c r="L303" s="3"/>
      <c r="M303" s="4"/>
      <c r="N303" s="3"/>
      <c r="O303" s="3"/>
    </row>
    <row r="304" spans="1:15" ht="14.5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3"/>
      <c r="L304" s="3"/>
      <c r="M304" s="4"/>
      <c r="N304" s="3"/>
      <c r="O304" s="3"/>
    </row>
    <row r="305" spans="1:15" ht="14.5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3"/>
      <c r="L305" s="3"/>
      <c r="M305" s="4"/>
      <c r="N305" s="3"/>
      <c r="O305" s="3"/>
    </row>
    <row r="306" spans="1:15" ht="14.5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3"/>
      <c r="L306" s="3"/>
      <c r="M306" s="4"/>
      <c r="N306" s="3"/>
      <c r="O306" s="3"/>
    </row>
    <row r="307" spans="1:15" ht="14.5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3"/>
      <c r="L307" s="3"/>
      <c r="M307" s="4"/>
      <c r="N307" s="3"/>
      <c r="O307" s="3"/>
    </row>
    <row r="308" spans="1:15" ht="14.5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3"/>
      <c r="L308" s="3"/>
      <c r="M308" s="4"/>
      <c r="N308" s="3"/>
      <c r="O308" s="3"/>
    </row>
    <row r="309" spans="1:15" ht="14.5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3"/>
      <c r="L309" s="3"/>
      <c r="M309" s="4"/>
      <c r="N309" s="3"/>
      <c r="O309" s="3"/>
    </row>
    <row r="310" spans="1:15" ht="14.5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3"/>
      <c r="L310" s="3"/>
      <c r="M310" s="4"/>
      <c r="N310" s="3"/>
      <c r="O310" s="3"/>
    </row>
    <row r="311" spans="1:15" ht="14.5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3"/>
      <c r="L311" s="3"/>
      <c r="M311" s="4"/>
      <c r="N311" s="3"/>
      <c r="O311" s="3"/>
    </row>
    <row r="312" spans="1:15" ht="14.5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3"/>
      <c r="L312" s="3"/>
      <c r="M312" s="4"/>
      <c r="N312" s="3"/>
      <c r="O312" s="3"/>
    </row>
    <row r="313" spans="1:15" ht="14.5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3"/>
      <c r="L313" s="3"/>
      <c r="M313" s="4"/>
      <c r="N313" s="3"/>
      <c r="O313" s="3"/>
    </row>
    <row r="314" spans="1:15" ht="14.5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3"/>
      <c r="L314" s="3"/>
      <c r="M314" s="4"/>
      <c r="N314" s="3"/>
      <c r="O314" s="3"/>
    </row>
    <row r="315" spans="1:15" ht="14.5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3"/>
      <c r="L315" s="3"/>
      <c r="M315" s="4"/>
      <c r="N315" s="3"/>
      <c r="O315" s="3"/>
    </row>
    <row r="316" spans="1:15" ht="14.5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3"/>
      <c r="L316" s="3"/>
      <c r="M316" s="4"/>
      <c r="N316" s="3"/>
      <c r="O316" s="3"/>
    </row>
    <row r="317" spans="1:15" ht="14.5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3"/>
      <c r="L317" s="3"/>
      <c r="M317" s="4"/>
      <c r="N317" s="3"/>
      <c r="O317" s="3"/>
    </row>
    <row r="318" spans="1:15" ht="14.5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3"/>
      <c r="L318" s="3"/>
      <c r="M318" s="4"/>
      <c r="N318" s="3"/>
      <c r="O318" s="3"/>
    </row>
    <row r="319" spans="1:15" ht="14.5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3"/>
      <c r="L319" s="3"/>
      <c r="M319" s="4"/>
      <c r="N319" s="3"/>
      <c r="O319" s="3"/>
    </row>
    <row r="320" spans="1:15" ht="14.5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3"/>
      <c r="L320" s="3"/>
      <c r="M320" s="4"/>
      <c r="N320" s="3"/>
      <c r="O320" s="3"/>
    </row>
    <row r="321" spans="1:15" ht="14.5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3"/>
      <c r="L321" s="3"/>
      <c r="M321" s="4"/>
      <c r="N321" s="3"/>
      <c r="O321" s="3"/>
    </row>
    <row r="322" spans="1:15" ht="14.5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3"/>
      <c r="L322" s="3"/>
      <c r="M322" s="4"/>
      <c r="N322" s="3"/>
      <c r="O322" s="3"/>
    </row>
    <row r="323" spans="1:15" ht="14.5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3"/>
      <c r="L323" s="3"/>
      <c r="M323" s="4"/>
      <c r="N323" s="3"/>
      <c r="O323" s="3"/>
    </row>
    <row r="324" spans="1:15" ht="14.5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3"/>
      <c r="L324" s="3"/>
      <c r="M324" s="4"/>
      <c r="N324" s="3"/>
      <c r="O324" s="3"/>
    </row>
    <row r="325" spans="1:15" ht="14.5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3"/>
      <c r="L325" s="3"/>
      <c r="M325" s="4"/>
      <c r="N325" s="3"/>
      <c r="O325" s="3"/>
    </row>
    <row r="326" spans="1:15" ht="14.5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3"/>
      <c r="L326" s="3"/>
      <c r="M326" s="4"/>
      <c r="N326" s="3"/>
      <c r="O326" s="3"/>
    </row>
    <row r="327" spans="1:15" ht="14.5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3"/>
      <c r="L327" s="3"/>
      <c r="M327" s="4"/>
      <c r="N327" s="3"/>
      <c r="O327" s="3"/>
    </row>
    <row r="328" spans="1:15" ht="14.5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3"/>
      <c r="L328" s="3"/>
      <c r="M328" s="4"/>
      <c r="N328" s="3"/>
      <c r="O328" s="3"/>
    </row>
    <row r="329" spans="1:15" ht="14.5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3"/>
      <c r="L329" s="3"/>
      <c r="M329" s="4"/>
      <c r="N329" s="3"/>
      <c r="O329" s="3"/>
    </row>
    <row r="330" spans="1:15" ht="14.5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3"/>
      <c r="L330" s="3"/>
      <c r="M330" s="4"/>
      <c r="N330" s="3"/>
      <c r="O330" s="3"/>
    </row>
    <row r="331" spans="1:15" ht="14.5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3"/>
      <c r="L331" s="3"/>
      <c r="M331" s="4"/>
      <c r="N331" s="3"/>
      <c r="O331" s="3"/>
    </row>
    <row r="332" spans="1:15" ht="14.5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3"/>
      <c r="L332" s="3"/>
      <c r="M332" s="4"/>
      <c r="N332" s="3"/>
      <c r="O332" s="3"/>
    </row>
    <row r="333" spans="1:15" ht="14.5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3"/>
      <c r="L333" s="3"/>
      <c r="M333" s="4"/>
      <c r="N333" s="3"/>
      <c r="O333" s="3"/>
    </row>
    <row r="334" spans="1:15" ht="14.5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3"/>
      <c r="L334" s="3"/>
      <c r="M334" s="4"/>
      <c r="N334" s="3"/>
      <c r="O334" s="3"/>
    </row>
    <row r="335" spans="1:15" ht="14.5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3"/>
      <c r="L335" s="3"/>
      <c r="M335" s="4"/>
      <c r="N335" s="3"/>
      <c r="O335" s="3"/>
    </row>
    <row r="336" spans="1:15" ht="14.5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3"/>
      <c r="L336" s="3"/>
      <c r="M336" s="4"/>
      <c r="N336" s="3"/>
      <c r="O336" s="3"/>
    </row>
    <row r="337" spans="1:15" ht="14.5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3"/>
      <c r="L337" s="3"/>
      <c r="M337" s="4"/>
      <c r="N337" s="3"/>
      <c r="O337" s="3"/>
    </row>
    <row r="338" spans="1:15" ht="14.5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3"/>
      <c r="L338" s="3"/>
      <c r="M338" s="4"/>
      <c r="N338" s="3"/>
      <c r="O338" s="3"/>
    </row>
    <row r="339" spans="1:15" ht="14.5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3"/>
      <c r="L339" s="3"/>
      <c r="M339" s="4"/>
      <c r="N339" s="3"/>
      <c r="O339" s="3"/>
    </row>
    <row r="340" spans="1:15" ht="14.5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3"/>
      <c r="L340" s="3"/>
      <c r="M340" s="4"/>
      <c r="N340" s="3"/>
      <c r="O340" s="3"/>
    </row>
    <row r="341" spans="1:15" ht="14.5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3"/>
      <c r="L341" s="3"/>
      <c r="M341" s="4"/>
      <c r="N341" s="3"/>
      <c r="O341" s="3"/>
    </row>
    <row r="342" spans="1:15" ht="14.5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3"/>
      <c r="L342" s="3"/>
      <c r="M342" s="4"/>
      <c r="N342" s="3"/>
      <c r="O342" s="3"/>
    </row>
    <row r="343" spans="1:15" ht="14.5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3"/>
      <c r="L343" s="3"/>
      <c r="M343" s="4"/>
      <c r="N343" s="3"/>
      <c r="O343" s="3"/>
    </row>
    <row r="344" spans="1:15" ht="14.5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3"/>
      <c r="L344" s="3"/>
      <c r="M344" s="4"/>
      <c r="N344" s="3"/>
      <c r="O344" s="3"/>
    </row>
    <row r="345" spans="1:15" ht="14.5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3"/>
      <c r="L345" s="3"/>
      <c r="M345" s="4"/>
      <c r="N345" s="3"/>
      <c r="O345" s="3"/>
    </row>
    <row r="346" spans="1:15" ht="14.5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3"/>
      <c r="L346" s="3"/>
      <c r="M346" s="4"/>
      <c r="N346" s="3"/>
      <c r="O346" s="3"/>
    </row>
    <row r="347" spans="1:15" ht="14.5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3"/>
      <c r="L347" s="3"/>
      <c r="M347" s="4"/>
      <c r="N347" s="3"/>
      <c r="O347" s="3"/>
    </row>
    <row r="348" spans="1:15" ht="14.5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3"/>
      <c r="L348" s="3"/>
      <c r="M348" s="4"/>
      <c r="N348" s="3"/>
      <c r="O348" s="3"/>
    </row>
    <row r="349" spans="1:15" ht="14.5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3"/>
      <c r="L349" s="3"/>
      <c r="M349" s="4"/>
      <c r="N349" s="3"/>
      <c r="O349" s="3"/>
    </row>
    <row r="350" spans="1:15" ht="14.5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3"/>
      <c r="L350" s="3"/>
      <c r="M350" s="4"/>
      <c r="N350" s="3"/>
      <c r="O350" s="3"/>
    </row>
    <row r="351" spans="1:15" ht="14.5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3"/>
      <c r="L351" s="3"/>
      <c r="M351" s="4"/>
      <c r="N351" s="3"/>
      <c r="O351" s="3"/>
    </row>
    <row r="352" spans="1:15" ht="14.5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3"/>
      <c r="L352" s="3"/>
      <c r="M352" s="4"/>
      <c r="N352" s="3"/>
      <c r="O352" s="3"/>
    </row>
    <row r="353" spans="1:15" ht="14.5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3"/>
      <c r="L353" s="3"/>
      <c r="M353" s="4"/>
      <c r="N353" s="3"/>
      <c r="O353" s="3"/>
    </row>
    <row r="354" spans="1:15" ht="14.5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3"/>
      <c r="L354" s="3"/>
      <c r="M354" s="4"/>
      <c r="N354" s="3"/>
      <c r="O354" s="3"/>
    </row>
    <row r="355" spans="1:15" ht="14.5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3"/>
      <c r="L355" s="3"/>
      <c r="M355" s="4"/>
      <c r="N355" s="3"/>
      <c r="O355" s="3"/>
    </row>
    <row r="356" spans="1:15" ht="14.5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3"/>
      <c r="L356" s="3"/>
      <c r="M356" s="4"/>
      <c r="N356" s="3"/>
      <c r="O356" s="3"/>
    </row>
    <row r="357" spans="1:15" ht="14.5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3"/>
      <c r="L357" s="3"/>
      <c r="M357" s="4"/>
      <c r="N357" s="3"/>
      <c r="O357" s="3"/>
    </row>
    <row r="358" spans="1:15" ht="14.5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3"/>
      <c r="L358" s="3"/>
      <c r="M358" s="4"/>
      <c r="N358" s="3"/>
      <c r="O358" s="3"/>
    </row>
    <row r="359" spans="1:15" ht="14.5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3"/>
      <c r="L359" s="3"/>
      <c r="M359" s="4"/>
      <c r="N359" s="3"/>
      <c r="O359" s="3"/>
    </row>
    <row r="360" spans="1:15" ht="14.5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3"/>
      <c r="L360" s="3"/>
      <c r="M360" s="4"/>
      <c r="N360" s="3"/>
      <c r="O360" s="3"/>
    </row>
    <row r="361" spans="1:15" ht="14.5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3"/>
      <c r="L361" s="3"/>
      <c r="M361" s="4"/>
      <c r="N361" s="3"/>
      <c r="O361" s="3"/>
    </row>
    <row r="362" spans="1:15" ht="14.5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3"/>
      <c r="L362" s="3"/>
      <c r="M362" s="4"/>
      <c r="N362" s="3"/>
      <c r="O362" s="3"/>
    </row>
    <row r="363" spans="1:15" ht="14.5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3"/>
      <c r="L363" s="3"/>
      <c r="M363" s="4"/>
      <c r="N363" s="3"/>
      <c r="O363" s="3"/>
    </row>
    <row r="364" spans="1:15" ht="14.5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3"/>
      <c r="L364" s="3"/>
      <c r="M364" s="4"/>
      <c r="N364" s="3"/>
      <c r="O364" s="3"/>
    </row>
    <row r="365" spans="1:15" ht="14.5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3"/>
      <c r="L365" s="3"/>
      <c r="M365" s="4"/>
      <c r="N365" s="3"/>
      <c r="O365" s="3"/>
    </row>
    <row r="366" spans="1:15" ht="14.5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3"/>
      <c r="L366" s="3"/>
      <c r="M366" s="4"/>
      <c r="N366" s="3"/>
      <c r="O366" s="3"/>
    </row>
    <row r="367" spans="1:15" ht="14.5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3"/>
      <c r="L367" s="3"/>
      <c r="M367" s="4"/>
      <c r="N367" s="3"/>
      <c r="O367" s="3"/>
    </row>
    <row r="368" spans="1:15" ht="14.5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3"/>
      <c r="L368" s="3"/>
      <c r="M368" s="4"/>
      <c r="N368" s="3"/>
      <c r="O368" s="3"/>
    </row>
    <row r="369" spans="1:15" ht="14.5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3"/>
      <c r="L369" s="3"/>
      <c r="M369" s="4"/>
      <c r="N369" s="3"/>
      <c r="O369" s="3"/>
    </row>
    <row r="370" spans="1:15" ht="14.5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3"/>
      <c r="L370" s="3"/>
      <c r="M370" s="4"/>
      <c r="N370" s="3"/>
      <c r="O370" s="3"/>
    </row>
    <row r="371" spans="1:15" ht="14.5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3"/>
      <c r="L371" s="3"/>
      <c r="M371" s="4"/>
      <c r="N371" s="3"/>
      <c r="O371" s="3"/>
    </row>
    <row r="372" spans="1:15" ht="14.5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3"/>
      <c r="L372" s="3"/>
      <c r="M372" s="4"/>
      <c r="N372" s="3"/>
      <c r="O372" s="3"/>
    </row>
    <row r="373" spans="1:15" ht="14.5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3"/>
      <c r="L373" s="3"/>
      <c r="M373" s="4"/>
      <c r="N373" s="3"/>
      <c r="O373" s="3"/>
    </row>
    <row r="374" spans="1:15" ht="14.5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3"/>
      <c r="L374" s="3"/>
      <c r="M374" s="4"/>
      <c r="N374" s="3"/>
      <c r="O374" s="3"/>
    </row>
    <row r="375" spans="1:15" ht="14.5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3"/>
      <c r="L375" s="3"/>
      <c r="M375" s="4"/>
      <c r="N375" s="3"/>
      <c r="O375" s="3"/>
    </row>
    <row r="376" spans="1:15" ht="14.5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3"/>
      <c r="L376" s="3"/>
      <c r="M376" s="4"/>
      <c r="N376" s="3"/>
      <c r="O376" s="3"/>
    </row>
    <row r="377" spans="1:15" ht="14.5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3"/>
      <c r="L377" s="3"/>
      <c r="M377" s="4"/>
      <c r="N377" s="3"/>
      <c r="O377" s="3"/>
    </row>
    <row r="378" spans="1:15" ht="14.5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3"/>
      <c r="L378" s="3"/>
      <c r="M378" s="4"/>
      <c r="N378" s="3"/>
      <c r="O378" s="3"/>
    </row>
    <row r="379" spans="1:15" ht="14.5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3"/>
      <c r="L379" s="3"/>
      <c r="M379" s="4"/>
      <c r="N379" s="3"/>
      <c r="O379" s="3"/>
    </row>
    <row r="380" spans="1:15" ht="14.5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3"/>
      <c r="L380" s="3"/>
      <c r="M380" s="4"/>
      <c r="N380" s="3"/>
      <c r="O380" s="3"/>
    </row>
    <row r="381" spans="1:15" ht="14.5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3"/>
      <c r="L381" s="3"/>
      <c r="M381" s="4"/>
      <c r="N381" s="3"/>
      <c r="O381" s="3"/>
    </row>
    <row r="382" spans="1:15" ht="14.5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3"/>
      <c r="L382" s="3"/>
      <c r="M382" s="4"/>
      <c r="N382" s="3"/>
      <c r="O382" s="3"/>
    </row>
    <row r="383" spans="1:15" ht="14.5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3"/>
      <c r="L383" s="3"/>
      <c r="M383" s="4"/>
      <c r="N383" s="3"/>
      <c r="O383" s="3"/>
    </row>
    <row r="384" spans="1:15" ht="14.5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3"/>
      <c r="L384" s="3"/>
      <c r="M384" s="4"/>
      <c r="N384" s="3"/>
      <c r="O384" s="3"/>
    </row>
    <row r="385" spans="1:15" ht="14.5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3"/>
      <c r="L385" s="3"/>
      <c r="M385" s="4"/>
      <c r="N385" s="3"/>
      <c r="O385" s="3"/>
    </row>
    <row r="386" spans="1:15" ht="14.5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3"/>
      <c r="L386" s="3"/>
      <c r="M386" s="4"/>
      <c r="N386" s="3"/>
      <c r="O386" s="3"/>
    </row>
    <row r="387" spans="1:15" ht="14.5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3"/>
      <c r="L387" s="3"/>
      <c r="M387" s="4"/>
      <c r="N387" s="3"/>
      <c r="O387" s="3"/>
    </row>
    <row r="388" spans="1:15" ht="14.5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3"/>
      <c r="L388" s="3"/>
      <c r="M388" s="4"/>
      <c r="N388" s="3"/>
      <c r="O388" s="3"/>
    </row>
    <row r="389" spans="1:15" ht="14.5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3"/>
      <c r="L389" s="3"/>
      <c r="M389" s="4"/>
      <c r="N389" s="3"/>
      <c r="O389" s="3"/>
    </row>
    <row r="390" spans="1:15" ht="14.5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3"/>
      <c r="L390" s="3"/>
      <c r="M390" s="4"/>
      <c r="N390" s="3"/>
      <c r="O390" s="3"/>
    </row>
    <row r="391" spans="1:15" ht="14.5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3"/>
      <c r="L391" s="3"/>
      <c r="M391" s="4"/>
      <c r="N391" s="3"/>
      <c r="O391" s="3"/>
    </row>
    <row r="392" spans="1:15" ht="14.5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3"/>
      <c r="L392" s="3"/>
      <c r="M392" s="4"/>
      <c r="N392" s="3"/>
      <c r="O392" s="3"/>
    </row>
    <row r="393" spans="1:15" ht="14.5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3"/>
      <c r="L393" s="3"/>
      <c r="M393" s="4"/>
      <c r="N393" s="3"/>
      <c r="O393" s="3"/>
    </row>
    <row r="394" spans="1:15" ht="14.5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3"/>
      <c r="L394" s="3"/>
      <c r="M394" s="4"/>
      <c r="N394" s="3"/>
      <c r="O394" s="3"/>
    </row>
    <row r="395" spans="1:15" ht="14.5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3"/>
      <c r="L395" s="3"/>
      <c r="M395" s="4"/>
      <c r="N395" s="3"/>
      <c r="O395" s="3"/>
    </row>
    <row r="396" spans="1:15" ht="14.5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3"/>
      <c r="L396" s="3"/>
      <c r="M396" s="4"/>
      <c r="N396" s="3"/>
      <c r="O396" s="3"/>
    </row>
    <row r="397" spans="1:15" ht="14.5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3"/>
      <c r="L397" s="3"/>
      <c r="M397" s="4"/>
      <c r="N397" s="3"/>
      <c r="O397" s="3"/>
    </row>
    <row r="398" spans="1:15" ht="14.5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3"/>
      <c r="L398" s="3"/>
      <c r="M398" s="4"/>
      <c r="N398" s="3"/>
      <c r="O398" s="3"/>
    </row>
    <row r="399" spans="1:15" ht="14.5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3"/>
      <c r="L399" s="3"/>
      <c r="M399" s="4"/>
      <c r="N399" s="3"/>
      <c r="O399" s="3"/>
    </row>
    <row r="400" spans="1:15" ht="14.5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3"/>
      <c r="L400" s="3"/>
      <c r="M400" s="4"/>
      <c r="N400" s="3"/>
      <c r="O400" s="3"/>
    </row>
    <row r="401" spans="1:15" ht="14.5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3"/>
      <c r="L401" s="3"/>
      <c r="M401" s="4"/>
      <c r="N401" s="3"/>
      <c r="O401" s="3"/>
    </row>
    <row r="402" spans="1:15" ht="14.5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3"/>
      <c r="L402" s="3"/>
      <c r="M402" s="4"/>
      <c r="N402" s="3"/>
      <c r="O402" s="3"/>
    </row>
    <row r="403" spans="1:15" ht="14.5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3"/>
      <c r="L403" s="3"/>
      <c r="M403" s="4"/>
      <c r="N403" s="3"/>
      <c r="O403" s="3"/>
    </row>
    <row r="404" spans="1:15" ht="14.5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3"/>
      <c r="L404" s="3"/>
      <c r="M404" s="4"/>
      <c r="N404" s="3"/>
      <c r="O404" s="3"/>
    </row>
    <row r="405" spans="1:15" ht="14.5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3"/>
      <c r="L405" s="3"/>
      <c r="M405" s="4"/>
      <c r="N405" s="3"/>
      <c r="O405" s="3"/>
    </row>
    <row r="406" spans="1:15" ht="14.5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3"/>
      <c r="L406" s="3"/>
      <c r="M406" s="4"/>
      <c r="N406" s="3"/>
      <c r="O406" s="3"/>
    </row>
    <row r="407" spans="1:15" ht="14.5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3"/>
      <c r="L407" s="3"/>
      <c r="M407" s="4"/>
      <c r="N407" s="3"/>
      <c r="O407" s="3"/>
    </row>
    <row r="408" spans="1:15" ht="14.5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3"/>
      <c r="L408" s="3"/>
      <c r="M408" s="4"/>
      <c r="N408" s="3"/>
      <c r="O408" s="3"/>
    </row>
    <row r="409" spans="1:15" ht="14.5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3"/>
      <c r="L409" s="3"/>
      <c r="M409" s="4"/>
      <c r="N409" s="3"/>
      <c r="O409" s="3"/>
    </row>
    <row r="410" spans="1:15" ht="14.5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3"/>
      <c r="L410" s="3"/>
      <c r="M410" s="4"/>
      <c r="N410" s="3"/>
      <c r="O410" s="3"/>
    </row>
    <row r="411" spans="1:15" ht="14.5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3"/>
      <c r="L411" s="3"/>
      <c r="M411" s="4"/>
      <c r="N411" s="3"/>
      <c r="O411" s="3"/>
    </row>
    <row r="412" spans="1:15" ht="14.5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3"/>
      <c r="L412" s="3"/>
      <c r="M412" s="4"/>
      <c r="N412" s="3"/>
      <c r="O412" s="3"/>
    </row>
    <row r="413" spans="1:15" ht="14.5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3"/>
      <c r="L413" s="3"/>
      <c r="M413" s="4"/>
      <c r="N413" s="3"/>
      <c r="O413" s="3"/>
    </row>
    <row r="414" spans="1:15" ht="14.5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3"/>
      <c r="L414" s="3"/>
      <c r="M414" s="4"/>
      <c r="N414" s="3"/>
      <c r="O414" s="3"/>
    </row>
    <row r="415" spans="1:15" ht="14.5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3"/>
      <c r="L415" s="3"/>
      <c r="M415" s="4"/>
      <c r="N415" s="3"/>
      <c r="O415" s="3"/>
    </row>
    <row r="416" spans="1:15" ht="14.5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3"/>
      <c r="L416" s="3"/>
      <c r="M416" s="4"/>
      <c r="N416" s="3"/>
      <c r="O416" s="3"/>
    </row>
    <row r="417" spans="1:15" ht="14.5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3"/>
      <c r="L417" s="3"/>
      <c r="M417" s="4"/>
      <c r="N417" s="3"/>
      <c r="O417" s="3"/>
    </row>
    <row r="418" spans="1:15" ht="14.5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3"/>
      <c r="L418" s="3"/>
      <c r="M418" s="4"/>
      <c r="N418" s="3"/>
      <c r="O418" s="3"/>
    </row>
    <row r="419" spans="1:15" ht="14.5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3"/>
      <c r="L419" s="3"/>
      <c r="M419" s="4"/>
      <c r="N419" s="3"/>
      <c r="O419" s="3"/>
    </row>
    <row r="420" spans="1:15" ht="14.5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3"/>
      <c r="L420" s="3"/>
      <c r="M420" s="4"/>
      <c r="N420" s="3"/>
      <c r="O420" s="3"/>
    </row>
    <row r="421" spans="1:15" ht="14.5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3"/>
      <c r="L421" s="3"/>
      <c r="M421" s="4"/>
      <c r="N421" s="3"/>
      <c r="O421" s="3"/>
    </row>
    <row r="422" spans="1:15" ht="14.5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3"/>
      <c r="L422" s="3"/>
      <c r="M422" s="4"/>
      <c r="N422" s="3"/>
      <c r="O422" s="3"/>
    </row>
    <row r="423" spans="1:15" ht="14.5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3"/>
      <c r="L423" s="3"/>
      <c r="M423" s="4"/>
      <c r="N423" s="3"/>
      <c r="O423" s="3"/>
    </row>
    <row r="424" spans="1:15" ht="14.5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3"/>
      <c r="L424" s="3"/>
      <c r="M424" s="4"/>
      <c r="N424" s="3"/>
      <c r="O424" s="3"/>
    </row>
    <row r="425" spans="1:15" ht="14.5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3"/>
      <c r="L425" s="3"/>
      <c r="M425" s="4"/>
      <c r="N425" s="3"/>
      <c r="O425" s="3"/>
    </row>
    <row r="426" spans="1:15" ht="14.5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3"/>
      <c r="L426" s="3"/>
      <c r="M426" s="4"/>
      <c r="N426" s="3"/>
      <c r="O426" s="3"/>
    </row>
    <row r="427" spans="1:15" ht="14.5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3"/>
      <c r="L427" s="3"/>
      <c r="M427" s="4"/>
      <c r="N427" s="3"/>
      <c r="O427" s="3"/>
    </row>
    <row r="428" spans="1:15" ht="14.5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3"/>
      <c r="L428" s="3"/>
      <c r="M428" s="4"/>
      <c r="N428" s="3"/>
      <c r="O428" s="3"/>
    </row>
    <row r="429" spans="1:15" ht="14.5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3"/>
      <c r="L429" s="3"/>
      <c r="M429" s="4"/>
      <c r="N429" s="3"/>
      <c r="O429" s="3"/>
    </row>
    <row r="430" spans="1:15" ht="14.5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3"/>
      <c r="L430" s="3"/>
      <c r="M430" s="4"/>
      <c r="N430" s="3"/>
      <c r="O430" s="3"/>
    </row>
    <row r="431" spans="1:15" ht="14.5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3"/>
      <c r="L431" s="3"/>
      <c r="M431" s="4"/>
      <c r="N431" s="3"/>
      <c r="O431" s="3"/>
    </row>
    <row r="432" spans="1:15" ht="14.5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3"/>
      <c r="L432" s="3"/>
      <c r="M432" s="4"/>
      <c r="N432" s="3"/>
      <c r="O432" s="3"/>
    </row>
    <row r="433" spans="1:15" ht="14.5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3"/>
      <c r="L433" s="3"/>
      <c r="M433" s="4"/>
      <c r="N433" s="3"/>
      <c r="O433" s="3"/>
    </row>
    <row r="434" spans="1:15" ht="14.5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3"/>
      <c r="L434" s="3"/>
      <c r="M434" s="4"/>
      <c r="N434" s="3"/>
      <c r="O434" s="3"/>
    </row>
    <row r="435" spans="1:15" ht="14.5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3"/>
      <c r="L435" s="3"/>
      <c r="M435" s="4"/>
      <c r="N435" s="3"/>
      <c r="O435" s="3"/>
    </row>
    <row r="436" spans="1:15" ht="14.5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3"/>
      <c r="L436" s="3"/>
      <c r="M436" s="4"/>
      <c r="N436" s="3"/>
      <c r="O436" s="3"/>
    </row>
    <row r="437" spans="1:15" ht="14.5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3"/>
      <c r="L437" s="3"/>
      <c r="M437" s="4"/>
      <c r="N437" s="3"/>
      <c r="O437" s="3"/>
    </row>
    <row r="438" spans="1:15" ht="14.5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3"/>
      <c r="L438" s="3"/>
      <c r="M438" s="4"/>
      <c r="N438" s="3"/>
      <c r="O438" s="3"/>
    </row>
    <row r="439" spans="1:15" ht="14.5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3"/>
      <c r="L439" s="3"/>
      <c r="M439" s="4"/>
      <c r="N439" s="3"/>
      <c r="O439" s="3"/>
    </row>
    <row r="440" spans="1:15" ht="14.5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3"/>
      <c r="L440" s="3"/>
      <c r="M440" s="4"/>
      <c r="N440" s="3"/>
      <c r="O440" s="3"/>
    </row>
    <row r="441" spans="1:15" ht="14.5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3"/>
      <c r="L441" s="3"/>
      <c r="M441" s="4"/>
      <c r="N441" s="3"/>
      <c r="O441" s="3"/>
    </row>
    <row r="442" spans="1:15" ht="14.5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3"/>
      <c r="L442" s="3"/>
      <c r="M442" s="4"/>
      <c r="N442" s="3"/>
      <c r="O442" s="3"/>
    </row>
    <row r="443" spans="1:15" ht="14.5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3"/>
      <c r="L443" s="3"/>
      <c r="M443" s="4"/>
      <c r="N443" s="3"/>
      <c r="O443" s="3"/>
    </row>
    <row r="444" spans="1:15" ht="14.5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3"/>
      <c r="L444" s="3"/>
      <c r="M444" s="4"/>
      <c r="N444" s="3"/>
      <c r="O444" s="3"/>
    </row>
    <row r="445" spans="1:15" ht="14.5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3"/>
      <c r="L445" s="3"/>
      <c r="M445" s="4"/>
      <c r="N445" s="3"/>
      <c r="O445" s="3"/>
    </row>
    <row r="446" spans="1:15" ht="14.5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3"/>
      <c r="L446" s="3"/>
      <c r="M446" s="4"/>
      <c r="N446" s="3"/>
      <c r="O446" s="3"/>
    </row>
    <row r="447" spans="1:15" ht="14.5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3"/>
      <c r="L447" s="3"/>
      <c r="M447" s="4"/>
      <c r="N447" s="3"/>
      <c r="O447" s="3"/>
    </row>
    <row r="448" spans="1:15" ht="14.5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3"/>
      <c r="L448" s="3"/>
      <c r="M448" s="4"/>
      <c r="N448" s="3"/>
      <c r="O448" s="3"/>
    </row>
    <row r="449" spans="1:15" ht="14.5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3"/>
      <c r="L449" s="3"/>
      <c r="M449" s="4"/>
      <c r="N449" s="3"/>
      <c r="O449" s="3"/>
    </row>
    <row r="450" spans="1:15" ht="14.5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3"/>
      <c r="L450" s="3"/>
      <c r="M450" s="4"/>
      <c r="N450" s="3"/>
      <c r="O450" s="3"/>
    </row>
    <row r="451" spans="1:15" ht="14.5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3"/>
      <c r="L451" s="3"/>
      <c r="M451" s="4"/>
      <c r="N451" s="3"/>
      <c r="O451" s="3"/>
    </row>
    <row r="452" spans="1:15" ht="14.5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3"/>
      <c r="L452" s="3"/>
      <c r="M452" s="4"/>
      <c r="N452" s="3"/>
      <c r="O452" s="3"/>
    </row>
    <row r="453" spans="1:15" ht="14.5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3"/>
      <c r="L453" s="3"/>
      <c r="M453" s="4"/>
      <c r="N453" s="3"/>
      <c r="O453" s="3"/>
    </row>
    <row r="454" spans="1:15" ht="14.5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3"/>
      <c r="L454" s="3"/>
      <c r="M454" s="4"/>
      <c r="N454" s="3"/>
      <c r="O454" s="3"/>
    </row>
    <row r="455" spans="1:15" ht="14.5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3"/>
      <c r="L455" s="3"/>
      <c r="M455" s="4"/>
      <c r="N455" s="3"/>
      <c r="O455" s="3"/>
    </row>
    <row r="456" spans="1:15" ht="14.5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3"/>
      <c r="L456" s="3"/>
      <c r="M456" s="4"/>
      <c r="N456" s="3"/>
      <c r="O456" s="3"/>
    </row>
    <row r="457" spans="1:15" ht="14.5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3"/>
      <c r="L457" s="3"/>
      <c r="M457" s="4"/>
      <c r="N457" s="3"/>
      <c r="O457" s="3"/>
    </row>
    <row r="458" spans="1:15" ht="14.5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3"/>
      <c r="L458" s="3"/>
      <c r="M458" s="4"/>
      <c r="N458" s="3"/>
      <c r="O458" s="3"/>
    </row>
    <row r="459" spans="1:15" ht="14.5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3"/>
      <c r="L459" s="3"/>
      <c r="M459" s="4"/>
      <c r="N459" s="3"/>
      <c r="O459" s="3"/>
    </row>
    <row r="460" spans="1:15" ht="14.5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3"/>
      <c r="L460" s="3"/>
      <c r="M460" s="4"/>
      <c r="N460" s="3"/>
      <c r="O460" s="3"/>
    </row>
    <row r="461" spans="1:15" ht="14.5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3"/>
      <c r="L461" s="3"/>
      <c r="M461" s="4"/>
      <c r="N461" s="3"/>
      <c r="O461" s="3"/>
    </row>
    <row r="462" spans="1:15" ht="14.5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3"/>
      <c r="L462" s="3"/>
      <c r="M462" s="4"/>
      <c r="N462" s="3"/>
      <c r="O462" s="3"/>
    </row>
    <row r="463" spans="1:15" ht="14.5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3"/>
      <c r="L463" s="3"/>
      <c r="M463" s="4"/>
      <c r="N463" s="3"/>
      <c r="O463" s="3"/>
    </row>
    <row r="464" spans="1:15" ht="14.5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3"/>
      <c r="L464" s="3"/>
      <c r="M464" s="4"/>
      <c r="N464" s="3"/>
      <c r="O464" s="3"/>
    </row>
    <row r="465" spans="1:15" ht="14.5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3"/>
      <c r="L465" s="3"/>
      <c r="M465" s="4"/>
      <c r="N465" s="3"/>
      <c r="O465" s="3"/>
    </row>
    <row r="466" spans="1:15" ht="14.5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3"/>
      <c r="L466" s="3"/>
      <c r="M466" s="4"/>
      <c r="N466" s="3"/>
      <c r="O466" s="3"/>
    </row>
    <row r="467" spans="1:15" ht="14.5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3"/>
      <c r="L467" s="3"/>
      <c r="M467" s="4"/>
      <c r="N467" s="3"/>
      <c r="O467" s="3"/>
    </row>
    <row r="468" spans="1:15" ht="14.5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3"/>
      <c r="L468" s="3"/>
      <c r="M468" s="4"/>
      <c r="N468" s="3"/>
      <c r="O468" s="3"/>
    </row>
    <row r="469" spans="1:15" ht="14.5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3"/>
      <c r="L469" s="3"/>
      <c r="M469" s="4"/>
      <c r="N469" s="3"/>
      <c r="O469" s="3"/>
    </row>
    <row r="470" spans="1:15" ht="14.5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3"/>
      <c r="L470" s="3"/>
      <c r="M470" s="4"/>
      <c r="N470" s="3"/>
      <c r="O470" s="3"/>
    </row>
    <row r="471" spans="1:15" ht="14.5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3"/>
      <c r="L471" s="3"/>
      <c r="M471" s="4"/>
      <c r="N471" s="3"/>
      <c r="O471" s="3"/>
    </row>
    <row r="472" spans="1:15" ht="14.5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3"/>
      <c r="L472" s="3"/>
      <c r="M472" s="4"/>
      <c r="N472" s="3"/>
      <c r="O472" s="3"/>
    </row>
    <row r="473" spans="1:15" ht="14.5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3"/>
      <c r="L473" s="3"/>
      <c r="M473" s="4"/>
      <c r="N473" s="3"/>
      <c r="O473" s="3"/>
    </row>
    <row r="474" spans="1:15" ht="14.5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3"/>
      <c r="L474" s="3"/>
      <c r="M474" s="4"/>
      <c r="N474" s="3"/>
      <c r="O474" s="3"/>
    </row>
    <row r="475" spans="1:15" ht="14.5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3"/>
      <c r="L475" s="3"/>
      <c r="M475" s="4"/>
      <c r="N475" s="3"/>
      <c r="O475" s="3"/>
    </row>
    <row r="476" spans="1:15" ht="14.5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3"/>
      <c r="L476" s="3"/>
      <c r="M476" s="4"/>
      <c r="N476" s="3"/>
      <c r="O476" s="3"/>
    </row>
    <row r="477" spans="1:15" ht="14.5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3"/>
      <c r="L477" s="3"/>
      <c r="M477" s="4"/>
      <c r="N477" s="3"/>
      <c r="O477" s="3"/>
    </row>
    <row r="478" spans="1:15" ht="14.5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3"/>
      <c r="L478" s="3"/>
      <c r="M478" s="4"/>
      <c r="N478" s="3"/>
      <c r="O478" s="3"/>
    </row>
    <row r="479" spans="1:15" ht="14.5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3"/>
      <c r="L479" s="3"/>
      <c r="M479" s="4"/>
      <c r="N479" s="3"/>
      <c r="O479" s="3"/>
    </row>
    <row r="480" spans="1:15" ht="14.5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3"/>
      <c r="L480" s="3"/>
      <c r="M480" s="4"/>
      <c r="N480" s="3"/>
      <c r="O480" s="3"/>
    </row>
    <row r="481" spans="1:15" ht="14.5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3"/>
      <c r="L481" s="3"/>
      <c r="M481" s="4"/>
      <c r="N481" s="3"/>
      <c r="O481" s="3"/>
    </row>
    <row r="482" spans="1:15" ht="14.5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3"/>
      <c r="L482" s="3"/>
      <c r="M482" s="4"/>
      <c r="N482" s="3"/>
      <c r="O482" s="3"/>
    </row>
    <row r="483" spans="1:15" ht="14.5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3"/>
      <c r="L483" s="3"/>
      <c r="M483" s="4"/>
      <c r="N483" s="3"/>
      <c r="O483" s="3"/>
    </row>
    <row r="484" spans="1:15" ht="14.5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3"/>
      <c r="L484" s="3"/>
      <c r="M484" s="4"/>
      <c r="N484" s="3"/>
      <c r="O484" s="3"/>
    </row>
    <row r="485" spans="1:15" ht="14.5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3"/>
      <c r="L485" s="3"/>
      <c r="M485" s="4"/>
      <c r="N485" s="3"/>
      <c r="O485" s="3"/>
    </row>
    <row r="486" spans="1:15" ht="14.5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3"/>
      <c r="L486" s="3"/>
      <c r="M486" s="4"/>
      <c r="N486" s="3"/>
      <c r="O486" s="3"/>
    </row>
    <row r="487" spans="1:15" ht="14.5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3"/>
      <c r="L487" s="3"/>
      <c r="M487" s="4"/>
      <c r="N487" s="3"/>
      <c r="O487" s="3"/>
    </row>
    <row r="488" spans="1:15" ht="14.5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3"/>
      <c r="L488" s="3"/>
      <c r="M488" s="4"/>
      <c r="N488" s="3"/>
      <c r="O488" s="3"/>
    </row>
    <row r="489" spans="1:15" ht="14.5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3"/>
      <c r="L489" s="3"/>
      <c r="M489" s="4"/>
      <c r="N489" s="3"/>
      <c r="O489" s="3"/>
    </row>
    <row r="490" spans="1:15" ht="14.5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3"/>
      <c r="L490" s="3"/>
      <c r="M490" s="4"/>
      <c r="N490" s="3"/>
      <c r="O490" s="3"/>
    </row>
    <row r="491" spans="1:15" ht="14.5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3"/>
      <c r="L491" s="3"/>
      <c r="M491" s="4"/>
      <c r="N491" s="3"/>
      <c r="O491" s="3"/>
    </row>
    <row r="492" spans="1:15" ht="14.5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3"/>
      <c r="L492" s="3"/>
      <c r="M492" s="4"/>
      <c r="N492" s="3"/>
      <c r="O492" s="3"/>
    </row>
    <row r="493" spans="1:15" ht="14.5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3"/>
      <c r="L493" s="3"/>
      <c r="M493" s="4"/>
      <c r="N493" s="3"/>
      <c r="O493" s="3"/>
    </row>
    <row r="494" spans="1:15" ht="14.5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3"/>
      <c r="L494" s="3"/>
      <c r="M494" s="4"/>
      <c r="N494" s="3"/>
      <c r="O494" s="3"/>
    </row>
    <row r="495" spans="1:15" ht="14.5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3"/>
      <c r="L495" s="3"/>
      <c r="M495" s="4"/>
      <c r="N495" s="3"/>
      <c r="O495" s="3"/>
    </row>
    <row r="496" spans="1:15" ht="14.5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3"/>
      <c r="L496" s="3"/>
      <c r="M496" s="4"/>
      <c r="N496" s="3"/>
      <c r="O496" s="3"/>
    </row>
    <row r="497" spans="1:15" ht="14.5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3"/>
      <c r="L497" s="3"/>
      <c r="M497" s="4"/>
      <c r="N497" s="3"/>
      <c r="O497" s="3"/>
    </row>
    <row r="498" spans="1:15" ht="14.5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3"/>
      <c r="L498" s="3"/>
      <c r="M498" s="4"/>
      <c r="N498" s="3"/>
      <c r="O498" s="3"/>
    </row>
    <row r="499" spans="1:15" ht="14.5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3"/>
      <c r="L499" s="3"/>
      <c r="M499" s="4"/>
      <c r="N499" s="3"/>
      <c r="O499" s="3"/>
    </row>
    <row r="500" spans="1:15" ht="14.5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3"/>
      <c r="L500" s="3"/>
      <c r="M500" s="4"/>
      <c r="N500" s="3"/>
      <c r="O500" s="3"/>
    </row>
    <row r="501" spans="1:15" ht="14.5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3"/>
      <c r="L501" s="3"/>
      <c r="M501" s="4"/>
      <c r="N501" s="3"/>
      <c r="O501" s="3"/>
    </row>
  </sheetData>
  <conditionalFormatting sqref="F2:F201 U24:U28">
    <cfRule type="cellIs" dxfId="7" priority="1" operator="greaterThan">
      <formula>60000</formula>
    </cfRule>
  </conditionalFormatting>
  <conditionalFormatting sqref="L2:L201">
    <cfRule type="containsText" dxfId="6" priority="3" operator="containsText" text="POOR">
      <formula>NOT(ISERROR(SEARCH(("POOR"),(L2))))</formula>
    </cfRule>
    <cfRule type="containsText" dxfId="5" priority="5" operator="containsText" text="EXCELLENT">
      <formula>NOT(ISERROR(SEARCH(("EXCELLENT"),(L2))))</formula>
    </cfRule>
  </conditionalFormatting>
  <conditionalFormatting sqref="M2:M201">
    <cfRule type="containsText" dxfId="4" priority="2" operator="containsText" text="Above 15000">
      <formula>NOT(ISERROR(SEARCH(("Above 15000"),(M2))))</formula>
    </cfRule>
    <cfRule type="containsText" dxfId="3" priority="4" operator="containsText" text="Below 15000">
      <formula>NOT(ISERROR(SEARCH(("Below 15000"),(M2))))</formula>
    </cfRule>
  </conditionalFormatting>
  <dataValidations count="1">
    <dataValidation type="date" operator="greaterThan" allowBlank="1" showDropDown="1" showErrorMessage="1" sqref="V22:V31 G2:G501" xr:uid="{00000000-0002-0000-0000-000000000000}">
      <formula1>42005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"/>
  <sheetViews>
    <sheetView showGridLines="0" workbookViewId="0">
      <selection activeCell="H7" sqref="H7"/>
    </sheetView>
  </sheetViews>
  <sheetFormatPr defaultColWidth="12.6328125" defaultRowHeight="15.75" customHeight="1"/>
  <cols>
    <col min="1" max="1" width="16" customWidth="1"/>
    <col min="2" max="2" width="11.90625" customWidth="1"/>
    <col min="3" max="3" width="13.90625" customWidth="1"/>
    <col min="4" max="4" width="12.90625" customWidth="1"/>
    <col min="5" max="5" width="13.90625" customWidth="1"/>
  </cols>
  <sheetData>
    <row r="1" spans="1:7" ht="15.75" customHeight="1">
      <c r="A1" s="17" t="s">
        <v>262</v>
      </c>
      <c r="B1" s="17" t="s">
        <v>4</v>
      </c>
      <c r="C1" s="18"/>
      <c r="D1" s="18"/>
      <c r="E1" s="18"/>
      <c r="F1" s="18"/>
      <c r="G1" s="19"/>
    </row>
    <row r="2" spans="1:7" ht="15.75" customHeight="1">
      <c r="A2" s="17" t="s">
        <v>8</v>
      </c>
      <c r="B2" s="20" t="s">
        <v>27</v>
      </c>
      <c r="C2" s="21" t="s">
        <v>24</v>
      </c>
      <c r="D2" s="21" t="s">
        <v>17</v>
      </c>
      <c r="E2" s="21" t="s">
        <v>42</v>
      </c>
      <c r="F2" s="21" t="s">
        <v>7</v>
      </c>
      <c r="G2" s="22" t="s">
        <v>259</v>
      </c>
    </row>
    <row r="3" spans="1:7" ht="15.75" customHeight="1">
      <c r="A3" s="20" t="s">
        <v>32</v>
      </c>
      <c r="B3" s="33">
        <v>21695.25</v>
      </c>
      <c r="C3" s="34">
        <v>28007.4</v>
      </c>
      <c r="D3" s="34">
        <v>26365.25</v>
      </c>
      <c r="E3" s="34">
        <v>21329.222222222223</v>
      </c>
      <c r="F3" s="34">
        <v>27965.25</v>
      </c>
      <c r="G3" s="35">
        <v>24950.686274509804</v>
      </c>
    </row>
    <row r="4" spans="1:7" ht="15.75" customHeight="1">
      <c r="A4" s="23" t="s">
        <v>18</v>
      </c>
      <c r="B4" s="36">
        <v>25643.8</v>
      </c>
      <c r="C4" s="37">
        <v>23668</v>
      </c>
      <c r="D4" s="37">
        <v>27001.666666666668</v>
      </c>
      <c r="E4" s="37">
        <v>23127.727272727272</v>
      </c>
      <c r="F4" s="37">
        <v>21239.375</v>
      </c>
      <c r="G4" s="38">
        <v>24329.346153846152</v>
      </c>
    </row>
    <row r="5" spans="1:7" ht="15.75" customHeight="1">
      <c r="A5" s="23" t="s">
        <v>28</v>
      </c>
      <c r="B5" s="36">
        <v>25144.545454545456</v>
      </c>
      <c r="C5" s="37">
        <v>21239.916666666668</v>
      </c>
      <c r="D5" s="37">
        <v>28201.222222222223</v>
      </c>
      <c r="E5" s="37">
        <v>28375.083333333332</v>
      </c>
      <c r="F5" s="37">
        <v>26815</v>
      </c>
      <c r="G5" s="38">
        <v>25733.42</v>
      </c>
    </row>
    <row r="6" spans="1:7" ht="15.75" customHeight="1">
      <c r="A6" s="23" t="s">
        <v>25</v>
      </c>
      <c r="B6" s="36">
        <v>25450.9</v>
      </c>
      <c r="C6" s="37">
        <v>20289</v>
      </c>
      <c r="D6" s="37">
        <v>28969.9</v>
      </c>
      <c r="E6" s="37">
        <v>21917.833333333332</v>
      </c>
      <c r="F6" s="37">
        <v>19889.7</v>
      </c>
      <c r="G6" s="38">
        <v>23357.255319148935</v>
      </c>
    </row>
    <row r="7" spans="1:7" ht="15.75" customHeight="1">
      <c r="A7" s="24" t="s">
        <v>259</v>
      </c>
      <c r="B7" s="39">
        <v>24369.302325581397</v>
      </c>
      <c r="C7" s="40">
        <v>23147.272727272728</v>
      </c>
      <c r="D7" s="40">
        <v>27532.860465116279</v>
      </c>
      <c r="E7" s="40">
        <v>24167.78947368421</v>
      </c>
      <c r="F7" s="40">
        <v>23544.5</v>
      </c>
      <c r="G7" s="41">
        <v>24610.365000000002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73DE-B34B-4F03-BB80-6242441C08BA}">
  <dimension ref="A1:B8"/>
  <sheetViews>
    <sheetView tabSelected="1" workbookViewId="0">
      <selection activeCell="J18" sqref="J18"/>
    </sheetView>
  </sheetViews>
  <sheetFormatPr defaultRowHeight="12.5"/>
  <cols>
    <col min="1" max="1" width="12.453125" bestFit="1" customWidth="1"/>
    <col min="2" max="2" width="7.81640625" bestFit="1" customWidth="1"/>
    <col min="3" max="6" width="12.453125" bestFit="1" customWidth="1"/>
    <col min="7" max="7" width="10.36328125" bestFit="1" customWidth="1"/>
  </cols>
  <sheetData>
    <row r="1" spans="1:2">
      <c r="A1" s="17" t="s">
        <v>260</v>
      </c>
      <c r="B1" s="22"/>
    </row>
    <row r="2" spans="1:2">
      <c r="A2" s="17" t="s">
        <v>4</v>
      </c>
      <c r="B2" s="22" t="s">
        <v>261</v>
      </c>
    </row>
    <row r="3" spans="1:2">
      <c r="A3" s="20" t="s">
        <v>27</v>
      </c>
      <c r="B3" s="30">
        <v>1047880</v>
      </c>
    </row>
    <row r="4" spans="1:2">
      <c r="A4" s="23" t="s">
        <v>24</v>
      </c>
      <c r="B4" s="31">
        <v>1018480</v>
      </c>
    </row>
    <row r="5" spans="1:2">
      <c r="A5" s="23" t="s">
        <v>17</v>
      </c>
      <c r="B5" s="31">
        <v>1183913</v>
      </c>
    </row>
    <row r="6" spans="1:2">
      <c r="A6" s="23" t="s">
        <v>42</v>
      </c>
      <c r="B6" s="31">
        <v>918376</v>
      </c>
    </row>
    <row r="7" spans="1:2">
      <c r="A7" s="23" t="s">
        <v>7</v>
      </c>
      <c r="B7" s="31">
        <v>753424</v>
      </c>
    </row>
    <row r="8" spans="1:2">
      <c r="A8" s="24" t="s">
        <v>259</v>
      </c>
      <c r="B8" s="32">
        <v>4922073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Pivot Table 1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 raj</cp:lastModifiedBy>
  <dcterms:modified xsi:type="dcterms:W3CDTF">2024-07-18T13:52:06Z</dcterms:modified>
</cp:coreProperties>
</file>