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unioulu-my.sharepoint.com/personal/kghag20_univ_yo_oulu_fi/Documents/WATERAGRI-WP2/AgricolusData-Fin1_Tyrnävä&amp;Fin2_Ruukki_CaseStudySite/"/>
    </mc:Choice>
  </mc:AlternateContent>
  <xr:revisionPtr revIDLastSave="59" documentId="13_ncr:1_{E8A3B986-98F9-4B55-9B48-566E40160813}" xr6:coauthVersionLast="46" xr6:coauthVersionMax="46" xr10:uidLastSave="{5BFE71F7-C821-49A1-8F09-A05E939E8EF6}"/>
  <bookViews>
    <workbookView xWindow="28680" yWindow="-120" windowWidth="29040" windowHeight="17640" xr2:uid="{00000000-000D-0000-FFFF-FFFF00000000}"/>
  </bookViews>
  <sheets>
    <sheet name="Lab samples" sheetId="2" r:id="rId1"/>
    <sheet name="Field capasit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9" i="2" l="1"/>
  <c r="K9" i="2"/>
  <c r="N44" i="2"/>
  <c r="N8" i="2"/>
  <c r="K8" i="2"/>
  <c r="N45" i="2"/>
  <c r="J9" i="2"/>
  <c r="K4" i="2"/>
  <c r="G36" i="2" l="1"/>
  <c r="I36" i="2"/>
  <c r="M36" i="2" s="1"/>
  <c r="I28" i="2"/>
  <c r="M28" i="2" s="1"/>
  <c r="G28" i="2"/>
  <c r="I17" i="2"/>
  <c r="M17" i="2" s="1"/>
  <c r="I9" i="2"/>
  <c r="G17" i="2"/>
  <c r="G9" i="2"/>
  <c r="I8" i="2"/>
  <c r="J8" i="2" s="1"/>
  <c r="J17" i="2" l="1"/>
  <c r="K17" i="2" s="1"/>
  <c r="N17" i="2" s="1"/>
  <c r="J28" i="2"/>
  <c r="K28" i="2" s="1"/>
  <c r="N28" i="2" s="1"/>
  <c r="J36" i="2"/>
  <c r="K36" i="2" s="1"/>
  <c r="N36" i="2" s="1"/>
  <c r="M9" i="2"/>
  <c r="I27" i="2"/>
  <c r="M27" i="2" s="1"/>
  <c r="I16" i="2"/>
  <c r="J16" i="2" s="1"/>
  <c r="K16" i="2" s="1"/>
  <c r="M8" i="2"/>
  <c r="I7" i="2"/>
  <c r="J7" i="2" s="1"/>
  <c r="K7" i="2" s="1"/>
  <c r="I4" i="2"/>
  <c r="J4" i="2" s="1"/>
  <c r="N4" i="2" s="1"/>
  <c r="I39" i="2"/>
  <c r="J39" i="2" s="1"/>
  <c r="K39" i="2" s="1"/>
  <c r="I34" i="2"/>
  <c r="J34" i="2" s="1"/>
  <c r="K34" i="2" s="1"/>
  <c r="I35" i="2"/>
  <c r="J35" i="2" s="1"/>
  <c r="K35" i="2" s="1"/>
  <c r="I31" i="2"/>
  <c r="J31" i="2" s="1"/>
  <c r="K31" i="2" s="1"/>
  <c r="I26" i="2"/>
  <c r="J26" i="2" s="1"/>
  <c r="K26" i="2" s="1"/>
  <c r="I23" i="2"/>
  <c r="J23" i="2" s="1"/>
  <c r="K23" i="2" s="1"/>
  <c r="I18" i="2"/>
  <c r="J18" i="2" s="1"/>
  <c r="K18" i="2" s="1"/>
  <c r="I15" i="2"/>
  <c r="J15" i="2" s="1"/>
  <c r="K15" i="2" s="1"/>
  <c r="I12" i="2"/>
  <c r="J12" i="2"/>
  <c r="K12" i="2" s="1"/>
  <c r="M16" i="2" l="1"/>
  <c r="N16" i="2" s="1"/>
  <c r="J27" i="2"/>
  <c r="K27" i="2" s="1"/>
  <c r="N27" i="2" s="1"/>
</calcChain>
</file>

<file path=xl/sharedStrings.xml><?xml version="1.0" encoding="utf-8"?>
<sst xmlns="http://schemas.openxmlformats.org/spreadsheetml/2006/main" count="109" uniqueCount="68">
  <si>
    <t xml:space="preserve">Sample ID </t>
  </si>
  <si>
    <t>Purpose</t>
  </si>
  <si>
    <t>Sylinder ID</t>
  </si>
  <si>
    <t>AA1P</t>
  </si>
  <si>
    <t>pF</t>
  </si>
  <si>
    <t>AA1S</t>
  </si>
  <si>
    <t>AA1S_2</t>
  </si>
  <si>
    <t>AA1ST</t>
  </si>
  <si>
    <t>AA1SK</t>
  </si>
  <si>
    <t>AA2P</t>
  </si>
  <si>
    <t>AA2S</t>
  </si>
  <si>
    <t>AA2S_2</t>
  </si>
  <si>
    <t>AA2ST</t>
  </si>
  <si>
    <t>AA2SK</t>
  </si>
  <si>
    <t>AA3P</t>
  </si>
  <si>
    <t>AA3S</t>
  </si>
  <si>
    <t>AA3S_2</t>
  </si>
  <si>
    <t>AA3ST</t>
  </si>
  <si>
    <t>AA3SK</t>
  </si>
  <si>
    <t>AV1S</t>
  </si>
  <si>
    <t>AV2S</t>
  </si>
  <si>
    <t>AV2SK</t>
  </si>
  <si>
    <t>AV3S</t>
  </si>
  <si>
    <t>Folio ID</t>
  </si>
  <si>
    <t>Mass_folio           [g]</t>
  </si>
  <si>
    <t>Mass_folio+wetsoil [g]</t>
  </si>
  <si>
    <t>Mass_wetsoil     [g]</t>
  </si>
  <si>
    <t>Mass_folio+ drysoil [g]</t>
  </si>
  <si>
    <t>Mass_drysoil      [g]</t>
  </si>
  <si>
    <t>Mass_water        [g]</t>
  </si>
  <si>
    <t>Sylinder volume [dm3]</t>
  </si>
  <si>
    <t>Soil density [g/dm3]</t>
  </si>
  <si>
    <t>Note</t>
  </si>
  <si>
    <t>soil</t>
  </si>
  <si>
    <t>AA2SJ</t>
  </si>
  <si>
    <t>AA2SJ1</t>
  </si>
  <si>
    <t>AA2SJ2</t>
  </si>
  <si>
    <t>AV2S_2</t>
  </si>
  <si>
    <r>
      <t xml:space="preserve">Gravimetric water content      </t>
    </r>
    <r>
      <rPr>
        <b/>
        <sz val="9"/>
        <color theme="1"/>
        <rFont val="Symbol"/>
        <family val="1"/>
        <charset val="2"/>
      </rPr>
      <t>q</t>
    </r>
    <r>
      <rPr>
        <b/>
        <sz val="9"/>
        <color theme="1"/>
        <rFont val="Calibri"/>
        <family val="2"/>
        <scheme val="minor"/>
      </rPr>
      <t>g=m_water/m_drysoil</t>
    </r>
  </si>
  <si>
    <r>
      <t xml:space="preserve">Volumetric water content       </t>
    </r>
    <r>
      <rPr>
        <b/>
        <sz val="9"/>
        <color theme="1"/>
        <rFont val="Symbol"/>
        <family val="1"/>
        <charset val="2"/>
      </rPr>
      <t>q</t>
    </r>
    <r>
      <rPr>
        <b/>
        <sz val="9"/>
        <color theme="1"/>
        <rFont val="Calibri"/>
        <family val="2"/>
        <scheme val="minor"/>
      </rPr>
      <t xml:space="preserve">v = </t>
    </r>
    <r>
      <rPr>
        <b/>
        <sz val="9"/>
        <color theme="1"/>
        <rFont val="Symbol"/>
        <family val="1"/>
        <charset val="2"/>
      </rPr>
      <t>q</t>
    </r>
    <r>
      <rPr>
        <b/>
        <sz val="9"/>
        <color theme="1"/>
        <rFont val="Calibri"/>
        <family val="2"/>
        <scheme val="minor"/>
      </rPr>
      <t>g*</t>
    </r>
    <r>
      <rPr>
        <b/>
        <sz val="9"/>
        <color theme="1"/>
        <rFont val="Symbol"/>
        <family val="1"/>
        <charset val="2"/>
      </rPr>
      <t>r</t>
    </r>
    <r>
      <rPr>
        <b/>
        <sz val="9"/>
        <color theme="1"/>
        <rFont val="Calibri"/>
        <family val="2"/>
        <scheme val="minor"/>
      </rPr>
      <t>_soil/</t>
    </r>
    <r>
      <rPr>
        <b/>
        <sz val="9"/>
        <color theme="1"/>
        <rFont val="Symbol"/>
        <family val="1"/>
        <charset val="2"/>
      </rPr>
      <t>r</t>
    </r>
    <r>
      <rPr>
        <b/>
        <sz val="9"/>
        <color theme="1"/>
        <rFont val="Calibri"/>
        <family val="2"/>
        <scheme val="minor"/>
      </rPr>
      <t>_water</t>
    </r>
  </si>
  <si>
    <t>AA1S_pF2a</t>
  </si>
  <si>
    <t>AA1S_pF2</t>
  </si>
  <si>
    <t>AA2S_pF2a</t>
  </si>
  <si>
    <t>AA2S_pF2</t>
  </si>
  <si>
    <t>AA3S_pF2a</t>
  </si>
  <si>
    <t>AA3S_pF2</t>
  </si>
  <si>
    <t>AA2SJ_pF2a</t>
  </si>
  <si>
    <t>AV1S_pF2</t>
  </si>
  <si>
    <t>AV3S_pF2</t>
  </si>
  <si>
    <t>AV2S_pF2</t>
  </si>
  <si>
    <t>Screen A1</t>
  </si>
  <si>
    <t>Screen A2</t>
  </si>
  <si>
    <t>Screen A3</t>
  </si>
  <si>
    <t>Screen V1</t>
  </si>
  <si>
    <t>Screen V2</t>
  </si>
  <si>
    <t>Screen V3</t>
  </si>
  <si>
    <t>Field Capacity</t>
  </si>
  <si>
    <t>Bulk density</t>
  </si>
  <si>
    <t>pF_reiteration</t>
  </si>
  <si>
    <t>Subsoil</t>
  </si>
  <si>
    <t>subsoil</t>
  </si>
  <si>
    <t>Volumetric water content (VWC)%</t>
  </si>
  <si>
    <t>preliminary</t>
  </si>
  <si>
    <t>Lab</t>
  </si>
  <si>
    <t>Roots included, beaded water, too moist.</t>
  </si>
  <si>
    <t>Even moisture, little roots</t>
  </si>
  <si>
    <t>Even moisture, little roots, a few points of sand.</t>
  </si>
  <si>
    <t>Lots of roots and one tuber, moist and the base of the plug still water draining (wet).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</si>
</sst>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Symbol"/>
      <family val="1"/>
      <charset val="2"/>
    </font>
    <font>
      <sz val="21"/>
      <color rgb="FF202124"/>
      <name val="Arial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2" fontId="0" fillId="0" borderId="0" xfId="0" applyNumberFormat="1"/>
    <xf numFmtId="0" fontId="0" fillId="0" borderId="0" xfId="0" applyFont="1"/>
    <xf numFmtId="0" fontId="1" fillId="3" borderId="17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3" borderId="20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/>
    <xf numFmtId="2" fontId="0" fillId="0" borderId="3" xfId="0" applyNumberFormat="1" applyFont="1" applyBorder="1"/>
    <xf numFmtId="0" fontId="0" fillId="0" borderId="3" xfId="0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2" fontId="0" fillId="4" borderId="3" xfId="0" applyNumberFormat="1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2" fontId="0" fillId="4" borderId="4" xfId="0" applyNumberFormat="1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2" fontId="0" fillId="7" borderId="3" xfId="0" applyNumberFormat="1" applyFont="1" applyFill="1" applyBorder="1" applyAlignment="1">
      <alignment horizontal="center" vertical="center"/>
    </xf>
    <xf numFmtId="2" fontId="0" fillId="7" borderId="4" xfId="0" applyNumberFormat="1" applyFont="1" applyFill="1" applyBorder="1" applyAlignment="1">
      <alignment horizontal="center" vertical="center"/>
    </xf>
    <xf numFmtId="2" fontId="0" fillId="3" borderId="18" xfId="0" applyNumberFormat="1" applyFont="1" applyFill="1" applyBorder="1" applyAlignment="1">
      <alignment horizontal="center" vertical="center"/>
    </xf>
    <xf numFmtId="2" fontId="0" fillId="3" borderId="20" xfId="0" applyNumberFormat="1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30" xfId="0" applyNumberFormat="1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0" fontId="0" fillId="4" borderId="24" xfId="0" applyFont="1" applyFill="1" applyBorder="1" applyAlignment="1">
      <alignment horizontal="center" vertical="center"/>
    </xf>
    <xf numFmtId="2" fontId="0" fillId="4" borderId="1" xfId="0" applyNumberFormat="1" applyFont="1" applyFill="1" applyBorder="1" applyAlignment="1">
      <alignment horizontal="center" vertical="center"/>
    </xf>
    <xf numFmtId="2" fontId="0" fillId="4" borderId="24" xfId="0" applyNumberFormat="1" applyFont="1" applyFill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25" xfId="0" applyNumberFormat="1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4" borderId="32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25" xfId="0" applyFont="1" applyFill="1" applyBorder="1" applyAlignment="1">
      <alignment horizontal="center" vertical="center"/>
    </xf>
    <xf numFmtId="2" fontId="0" fillId="4" borderId="2" xfId="0" applyNumberFormat="1" applyFont="1" applyFill="1" applyBorder="1" applyAlignment="1">
      <alignment horizontal="center" vertical="center"/>
    </xf>
    <xf numFmtId="2" fontId="0" fillId="4" borderId="25" xfId="0" applyNumberFormat="1" applyFont="1" applyFill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26" xfId="0" applyFont="1" applyFill="1" applyBorder="1" applyAlignment="1">
      <alignment horizontal="center" vertical="center"/>
    </xf>
    <xf numFmtId="0" fontId="0" fillId="7" borderId="25" xfId="0" applyFont="1" applyFill="1" applyBorder="1" applyAlignment="1">
      <alignment horizontal="center" vertical="center"/>
    </xf>
    <xf numFmtId="2" fontId="0" fillId="7" borderId="11" xfId="0" applyNumberFormat="1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0" fontId="0" fillId="4" borderId="27" xfId="0" applyFont="1" applyFill="1" applyBorder="1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0" fillId="4" borderId="28" xfId="0" applyFont="1" applyFill="1" applyBorder="1" applyAlignment="1">
      <alignment horizontal="center" vertical="center"/>
    </xf>
    <xf numFmtId="2" fontId="0" fillId="4" borderId="11" xfId="0" applyNumberFormat="1" applyFont="1" applyFill="1" applyBorder="1" applyAlignment="1">
      <alignment horizontal="center" vertical="center"/>
    </xf>
    <xf numFmtId="2" fontId="0" fillId="4" borderId="28" xfId="0" applyNumberFormat="1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2" fontId="0" fillId="4" borderId="0" xfId="0" applyNumberFormat="1" applyFont="1" applyFill="1" applyAlignment="1">
      <alignment horizontal="center" vertical="center"/>
    </xf>
    <xf numFmtId="0" fontId="0" fillId="7" borderId="27" xfId="0" applyFont="1" applyFill="1" applyBorder="1" applyAlignment="1">
      <alignment horizontal="center" vertical="center"/>
    </xf>
    <xf numFmtId="0" fontId="0" fillId="7" borderId="28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2" fontId="0" fillId="0" borderId="31" xfId="0" applyNumberFormat="1" applyFont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2" fontId="0" fillId="0" borderId="0" xfId="0" applyNumberFormat="1" applyFont="1"/>
    <xf numFmtId="0" fontId="0" fillId="4" borderId="6" xfId="0" applyFont="1" applyFill="1" applyBorder="1" applyAlignment="1">
      <alignment horizontal="center" vertical="center"/>
    </xf>
    <xf numFmtId="0" fontId="0" fillId="7" borderId="19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2" fontId="0" fillId="0" borderId="13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4" borderId="34" xfId="0" applyFont="1" applyFill="1" applyBorder="1" applyAlignment="1">
      <alignment horizontal="center" vertical="center"/>
    </xf>
    <xf numFmtId="0" fontId="0" fillId="4" borderId="33" xfId="0" applyFont="1" applyFill="1" applyBorder="1" applyAlignment="1">
      <alignment horizontal="center" vertical="center"/>
    </xf>
    <xf numFmtId="0" fontId="0" fillId="4" borderId="35" xfId="0" applyFont="1" applyFill="1" applyBorder="1" applyAlignment="1">
      <alignment horizontal="center" vertical="center"/>
    </xf>
    <xf numFmtId="2" fontId="0" fillId="4" borderId="33" xfId="0" applyNumberFormat="1" applyFont="1" applyFill="1" applyBorder="1" applyAlignment="1">
      <alignment horizontal="center" vertical="center"/>
    </xf>
    <xf numFmtId="2" fontId="0" fillId="4" borderId="35" xfId="0" applyNumberFormat="1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0" fillId="3" borderId="35" xfId="0" applyFont="1" applyFill="1" applyBorder="1" applyAlignment="1">
      <alignment horizontal="center" vertical="center"/>
    </xf>
    <xf numFmtId="2" fontId="0" fillId="3" borderId="35" xfId="0" applyNumberFormat="1" applyFont="1" applyFill="1" applyBorder="1" applyAlignment="1">
      <alignment horizontal="center" vertical="center"/>
    </xf>
    <xf numFmtId="0" fontId="0" fillId="3" borderId="36" xfId="0" applyFont="1" applyFill="1" applyBorder="1" applyAlignment="1">
      <alignment horizontal="center" vertical="center"/>
    </xf>
    <xf numFmtId="0" fontId="0" fillId="3" borderId="36" xfId="0" applyFont="1" applyFill="1" applyBorder="1"/>
    <xf numFmtId="2" fontId="0" fillId="3" borderId="36" xfId="0" applyNumberFormat="1" applyFont="1" applyFill="1" applyBorder="1"/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2" fontId="2" fillId="5" borderId="13" xfId="0" applyNumberFormat="1" applyFont="1" applyFill="1" applyBorder="1" applyAlignment="1">
      <alignment horizontal="center" vertical="center" wrapText="1"/>
    </xf>
    <xf numFmtId="2" fontId="2" fillId="6" borderId="1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2" fontId="0" fillId="0" borderId="0" xfId="0" applyNumberFormat="1" applyFill="1"/>
    <xf numFmtId="2" fontId="0" fillId="8" borderId="0" xfId="0" applyNumberFormat="1" applyFont="1" applyFill="1"/>
    <xf numFmtId="0" fontId="5" fillId="7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Subdivision: The field capacity of the boxes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6"/>
          <c:order val="0"/>
          <c:tx>
            <c:strRef>
              <c:f>'Field capasities'!$B$3</c:f>
              <c:strCache>
                <c:ptCount val="1"/>
                <c:pt idx="0">
                  <c:v>AA1SK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536C-4BC2-9CB1-C5D0CD4E81D1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536C-4BC2-9CB1-C5D0CD4E81D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'Field capasities'!$C$3</c:f>
              <c:numCache>
                <c:formatCode>0.00</c:formatCode>
                <c:ptCount val="1"/>
                <c:pt idx="0">
                  <c:v>50.453987730061357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36C-4BC2-9CB1-C5D0CD4E81D1}"/>
            </c:ext>
          </c:extLst>
        </c:ser>
        <c:ser>
          <c:idx val="17"/>
          <c:order val="1"/>
          <c:tx>
            <c:strRef>
              <c:f>'Field capasities'!$B$8</c:f>
              <c:strCache>
                <c:ptCount val="1"/>
                <c:pt idx="0">
                  <c:v>AA1S_pF2a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536C-4BC2-9CB1-C5D0CD4E81D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'Field capasities'!$E$8</c:f>
              <c:numCache>
                <c:formatCode>0.00</c:formatCode>
                <c:ptCount val="1"/>
                <c:pt idx="0">
                  <c:v>31.22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36C-4BC2-9CB1-C5D0CD4E81D1}"/>
            </c:ext>
          </c:extLst>
        </c:ser>
        <c:ser>
          <c:idx val="0"/>
          <c:order val="2"/>
          <c:tx>
            <c:strRef>
              <c:f>'Field capasities'!$B$13</c:f>
              <c:strCache>
                <c:ptCount val="1"/>
                <c:pt idx="0">
                  <c:v>AA1S_pF2</c:v>
                </c:pt>
              </c:strCache>
            </c:strRef>
          </c:tx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536C-4BC2-9CB1-C5D0CD4E81D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'Field capasities'!$D$13</c:f>
              <c:numCache>
                <c:formatCode>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0-536C-4BC2-9CB1-C5D0CD4E81D1}"/>
            </c:ext>
          </c:extLst>
        </c:ser>
        <c:ser>
          <c:idx val="12"/>
          <c:order val="3"/>
          <c:invertIfNegative val="0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6-536C-4BC2-9CB1-C5D0CD4E81D1}"/>
            </c:ext>
          </c:extLst>
        </c:ser>
        <c:ser>
          <c:idx val="5"/>
          <c:order val="4"/>
          <c:tx>
            <c:strRef>
              <c:f>'Field capasities'!$B$4</c:f>
              <c:strCache>
                <c:ptCount val="1"/>
                <c:pt idx="0">
                  <c:v>AA2SK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9-536C-4BC2-9CB1-C5D0CD4E81D1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536C-4BC2-9CB1-C5D0CD4E81D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'Field capasities'!$C$4</c:f>
              <c:numCache>
                <c:formatCode>0.00</c:formatCode>
                <c:ptCount val="1"/>
                <c:pt idx="0">
                  <c:v>49.165644171779171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536C-4BC2-9CB1-C5D0CD4E81D1}"/>
            </c:ext>
          </c:extLst>
        </c:ser>
        <c:ser>
          <c:idx val="18"/>
          <c:order val="5"/>
          <c:tx>
            <c:strRef>
              <c:f>'Field capasities'!$B$9</c:f>
              <c:strCache>
                <c:ptCount val="1"/>
                <c:pt idx="0">
                  <c:v>AA2S_pF2a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536C-4BC2-9CB1-C5D0CD4E81D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'Field capasities'!$E$9</c:f>
              <c:numCache>
                <c:formatCode>0.00</c:formatCode>
                <c:ptCount val="1"/>
                <c:pt idx="0">
                  <c:v>26.57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536C-4BC2-9CB1-C5D0CD4E81D1}"/>
            </c:ext>
          </c:extLst>
        </c:ser>
        <c:ser>
          <c:idx val="13"/>
          <c:order val="6"/>
          <c:tx>
            <c:strRef>
              <c:f>'Field capasities'!$B$14</c:f>
              <c:strCache>
                <c:ptCount val="1"/>
                <c:pt idx="0">
                  <c:v>AA2S_pF2</c:v>
                </c:pt>
              </c:strCache>
            </c:strRef>
          </c:tx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B-536C-4BC2-9CB1-C5D0CD4E81D1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536C-4BC2-9CB1-C5D0CD4E81D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'Field capasities'!$D$14</c:f>
              <c:numCache>
                <c:formatCode>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E-536C-4BC2-9CB1-C5D0CD4E81D1}"/>
            </c:ext>
          </c:extLst>
        </c:ser>
        <c:ser>
          <c:idx val="11"/>
          <c:order val="7"/>
          <c:spPr>
            <a:solidFill>
              <a:schemeClr val="accent2"/>
            </a:solidFill>
          </c:spPr>
          <c:invertIfNegative val="0"/>
          <c:dPt>
            <c:idx val="0"/>
            <c:invertIfNegative val="0"/>
            <c:bubble3D val="0"/>
            <c:spPr/>
            <c:extLst>
              <c:ext xmlns:c16="http://schemas.microsoft.com/office/drawing/2014/chart" uri="{C3380CC4-5D6E-409C-BE32-E72D297353CC}">
                <c16:uniqueId val="{0000002B-536C-4BC2-9CB1-C5D0CD4E81D1}"/>
              </c:ext>
            </c:extLst>
          </c:dPt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D-536C-4BC2-9CB1-C5D0CD4E81D1}"/>
            </c:ext>
          </c:extLst>
        </c:ser>
        <c:ser>
          <c:idx val="1"/>
          <c:order val="8"/>
          <c:tx>
            <c:strRef>
              <c:f>'Field capasities'!$B$5</c:f>
              <c:strCache>
                <c:ptCount val="1"/>
                <c:pt idx="0">
                  <c:v>AA3SK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536C-4BC2-9CB1-C5D0CD4E81D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'Field capasities'!$C$5</c:f>
              <c:numCache>
                <c:formatCode>0.00</c:formatCode>
                <c:ptCount val="1"/>
                <c:pt idx="0">
                  <c:v>48.417177914110418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536C-4BC2-9CB1-C5D0CD4E81D1}"/>
            </c:ext>
          </c:extLst>
        </c:ser>
        <c:ser>
          <c:idx val="6"/>
          <c:order val="9"/>
          <c:tx>
            <c:strRef>
              <c:f>'Field capasities'!$B$10</c:f>
              <c:strCache>
                <c:ptCount val="1"/>
                <c:pt idx="0">
                  <c:v>AA3S_pF2a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536C-4BC2-9CB1-C5D0CD4E81D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'Field capasities'!$E$10</c:f>
              <c:numCache>
                <c:formatCode>0.00</c:formatCode>
                <c:ptCount val="1"/>
                <c:pt idx="0">
                  <c:v>33.54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536C-4BC2-9CB1-C5D0CD4E81D1}"/>
            </c:ext>
          </c:extLst>
        </c:ser>
        <c:ser>
          <c:idx val="14"/>
          <c:order val="10"/>
          <c:tx>
            <c:strRef>
              <c:f>'Field capasities'!$B$15</c:f>
              <c:strCache>
                <c:ptCount val="1"/>
                <c:pt idx="0">
                  <c:v>AA3S_pF2</c:v>
                </c:pt>
              </c:strCache>
            </c:strRef>
          </c:tx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536C-4BC2-9CB1-C5D0CD4E81D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'Field capasities'!$D$15</c:f>
              <c:numCache>
                <c:formatCode>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2-536C-4BC2-9CB1-C5D0CD4E81D1}"/>
            </c:ext>
          </c:extLst>
        </c:ser>
        <c:ser>
          <c:idx val="3"/>
          <c:order val="11"/>
          <c:invertIfNegative val="0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4-536C-4BC2-9CB1-C5D0CD4E81D1}"/>
            </c:ext>
          </c:extLst>
        </c:ser>
        <c:ser>
          <c:idx val="2"/>
          <c:order val="12"/>
          <c:tx>
            <c:strRef>
              <c:f>'Field capasities'!$B$6</c:f>
              <c:strCache>
                <c:ptCount val="1"/>
                <c:pt idx="0">
                  <c:v>AV2SK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536C-4BC2-9CB1-C5D0CD4E81D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'Field capasities'!$C$6</c:f>
              <c:numCache>
                <c:formatCode>0.00</c:formatCode>
                <c:ptCount val="1"/>
                <c:pt idx="0">
                  <c:v>50.376028202115158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536C-4BC2-9CB1-C5D0CD4E81D1}"/>
            </c:ext>
          </c:extLst>
        </c:ser>
        <c:ser>
          <c:idx val="7"/>
          <c:order val="13"/>
          <c:tx>
            <c:strRef>
              <c:f>'Field capasities'!$B$17</c:f>
              <c:strCache>
                <c:ptCount val="1"/>
                <c:pt idx="0">
                  <c:v>AV2S_pF2</c:v>
                </c:pt>
              </c:strCache>
            </c:strRef>
          </c:tx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536C-4BC2-9CB1-C5D0CD4E81D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'Field capasities'!$D$17</c:f>
              <c:numCache>
                <c:formatCode>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0-536C-4BC2-9CB1-C5D0CD4E8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109952"/>
        <c:axId val="192189568"/>
      </c:barChart>
      <c:catAx>
        <c:axId val="1921099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92189568"/>
        <c:crosses val="autoZero"/>
        <c:auto val="1"/>
        <c:lblAlgn val="ctr"/>
        <c:lblOffset val="100"/>
        <c:noMultiLvlLbl val="0"/>
      </c:catAx>
      <c:valAx>
        <c:axId val="1921895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VWC</a:t>
                </a:r>
                <a:r>
                  <a:rPr lang="en-US" baseline="0"/>
                  <a:t> % in field capasity</a:t>
                </a: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192109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</xdr:colOff>
      <xdr:row>3</xdr:row>
      <xdr:rowOff>12065</xdr:rowOff>
    </xdr:from>
    <xdr:to>
      <xdr:col>18</xdr:col>
      <xdr:colOff>354330</xdr:colOff>
      <xdr:row>19</xdr:row>
      <xdr:rowOff>121602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DCFA61A3-F055-4C36-AF03-2AB7EC711D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45"/>
  <sheetViews>
    <sheetView tabSelected="1" zoomScale="90" zoomScaleNormal="90" workbookViewId="0">
      <pane ySplit="1" topLeftCell="A2" activePane="bottomLeft" state="frozen"/>
      <selection pane="bottomLeft" activeCell="S18" sqref="S18"/>
    </sheetView>
  </sheetViews>
  <sheetFormatPr defaultColWidth="8.81640625" defaultRowHeight="14.5" x14ac:dyDescent="0.35"/>
  <cols>
    <col min="1" max="1" width="13" style="2" customWidth="1"/>
    <col min="2" max="2" width="17.81640625" style="2" customWidth="1"/>
    <col min="3" max="10" width="13" style="2" customWidth="1"/>
    <col min="11" max="11" width="13" style="84" customWidth="1"/>
    <col min="12" max="13" width="13" style="2" customWidth="1"/>
    <col min="14" max="14" width="13" style="84" customWidth="1"/>
    <col min="15" max="15" width="36.26953125" style="2" customWidth="1"/>
    <col min="16" max="18" width="8.81640625" style="2"/>
    <col min="19" max="19" width="9.81640625" style="2" bestFit="1" customWidth="1"/>
    <col min="20" max="16384" width="8.81640625" style="2"/>
  </cols>
  <sheetData>
    <row r="1" spans="1:15" ht="83" customHeight="1" thickBot="1" x14ac:dyDescent="0.4">
      <c r="A1" s="104" t="s">
        <v>0</v>
      </c>
      <c r="B1" s="104" t="s">
        <v>1</v>
      </c>
      <c r="C1" s="104" t="s">
        <v>2</v>
      </c>
      <c r="D1" s="104" t="s">
        <v>23</v>
      </c>
      <c r="E1" s="105" t="s">
        <v>24</v>
      </c>
      <c r="F1" s="105" t="s">
        <v>25</v>
      </c>
      <c r="G1" s="105" t="s">
        <v>26</v>
      </c>
      <c r="H1" s="105" t="s">
        <v>27</v>
      </c>
      <c r="I1" s="105" t="s">
        <v>28</v>
      </c>
      <c r="J1" s="105" t="s">
        <v>29</v>
      </c>
      <c r="K1" s="106" t="s">
        <v>38</v>
      </c>
      <c r="L1" s="105" t="s">
        <v>30</v>
      </c>
      <c r="M1" s="105" t="s">
        <v>31</v>
      </c>
      <c r="N1" s="107" t="s">
        <v>39</v>
      </c>
      <c r="O1" s="104" t="s">
        <v>32</v>
      </c>
    </row>
    <row r="2" spans="1:15" ht="19.149999999999999" customHeight="1" thickBot="1" x14ac:dyDescent="0.4">
      <c r="A2" s="98" t="s">
        <v>50</v>
      </c>
      <c r="B2" s="99"/>
      <c r="C2" s="99"/>
      <c r="D2" s="99"/>
      <c r="E2" s="102"/>
      <c r="F2" s="102"/>
      <c r="G2" s="102"/>
      <c r="H2" s="102"/>
      <c r="I2" s="102"/>
      <c r="J2" s="102"/>
      <c r="K2" s="103"/>
      <c r="L2" s="102"/>
      <c r="M2" s="102"/>
      <c r="N2" s="103"/>
      <c r="O2" s="102"/>
    </row>
    <row r="3" spans="1:15" ht="13.9" customHeight="1" x14ac:dyDescent="0.35">
      <c r="A3" s="7" t="s">
        <v>3</v>
      </c>
      <c r="B3" s="7" t="s">
        <v>4</v>
      </c>
      <c r="C3" s="7"/>
      <c r="D3" s="8"/>
      <c r="E3" s="9"/>
      <c r="F3" s="9"/>
      <c r="G3" s="9"/>
      <c r="H3" s="9"/>
      <c r="I3" s="9"/>
      <c r="J3" s="9"/>
      <c r="K3" s="10"/>
      <c r="L3" s="11"/>
      <c r="M3" s="11"/>
      <c r="N3" s="12"/>
      <c r="O3" s="11"/>
    </row>
    <row r="4" spans="1:15" ht="13.9" customHeight="1" x14ac:dyDescent="0.35">
      <c r="A4" s="13" t="s">
        <v>3</v>
      </c>
      <c r="B4" s="13" t="s">
        <v>33</v>
      </c>
      <c r="C4" s="13"/>
      <c r="D4" s="14">
        <v>1</v>
      </c>
      <c r="E4" s="15">
        <v>6.2914000000000003</v>
      </c>
      <c r="F4" s="15">
        <v>157.57409999999999</v>
      </c>
      <c r="G4" s="15">
        <v>151.28270000000001</v>
      </c>
      <c r="H4" s="15">
        <v>130.98400000000001</v>
      </c>
      <c r="I4" s="15">
        <f>H4-E4</f>
        <v>124.69260000000001</v>
      </c>
      <c r="J4" s="15">
        <f>G4-I4</f>
        <v>26.590099999999993</v>
      </c>
      <c r="K4" s="16">
        <f>(J4/I4)*100</f>
        <v>21.324521262689196</v>
      </c>
      <c r="L4" s="15"/>
      <c r="M4" s="15"/>
      <c r="N4" s="16">
        <f>K4*M4/1000</f>
        <v>0</v>
      </c>
      <c r="O4" s="15"/>
    </row>
    <row r="5" spans="1:15" ht="13.9" customHeight="1" x14ac:dyDescent="0.35">
      <c r="A5" s="17" t="s">
        <v>5</v>
      </c>
      <c r="B5" s="7" t="s">
        <v>4</v>
      </c>
      <c r="C5" s="7"/>
      <c r="D5" s="18"/>
      <c r="E5" s="19"/>
      <c r="F5" s="19"/>
      <c r="G5" s="19"/>
      <c r="H5" s="19"/>
      <c r="I5" s="19"/>
      <c r="J5" s="19"/>
      <c r="K5" s="20"/>
      <c r="L5" s="19"/>
      <c r="M5" s="19"/>
      <c r="N5" s="20"/>
      <c r="O5" s="19"/>
    </row>
    <row r="6" spans="1:15" ht="13.9" customHeight="1" x14ac:dyDescent="0.35">
      <c r="A6" s="17" t="s">
        <v>6</v>
      </c>
      <c r="B6" s="7" t="s">
        <v>58</v>
      </c>
      <c r="C6" s="7"/>
      <c r="D6" s="18"/>
      <c r="E6" s="19"/>
      <c r="F6" s="19"/>
      <c r="G6" s="19"/>
      <c r="H6" s="19"/>
      <c r="I6" s="19"/>
      <c r="J6" s="19"/>
      <c r="K6" s="20"/>
      <c r="L6" s="19">
        <v>6.8599999999999994E-2</v>
      </c>
      <c r="M6" s="19"/>
      <c r="N6" s="20"/>
      <c r="O6" s="19"/>
    </row>
    <row r="7" spans="1:15" ht="13.9" customHeight="1" x14ac:dyDescent="0.35">
      <c r="A7" s="21" t="s">
        <v>5</v>
      </c>
      <c r="B7" s="13" t="s">
        <v>33</v>
      </c>
      <c r="C7" s="13"/>
      <c r="D7" s="22">
        <v>2</v>
      </c>
      <c r="E7" s="23">
        <v>6.6584000000000003</v>
      </c>
      <c r="F7" s="23">
        <v>146.25020000000001</v>
      </c>
      <c r="G7" s="23">
        <v>139.59180000000001</v>
      </c>
      <c r="H7" s="23">
        <v>123.18300000000001</v>
      </c>
      <c r="I7" s="23">
        <f>H7-E7</f>
        <v>116.52460000000001</v>
      </c>
      <c r="J7" s="23">
        <f>G7-I7</f>
        <v>23.0672</v>
      </c>
      <c r="K7" s="16">
        <f>(J7/I7)*100</f>
        <v>19.795991576027721</v>
      </c>
      <c r="L7" s="23"/>
      <c r="M7" s="23"/>
      <c r="N7" s="24"/>
      <c r="O7" s="23"/>
    </row>
    <row r="8" spans="1:15" ht="13.9" customHeight="1" x14ac:dyDescent="0.35">
      <c r="A8" s="17" t="s">
        <v>7</v>
      </c>
      <c r="B8" s="7" t="s">
        <v>57</v>
      </c>
      <c r="C8" s="7"/>
      <c r="D8" s="18" t="s">
        <v>7</v>
      </c>
      <c r="E8" s="19">
        <v>18.3</v>
      </c>
      <c r="F8" s="19">
        <v>950.15</v>
      </c>
      <c r="G8" s="19">
        <v>931.85</v>
      </c>
      <c r="H8" s="19">
        <v>790.37</v>
      </c>
      <c r="I8" s="19">
        <f>H8-E8</f>
        <v>772.07</v>
      </c>
      <c r="J8" s="19">
        <f>G8-I8</f>
        <v>159.77999999999997</v>
      </c>
      <c r="K8" s="12">
        <f>(J8/I8)*100</f>
        <v>20.695014700739563</v>
      </c>
      <c r="L8" s="19">
        <v>0.69130000000000003</v>
      </c>
      <c r="M8" s="19">
        <f>I8/L8</f>
        <v>1116.8378417474323</v>
      </c>
      <c r="N8" s="20">
        <f>K8*M8/1000</f>
        <v>23.112975553305358</v>
      </c>
      <c r="O8" s="19"/>
    </row>
    <row r="9" spans="1:15" ht="13.9" customHeight="1" thickBot="1" x14ac:dyDescent="0.4">
      <c r="A9" s="25" t="s">
        <v>8</v>
      </c>
      <c r="B9" s="26" t="s">
        <v>56</v>
      </c>
      <c r="C9" s="26">
        <v>5</v>
      </c>
      <c r="D9" s="27">
        <v>5</v>
      </c>
      <c r="E9" s="28">
        <v>33.6</v>
      </c>
      <c r="F9" s="28">
        <v>1362.8</v>
      </c>
      <c r="G9" s="28">
        <f>F9-E9</f>
        <v>1329.2</v>
      </c>
      <c r="H9" s="28">
        <v>951.6</v>
      </c>
      <c r="I9" s="29">
        <f>H9-E9</f>
        <v>918</v>
      </c>
      <c r="J9" s="29">
        <f>G9-I9</f>
        <v>411.20000000000005</v>
      </c>
      <c r="K9" s="30">
        <f>(J9/I9)*100</f>
        <v>44.793028322440094</v>
      </c>
      <c r="L9" s="28">
        <v>0.81499999999999995</v>
      </c>
      <c r="M9" s="29">
        <f>I9/L9</f>
        <v>1126.3803680981596</v>
      </c>
      <c r="N9" s="31">
        <f>K9*M9/1000</f>
        <v>50.453987730061357</v>
      </c>
      <c r="O9" s="111" t="s">
        <v>64</v>
      </c>
    </row>
    <row r="10" spans="1:15" ht="19.149999999999999" customHeight="1" thickBot="1" x14ac:dyDescent="0.4">
      <c r="A10" s="98" t="s">
        <v>51</v>
      </c>
      <c r="B10" s="99"/>
      <c r="C10" s="99"/>
      <c r="D10" s="99"/>
      <c r="E10" s="99"/>
      <c r="F10" s="99"/>
      <c r="G10" s="99"/>
      <c r="H10" s="99"/>
      <c r="I10" s="99"/>
      <c r="J10" s="99"/>
      <c r="K10" s="100"/>
      <c r="L10" s="99"/>
      <c r="M10" s="99"/>
      <c r="N10" s="100"/>
      <c r="O10" s="101"/>
    </row>
    <row r="11" spans="1:15" ht="13.9" customHeight="1" x14ac:dyDescent="0.35">
      <c r="A11" s="7" t="s">
        <v>9</v>
      </c>
      <c r="B11" s="7" t="s">
        <v>4</v>
      </c>
      <c r="C11" s="7"/>
      <c r="D11" s="8"/>
      <c r="E11" s="11"/>
      <c r="F11" s="11"/>
      <c r="G11" s="11"/>
      <c r="H11" s="11"/>
      <c r="I11" s="11"/>
      <c r="J11" s="11"/>
      <c r="K11" s="12"/>
      <c r="L11" s="11"/>
      <c r="M11" s="11"/>
      <c r="N11" s="12"/>
      <c r="O11" s="11"/>
    </row>
    <row r="12" spans="1:15" ht="13.9" customHeight="1" x14ac:dyDescent="0.35">
      <c r="A12" s="13" t="s">
        <v>9</v>
      </c>
      <c r="B12" s="13" t="s">
        <v>33</v>
      </c>
      <c r="C12" s="13"/>
      <c r="D12" s="14">
        <v>3</v>
      </c>
      <c r="E12" s="15">
        <v>6.7064000000000004</v>
      </c>
      <c r="F12" s="15">
        <v>146.74289999999999</v>
      </c>
      <c r="G12" s="15">
        <v>140.03649999999999</v>
      </c>
      <c r="H12" s="15">
        <v>120.765</v>
      </c>
      <c r="I12" s="15">
        <f>H12-E12</f>
        <v>114.0586</v>
      </c>
      <c r="J12" s="15">
        <f>G12-I12</f>
        <v>25.977899999999991</v>
      </c>
      <c r="K12" s="16">
        <f>(J12/I12)*100</f>
        <v>22.775923954879325</v>
      </c>
      <c r="L12" s="15"/>
      <c r="M12" s="15"/>
      <c r="N12" s="16"/>
      <c r="O12" s="15"/>
    </row>
    <row r="13" spans="1:15" ht="13.9" customHeight="1" x14ac:dyDescent="0.35">
      <c r="A13" s="17" t="s">
        <v>10</v>
      </c>
      <c r="B13" s="7" t="s">
        <v>4</v>
      </c>
      <c r="C13" s="7"/>
      <c r="D13" s="18"/>
      <c r="E13" s="19"/>
      <c r="F13" s="19"/>
      <c r="G13" s="19"/>
      <c r="H13" s="19"/>
      <c r="I13" s="19"/>
      <c r="J13" s="19"/>
      <c r="K13" s="20"/>
      <c r="L13" s="19"/>
      <c r="M13" s="19"/>
      <c r="N13" s="20"/>
      <c r="O13" s="19"/>
    </row>
    <row r="14" spans="1:15" ht="13.9" customHeight="1" x14ac:dyDescent="0.35">
      <c r="A14" s="17" t="s">
        <v>11</v>
      </c>
      <c r="B14" s="7" t="s">
        <v>58</v>
      </c>
      <c r="C14" s="7"/>
      <c r="D14" s="18"/>
      <c r="E14" s="19"/>
      <c r="F14" s="19"/>
      <c r="G14" s="19"/>
      <c r="H14" s="19"/>
      <c r="I14" s="19"/>
      <c r="J14" s="19"/>
      <c r="K14" s="20"/>
      <c r="L14" s="19">
        <v>6.8919999999999995E-2</v>
      </c>
      <c r="M14" s="19"/>
      <c r="N14" s="20"/>
      <c r="O14" s="19"/>
    </row>
    <row r="15" spans="1:15" ht="13.9" customHeight="1" x14ac:dyDescent="0.35">
      <c r="A15" s="21" t="s">
        <v>10</v>
      </c>
      <c r="B15" s="13" t="s">
        <v>33</v>
      </c>
      <c r="C15" s="13"/>
      <c r="D15" s="22">
        <v>4</v>
      </c>
      <c r="E15" s="23">
        <v>6.5904999999999996</v>
      </c>
      <c r="F15" s="23">
        <v>147.7757</v>
      </c>
      <c r="G15" s="23">
        <v>141.18520000000001</v>
      </c>
      <c r="H15" s="23">
        <v>128.55799999999999</v>
      </c>
      <c r="I15" s="23">
        <f>H15-E15</f>
        <v>121.96749999999999</v>
      </c>
      <c r="J15" s="23">
        <f>G15-I15</f>
        <v>19.217700000000022</v>
      </c>
      <c r="K15" s="16">
        <f>(J15/I15)*100</f>
        <v>15.756410519195708</v>
      </c>
      <c r="L15" s="23"/>
      <c r="M15" s="23"/>
      <c r="N15" s="24"/>
      <c r="O15" s="23"/>
    </row>
    <row r="16" spans="1:15" ht="13.9" customHeight="1" x14ac:dyDescent="0.35">
      <c r="A16" s="17" t="s">
        <v>12</v>
      </c>
      <c r="B16" s="7" t="s">
        <v>57</v>
      </c>
      <c r="C16" s="7"/>
      <c r="D16" s="18" t="s">
        <v>12</v>
      </c>
      <c r="E16" s="19">
        <v>18.329999999999998</v>
      </c>
      <c r="F16" s="19">
        <v>1014.95</v>
      </c>
      <c r="G16" s="19">
        <v>996.62</v>
      </c>
      <c r="H16" s="19">
        <v>838.3</v>
      </c>
      <c r="I16" s="19">
        <f>H16-E16</f>
        <v>819.96999999999991</v>
      </c>
      <c r="J16" s="19">
        <f>G16-I16</f>
        <v>176.65000000000009</v>
      </c>
      <c r="K16" s="12">
        <f>(J16/I16)*100</f>
        <v>21.543471102601327</v>
      </c>
      <c r="L16" s="19">
        <v>0.69130000000000003</v>
      </c>
      <c r="M16" s="19">
        <f>I16/L16</f>
        <v>1186.1275857080861</v>
      </c>
      <c r="N16" s="20">
        <f>K16*M16/1000</f>
        <v>25.553305366700432</v>
      </c>
      <c r="O16" s="19"/>
    </row>
    <row r="17" spans="1:15" ht="13.9" customHeight="1" x14ac:dyDescent="0.35">
      <c r="A17" s="34" t="s">
        <v>13</v>
      </c>
      <c r="B17" s="35" t="s">
        <v>56</v>
      </c>
      <c r="C17" s="35">
        <v>1</v>
      </c>
      <c r="D17" s="36">
        <v>1</v>
      </c>
      <c r="E17" s="29">
        <v>32.1</v>
      </c>
      <c r="F17" s="29">
        <v>1386.4</v>
      </c>
      <c r="G17" s="29">
        <f>F17-E17</f>
        <v>1354.3000000000002</v>
      </c>
      <c r="H17" s="29">
        <v>985.7</v>
      </c>
      <c r="I17" s="29">
        <f>H17-E17</f>
        <v>953.6</v>
      </c>
      <c r="J17" s="29">
        <f>G17-I17</f>
        <v>400.70000000000016</v>
      </c>
      <c r="K17" s="30">
        <f>(J17/I17)*100</f>
        <v>42.019714765100687</v>
      </c>
      <c r="L17" s="29">
        <v>0.81499999999999995</v>
      </c>
      <c r="M17" s="29">
        <f>I17/L17</f>
        <v>1170.0613496932517</v>
      </c>
      <c r="N17" s="31">
        <f>K17*M17/1000</f>
        <v>49.165644171779171</v>
      </c>
      <c r="O17" s="111" t="s">
        <v>65</v>
      </c>
    </row>
    <row r="18" spans="1:15" ht="13.9" customHeight="1" x14ac:dyDescent="0.35">
      <c r="A18" s="21" t="s">
        <v>34</v>
      </c>
      <c r="B18" s="13" t="s">
        <v>33</v>
      </c>
      <c r="C18" s="13"/>
      <c r="D18" s="22">
        <v>5</v>
      </c>
      <c r="E18" s="23">
        <v>6.7215999999999996</v>
      </c>
      <c r="F18" s="23">
        <v>229.99199999999999</v>
      </c>
      <c r="G18" s="23">
        <v>223.2704</v>
      </c>
      <c r="H18" s="23">
        <v>195.01300000000001</v>
      </c>
      <c r="I18" s="23">
        <f>H18-E18</f>
        <v>188.29140000000001</v>
      </c>
      <c r="J18" s="23">
        <f>G18-I18</f>
        <v>34.978999999999985</v>
      </c>
      <c r="K18" s="16">
        <f>(J18/I18)*100</f>
        <v>18.577056626059385</v>
      </c>
      <c r="L18" s="23"/>
      <c r="M18" s="23"/>
      <c r="N18" s="24"/>
      <c r="O18" s="23"/>
    </row>
    <row r="19" spans="1:15" ht="13.9" customHeight="1" x14ac:dyDescent="0.35">
      <c r="A19" s="17" t="s">
        <v>35</v>
      </c>
      <c r="B19" s="17" t="s">
        <v>60</v>
      </c>
      <c r="C19" s="17"/>
      <c r="D19" s="18"/>
      <c r="E19" s="19"/>
      <c r="F19" s="19"/>
      <c r="G19" s="19"/>
      <c r="H19" s="19"/>
      <c r="I19" s="19"/>
      <c r="J19" s="19"/>
      <c r="K19" s="20"/>
      <c r="L19" s="19"/>
      <c r="M19" s="19"/>
      <c r="N19" s="20"/>
      <c r="O19" s="19"/>
    </row>
    <row r="20" spans="1:15" ht="13.9" customHeight="1" thickBot="1" x14ac:dyDescent="0.4">
      <c r="A20" s="17" t="s">
        <v>36</v>
      </c>
      <c r="B20" s="17" t="s">
        <v>59</v>
      </c>
      <c r="C20" s="17"/>
      <c r="D20" s="18"/>
      <c r="E20" s="37"/>
      <c r="F20" s="37"/>
      <c r="G20" s="37"/>
      <c r="H20" s="37"/>
      <c r="I20" s="37"/>
      <c r="J20" s="37"/>
      <c r="K20" s="38"/>
      <c r="L20" s="37">
        <v>6.8680000000000005E-2</v>
      </c>
      <c r="M20" s="37"/>
      <c r="N20" s="38"/>
      <c r="O20" s="37"/>
    </row>
    <row r="21" spans="1:15" ht="19.149999999999999" customHeight="1" thickBot="1" x14ac:dyDescent="0.4">
      <c r="A21" s="98" t="s">
        <v>52</v>
      </c>
      <c r="B21" s="99"/>
      <c r="C21" s="99"/>
      <c r="D21" s="99"/>
      <c r="E21" s="99"/>
      <c r="F21" s="99"/>
      <c r="G21" s="99"/>
      <c r="H21" s="99"/>
      <c r="I21" s="99"/>
      <c r="J21" s="99"/>
      <c r="K21" s="100"/>
      <c r="L21" s="99"/>
      <c r="M21" s="99"/>
      <c r="N21" s="100"/>
      <c r="O21" s="101"/>
    </row>
    <row r="22" spans="1:15" ht="13.9" customHeight="1" x14ac:dyDescent="0.35">
      <c r="A22" s="39" t="s">
        <v>14</v>
      </c>
      <c r="B22" s="89" t="s">
        <v>4</v>
      </c>
      <c r="C22" s="41"/>
      <c r="D22" s="8"/>
      <c r="E22" s="97"/>
      <c r="F22" s="41"/>
      <c r="G22" s="89"/>
      <c r="H22" s="41"/>
      <c r="I22" s="89"/>
      <c r="J22" s="41"/>
      <c r="K22" s="90"/>
      <c r="L22" s="41"/>
      <c r="M22" s="89"/>
      <c r="N22" s="43"/>
      <c r="O22" s="89"/>
    </row>
    <row r="23" spans="1:15" ht="13.9" customHeight="1" x14ac:dyDescent="0.35">
      <c r="A23" s="44" t="s">
        <v>14</v>
      </c>
      <c r="B23" s="22" t="s">
        <v>33</v>
      </c>
      <c r="C23" s="45"/>
      <c r="D23" s="22">
        <v>6</v>
      </c>
      <c r="E23" s="23">
        <v>6.3296999999999999</v>
      </c>
      <c r="F23" s="45">
        <v>139.904</v>
      </c>
      <c r="G23" s="22">
        <v>133.57429999999999</v>
      </c>
      <c r="H23" s="45">
        <v>119.01</v>
      </c>
      <c r="I23" s="22">
        <f>H23-E23</f>
        <v>112.6803</v>
      </c>
      <c r="J23" s="45">
        <f>G23-I23</f>
        <v>20.893999999999991</v>
      </c>
      <c r="K23" s="46">
        <f>(J23/I23)*100</f>
        <v>18.542726634558118</v>
      </c>
      <c r="L23" s="45"/>
      <c r="M23" s="22"/>
      <c r="N23" s="47"/>
      <c r="O23" s="22"/>
    </row>
    <row r="24" spans="1:15" ht="13.9" customHeight="1" x14ac:dyDescent="0.35">
      <c r="A24" s="17" t="s">
        <v>15</v>
      </c>
      <c r="B24" s="8" t="s">
        <v>4</v>
      </c>
      <c r="C24" s="48"/>
      <c r="D24" s="18"/>
      <c r="E24" s="37"/>
      <c r="F24" s="49"/>
      <c r="G24" s="50"/>
      <c r="H24" s="49"/>
      <c r="I24" s="50"/>
      <c r="J24" s="49"/>
      <c r="K24" s="51"/>
      <c r="L24" s="49"/>
      <c r="M24" s="50"/>
      <c r="N24" s="52"/>
      <c r="O24" s="50"/>
    </row>
    <row r="25" spans="1:15" ht="13.9" customHeight="1" x14ac:dyDescent="0.35">
      <c r="A25" s="17" t="s">
        <v>16</v>
      </c>
      <c r="B25" s="8" t="s">
        <v>58</v>
      </c>
      <c r="C25" s="48"/>
      <c r="D25" s="18"/>
      <c r="E25" s="37"/>
      <c r="F25" s="49"/>
      <c r="G25" s="50"/>
      <c r="H25" s="49"/>
      <c r="I25" s="50"/>
      <c r="J25" s="49"/>
      <c r="K25" s="51"/>
      <c r="L25" s="49">
        <v>6.8760000000000002E-2</v>
      </c>
      <c r="M25" s="50"/>
      <c r="N25" s="52"/>
      <c r="O25" s="50"/>
    </row>
    <row r="26" spans="1:15" ht="13.9" customHeight="1" x14ac:dyDescent="0.35">
      <c r="A26" s="21" t="s">
        <v>15</v>
      </c>
      <c r="B26" s="14" t="s">
        <v>33</v>
      </c>
      <c r="C26" s="54"/>
      <c r="D26" s="22">
        <v>7</v>
      </c>
      <c r="E26" s="85">
        <v>6.8197999999999999</v>
      </c>
      <c r="F26" s="56">
        <v>218.4</v>
      </c>
      <c r="G26" s="55">
        <v>211.58019999999999</v>
      </c>
      <c r="H26" s="56">
        <v>182.88</v>
      </c>
      <c r="I26" s="55">
        <f>H26-E26</f>
        <v>176.06020000000001</v>
      </c>
      <c r="J26" s="56">
        <f>G26-I26</f>
        <v>35.519999999999982</v>
      </c>
      <c r="K26" s="57">
        <f>(J26/I26)*100</f>
        <v>20.174917443010958</v>
      </c>
      <c r="L26" s="56"/>
      <c r="M26" s="55"/>
      <c r="N26" s="58"/>
      <c r="O26" s="55"/>
    </row>
    <row r="27" spans="1:15" ht="13.9" customHeight="1" x14ac:dyDescent="0.35">
      <c r="A27" s="17" t="s">
        <v>17</v>
      </c>
      <c r="B27" s="18" t="s">
        <v>57</v>
      </c>
      <c r="C27" s="59"/>
      <c r="D27" s="18" t="s">
        <v>17</v>
      </c>
      <c r="E27" s="19">
        <v>18.36</v>
      </c>
      <c r="F27" s="59">
        <v>958.91</v>
      </c>
      <c r="G27" s="18">
        <v>940.55</v>
      </c>
      <c r="H27" s="59">
        <v>840.09</v>
      </c>
      <c r="I27" s="18">
        <f>H27-E27</f>
        <v>821.73</v>
      </c>
      <c r="J27" s="59">
        <f>G27-I27</f>
        <v>118.81999999999994</v>
      </c>
      <c r="K27" s="60">
        <f>(J27/I27)*100</f>
        <v>14.459737383325416</v>
      </c>
      <c r="L27" s="59">
        <v>0.69130000000000003</v>
      </c>
      <c r="M27" s="18">
        <f>I27/L27</f>
        <v>1188.6735136698974</v>
      </c>
      <c r="N27" s="20">
        <f>K27*M27/1000</f>
        <v>17.187906842181391</v>
      </c>
      <c r="O27" s="18"/>
    </row>
    <row r="28" spans="1:15" ht="31.5" customHeight="1" thickBot="1" x14ac:dyDescent="0.4">
      <c r="A28" s="25" t="s">
        <v>18</v>
      </c>
      <c r="B28" s="61" t="s">
        <v>56</v>
      </c>
      <c r="C28" s="62">
        <v>2</v>
      </c>
      <c r="D28" s="63">
        <v>2</v>
      </c>
      <c r="E28" s="86">
        <v>33.799999999999997</v>
      </c>
      <c r="F28" s="64">
        <v>1399.6</v>
      </c>
      <c r="G28" s="63">
        <f>F28-E28</f>
        <v>1365.8</v>
      </c>
      <c r="H28" s="64">
        <v>1005</v>
      </c>
      <c r="I28" s="63">
        <f>H28-E28</f>
        <v>971.2</v>
      </c>
      <c r="J28" s="64">
        <f>G28-I28</f>
        <v>394.59999999999991</v>
      </c>
      <c r="K28" s="65">
        <f>(J28/I28)*100</f>
        <v>40.630148270181209</v>
      </c>
      <c r="L28" s="64">
        <v>0.81499999999999995</v>
      </c>
      <c r="M28" s="63">
        <f>I28/L28</f>
        <v>1191.6564417177915</v>
      </c>
      <c r="N28" s="31">
        <f>K28*M28/1000</f>
        <v>48.417177914110418</v>
      </c>
      <c r="O28" s="111" t="s">
        <v>66</v>
      </c>
    </row>
    <row r="29" spans="1:15" ht="19.149999999999999" customHeight="1" thickBot="1" x14ac:dyDescent="0.4">
      <c r="A29" s="3" t="s">
        <v>53</v>
      </c>
      <c r="B29" s="4"/>
      <c r="C29" s="4"/>
      <c r="D29" s="87"/>
      <c r="E29" s="4"/>
      <c r="F29" s="4"/>
      <c r="G29" s="4"/>
      <c r="H29" s="4"/>
      <c r="I29" s="4"/>
      <c r="J29" s="4"/>
      <c r="K29" s="32"/>
      <c r="L29" s="4"/>
      <c r="M29" s="4"/>
      <c r="N29" s="32"/>
      <c r="O29" s="4"/>
    </row>
    <row r="30" spans="1:15" ht="13.9" customHeight="1" thickBot="1" x14ac:dyDescent="0.4">
      <c r="A30" s="66" t="s">
        <v>19</v>
      </c>
      <c r="B30" s="40" t="s">
        <v>4</v>
      </c>
      <c r="C30" s="67"/>
      <c r="D30" s="40"/>
      <c r="E30" s="40"/>
      <c r="F30" s="67"/>
      <c r="G30" s="40"/>
      <c r="H30" s="67"/>
      <c r="I30" s="40"/>
      <c r="J30" s="67"/>
      <c r="K30" s="88"/>
      <c r="L30" s="67"/>
      <c r="M30" s="40"/>
      <c r="N30" s="68"/>
      <c r="O30" s="40"/>
    </row>
    <row r="31" spans="1:15" ht="13.9" customHeight="1" thickBot="1" x14ac:dyDescent="0.4">
      <c r="A31" s="91" t="s">
        <v>19</v>
      </c>
      <c r="B31" s="92" t="s">
        <v>33</v>
      </c>
      <c r="C31" s="93"/>
      <c r="D31" s="92">
        <v>8</v>
      </c>
      <c r="E31" s="92">
        <v>6.9550000000000001</v>
      </c>
      <c r="F31" s="93">
        <v>152.9</v>
      </c>
      <c r="G31" s="92">
        <v>145.94499999999999</v>
      </c>
      <c r="H31" s="93">
        <v>127.34</v>
      </c>
      <c r="I31" s="92">
        <f>H31-E31</f>
        <v>120.38500000000001</v>
      </c>
      <c r="J31" s="93">
        <f>G31-I31</f>
        <v>25.559999999999988</v>
      </c>
      <c r="K31" s="94">
        <f>(J31/I31)*100</f>
        <v>21.23188104830335</v>
      </c>
      <c r="L31" s="93"/>
      <c r="M31" s="92"/>
      <c r="N31" s="95"/>
      <c r="O31" s="92"/>
    </row>
    <row r="32" spans="1:15" ht="19.149999999999999" customHeight="1" thickBot="1" x14ac:dyDescent="0.4">
      <c r="A32" s="5" t="s">
        <v>54</v>
      </c>
      <c r="B32" s="6"/>
      <c r="C32" s="6"/>
      <c r="D32" s="6"/>
      <c r="E32" s="6"/>
      <c r="F32" s="6"/>
      <c r="G32" s="6"/>
      <c r="H32" s="6"/>
      <c r="I32" s="6"/>
      <c r="J32" s="6"/>
      <c r="K32" s="33"/>
      <c r="L32" s="6"/>
      <c r="M32" s="6"/>
      <c r="N32" s="33"/>
      <c r="O32" s="96"/>
    </row>
    <row r="33" spans="1:15" ht="13.9" customHeight="1" x14ac:dyDescent="0.35">
      <c r="A33" s="39" t="s">
        <v>20</v>
      </c>
      <c r="B33" s="89" t="s">
        <v>4</v>
      </c>
      <c r="C33" s="41"/>
      <c r="D33" s="8"/>
      <c r="E33" s="89"/>
      <c r="F33" s="41"/>
      <c r="G33" s="89"/>
      <c r="H33" s="41"/>
      <c r="I33" s="89"/>
      <c r="J33" s="41"/>
      <c r="K33" s="90"/>
      <c r="L33" s="41"/>
      <c r="M33" s="89"/>
      <c r="N33" s="43"/>
      <c r="O33" s="89"/>
    </row>
    <row r="34" spans="1:15" ht="13.9" customHeight="1" x14ac:dyDescent="0.35">
      <c r="A34" s="44" t="s">
        <v>20</v>
      </c>
      <c r="B34" s="22" t="s">
        <v>33</v>
      </c>
      <c r="C34" s="45"/>
      <c r="D34" s="22">
        <v>9</v>
      </c>
      <c r="E34" s="22">
        <v>6.3170999999999999</v>
      </c>
      <c r="F34" s="45">
        <v>186.5626</v>
      </c>
      <c r="G34" s="22">
        <v>180.24549999999999</v>
      </c>
      <c r="H34" s="45">
        <v>142.34</v>
      </c>
      <c r="I34" s="22">
        <f>H34-E34</f>
        <v>136.02289999999999</v>
      </c>
      <c r="J34" s="45">
        <f>G34-I34</f>
        <v>44.2226</v>
      </c>
      <c r="K34" s="46">
        <f>(J34/I34)*100</f>
        <v>32.51114334424571</v>
      </c>
      <c r="L34" s="45"/>
      <c r="M34" s="22"/>
      <c r="N34" s="47"/>
      <c r="O34" s="22"/>
    </row>
    <row r="35" spans="1:15" ht="13.9" customHeight="1" x14ac:dyDescent="0.35">
      <c r="A35" s="74" t="s">
        <v>37</v>
      </c>
      <c r="B35" s="75" t="s">
        <v>33</v>
      </c>
      <c r="C35" s="74"/>
      <c r="D35" s="75">
        <v>10</v>
      </c>
      <c r="E35" s="75">
        <v>6.7508999999999997</v>
      </c>
      <c r="F35" s="74">
        <v>168.21879999999999</v>
      </c>
      <c r="G35" s="75">
        <v>161.46789999999999</v>
      </c>
      <c r="H35" s="74">
        <v>134.41200000000001</v>
      </c>
      <c r="I35" s="75">
        <f>H35-E35</f>
        <v>127.6611</v>
      </c>
      <c r="J35" s="74">
        <f>G35-I35</f>
        <v>33.806799999999981</v>
      </c>
      <c r="K35" s="57">
        <f>(J35/I35)*100</f>
        <v>26.481676877294635</v>
      </c>
      <c r="L35" s="74"/>
      <c r="M35" s="75"/>
      <c r="N35" s="76"/>
      <c r="O35" s="75"/>
    </row>
    <row r="36" spans="1:15" ht="41.5" customHeight="1" thickBot="1" x14ac:dyDescent="0.4">
      <c r="A36" s="77" t="s">
        <v>21</v>
      </c>
      <c r="B36" s="63" t="s">
        <v>56</v>
      </c>
      <c r="C36" s="78">
        <v>4</v>
      </c>
      <c r="D36" s="63">
        <v>4</v>
      </c>
      <c r="E36" s="63">
        <v>33.5</v>
      </c>
      <c r="F36" s="78">
        <v>1297.9000000000001</v>
      </c>
      <c r="G36" s="63">
        <f>F36-E36</f>
        <v>1264.4000000000001</v>
      </c>
      <c r="H36" s="78">
        <v>869.2</v>
      </c>
      <c r="I36" s="63">
        <f>H36-E36</f>
        <v>835.7</v>
      </c>
      <c r="J36" s="64">
        <f>G36-I36</f>
        <v>428.70000000000005</v>
      </c>
      <c r="K36" s="65">
        <f>(J36/I36)*100</f>
        <v>51.298312791671648</v>
      </c>
      <c r="L36" s="78">
        <v>0.85099999999999998</v>
      </c>
      <c r="M36" s="63">
        <f>I36/L36</f>
        <v>982.021151586369</v>
      </c>
      <c r="N36" s="31">
        <f>K36*M36/1000</f>
        <v>50.376028202115158</v>
      </c>
      <c r="O36" s="111" t="s">
        <v>67</v>
      </c>
    </row>
    <row r="37" spans="1:15" ht="19.149999999999999" customHeight="1" thickBot="1" x14ac:dyDescent="0.4">
      <c r="A37" s="3" t="s">
        <v>55</v>
      </c>
      <c r="B37" s="4"/>
      <c r="C37" s="4"/>
      <c r="D37" s="4"/>
      <c r="E37" s="4"/>
      <c r="F37" s="4"/>
      <c r="G37" s="4"/>
      <c r="H37" s="4"/>
      <c r="I37" s="4"/>
      <c r="J37" s="4"/>
      <c r="K37" s="32"/>
      <c r="L37" s="4"/>
      <c r="M37" s="4"/>
      <c r="N37" s="32"/>
      <c r="O37" s="4"/>
    </row>
    <row r="38" spans="1:15" ht="13.9" customHeight="1" x14ac:dyDescent="0.35">
      <c r="A38" s="79" t="s">
        <v>22</v>
      </c>
      <c r="B38" s="53" t="s">
        <v>4</v>
      </c>
      <c r="C38" s="80"/>
      <c r="D38" s="81"/>
      <c r="E38" s="53"/>
      <c r="F38" s="80"/>
      <c r="G38" s="53"/>
      <c r="H38" s="80"/>
      <c r="I38" s="53"/>
      <c r="J38" s="80"/>
      <c r="K38" s="42"/>
      <c r="L38" s="80"/>
      <c r="M38" s="53"/>
      <c r="N38" s="82"/>
      <c r="O38" s="53"/>
    </row>
    <row r="39" spans="1:15" ht="13.9" customHeight="1" thickBot="1" x14ac:dyDescent="0.4">
      <c r="A39" s="69" t="s">
        <v>22</v>
      </c>
      <c r="B39" s="70" t="s">
        <v>33</v>
      </c>
      <c r="C39" s="71"/>
      <c r="D39" s="83">
        <v>15</v>
      </c>
      <c r="E39" s="70">
        <v>7.0232999999999999</v>
      </c>
      <c r="F39" s="71">
        <v>130.2859</v>
      </c>
      <c r="G39" s="70">
        <v>123.26260000000001</v>
      </c>
      <c r="H39" s="71">
        <v>118.30500000000001</v>
      </c>
      <c r="I39" s="70">
        <f>H39-E39</f>
        <v>111.2817</v>
      </c>
      <c r="J39" s="71">
        <f>G39-I39</f>
        <v>11.980900000000005</v>
      </c>
      <c r="K39" s="72">
        <f>(J39/I39)*100</f>
        <v>10.766280529503058</v>
      </c>
      <c r="L39" s="71"/>
      <c r="M39" s="70"/>
      <c r="N39" s="73"/>
      <c r="O39" s="70"/>
    </row>
    <row r="44" spans="1:15" x14ac:dyDescent="0.35">
      <c r="N44" s="110">
        <f>AVERAGE(N36,N28,N17,N9)</f>
        <v>49.603209504516528</v>
      </c>
    </row>
    <row r="45" spans="1:15" x14ac:dyDescent="0.35">
      <c r="N45" s="84">
        <f>AVERAGE(N8,N16,N27)</f>
        <v>21.951395920729059</v>
      </c>
    </row>
  </sheetData>
  <pageMargins left="0.7" right="0.7" top="0.75" bottom="0.75" header="0.3" footer="0.3"/>
  <pageSetup paperSize="9" scale="35" fitToHeight="0" orientation="landscape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B5F5-1731-4421-B0E4-F618CBFCF222}">
  <dimension ref="B1:J35"/>
  <sheetViews>
    <sheetView workbookViewId="0">
      <selection activeCell="B44" sqref="B44"/>
    </sheetView>
  </sheetViews>
  <sheetFormatPr defaultRowHeight="14.5" x14ac:dyDescent="0.35"/>
  <cols>
    <col min="2" max="2" width="10.7265625" customWidth="1"/>
  </cols>
  <sheetData>
    <row r="1" spans="2:10" x14ac:dyDescent="0.35">
      <c r="C1" t="s">
        <v>61</v>
      </c>
    </row>
    <row r="2" spans="2:10" x14ac:dyDescent="0.35">
      <c r="C2" t="s">
        <v>63</v>
      </c>
      <c r="E2" t="s">
        <v>62</v>
      </c>
    </row>
    <row r="3" spans="2:10" ht="26" x14ac:dyDescent="0.35">
      <c r="B3" t="s">
        <v>8</v>
      </c>
      <c r="C3" s="1">
        <v>50.453987730061357</v>
      </c>
      <c r="D3" s="1"/>
      <c r="E3" s="1"/>
      <c r="J3" s="108"/>
    </row>
    <row r="4" spans="2:10" x14ac:dyDescent="0.35">
      <c r="B4" t="s">
        <v>13</v>
      </c>
      <c r="C4" s="1">
        <v>49.165644171779171</v>
      </c>
      <c r="D4" s="1"/>
      <c r="E4" s="1"/>
    </row>
    <row r="5" spans="2:10" x14ac:dyDescent="0.35">
      <c r="B5" t="s">
        <v>18</v>
      </c>
      <c r="C5" s="1">
        <v>48.417177914110418</v>
      </c>
      <c r="D5" s="1"/>
      <c r="E5" s="1"/>
    </row>
    <row r="6" spans="2:10" x14ac:dyDescent="0.35">
      <c r="B6" t="s">
        <v>21</v>
      </c>
      <c r="C6" s="1">
        <v>50.376028202115158</v>
      </c>
      <c r="D6" s="1"/>
      <c r="E6" s="1"/>
    </row>
    <row r="7" spans="2:10" x14ac:dyDescent="0.35">
      <c r="C7" s="1"/>
      <c r="D7" s="1"/>
      <c r="E7" s="1"/>
    </row>
    <row r="8" spans="2:10" x14ac:dyDescent="0.35">
      <c r="B8" t="s">
        <v>40</v>
      </c>
      <c r="C8" s="1"/>
      <c r="D8" s="1"/>
      <c r="E8" s="1">
        <v>31.22</v>
      </c>
    </row>
    <row r="9" spans="2:10" x14ac:dyDescent="0.35">
      <c r="B9" t="s">
        <v>42</v>
      </c>
      <c r="C9" s="1"/>
      <c r="D9" s="1"/>
      <c r="E9" s="1">
        <v>26.57</v>
      </c>
    </row>
    <row r="10" spans="2:10" x14ac:dyDescent="0.35">
      <c r="B10" t="s">
        <v>44</v>
      </c>
      <c r="C10" s="1"/>
      <c r="D10" s="1"/>
      <c r="E10" s="1">
        <v>33.54</v>
      </c>
    </row>
    <row r="11" spans="2:10" x14ac:dyDescent="0.35">
      <c r="B11" t="s">
        <v>46</v>
      </c>
      <c r="C11" s="1"/>
      <c r="D11" s="1"/>
      <c r="E11" s="1">
        <v>30.48</v>
      </c>
    </row>
    <row r="12" spans="2:10" x14ac:dyDescent="0.35">
      <c r="C12" s="1"/>
      <c r="D12" s="1"/>
      <c r="E12" s="1"/>
    </row>
    <row r="13" spans="2:10" x14ac:dyDescent="0.35">
      <c r="B13" t="s">
        <v>41</v>
      </c>
      <c r="C13" s="1"/>
      <c r="D13" s="1"/>
      <c r="E13" s="1"/>
    </row>
    <row r="14" spans="2:10" x14ac:dyDescent="0.35">
      <c r="B14" t="s">
        <v>43</v>
      </c>
      <c r="C14" s="1"/>
      <c r="D14" s="1"/>
      <c r="E14" s="1"/>
    </row>
    <row r="15" spans="2:10" x14ac:dyDescent="0.35">
      <c r="B15" t="s">
        <v>45</v>
      </c>
      <c r="C15" s="1"/>
      <c r="D15" s="1"/>
      <c r="E15" s="1"/>
    </row>
    <row r="16" spans="2:10" x14ac:dyDescent="0.35">
      <c r="B16" t="s">
        <v>47</v>
      </c>
      <c r="C16" s="1"/>
      <c r="D16" s="1"/>
      <c r="E16" s="1"/>
    </row>
    <row r="17" spans="2:7" x14ac:dyDescent="0.35">
      <c r="B17" t="s">
        <v>49</v>
      </c>
      <c r="C17" s="1"/>
      <c r="D17" s="1"/>
      <c r="E17" s="1"/>
    </row>
    <row r="18" spans="2:7" x14ac:dyDescent="0.35">
      <c r="B18" t="s">
        <v>48</v>
      </c>
      <c r="C18" s="1"/>
      <c r="D18" s="1"/>
      <c r="E18" s="1"/>
    </row>
    <row r="20" spans="2:7" x14ac:dyDescent="0.35">
      <c r="C20" s="109"/>
      <c r="D20" s="1"/>
      <c r="E20" s="1"/>
    </row>
    <row r="21" spans="2:7" x14ac:dyDescent="0.35">
      <c r="D21" s="1"/>
      <c r="E21" s="1"/>
    </row>
    <row r="22" spans="2:7" x14ac:dyDescent="0.35">
      <c r="D22" s="1"/>
      <c r="E22" s="1"/>
    </row>
    <row r="23" spans="2:7" x14ac:dyDescent="0.35">
      <c r="D23" s="1"/>
      <c r="E23" s="1"/>
    </row>
    <row r="24" spans="2:7" x14ac:dyDescent="0.35">
      <c r="C24" s="1"/>
      <c r="D24" s="1"/>
      <c r="E24" s="1"/>
      <c r="G24" s="1"/>
    </row>
    <row r="25" spans="2:7" x14ac:dyDescent="0.35">
      <c r="D25" s="1"/>
      <c r="E25" s="1"/>
      <c r="G25" s="1"/>
    </row>
    <row r="26" spans="2:7" x14ac:dyDescent="0.35">
      <c r="D26" s="1"/>
      <c r="G26" s="1"/>
    </row>
    <row r="27" spans="2:7" x14ac:dyDescent="0.35">
      <c r="C27" s="1"/>
      <c r="D27" s="1"/>
      <c r="E27" s="1"/>
      <c r="G27" s="1"/>
    </row>
    <row r="28" spans="2:7" x14ac:dyDescent="0.35">
      <c r="C28" s="1"/>
      <c r="D28" s="1"/>
      <c r="G28" s="1"/>
    </row>
    <row r="29" spans="2:7" x14ac:dyDescent="0.35">
      <c r="C29" s="1"/>
      <c r="D29" s="1"/>
      <c r="E29" s="1"/>
      <c r="G29" s="1"/>
    </row>
    <row r="30" spans="2:7" x14ac:dyDescent="0.35">
      <c r="E30" s="1"/>
      <c r="G30" s="1"/>
    </row>
    <row r="31" spans="2:7" x14ac:dyDescent="0.35">
      <c r="G31" s="1"/>
    </row>
    <row r="32" spans="2:7" x14ac:dyDescent="0.35">
      <c r="G32" s="1"/>
    </row>
    <row r="35" spans="3:3" x14ac:dyDescent="0.35">
      <c r="C35" s="1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samples</vt:lpstr>
      <vt:lpstr>Field capasities</vt:lpstr>
    </vt:vector>
  </TitlesOfParts>
  <Company>Oulun yliopisto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Tran</dc:creator>
  <cp:lastModifiedBy>Kedar Ghag</cp:lastModifiedBy>
  <cp:revision/>
  <dcterms:created xsi:type="dcterms:W3CDTF">2018-06-07T07:50:19Z</dcterms:created>
  <dcterms:modified xsi:type="dcterms:W3CDTF">2021-12-22T13:58:45Z</dcterms:modified>
</cp:coreProperties>
</file>