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elopment\GitHub\LaserCNCMachine\Drawings\"/>
    </mc:Choice>
  </mc:AlternateContent>
  <xr:revisionPtr revIDLastSave="0" documentId="13_ncr:1_{2516C67D-BAD7-4ADE-AC20-39F78E12B22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rrangement-mat" sheetId="2" r:id="rId1"/>
  </sheets>
  <externalReferences>
    <externalReference r:id="rId2"/>
  </externalReferences>
  <definedNames>
    <definedName name="_xlnm.Print_Titles" localSheetId="0">'arrangement-mat'!$7:$7</definedName>
    <definedName name="_xlnm.Print_Area" localSheetId="0">'arrangement-mat'!$A$1:$M$91</definedName>
  </definedNames>
  <calcPr calcId="181029"/>
</workbook>
</file>

<file path=xl/calcChain.xml><?xml version="1.0" encoding="utf-8"?>
<calcChain xmlns="http://schemas.openxmlformats.org/spreadsheetml/2006/main">
  <c r="M58" i="2" l="1"/>
  <c r="M57" i="2"/>
  <c r="M56" i="2"/>
  <c r="M39" i="2"/>
  <c r="M38" i="2"/>
  <c r="M37" i="2"/>
  <c r="M36" i="2"/>
  <c r="M35" i="2"/>
  <c r="M33" i="2"/>
  <c r="M34" i="2"/>
  <c r="M32" i="2"/>
  <c r="M31" i="2"/>
  <c r="M30" i="2"/>
  <c r="M29" i="2"/>
  <c r="M28" i="2"/>
  <c r="M27" i="2"/>
  <c r="M26" i="2"/>
  <c r="M23" i="2"/>
  <c r="M22" i="2"/>
  <c r="M21" i="2"/>
  <c r="M20" i="2"/>
  <c r="M19" i="2"/>
  <c r="M18" i="2"/>
  <c r="M17" i="2"/>
  <c r="M14" i="2"/>
  <c r="M82" i="2"/>
  <c r="M103" i="2"/>
  <c r="M102" i="2"/>
  <c r="M101" i="2"/>
  <c r="M100" i="2"/>
  <c r="M99" i="2"/>
  <c r="M98" i="2"/>
  <c r="G6" i="2"/>
  <c r="M80" i="2"/>
  <c r="M90" i="2"/>
  <c r="M89" i="2"/>
  <c r="M88" i="2"/>
  <c r="M87" i="2"/>
  <c r="M86" i="2"/>
  <c r="M85" i="2"/>
  <c r="M84" i="2"/>
  <c r="M83" i="2"/>
  <c r="M81" i="2"/>
  <c r="M79" i="2"/>
  <c r="M77" i="2"/>
  <c r="M76" i="2"/>
  <c r="M75" i="2"/>
  <c r="M74" i="2"/>
  <c r="M72" i="2"/>
  <c r="M71" i="2"/>
  <c r="M69" i="2"/>
  <c r="M68" i="2"/>
  <c r="M67" i="2"/>
  <c r="M63" i="2"/>
  <c r="M61" i="2"/>
  <c r="M10" i="2"/>
  <c r="M12" i="2"/>
  <c r="M13" i="2"/>
  <c r="M15" i="2"/>
  <c r="M16" i="2"/>
  <c r="M24" i="2"/>
  <c r="M25" i="2"/>
  <c r="M41" i="2"/>
  <c r="M42" i="2"/>
  <c r="M44" i="2"/>
  <c r="M45" i="2"/>
  <c r="M47" i="2"/>
  <c r="M48" i="2"/>
  <c r="M49" i="2"/>
  <c r="M40" i="2"/>
  <c r="M51" i="2"/>
  <c r="M52" i="2"/>
  <c r="M53" i="2"/>
  <c r="M54" i="2"/>
  <c r="M55" i="2"/>
  <c r="M8" i="2"/>
  <c r="G5" i="2"/>
  <c r="M59" i="2" l="1"/>
  <c r="M91" i="2"/>
  <c r="M65" i="2"/>
  <c r="M107" i="2" l="1"/>
</calcChain>
</file>

<file path=xl/sharedStrings.xml><?xml version="1.0" encoding="utf-8"?>
<sst xmlns="http://schemas.openxmlformats.org/spreadsheetml/2006/main" count="517" uniqueCount="214">
  <si>
    <t>File</t>
  </si>
  <si>
    <t>Date</t>
  </si>
  <si>
    <t>Description</t>
  </si>
  <si>
    <t>Qty</t>
  </si>
  <si>
    <t>Scem</t>
  </si>
  <si>
    <t>Rev.</t>
  </si>
  <si>
    <t>Title</t>
  </si>
  <si>
    <t>Designer</t>
  </si>
  <si>
    <t>Project</t>
  </si>
  <si>
    <t>Drawn by</t>
  </si>
  <si>
    <t>Screws</t>
  </si>
  <si>
    <t>Manufacturer</t>
  </si>
  <si>
    <t>Part Number</t>
  </si>
  <si>
    <t>Vladimir Tyrkin</t>
  </si>
  <si>
    <t>Project Link</t>
  </si>
  <si>
    <t>GitHub</t>
  </si>
  <si>
    <t>Project Number</t>
  </si>
  <si>
    <t xml:space="preserve">Dwg. </t>
  </si>
  <si>
    <t>Material</t>
  </si>
  <si>
    <t>Multimaterial</t>
  </si>
  <si>
    <t>Manufacturer Link</t>
  </si>
  <si>
    <t>Weight</t>
  </si>
  <si>
    <t>McMaster-Carr</t>
  </si>
  <si>
    <t>Unit of Meas</t>
  </si>
  <si>
    <t>Unit Price ($)</t>
  </si>
  <si>
    <t>Total Price</t>
  </si>
  <si>
    <t>Item No.</t>
  </si>
  <si>
    <t>AISI 1035 Steel (SS)</t>
  </si>
  <si>
    <t>ISO 7380 - M5 x 16 - 16N</t>
  </si>
  <si>
    <t>M5 NYLOC DIN 985</t>
  </si>
  <si>
    <t>Washer DIN 125 - A 5.3</t>
  </si>
  <si>
    <t>AISI 304</t>
  </si>
  <si>
    <t>18-8 Stainless Steel</t>
  </si>
  <si>
    <t>Soberizavod</t>
  </si>
  <si>
    <t>H49</t>
  </si>
  <si>
    <t>Aliexpress</t>
  </si>
  <si>
    <t>Limit Switch</t>
  </si>
  <si>
    <t>3D printed parts</t>
  </si>
  <si>
    <t>PET-G</t>
  </si>
  <si>
    <t>3462N1</t>
  </si>
  <si>
    <t>None</t>
  </si>
  <si>
    <t>none</t>
  </si>
  <si>
    <t>M3 NYLOC DIN 985</t>
  </si>
  <si>
    <t>Low Profile Hex Screw M5x30</t>
  </si>
  <si>
    <t>91292A121</t>
  </si>
  <si>
    <t xml:space="preserve"> Zinc Plated Steel</t>
  </si>
  <si>
    <t>Washer DIN 125 - A 3.2</t>
  </si>
  <si>
    <t>91166A210</t>
  </si>
  <si>
    <t>316 Stainless Steel</t>
  </si>
  <si>
    <t>92095A212</t>
  </si>
  <si>
    <t>ISO 7380 - M3 x 8 - 8N</t>
  </si>
  <si>
    <t>92095A181</t>
  </si>
  <si>
    <t>Zinc-Plated Steel</t>
  </si>
  <si>
    <t>6061 Alloy</t>
  </si>
  <si>
    <t>9146T14-9146T141</t>
  </si>
  <si>
    <t>DIGIKEY</t>
  </si>
  <si>
    <t>Nema 17HS4401 Stepper Motor</t>
  </si>
  <si>
    <t>Nylon 101</t>
  </si>
  <si>
    <t>Rubber</t>
  </si>
  <si>
    <t>MOUSER</t>
  </si>
  <si>
    <t>Mouser</t>
  </si>
  <si>
    <t>Total Weight</t>
  </si>
  <si>
    <t>Total weight</t>
  </si>
  <si>
    <t>All project wieght</t>
  </si>
  <si>
    <t>91166A240</t>
  </si>
  <si>
    <t>CNC machine</t>
  </si>
  <si>
    <t>cnc_laser_v1.0.SLDASM</t>
  </si>
  <si>
    <t>CNC.00.00</t>
  </si>
  <si>
    <t>Spacer for stepper</t>
  </si>
  <si>
    <t>CNC.02.23</t>
  </si>
  <si>
    <t>Carriage Spacer</t>
  </si>
  <si>
    <t>CNC.02.45</t>
  </si>
  <si>
    <r>
      <t xml:space="preserve">File: </t>
    </r>
    <r>
      <rPr>
        <sz val="11"/>
        <rFont val="Arial"/>
        <family val="2"/>
      </rPr>
      <t>FilesForPrint/CarriageSpacer.STL</t>
    </r>
  </si>
  <si>
    <r>
      <t xml:space="preserve">File: </t>
    </r>
    <r>
      <rPr>
        <sz val="11"/>
        <rFont val="Arial"/>
        <family val="2"/>
      </rPr>
      <t>FilesForPrint/SpacerForStepper.STL</t>
    </r>
  </si>
  <si>
    <t>ISO 4762 M3 x 12 - 12N</t>
  </si>
  <si>
    <t>ISO 4762 M3 x 8 - 8N</t>
  </si>
  <si>
    <t>ISO 7380 - M5 x 10 - 10N</t>
  </si>
  <si>
    <t>90943A117</t>
  </si>
  <si>
    <t>ISO 4762 M6 x 20 - 20N</t>
  </si>
  <si>
    <t>90128A264</t>
  </si>
  <si>
    <t>ISO 4762 M4 x 6 - 6N</t>
  </si>
  <si>
    <t>90128A208</t>
  </si>
  <si>
    <t>ISO 10642 - M3 x 16 - 16N</t>
  </si>
  <si>
    <t>500214</t>
  </si>
  <si>
    <t>5100214</t>
  </si>
  <si>
    <t>T nut 2020 М5</t>
  </si>
  <si>
    <t>Corner Bracket 40х20L</t>
  </si>
  <si>
    <t>Timing Belt 430mm</t>
  </si>
  <si>
    <t>Cable Tie Plastic</t>
  </si>
  <si>
    <t>Cables</t>
  </si>
  <si>
    <t>6650T12</t>
  </si>
  <si>
    <t>Stepper X Cable ( Control Cable 1850mm)</t>
  </si>
  <si>
    <t>Stepper Y Cable ( Control Cable 2900mm)</t>
  </si>
  <si>
    <t>7394K31</t>
  </si>
  <si>
    <t>Power Cable ( Power Supply Cable 3200mm)</t>
  </si>
  <si>
    <t>Data Cable ( Multiple Conductor Cable 1040mm)</t>
  </si>
  <si>
    <t>Digikey</t>
  </si>
  <si>
    <t>T1430-153-ND</t>
  </si>
  <si>
    <t>6650T14</t>
  </si>
  <si>
    <t>FLTWC0311-26-9-ND</t>
  </si>
  <si>
    <t>Hook-Up Wire ( Wire 5300mm)</t>
  </si>
  <si>
    <t>3682N1-3682N13</t>
  </si>
  <si>
    <t>7130K12</t>
  </si>
  <si>
    <t>91502A103</t>
  </si>
  <si>
    <t>Head screw ISO 7380 M5 x 8</t>
  </si>
  <si>
    <t>Head screw ISO 7380 M3 x 16</t>
  </si>
  <si>
    <t>Threaded Rod</t>
  </si>
  <si>
    <t>CNC.02.25</t>
  </si>
  <si>
    <t>Alloy Steel</t>
  </si>
  <si>
    <t>94595A235</t>
  </si>
  <si>
    <t>6153K15</t>
  </si>
  <si>
    <t>Stainless Steel Ball Bearing 625-2Z (ISO 15 RBB - 025 - 8,DE,NC,8_68)</t>
  </si>
  <si>
    <t>Flexible shaft coupling 5x5</t>
  </si>
  <si>
    <t>Structural Aluminum Profile 2040</t>
  </si>
  <si>
    <t>CNC.01.01</t>
  </si>
  <si>
    <t>6063-T5</t>
  </si>
  <si>
    <t>5537T111-5537T107</t>
  </si>
  <si>
    <t>224SHX</t>
  </si>
  <si>
    <t>Structural Aluminum Profile 2020</t>
  </si>
  <si>
    <t>CNC.01.11</t>
  </si>
  <si>
    <t>222SHX</t>
  </si>
  <si>
    <t>5537T514-5537T751</t>
  </si>
  <si>
    <t>Head screw ISO 7380 M5 x 6</t>
  </si>
  <si>
    <t>Head screw ISO 7380 M5 x 35</t>
  </si>
  <si>
    <t>GX16-4P cable female</t>
  </si>
  <si>
    <t>Pulley GT2-12</t>
  </si>
  <si>
    <t>Corner Bracket 20х20L</t>
  </si>
  <si>
    <t>5537T935</t>
  </si>
  <si>
    <t>Steel</t>
  </si>
  <si>
    <t>Anodized 6063 Aluminum</t>
  </si>
  <si>
    <t>Head screw ISO 7380 M5 x 50</t>
  </si>
  <si>
    <t>Corner For Sensor</t>
  </si>
  <si>
    <t>CNC.01.31</t>
  </si>
  <si>
    <t>6060 Alloy</t>
  </si>
  <si>
    <t>5585N13-5585N117</t>
  </si>
  <si>
    <t>LASER 5500mW</t>
  </si>
  <si>
    <t>Rotary Shaft</t>
  </si>
  <si>
    <t>CNC.02.11</t>
  </si>
  <si>
    <t>AISI 1020</t>
  </si>
  <si>
    <t>8920K18-8920K183</t>
  </si>
  <si>
    <t>Frame Base Y</t>
  </si>
  <si>
    <t>CNC.01.21</t>
  </si>
  <si>
    <t>4630T124</t>
  </si>
  <si>
    <t>Frame Base Mount Bracket Y With Hole</t>
  </si>
  <si>
    <t>Frame Base Mount Bracket Y Without Hole</t>
  </si>
  <si>
    <t>CNC.01.22-1</t>
  </si>
  <si>
    <t>9146T14-9146T142</t>
  </si>
  <si>
    <t>CNC.01.22-2</t>
  </si>
  <si>
    <t>Square nut M5</t>
  </si>
  <si>
    <t>A209</t>
  </si>
  <si>
    <t>5537t161</t>
  </si>
  <si>
    <t>Connector D-SUB 9 Male</t>
  </si>
  <si>
    <t>Foot</t>
  </si>
  <si>
    <t>CNC.01.02-1</t>
  </si>
  <si>
    <t>CNC.01.02-2</t>
  </si>
  <si>
    <t>CNC.01.02-3</t>
  </si>
  <si>
    <t>Polycarbonate Sheet</t>
  </si>
  <si>
    <t>8574K281</t>
  </si>
  <si>
    <t>Adjustment Equipment Part</t>
  </si>
  <si>
    <t>CNC.02.42</t>
  </si>
  <si>
    <t>Stepper Side Part</t>
  </si>
  <si>
    <t>CNC.02.41</t>
  </si>
  <si>
    <t>Equipment Adapter</t>
  </si>
  <si>
    <t>CNC.02.44</t>
  </si>
  <si>
    <t>Right Side Base</t>
  </si>
  <si>
    <t>CNC.02.21</t>
  </si>
  <si>
    <t>Left Side Base</t>
  </si>
  <si>
    <t>CNC.02.31</t>
  </si>
  <si>
    <t>Wheel Spacer 1</t>
  </si>
  <si>
    <t>CNC.02.22</t>
  </si>
  <si>
    <t>6061-T6 (SS)</t>
  </si>
  <si>
    <t>4634T36</t>
  </si>
  <si>
    <t>Corner Bracket For Cable Chain</t>
  </si>
  <si>
    <t>CNC.02.24</t>
  </si>
  <si>
    <t>5585N19-5585N137</t>
  </si>
  <si>
    <t xml:space="preserve"> 6060 Aluminum</t>
  </si>
  <si>
    <t>Wheel Spacer 2</t>
  </si>
  <si>
    <t>CNC.02.43</t>
  </si>
  <si>
    <t>Frame Base X</t>
  </si>
  <si>
    <t>CNC.02.51</t>
  </si>
  <si>
    <t>Frame Base Mount Bracket X</t>
  </si>
  <si>
    <t>CNC.02.52</t>
  </si>
  <si>
    <t>9146T15-9146T151</t>
  </si>
  <si>
    <t>Equipment Cable Carrier</t>
  </si>
  <si>
    <t>CNC.02.60</t>
  </si>
  <si>
    <t>Nylon</t>
  </si>
  <si>
    <t>Cable Carrier</t>
  </si>
  <si>
    <t>CNC.03.00</t>
  </si>
  <si>
    <t>Cable label X</t>
  </si>
  <si>
    <t>CNC.04.05-1</t>
  </si>
  <si>
    <t>Acrylic</t>
  </si>
  <si>
    <t>CNC.04.05-2</t>
  </si>
  <si>
    <t>Cable label Y</t>
  </si>
  <si>
    <t>Cable label PWR</t>
  </si>
  <si>
    <t>CNC.04.05-4</t>
  </si>
  <si>
    <t>Cable label DATA</t>
  </si>
  <si>
    <t>CNC.04.05-5</t>
  </si>
  <si>
    <t>T-slot Table Plate</t>
  </si>
  <si>
    <t>CNC.05.01-1</t>
  </si>
  <si>
    <t>6105 Alloy</t>
  </si>
  <si>
    <t>TL1</t>
  </si>
  <si>
    <t>CNC.05.01-2</t>
  </si>
  <si>
    <t>CNC.05.01-3</t>
  </si>
  <si>
    <t>Corner Braket Long</t>
  </si>
  <si>
    <t>CNC.05.05</t>
  </si>
  <si>
    <t>5585N18-5585N134</t>
  </si>
  <si>
    <t>Connector PG11</t>
  </si>
  <si>
    <t>Amazon</t>
  </si>
  <si>
    <t>ABS</t>
  </si>
  <si>
    <t>Cable Holder</t>
  </si>
  <si>
    <t>ATU031K-ND</t>
  </si>
  <si>
    <t>Heat-Shrink Tubing 1 (Length 110mm)</t>
  </si>
  <si>
    <t>Heat-Shrink Tubing 2 (Length 25mm)</t>
  </si>
  <si>
    <t>SCT-NO.2-E5-0-12MMND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</si>
</sst>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i/>
      <sz val="10"/>
      <color rgb="FF000000"/>
      <name val="Times New Roman"/>
      <family val="1"/>
    </font>
    <font>
      <i/>
      <sz val="8"/>
      <color rgb="FF000000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11"/>
      <color indexed="12"/>
      <name val="Arial"/>
      <family val="2"/>
    </font>
    <font>
      <sz val="11"/>
      <color indexed="8"/>
      <name val="Arial"/>
      <family val="2"/>
    </font>
    <font>
      <b/>
      <i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25">
    <xf numFmtId="0" fontId="0" fillId="0" borderId="0" xfId="0"/>
    <xf numFmtId="0" fontId="6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9" fillId="0" borderId="5" xfId="2" applyFont="1" applyBorder="1" applyAlignment="1" applyProtection="1">
      <alignment vertical="center"/>
    </xf>
    <xf numFmtId="0" fontId="6" fillId="0" borderId="5" xfId="0" applyFont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1" fontId="7" fillId="0" borderId="0" xfId="0" applyNumberFormat="1" applyFont="1" applyAlignment="1">
      <alignment horizontal="left" vertical="center"/>
    </xf>
    <xf numFmtId="0" fontId="7" fillId="2" borderId="16" xfId="0" quotePrefix="1" applyFont="1" applyFill="1" applyBorder="1" applyAlignment="1">
      <alignment horizontal="center" vertical="center" wrapText="1"/>
    </xf>
    <xf numFmtId="0" fontId="7" fillId="2" borderId="10" xfId="0" quotePrefix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vertical="center"/>
    </xf>
    <xf numFmtId="0" fontId="6" fillId="3" borderId="24" xfId="0" applyFont="1" applyFill="1" applyBorder="1" applyAlignment="1">
      <alignment horizontal="center" vertical="center"/>
    </xf>
    <xf numFmtId="49" fontId="9" fillId="3" borderId="24" xfId="2" applyNumberFormat="1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>
      <alignment horizontal="left" vertical="center"/>
    </xf>
    <xf numFmtId="0" fontId="9" fillId="3" borderId="24" xfId="2" applyFont="1" applyFill="1" applyBorder="1" applyAlignment="1" applyProtection="1">
      <alignment vertical="center"/>
    </xf>
    <xf numFmtId="0" fontId="6" fillId="3" borderId="25" xfId="0" applyFont="1" applyFill="1" applyBorder="1" applyAlignment="1">
      <alignment horizontal="left" vertical="center"/>
    </xf>
    <xf numFmtId="49" fontId="7" fillId="3" borderId="9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49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left" vertical="top"/>
    </xf>
    <xf numFmtId="0" fontId="6" fillId="3" borderId="7" xfId="0" applyFont="1" applyFill="1" applyBorder="1" applyAlignment="1">
      <alignment horizontal="left" vertical="center"/>
    </xf>
    <xf numFmtId="0" fontId="9" fillId="3" borderId="7" xfId="2" applyFont="1" applyFill="1" applyBorder="1" applyAlignment="1" applyProtection="1">
      <alignment vertical="center"/>
    </xf>
    <xf numFmtId="0" fontId="6" fillId="3" borderId="22" xfId="0" applyFont="1" applyFill="1" applyBorder="1" applyAlignment="1">
      <alignment horizontal="left" vertical="center"/>
    </xf>
    <xf numFmtId="0" fontId="7" fillId="3" borderId="28" xfId="0" applyFont="1" applyFill="1" applyBorder="1" applyAlignment="1">
      <alignment horizontal="right" vertical="center"/>
    </xf>
    <xf numFmtId="0" fontId="6" fillId="3" borderId="28" xfId="0" applyFont="1" applyFill="1" applyBorder="1" applyAlignment="1">
      <alignment horizontal="left" vertical="center"/>
    </xf>
    <xf numFmtId="0" fontId="6" fillId="3" borderId="29" xfId="0" applyFont="1" applyFill="1" applyBorder="1" applyAlignment="1">
      <alignment horizontal="left" vertical="center"/>
    </xf>
    <xf numFmtId="0" fontId="7" fillId="0" borderId="24" xfId="0" applyFont="1" applyBorder="1" applyAlignment="1">
      <alignment horizontal="right" vertical="center"/>
    </xf>
    <xf numFmtId="0" fontId="6" fillId="0" borderId="24" xfId="0" applyFont="1" applyBorder="1" applyAlignment="1">
      <alignment horizontal="left" vertical="center"/>
    </xf>
    <xf numFmtId="0" fontId="9" fillId="0" borderId="24" xfId="2" applyFont="1" applyFill="1" applyBorder="1" applyAlignment="1" applyProtection="1">
      <alignment horizontal="left" vertical="center"/>
    </xf>
    <xf numFmtId="0" fontId="6" fillId="0" borderId="25" xfId="0" applyFont="1" applyBorder="1" applyAlignment="1">
      <alignment horizontal="left" vertical="center"/>
    </xf>
    <xf numFmtId="49" fontId="9" fillId="0" borderId="8" xfId="2" applyNumberFormat="1" applyFont="1" applyFill="1" applyBorder="1" applyAlignment="1" applyProtection="1">
      <alignment horizontal="center" vertical="center"/>
    </xf>
    <xf numFmtId="0" fontId="6" fillId="0" borderId="8" xfId="0" applyFont="1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49" fontId="7" fillId="3" borderId="13" xfId="0" applyNumberFormat="1" applyFont="1" applyFill="1" applyBorder="1" applyAlignment="1">
      <alignment vertical="center"/>
    </xf>
    <xf numFmtId="0" fontId="6" fillId="3" borderId="8" xfId="0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center"/>
    </xf>
    <xf numFmtId="0" fontId="6" fillId="3" borderId="26" xfId="0" applyFont="1" applyFill="1" applyBorder="1" applyAlignment="1">
      <alignment horizontal="left" vertical="center"/>
    </xf>
    <xf numFmtId="49" fontId="7" fillId="0" borderId="6" xfId="0" applyNumberFormat="1" applyFont="1" applyBorder="1" applyAlignment="1">
      <alignment vertical="center"/>
    </xf>
    <xf numFmtId="49" fontId="9" fillId="0" borderId="24" xfId="2" applyNumberFormat="1" applyFont="1" applyFill="1" applyBorder="1" applyAlignment="1" applyProtection="1">
      <alignment horizontal="center" vertical="center"/>
    </xf>
    <xf numFmtId="49" fontId="7" fillId="0" borderId="19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vertical="center"/>
    </xf>
    <xf numFmtId="0" fontId="6" fillId="0" borderId="8" xfId="0" applyFont="1" applyBorder="1" applyAlignment="1">
      <alignment horizontal="left" vertical="top"/>
    </xf>
    <xf numFmtId="49" fontId="7" fillId="3" borderId="21" xfId="0" applyNumberFormat="1" applyFont="1" applyFill="1" applyBorder="1" applyAlignment="1">
      <alignment horizontal="center" vertical="center"/>
    </xf>
    <xf numFmtId="49" fontId="7" fillId="3" borderId="14" xfId="0" applyNumberFormat="1" applyFont="1" applyFill="1" applyBorder="1" applyAlignment="1">
      <alignment vertical="center"/>
    </xf>
    <xf numFmtId="0" fontId="6" fillId="3" borderId="14" xfId="0" applyFont="1" applyFill="1" applyBorder="1" applyAlignment="1">
      <alignment horizontal="center" vertical="center"/>
    </xf>
    <xf numFmtId="49" fontId="9" fillId="3" borderId="14" xfId="2" applyNumberFormat="1" applyFont="1" applyFill="1" applyBorder="1" applyAlignment="1" applyProtection="1">
      <alignment horizontal="center" vertical="center"/>
    </xf>
    <xf numFmtId="0" fontId="6" fillId="3" borderId="14" xfId="0" applyFont="1" applyFill="1" applyBorder="1" applyAlignment="1">
      <alignment horizontal="left" vertical="center"/>
    </xf>
    <xf numFmtId="0" fontId="6" fillId="3" borderId="27" xfId="0" applyFont="1" applyFill="1" applyBorder="1" applyAlignment="1">
      <alignment horizontal="left" vertical="center"/>
    </xf>
    <xf numFmtId="49" fontId="7" fillId="0" borderId="21" xfId="0" applyNumberFormat="1" applyFont="1" applyBorder="1" applyAlignment="1">
      <alignment horizontal="center" vertical="center"/>
    </xf>
    <xf numFmtId="49" fontId="7" fillId="0" borderId="14" xfId="0" applyNumberFormat="1" applyFont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49" fontId="9" fillId="0" borderId="14" xfId="2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9" fillId="3" borderId="14" xfId="2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center" vertical="center"/>
      <protection locked="0"/>
    </xf>
    <xf numFmtId="0" fontId="9" fillId="0" borderId="14" xfId="2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  <protection locked="0"/>
    </xf>
    <xf numFmtId="1" fontId="6" fillId="0" borderId="0" xfId="0" applyNumberFormat="1" applyFont="1" applyAlignment="1">
      <alignment horizontal="left" vertical="center"/>
    </xf>
    <xf numFmtId="0" fontId="9" fillId="0" borderId="0" xfId="2" applyFont="1" applyFill="1" applyBorder="1" applyAlignment="1" applyProtection="1">
      <alignment horizontal="left" vertical="center"/>
    </xf>
    <xf numFmtId="1" fontId="6" fillId="0" borderId="0" xfId="0" applyNumberFormat="1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49" fontId="11" fillId="0" borderId="0" xfId="0" applyNumberFormat="1" applyFont="1" applyAlignment="1" applyProtection="1">
      <alignment vertical="center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left" vertical="center"/>
      <protection locked="0"/>
    </xf>
    <xf numFmtId="49" fontId="6" fillId="0" borderId="0" xfId="0" applyNumberFormat="1" applyFont="1" applyAlignment="1" applyProtection="1">
      <alignment horizontal="right" vertical="center"/>
      <protection locked="0"/>
    </xf>
    <xf numFmtId="49" fontId="7" fillId="3" borderId="23" xfId="0" applyNumberFormat="1" applyFont="1" applyFill="1" applyBorder="1" applyAlignment="1">
      <alignment horizontal="center" vertical="center"/>
    </xf>
    <xf numFmtId="49" fontId="7" fillId="3" borderId="24" xfId="0" applyNumberFormat="1" applyFont="1" applyFill="1" applyBorder="1" applyAlignment="1">
      <alignment horizontal="center" vertical="center"/>
    </xf>
    <xf numFmtId="49" fontId="6" fillId="3" borderId="24" xfId="0" applyNumberFormat="1" applyFont="1" applyFill="1" applyBorder="1" applyAlignment="1">
      <alignment horizontal="left" vertical="center"/>
    </xf>
    <xf numFmtId="49" fontId="6" fillId="3" borderId="24" xfId="0" applyNumberFormat="1" applyFont="1" applyFill="1" applyBorder="1" applyAlignment="1">
      <alignment horizontal="center" vertical="center"/>
    </xf>
    <xf numFmtId="49" fontId="9" fillId="3" borderId="24" xfId="2" applyNumberFormat="1" applyFont="1" applyFill="1" applyBorder="1" applyAlignment="1" applyProtection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9" fillId="3" borderId="14" xfId="2" applyFont="1" applyFill="1" applyBorder="1" applyAlignment="1" applyProtection="1">
      <alignment vertical="center"/>
    </xf>
    <xf numFmtId="49" fontId="11" fillId="0" borderId="0" xfId="0" applyNumberFormat="1" applyFont="1" applyAlignment="1" applyProtection="1">
      <alignment horizontal="left" vertical="center"/>
      <protection locked="0"/>
    </xf>
    <xf numFmtId="49" fontId="7" fillId="3" borderId="14" xfId="0" applyNumberFormat="1" applyFont="1" applyFill="1" applyBorder="1" applyAlignment="1">
      <alignment horizontal="center" vertical="center"/>
    </xf>
    <xf numFmtId="49" fontId="6" fillId="3" borderId="14" xfId="0" applyNumberFormat="1" applyFont="1" applyFill="1" applyBorder="1" applyAlignment="1">
      <alignment horizontal="left" vertical="center"/>
    </xf>
    <xf numFmtId="49" fontId="6" fillId="3" borderId="14" xfId="0" applyNumberFormat="1" applyFont="1" applyFill="1" applyBorder="1" applyAlignment="1">
      <alignment horizontal="center" vertical="center"/>
    </xf>
    <xf numFmtId="49" fontId="9" fillId="3" borderId="14" xfId="2" applyNumberFormat="1" applyFont="1" applyFill="1" applyBorder="1" applyAlignment="1" applyProtection="1">
      <alignment vertical="center"/>
    </xf>
    <xf numFmtId="49" fontId="7" fillId="0" borderId="1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left" vertical="center"/>
    </xf>
    <xf numFmtId="49" fontId="6" fillId="0" borderId="9" xfId="0" applyNumberFormat="1" applyFont="1" applyBorder="1" applyAlignment="1">
      <alignment horizontal="center" vertical="center"/>
    </xf>
    <xf numFmtId="49" fontId="9" fillId="0" borderId="9" xfId="2" applyNumberFormat="1" applyFont="1" applyFill="1" applyBorder="1" applyAlignment="1" applyProtection="1">
      <alignment vertical="center"/>
    </xf>
    <xf numFmtId="49" fontId="7" fillId="3" borderId="20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>
      <alignment horizontal="left" vertical="center"/>
    </xf>
    <xf numFmtId="49" fontId="9" fillId="3" borderId="8" xfId="2" applyNumberFormat="1" applyFont="1" applyFill="1" applyBorder="1" applyAlignment="1" applyProtection="1">
      <alignment vertical="center"/>
    </xf>
    <xf numFmtId="0" fontId="6" fillId="0" borderId="9" xfId="0" applyFont="1" applyBorder="1" applyAlignment="1">
      <alignment horizontal="left" vertical="center"/>
    </xf>
    <xf numFmtId="49" fontId="6" fillId="0" borderId="13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left" vertical="center"/>
    </xf>
    <xf numFmtId="49" fontId="9" fillId="0" borderId="13" xfId="2" applyNumberFormat="1" applyFont="1" applyFill="1" applyBorder="1" applyAlignment="1" applyProtection="1">
      <alignment vertical="center"/>
    </xf>
    <xf numFmtId="49" fontId="9" fillId="3" borderId="24" xfId="2" applyNumberFormat="1" applyFont="1" applyFill="1" applyBorder="1" applyAlignment="1" applyProtection="1">
      <alignment horizontal="left" vertical="center"/>
    </xf>
    <xf numFmtId="49" fontId="9" fillId="0" borderId="24" xfId="2" applyNumberFormat="1" applyFont="1" applyFill="1" applyBorder="1" applyAlignment="1" applyProtection="1">
      <alignment horizontal="left" vertical="center"/>
    </xf>
    <xf numFmtId="49" fontId="9" fillId="0" borderId="24" xfId="2" applyNumberFormat="1" applyFont="1" applyFill="1" applyBorder="1" applyAlignment="1" applyProtection="1">
      <alignment vertical="center"/>
    </xf>
    <xf numFmtId="49" fontId="6" fillId="0" borderId="8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right" vertical="center"/>
    </xf>
    <xf numFmtId="0" fontId="7" fillId="0" borderId="8" xfId="0" applyFont="1" applyBorder="1" applyAlignment="1">
      <alignment horizontal="left" vertical="center"/>
    </xf>
    <xf numFmtId="0" fontId="6" fillId="3" borderId="30" xfId="0" applyFont="1" applyFill="1" applyBorder="1" applyAlignment="1">
      <alignment horizontal="left" vertical="center"/>
    </xf>
    <xf numFmtId="0" fontId="6" fillId="3" borderId="31" xfId="0" applyFont="1" applyFill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3" borderId="15" xfId="0" applyFont="1" applyFill="1" applyBorder="1" applyAlignment="1">
      <alignment horizontal="left" vertical="center"/>
    </xf>
    <xf numFmtId="0" fontId="6" fillId="3" borderId="32" xfId="0" applyFont="1" applyFill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9" fillId="3" borderId="8" xfId="2" applyFont="1" applyFill="1" applyBorder="1" applyAlignment="1" applyProtection="1">
      <alignment horizontal="left" vertical="center"/>
    </xf>
    <xf numFmtId="0" fontId="9" fillId="0" borderId="14" xfId="2" applyFont="1" applyFill="1" applyBorder="1" applyAlignment="1" applyProtection="1">
      <alignment vertical="center"/>
    </xf>
    <xf numFmtId="0" fontId="6" fillId="3" borderId="28" xfId="0" applyFont="1" applyFill="1" applyBorder="1" applyAlignment="1">
      <alignment horizontal="center" vertical="center"/>
    </xf>
    <xf numFmtId="49" fontId="6" fillId="3" borderId="28" xfId="0" applyNumberFormat="1" applyFont="1" applyFill="1" applyBorder="1" applyAlignment="1">
      <alignment horizontal="left" vertical="center"/>
    </xf>
    <xf numFmtId="0" fontId="6" fillId="3" borderId="28" xfId="0" applyFont="1" applyFill="1" applyBorder="1" applyAlignment="1">
      <alignment horizontal="left" vertical="top"/>
    </xf>
    <xf numFmtId="0" fontId="7" fillId="3" borderId="28" xfId="0" applyFont="1" applyFill="1" applyBorder="1" applyAlignment="1">
      <alignment horizontal="left" vertical="center"/>
    </xf>
    <xf numFmtId="0" fontId="6" fillId="0" borderId="34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6" fillId="0" borderId="36" xfId="0" applyFont="1" applyBorder="1" applyAlignment="1">
      <alignment vertical="center"/>
    </xf>
    <xf numFmtId="0" fontId="7" fillId="2" borderId="11" xfId="0" quotePrefix="1" applyFont="1" applyFill="1" applyBorder="1" applyAlignment="1">
      <alignment horizontal="center" vertical="center"/>
    </xf>
    <xf numFmtId="49" fontId="7" fillId="2" borderId="18" xfId="0" quotePrefix="1" applyNumberFormat="1" applyFont="1" applyFill="1" applyBorder="1" applyAlignment="1">
      <alignment horizontal="center" vertical="center"/>
    </xf>
    <xf numFmtId="49" fontId="7" fillId="2" borderId="0" xfId="0" quotePrefix="1" applyNumberFormat="1" applyFont="1" applyFill="1" applyAlignment="1">
      <alignment horizontal="center" vertical="center" wrapText="1"/>
    </xf>
    <xf numFmtId="0" fontId="7" fillId="2" borderId="34" xfId="0" quotePrefix="1" applyFont="1" applyFill="1" applyBorder="1" applyAlignment="1">
      <alignment horizontal="center" vertical="center"/>
    </xf>
    <xf numFmtId="49" fontId="7" fillId="2" borderId="9" xfId="0" quotePrefix="1" applyNumberFormat="1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39" xfId="0" quotePrefix="1" applyFont="1" applyFill="1" applyBorder="1" applyAlignment="1">
      <alignment horizontal="center" vertical="center" wrapText="1"/>
    </xf>
    <xf numFmtId="0" fontId="7" fillId="2" borderId="11" xfId="0" quotePrefix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4" xfId="0" applyFont="1" applyBorder="1" applyAlignment="1">
      <alignment horizontal="left" vertical="center"/>
    </xf>
    <xf numFmtId="49" fontId="7" fillId="3" borderId="17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9" fontId="7" fillId="3" borderId="6" xfId="0" applyNumberFormat="1" applyFont="1" applyFill="1" applyBorder="1" applyAlignment="1">
      <alignment horizontal="center" vertical="center"/>
    </xf>
    <xf numFmtId="49" fontId="6" fillId="3" borderId="6" xfId="0" applyNumberFormat="1" applyFont="1" applyFill="1" applyBorder="1" applyAlignment="1">
      <alignment horizontal="left" vertical="center"/>
    </xf>
    <xf numFmtId="0" fontId="6" fillId="3" borderId="40" xfId="0" applyFont="1" applyFill="1" applyBorder="1" applyAlignment="1">
      <alignment horizontal="left" vertical="center"/>
    </xf>
    <xf numFmtId="0" fontId="6" fillId="3" borderId="41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9" fillId="0" borderId="6" xfId="2" applyFont="1" applyFill="1" applyBorder="1" applyAlignment="1" applyProtection="1">
      <alignment vertical="center"/>
    </xf>
    <xf numFmtId="0" fontId="6" fillId="0" borderId="40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9" fillId="0" borderId="13" xfId="2" applyFont="1" applyFill="1" applyBorder="1" applyAlignment="1" applyProtection="1">
      <alignment vertical="center"/>
    </xf>
    <xf numFmtId="0" fontId="6" fillId="0" borderId="42" xfId="0" applyFont="1" applyBorder="1" applyAlignment="1">
      <alignment horizontal="left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9" fillId="3" borderId="24" xfId="2" applyFont="1" applyFill="1" applyBorder="1" applyAlignment="1" applyProtection="1">
      <alignment horizontal="left" vertical="center"/>
    </xf>
    <xf numFmtId="49" fontId="9" fillId="3" borderId="6" xfId="2" applyNumberFormat="1" applyFont="1" applyFill="1" applyBorder="1" applyAlignment="1" applyProtection="1">
      <alignment vertical="center"/>
    </xf>
    <xf numFmtId="0" fontId="6" fillId="3" borderId="43" xfId="0" applyFont="1" applyFill="1" applyBorder="1" applyAlignment="1">
      <alignment horizontal="left" vertical="center"/>
    </xf>
    <xf numFmtId="0" fontId="6" fillId="3" borderId="44" xfId="0" applyFont="1" applyFill="1" applyBorder="1" applyAlignment="1">
      <alignment horizontal="left" vertical="center"/>
    </xf>
    <xf numFmtId="49" fontId="9" fillId="0" borderId="6" xfId="2" applyNumberFormat="1" applyFont="1" applyFill="1" applyBorder="1" applyAlignment="1" applyProtection="1">
      <alignment horizontal="center" vertical="center"/>
    </xf>
    <xf numFmtId="49" fontId="9" fillId="0" borderId="13" xfId="2" applyNumberFormat="1" applyFont="1" applyFill="1" applyBorder="1" applyAlignment="1" applyProtection="1">
      <alignment horizontal="center" vertical="center"/>
    </xf>
    <xf numFmtId="49" fontId="7" fillId="3" borderId="24" xfId="0" applyNumberFormat="1" applyFont="1" applyFill="1" applyBorder="1" applyAlignment="1">
      <alignment vertical="center"/>
    </xf>
    <xf numFmtId="49" fontId="9" fillId="3" borderId="25" xfId="2" applyNumberFormat="1" applyFont="1" applyFill="1" applyBorder="1" applyAlignment="1" applyProtection="1">
      <alignment horizontal="center" vertical="center"/>
    </xf>
    <xf numFmtId="49" fontId="7" fillId="3" borderId="8" xfId="0" applyNumberFormat="1" applyFont="1" applyFill="1" applyBorder="1" applyAlignment="1">
      <alignment vertical="center"/>
    </xf>
    <xf numFmtId="49" fontId="9" fillId="3" borderId="26" xfId="2" applyNumberFormat="1" applyFont="1" applyFill="1" applyBorder="1" applyAlignment="1" applyProtection="1">
      <alignment horizontal="center" vertical="center"/>
    </xf>
    <xf numFmtId="49" fontId="7" fillId="0" borderId="14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 vertical="center"/>
    </xf>
    <xf numFmtId="49" fontId="6" fillId="0" borderId="14" xfId="0" applyNumberFormat="1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49" fontId="7" fillId="3" borderId="19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49" fontId="9" fillId="3" borderId="6" xfId="2" applyNumberFormat="1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9" fillId="3" borderId="6" xfId="2" applyFont="1" applyFill="1" applyBorder="1" applyAlignment="1" applyProtection="1">
      <alignment vertical="center"/>
    </xf>
    <xf numFmtId="49" fontId="9" fillId="3" borderId="13" xfId="2" applyNumberFormat="1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>
      <alignment horizontal="left" vertical="center"/>
    </xf>
    <xf numFmtId="0" fontId="9" fillId="3" borderId="13" xfId="2" applyFont="1" applyFill="1" applyBorder="1" applyAlignment="1" applyProtection="1">
      <alignment horizontal="left" vertical="center"/>
    </xf>
    <xf numFmtId="0" fontId="6" fillId="3" borderId="33" xfId="0" applyFont="1" applyFill="1" applyBorder="1" applyAlignment="1">
      <alignment horizontal="left" vertical="center"/>
    </xf>
    <xf numFmtId="0" fontId="6" fillId="3" borderId="42" xfId="0" applyFont="1" applyFill="1" applyBorder="1" applyAlignment="1">
      <alignment horizontal="left" vertical="center"/>
    </xf>
    <xf numFmtId="49" fontId="7" fillId="0" borderId="24" xfId="0" applyNumberFormat="1" applyFont="1" applyBorder="1" applyAlignment="1">
      <alignment vertical="center"/>
    </xf>
    <xf numFmtId="49" fontId="7" fillId="0" borderId="8" xfId="0" applyNumberFormat="1" applyFont="1" applyBorder="1" applyAlignment="1">
      <alignment vertical="center"/>
    </xf>
    <xf numFmtId="49" fontId="9" fillId="0" borderId="8" xfId="2" applyNumberFormat="1" applyFont="1" applyFill="1" applyBorder="1" applyAlignment="1" applyProtection="1">
      <alignment vertical="center"/>
    </xf>
    <xf numFmtId="0" fontId="9" fillId="3" borderId="13" xfId="2" applyFont="1" applyFill="1" applyBorder="1" applyAlignment="1" applyProtection="1">
      <alignment vertical="center"/>
    </xf>
    <xf numFmtId="0" fontId="1" fillId="0" borderId="0" xfId="1"/>
    <xf numFmtId="49" fontId="7" fillId="0" borderId="23" xfId="0" applyNumberFormat="1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24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2" borderId="34" xfId="0" quotePrefix="1" applyFont="1" applyFill="1" applyBorder="1" applyAlignment="1">
      <alignment horizontal="center" vertical="center"/>
    </xf>
    <xf numFmtId="0" fontId="7" fillId="2" borderId="38" xfId="0" quotePrefix="1" applyFont="1" applyFill="1" applyBorder="1" applyAlignment="1">
      <alignment horizontal="center" vertical="center"/>
    </xf>
    <xf numFmtId="0" fontId="9" fillId="0" borderId="0" xfId="2" applyFont="1" applyFill="1" applyBorder="1" applyAlignment="1" applyProtection="1">
      <alignment horizontal="left" vertical="center"/>
    </xf>
    <xf numFmtId="49" fontId="7" fillId="3" borderId="17" xfId="0" applyNumberFormat="1" applyFont="1" applyFill="1" applyBorder="1" applyAlignment="1">
      <alignment horizontal="center" vertical="center"/>
    </xf>
    <xf numFmtId="49" fontId="7" fillId="3" borderId="18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49" fontId="7" fillId="3" borderId="6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 applyProtection="1">
      <alignment horizontal="left" vertical="center"/>
      <protection locked="0"/>
    </xf>
  </cellXfs>
  <cellStyles count="3">
    <cellStyle name="Normal 2" xfId="1" xr:uid="{00000000-0005-0000-0000-000000000000}"/>
    <cellStyle name="Гиперссылка" xfId="2" builtinId="8"/>
    <cellStyle name="Обычный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0</xdr:row>
          <xdr:rowOff>0</xdr:rowOff>
        </xdr:from>
        <xdr:to>
          <xdr:col>14</xdr:col>
          <xdr:colOff>0</xdr:colOff>
          <xdr:row>0</xdr:row>
          <xdr:rowOff>0</xdr:rowOff>
        </xdr:to>
        <xdr:sp macro="" textlink="">
          <xdr:nvSpPr>
            <xdr:cNvPr id="1030" name="AltiumMatBut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Macro Altium Mat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0</xdr:row>
          <xdr:rowOff>0</xdr:rowOff>
        </xdr:from>
        <xdr:to>
          <xdr:col>11</xdr:col>
          <xdr:colOff>0</xdr:colOff>
          <xdr:row>0</xdr:row>
          <xdr:rowOff>0</xdr:rowOff>
        </xdr:to>
        <xdr:sp macro="" textlink="">
          <xdr:nvSpPr>
            <xdr:cNvPr id="1031" name="AltiumMatBut" descr="Show/Hide 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vert="vert270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Show/Hide 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</xdr:col>
      <xdr:colOff>75281</xdr:colOff>
      <xdr:row>1</xdr:row>
      <xdr:rowOff>57983</xdr:rowOff>
    </xdr:from>
    <xdr:to>
      <xdr:col>2</xdr:col>
      <xdr:colOff>290440</xdr:colOff>
      <xdr:row>5</xdr:row>
      <xdr:rowOff>143002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61" y="259913"/>
          <a:ext cx="1136299" cy="8470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ERN-AltiumMat%20Templat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 Report"/>
      <sheetName val="Project Information"/>
      <sheetName val="Accessories"/>
      <sheetName val="AltiumMatTemp"/>
      <sheetName val="CERN-AltiumMat Template1"/>
    </sheetNames>
    <definedNames>
      <definedName name="AltiumMan1ShowHide1"/>
      <definedName name="AltiumMatStart.AltiumMatStar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.com/screws/socket-head-screws/socket-head-screws-6/18-8-stainless-steel-socket-head-screws-11/system-of-measurement~metric/" TargetMode="External"/><Relationship Id="rId18" Type="http://schemas.openxmlformats.org/officeDocument/2006/relationships/hyperlink" Target="https://www.mcmaster.com/90128A208/" TargetMode="External"/><Relationship Id="rId26" Type="http://schemas.openxmlformats.org/officeDocument/2006/relationships/hyperlink" Target="https://www.mcmaster.com/9146T14-9146T141/" TargetMode="External"/><Relationship Id="rId39" Type="http://schemas.openxmlformats.org/officeDocument/2006/relationships/hyperlink" Target="https://aliexpress.ru/item/32871142006.html?spm=a2g39.orderlist.0.0.7c7c4aa6Ae0evl&amp;_ga=2.137935673.847069604.1626648373-" TargetMode="External"/><Relationship Id="rId21" Type="http://schemas.openxmlformats.org/officeDocument/2006/relationships/hyperlink" Target="https://www.mcmaster.com/3462N1/" TargetMode="External"/><Relationship Id="rId34" Type="http://schemas.openxmlformats.org/officeDocument/2006/relationships/hyperlink" Target="https://aliexpress.ru/item/32665922113.html?spm=a2g39.orderlist.0.0.7c7c4aa6Ae0evl&amp;_ga=2.134133639.847069604.1626648373-" TargetMode="External"/><Relationship Id="rId42" Type="http://schemas.openxmlformats.org/officeDocument/2006/relationships/hyperlink" Target="https://www.amazon.com/White-Plastic-Waterproof-Glands-Connectors/dp/B00843UH4O" TargetMode="External"/><Relationship Id="rId47" Type="http://schemas.openxmlformats.org/officeDocument/2006/relationships/hyperlink" Target="https://www.digikey.com/en/products/detail/tensility-international-corp/30-01331/10292905" TargetMode="External"/><Relationship Id="rId50" Type="http://schemas.openxmlformats.org/officeDocument/2006/relationships/hyperlink" Target="https://www.mcmaster.com/3682N1-3682N13/" TargetMode="External"/><Relationship Id="rId55" Type="http://schemas.openxmlformats.org/officeDocument/2006/relationships/hyperlink" Target="https://www.soberizavod.ru/catalog/seriya_20_obychnyy_paz/profil_konstruktsionnyy_20kh20sh_bez_pokrytiya/" TargetMode="External"/><Relationship Id="rId63" Type="http://schemas.openxmlformats.org/officeDocument/2006/relationships/hyperlink" Target="https://www.mcmaster.com/8574K281/" TargetMode="External"/><Relationship Id="rId68" Type="http://schemas.openxmlformats.org/officeDocument/2006/relationships/hyperlink" Target="https://www.mcmaster.com/5585N19-5585N137/" TargetMode="External"/><Relationship Id="rId76" Type="http://schemas.openxmlformats.org/officeDocument/2006/relationships/hyperlink" Target="https://aliexpress.ru/item/1005002110837854.html?spm=a2g2w.productlist.0.0.3a7f4aa6WWRRMv&amp;sku_id=12000018773424358" TargetMode="External"/><Relationship Id="rId84" Type="http://schemas.openxmlformats.org/officeDocument/2006/relationships/hyperlink" Target="https://www.digikey.com/en/products/detail/te-connectivity-raychem-cable-protection/SCT-NO-2-E5-0-12MM/5318099" TargetMode="External"/><Relationship Id="rId89" Type="http://schemas.openxmlformats.org/officeDocument/2006/relationships/ctrlProp" Target="../ctrlProps/ctrlProp2.xml"/><Relationship Id="rId7" Type="http://schemas.openxmlformats.org/officeDocument/2006/relationships/hyperlink" Target="https://aliexpress.ru/item/4001232036314.html?spm=a2g0s.9042311.0.0.24c433edx60lEi&amp;_ga=2.27484988.1065263870.1623483208-" TargetMode="External"/><Relationship Id="rId71" Type="http://schemas.openxmlformats.org/officeDocument/2006/relationships/hyperlink" Target="https://www.mcmaster.com/9146T15-9146T151/" TargetMode="External"/><Relationship Id="rId2" Type="http://schemas.openxmlformats.org/officeDocument/2006/relationships/hyperlink" Target="https://aliexpress.ru/item/32966917947.html?spm=a2g39.orderlist.0.0.7c7c4aa6Ae0evl&amp;_ga=2.131725446.847069604.1626648373-" TargetMode="External"/><Relationship Id="rId16" Type="http://schemas.openxmlformats.org/officeDocument/2006/relationships/hyperlink" Target="https://www1.mcmaster.com/92095A181/" TargetMode="External"/><Relationship Id="rId29" Type="http://schemas.openxmlformats.org/officeDocument/2006/relationships/hyperlink" Target="https://www.mcmaster.com/5585N13-5585N117/" TargetMode="External"/><Relationship Id="rId11" Type="http://schemas.openxmlformats.org/officeDocument/2006/relationships/hyperlink" Target="https://www1.mcmaster.com/91166A240/" TargetMode="External"/><Relationship Id="rId24" Type="http://schemas.openxmlformats.org/officeDocument/2006/relationships/hyperlink" Target="https://www.soberizavod.ru/catalog/seriya_20_obychnyy_paz/profil_konstruktsionnyy_20kh40sh_bez_pokrytiya/" TargetMode="External"/><Relationship Id="rId32" Type="http://schemas.openxmlformats.org/officeDocument/2006/relationships/hyperlink" Target="https://aliexpress.ru/item/32807131516.html?spm=a2g0o.cart.0.0.5ca53c00V5xj8J&amp;mp=1&amp;_ga=2.210714258.625657640.1626994396-" TargetMode="External"/><Relationship Id="rId37" Type="http://schemas.openxmlformats.org/officeDocument/2006/relationships/hyperlink" Target="https://www.mcmaster.com/8920K18-8920K183/" TargetMode="External"/><Relationship Id="rId40" Type="http://schemas.openxmlformats.org/officeDocument/2006/relationships/hyperlink" Target="https://aliexpress.ru/item/32619555244.html?spm=a2g39.orderlist.0.0.7c7c4aa6Ae0evl&amp;_ga=2.139041594.847069604.1626648373-" TargetMode="External"/><Relationship Id="rId45" Type="http://schemas.openxmlformats.org/officeDocument/2006/relationships/hyperlink" Target="https://www.mcmaster.com/6650T12/" TargetMode="External"/><Relationship Id="rId53" Type="http://schemas.openxmlformats.org/officeDocument/2006/relationships/hyperlink" Target="https://aliexpress.ru/item/32820271171.html?spm=a2g39.orderlist.0.0.7c7c4aa6Ae0evl&amp;_ga=2.96440341.847069604.1626648373-" TargetMode="External"/><Relationship Id="rId58" Type="http://schemas.openxmlformats.org/officeDocument/2006/relationships/hyperlink" Target="https://www.mcmaster.com/9146T14-9146T141/" TargetMode="External"/><Relationship Id="rId66" Type="http://schemas.openxmlformats.org/officeDocument/2006/relationships/hyperlink" Target="https://www.mcmaster.com/8574K281/" TargetMode="External"/><Relationship Id="rId74" Type="http://schemas.openxmlformats.org/officeDocument/2006/relationships/hyperlink" Target="https://aliexpress.ru/item/1005002110837854.html?spm=a2g2w.productlist.0.0.3a7f4aa6WWRRMv&amp;sku_id=12000018773424358" TargetMode="External"/><Relationship Id="rId79" Type="http://schemas.openxmlformats.org/officeDocument/2006/relationships/hyperlink" Target="https://www.soberizavod.ru/catalog/profil_dlya_stola_anodirovannyj/profil_dlya_stola_legkiy_11kh75_an_serebro/" TargetMode="External"/><Relationship Id="rId87" Type="http://schemas.openxmlformats.org/officeDocument/2006/relationships/vmlDrawing" Target="../drawings/vmlDrawing1.vml"/><Relationship Id="rId5" Type="http://schemas.openxmlformats.org/officeDocument/2006/relationships/hyperlink" Target="https://www.mcmaster.com/nuts/locknuts/metric-18-8-stainless-steel-nylon-insert-locknuts/" TargetMode="External"/><Relationship Id="rId61" Type="http://schemas.openxmlformats.org/officeDocument/2006/relationships/hyperlink" Target="https://www.mcmaster.com/8574K281/" TargetMode="External"/><Relationship Id="rId82" Type="http://schemas.openxmlformats.org/officeDocument/2006/relationships/hyperlink" Target="https://www.soberizavod.ru/catalog/zaglushki_dlya_paza/zaglushka_dlya_paza_6_mm_chernaya_z15/" TargetMode="External"/><Relationship Id="rId19" Type="http://schemas.openxmlformats.org/officeDocument/2006/relationships/hyperlink" Target="https://www1.mcmaster.com/92005A120/" TargetMode="External"/><Relationship Id="rId4" Type="http://schemas.openxmlformats.org/officeDocument/2006/relationships/hyperlink" Target="https://www.soberizavod.ru/catalog/sukhari_pazovye_paz_6/sukhar_pazovyy_ploskiy_m5_paz_6_a209/" TargetMode="External"/><Relationship Id="rId9" Type="http://schemas.openxmlformats.org/officeDocument/2006/relationships/hyperlink" Target="https://www1.mcmaster.com/screws/flat-head-screws/phillips-flat-head-screws/metric-18-8-stainless-steel-phillips-flat-head-screws/" TargetMode="External"/><Relationship Id="rId14" Type="http://schemas.openxmlformats.org/officeDocument/2006/relationships/hyperlink" Target="https://www.mcmaster.com/90943A117/" TargetMode="External"/><Relationship Id="rId22" Type="http://schemas.openxmlformats.org/officeDocument/2006/relationships/hyperlink" Target="https://www.mcmaster.com/3462N1/" TargetMode="External"/><Relationship Id="rId27" Type="http://schemas.openxmlformats.org/officeDocument/2006/relationships/hyperlink" Target="https://www.mcmaster.com/94595A235/" TargetMode="External"/><Relationship Id="rId30" Type="http://schemas.openxmlformats.org/officeDocument/2006/relationships/hyperlink" Target="https://www.soberizavod.ru/catalog/uglovye_soediniteli_seriya_20/ugolok_40kh20l_paz_6_h49/" TargetMode="External"/><Relationship Id="rId35" Type="http://schemas.openxmlformats.org/officeDocument/2006/relationships/hyperlink" Target="https://www.mcmaster.com/7130K12/" TargetMode="External"/><Relationship Id="rId43" Type="http://schemas.openxmlformats.org/officeDocument/2006/relationships/hyperlink" Target="https://aliexpress.ru/item/32955951597.html?spm=a2g0s.9042311.0.0.274233ed1qtpPS" TargetMode="External"/><Relationship Id="rId48" Type="http://schemas.openxmlformats.org/officeDocument/2006/relationships/hyperlink" Target="https://www.mcmaster.com/6650T14/" TargetMode="External"/><Relationship Id="rId56" Type="http://schemas.openxmlformats.org/officeDocument/2006/relationships/hyperlink" Target="https://aliexpress.ru/item/32966917947.html?spm=a2g39.orderlist.0.0.7c7c4aa6Ae0evl&amp;_ga=2.159815732.847069604.1626648373-" TargetMode="External"/><Relationship Id="rId64" Type="http://schemas.openxmlformats.org/officeDocument/2006/relationships/hyperlink" Target="https://www.mcmaster.com/8574K281/" TargetMode="External"/><Relationship Id="rId69" Type="http://schemas.openxmlformats.org/officeDocument/2006/relationships/hyperlink" Target="https://www.mcmaster.com/4634T36/" TargetMode="External"/><Relationship Id="rId77" Type="http://schemas.openxmlformats.org/officeDocument/2006/relationships/hyperlink" Target="https://aliexpress.ru/item/1005002110837854.html?spm=a2g2w.productlist.0.0.3a7f4aa6WWRRMv&amp;sku_id=12000018773424358" TargetMode="External"/><Relationship Id="rId8" Type="http://schemas.openxmlformats.org/officeDocument/2006/relationships/hyperlink" Target="https://aliexpress.ru/item/32966917947.html?spm=a2g39.orderlist.0.0.48e54aa6uvdSOQ&amp;_ga=2.9302450.625657640.1626994396-" TargetMode="External"/><Relationship Id="rId51" Type="http://schemas.openxmlformats.org/officeDocument/2006/relationships/hyperlink" Target="https://www.mcmaster.com/91502A103/" TargetMode="External"/><Relationship Id="rId72" Type="http://schemas.openxmlformats.org/officeDocument/2006/relationships/hyperlink" Target="https://aliexpress.ru/item/32737987887.html?spm=a2g39.orderlist.0.0.21a94aa6Uhtu50&amp;_ga=2.220930584.1029082422.1628014899-" TargetMode="External"/><Relationship Id="rId80" Type="http://schemas.openxmlformats.org/officeDocument/2006/relationships/hyperlink" Target="https://www.soberizavod.ru/catalog/profil_dlya_stola_anodirovannyj/profil_dlya_stola_legkiy_11kh75_an_serebro/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nuts/locknuts/metric-18-8-stainless-steel-nylon-insert-locknuts/" TargetMode="External"/><Relationship Id="rId12" Type="http://schemas.openxmlformats.org/officeDocument/2006/relationships/hyperlink" Target="https://www1.mcmaster.com/91166A210/" TargetMode="External"/><Relationship Id="rId17" Type="http://schemas.openxmlformats.org/officeDocument/2006/relationships/hyperlink" Target="https://www.mcmaster.com/90128A264/" TargetMode="External"/><Relationship Id="rId25" Type="http://schemas.openxmlformats.org/officeDocument/2006/relationships/hyperlink" Target="https://www.mcmaster.com/4630T124/" TargetMode="External"/><Relationship Id="rId33" Type="http://schemas.openxmlformats.org/officeDocument/2006/relationships/hyperlink" Target="https://www.digikey.com/en/products/detail/omron-electronics-inc-emc-div/ssg-01l2t-5/3102941" TargetMode="External"/><Relationship Id="rId38" Type="http://schemas.openxmlformats.org/officeDocument/2006/relationships/hyperlink" Target="https://aliexpress.ru/item/32776129751.html?spm=a2g39.orderlist.0.0.21a94aa6Uhtu50&amp;_ga=2.152725433.1029082422.1628014899-" TargetMode="External"/><Relationship Id="rId46" Type="http://schemas.openxmlformats.org/officeDocument/2006/relationships/hyperlink" Target="https://www.mcmaster.com/7394K31/" TargetMode="External"/><Relationship Id="rId59" Type="http://schemas.openxmlformats.org/officeDocument/2006/relationships/hyperlink" Target="https://www.mcmaster.com/5537t161/" TargetMode="External"/><Relationship Id="rId67" Type="http://schemas.openxmlformats.org/officeDocument/2006/relationships/hyperlink" Target="https://www.mcmaster.com/4634T36/" TargetMode="External"/><Relationship Id="rId20" Type="http://schemas.openxmlformats.org/officeDocument/2006/relationships/hyperlink" Target="https://www.mcmaster.com/6153K15/" TargetMode="External"/><Relationship Id="rId41" Type="http://schemas.openxmlformats.org/officeDocument/2006/relationships/hyperlink" Target="https://eu.mouser.com/ProductDetail/HARTING/09641227230?qs=qa49y27LPCEuVI2dYdFOjA%3D%3D" TargetMode="External"/><Relationship Id="rId54" Type="http://schemas.openxmlformats.org/officeDocument/2006/relationships/hyperlink" Target="https://www.mcmaster.com/5537T514-5537T751/" TargetMode="External"/><Relationship Id="rId62" Type="http://schemas.openxmlformats.org/officeDocument/2006/relationships/hyperlink" Target="https://www.mcmaster.com/8574K281/" TargetMode="External"/><Relationship Id="rId70" Type="http://schemas.openxmlformats.org/officeDocument/2006/relationships/hyperlink" Target="https://www.mcmaster.com/4630T124/" TargetMode="External"/><Relationship Id="rId75" Type="http://schemas.openxmlformats.org/officeDocument/2006/relationships/hyperlink" Target="https://aliexpress.ru/item/1005002110837854.html?spm=a2g2w.productlist.0.0.3a7f4aa6WWRRMv&amp;sku_id=12000018773424358" TargetMode="External"/><Relationship Id="rId83" Type="http://schemas.openxmlformats.org/officeDocument/2006/relationships/hyperlink" Target="https://www.digikey.com/en/products/detail/te-connectivity-raychem-cable-protection/ATUM-3-1-0-STK/573461" TargetMode="External"/><Relationship Id="rId88" Type="http://schemas.openxmlformats.org/officeDocument/2006/relationships/ctrlProp" Target="../ctrlProps/ctrlProp1.xml"/><Relationship Id="rId1" Type="http://schemas.openxmlformats.org/officeDocument/2006/relationships/hyperlink" Target="https://github.com/veresvr/LaserCNCMachine" TargetMode="External"/><Relationship Id="rId6" Type="http://schemas.openxmlformats.org/officeDocument/2006/relationships/hyperlink" Target="https://www.mcmaster.com/90358A119/" TargetMode="External"/><Relationship Id="rId15" Type="http://schemas.openxmlformats.org/officeDocument/2006/relationships/hyperlink" Target="https://www.mcmaster.com/92095A212/" TargetMode="External"/><Relationship Id="rId23" Type="http://schemas.openxmlformats.org/officeDocument/2006/relationships/hyperlink" Target="https://www.mcmaster.com/5537T111-5537T107/" TargetMode="External"/><Relationship Id="rId28" Type="http://schemas.openxmlformats.org/officeDocument/2006/relationships/hyperlink" Target="https://www.mcmaster.com/8574K281/" TargetMode="External"/><Relationship Id="rId36" Type="http://schemas.openxmlformats.org/officeDocument/2006/relationships/hyperlink" Target="https://aliexpress.ru/item/32619587350.html?_ga=2.189989419.1029082422.1628014899-" TargetMode="External"/><Relationship Id="rId49" Type="http://schemas.openxmlformats.org/officeDocument/2006/relationships/hyperlink" Target="https://www.digikey.com/en/products/detail/te-connectivity-raychem-cable-protection/FLTWC0311-26-9/5330221" TargetMode="External"/><Relationship Id="rId57" Type="http://schemas.openxmlformats.org/officeDocument/2006/relationships/hyperlink" Target="https://www.mcmaster.com/5537T935/" TargetMode="External"/><Relationship Id="rId10" Type="http://schemas.openxmlformats.org/officeDocument/2006/relationships/hyperlink" Target="https://www.mcmaster.com/94500A230/" TargetMode="External"/><Relationship Id="rId31" Type="http://schemas.openxmlformats.org/officeDocument/2006/relationships/hyperlink" Target="https://www.soberizavod.ru/catalog/uglovye_soediniteli_seriya_20/ugolok_20kh20l_paz_6_m51/" TargetMode="External"/><Relationship Id="rId44" Type="http://schemas.openxmlformats.org/officeDocument/2006/relationships/hyperlink" Target="https://www.mcmaster.com/6650T12/" TargetMode="External"/><Relationship Id="rId52" Type="http://schemas.openxmlformats.org/officeDocument/2006/relationships/hyperlink" Target="https://aliexpress.ru/item/32953923124.html?spm=a2g39.orderlist.0.0.7c7c4aa6Ae0evl&amp;_ga=2.138868666.847069604.1626648373-" TargetMode="External"/><Relationship Id="rId60" Type="http://schemas.openxmlformats.org/officeDocument/2006/relationships/hyperlink" Target="https://www.mcmaster.com/8574K281/" TargetMode="External"/><Relationship Id="rId65" Type="http://schemas.openxmlformats.org/officeDocument/2006/relationships/hyperlink" Target="https://www.mcmaster.com/8574K281/" TargetMode="External"/><Relationship Id="rId73" Type="http://schemas.openxmlformats.org/officeDocument/2006/relationships/hyperlink" Target="https://aliexpress.ru/item/32737987887.html?spm=a2g39.orderlist.0.0.21a94aa6Uhtu50&amp;_ga=2.232483359.1029082422.1628014899-" TargetMode="External"/><Relationship Id="rId78" Type="http://schemas.openxmlformats.org/officeDocument/2006/relationships/hyperlink" Target="https://www.soberizavod.ru/catalog/profil_dlya_stola_anodirovannyj/profil_dlya_stola_legkiy_11kh75_an_serebro/" TargetMode="External"/><Relationship Id="rId81" Type="http://schemas.openxmlformats.org/officeDocument/2006/relationships/hyperlink" Target="https://www.mcmaster.com/5585N18-5585N134/" TargetMode="External"/><Relationship Id="rId8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311"/>
  <sheetViews>
    <sheetView tabSelected="1" topLeftCell="B1" zoomScale="145" zoomScaleNormal="145" zoomScaleSheetLayoutView="115" workbookViewId="0">
      <pane ySplit="7" topLeftCell="A44" activePane="bottomLeft" state="frozen"/>
      <selection pane="bottomLeft" activeCell="O58" sqref="O58"/>
    </sheetView>
  </sheetViews>
  <sheetFormatPr defaultRowHeight="14.25" x14ac:dyDescent="0.2"/>
  <cols>
    <col min="1" max="1" width="2.7109375" style="1" customWidth="1"/>
    <col min="2" max="2" width="13.7109375" style="3" customWidth="1"/>
    <col min="3" max="3" width="6.7109375" style="3" customWidth="1"/>
    <col min="4" max="4" width="5.7109375" style="3" customWidth="1"/>
    <col min="5" max="5" width="0.28515625" style="3" hidden="1" customWidth="1"/>
    <col min="6" max="6" width="9.7109375" style="3" customWidth="1"/>
    <col min="7" max="7" width="73.28515625" style="1" customWidth="1"/>
    <col min="8" max="8" width="24.5703125" style="3" customWidth="1"/>
    <col min="9" max="9" width="17" style="1" customWidth="1"/>
    <col min="10" max="10" width="26.5703125" style="1" customWidth="1"/>
    <col min="11" max="11" width="17.85546875" style="1" customWidth="1"/>
    <col min="12" max="12" width="8.7109375" style="1" customWidth="1"/>
    <col min="13" max="13" width="8.28515625" style="1" customWidth="1"/>
    <col min="14" max="14" width="6.85546875" style="1" customWidth="1"/>
    <col min="15" max="15" width="6" style="1" customWidth="1"/>
    <col min="16" max="16" width="2.7109375" style="1" customWidth="1"/>
    <col min="17" max="17" width="5.42578125" style="1" customWidth="1"/>
    <col min="18" max="18" width="2.28515625" style="1" customWidth="1"/>
    <col min="19" max="16384" width="9.140625" style="1"/>
  </cols>
  <sheetData>
    <row r="1" spans="1:19" s="7" customFormat="1" ht="15.75" thickBot="1" x14ac:dyDescent="0.25">
      <c r="A1" s="1"/>
      <c r="B1" s="2"/>
      <c r="C1" s="2"/>
      <c r="D1" s="3"/>
      <c r="E1" s="3"/>
      <c r="F1" s="4"/>
      <c r="G1" s="5"/>
      <c r="H1" s="1"/>
      <c r="I1" s="1"/>
      <c r="J1" s="1"/>
      <c r="K1" s="1"/>
      <c r="L1" s="1"/>
      <c r="M1" s="6"/>
    </row>
    <row r="2" spans="1:19" s="7" customFormat="1" ht="15" x14ac:dyDescent="0.2">
      <c r="A2" s="3"/>
      <c r="B2" s="8"/>
      <c r="C2" s="9"/>
      <c r="D2" s="10"/>
      <c r="E2" s="10"/>
      <c r="F2" s="11" t="s">
        <v>8</v>
      </c>
      <c r="G2" s="12" t="s">
        <v>65</v>
      </c>
      <c r="H2" s="11" t="s">
        <v>14</v>
      </c>
      <c r="I2" s="13" t="s">
        <v>15</v>
      </c>
      <c r="J2" s="14"/>
      <c r="K2" s="12"/>
      <c r="L2" s="12"/>
      <c r="M2" s="15"/>
    </row>
    <row r="3" spans="1:19" s="7" customFormat="1" ht="15" x14ac:dyDescent="0.2">
      <c r="A3" s="3"/>
      <c r="B3" s="16"/>
      <c r="C3" s="152"/>
      <c r="D3" s="3"/>
      <c r="E3" s="3"/>
      <c r="F3" s="153" t="s">
        <v>6</v>
      </c>
      <c r="G3" s="154" t="s">
        <v>66</v>
      </c>
      <c r="H3" s="153" t="s">
        <v>16</v>
      </c>
      <c r="I3" s="154" t="s">
        <v>67</v>
      </c>
      <c r="J3" s="5"/>
      <c r="K3" s="1"/>
      <c r="L3" s="1"/>
      <c r="M3" s="17"/>
    </row>
    <row r="4" spans="1:19" s="7" customFormat="1" ht="15" x14ac:dyDescent="0.2">
      <c r="A4" s="3"/>
      <c r="B4" s="16"/>
      <c r="C4" s="152"/>
      <c r="D4" s="3"/>
      <c r="E4" s="3"/>
      <c r="F4" s="153" t="s">
        <v>7</v>
      </c>
      <c r="G4" s="155" t="s">
        <v>13</v>
      </c>
      <c r="H4" s="153" t="s">
        <v>9</v>
      </c>
      <c r="I4" s="5" t="s">
        <v>13</v>
      </c>
      <c r="J4" s="5"/>
      <c r="K4" s="1"/>
      <c r="L4" s="1"/>
      <c r="M4" s="17"/>
    </row>
    <row r="5" spans="1:19" s="7" customFormat="1" ht="15" x14ac:dyDescent="0.2">
      <c r="A5" s="1"/>
      <c r="B5" s="16"/>
      <c r="C5" s="152"/>
      <c r="D5" s="3"/>
      <c r="E5" s="3"/>
      <c r="F5" s="153" t="s">
        <v>0</v>
      </c>
      <c r="G5" s="156" t="str">
        <f ca="1">MID(CELL("filename"),FIND("[",CELL("filename"))+1, FIND("]",CELL("filename"))-(FIND("[",CELL("filename"))+1))</f>
        <v>CNC_BOM.xlsx</v>
      </c>
      <c r="H5" s="153"/>
      <c r="I5" s="214"/>
      <c r="J5" s="214"/>
      <c r="K5" s="1"/>
      <c r="L5" s="1"/>
      <c r="M5" s="17"/>
    </row>
    <row r="6" spans="1:19" s="7" customFormat="1" ht="15.75" thickBot="1" x14ac:dyDescent="0.25">
      <c r="A6" s="1"/>
      <c r="B6" s="18"/>
      <c r="C6" s="19"/>
      <c r="D6" s="20"/>
      <c r="E6" s="20"/>
      <c r="F6" s="21" t="s">
        <v>1</v>
      </c>
      <c r="G6" s="22">
        <f ca="1">TODAY()</f>
        <v>45000</v>
      </c>
      <c r="H6" s="21" t="s">
        <v>5</v>
      </c>
      <c r="I6" s="157">
        <v>1</v>
      </c>
      <c r="J6" s="23"/>
      <c r="K6" s="23"/>
      <c r="L6" s="23"/>
      <c r="M6" s="24"/>
    </row>
    <row r="7" spans="1:19" s="7" customFormat="1" ht="60.75" thickBot="1" x14ac:dyDescent="0.25">
      <c r="A7" s="25"/>
      <c r="B7" s="144" t="s">
        <v>17</v>
      </c>
      <c r="C7" s="145" t="s">
        <v>26</v>
      </c>
      <c r="D7" s="212" t="s">
        <v>3</v>
      </c>
      <c r="E7" s="213"/>
      <c r="F7" s="147" t="s">
        <v>4</v>
      </c>
      <c r="G7" s="148" t="s">
        <v>2</v>
      </c>
      <c r="H7" s="149" t="s">
        <v>18</v>
      </c>
      <c r="I7" s="146" t="s">
        <v>11</v>
      </c>
      <c r="J7" s="146" t="s">
        <v>12</v>
      </c>
      <c r="K7" s="150" t="s">
        <v>20</v>
      </c>
      <c r="L7" s="143" t="s">
        <v>21</v>
      </c>
      <c r="M7" s="151" t="s">
        <v>61</v>
      </c>
      <c r="N7" s="26" t="s">
        <v>24</v>
      </c>
      <c r="O7" s="27" t="s">
        <v>25</v>
      </c>
      <c r="Q7" s="26" t="s">
        <v>23</v>
      </c>
    </row>
    <row r="8" spans="1:19" ht="15" x14ac:dyDescent="0.2">
      <c r="A8" s="3"/>
      <c r="B8" s="215" t="s">
        <v>114</v>
      </c>
      <c r="C8" s="28"/>
      <c r="D8" s="217">
        <v>3</v>
      </c>
      <c r="E8" s="29"/>
      <c r="F8" s="30"/>
      <c r="G8" s="31" t="s">
        <v>113</v>
      </c>
      <c r="H8" s="29" t="s">
        <v>115</v>
      </c>
      <c r="I8" s="31" t="s">
        <v>22</v>
      </c>
      <c r="J8" s="31" t="s">
        <v>116</v>
      </c>
      <c r="K8" s="32" t="s">
        <v>22</v>
      </c>
      <c r="L8" s="124">
        <v>346</v>
      </c>
      <c r="M8" s="33">
        <f>L8*D8</f>
        <v>1038</v>
      </c>
      <c r="S8" s="205"/>
    </row>
    <row r="9" spans="1:19" ht="15.75" thickBot="1" x14ac:dyDescent="0.25">
      <c r="A9" s="3"/>
      <c r="B9" s="216"/>
      <c r="C9" s="34"/>
      <c r="D9" s="218"/>
      <c r="E9" s="35"/>
      <c r="F9" s="36"/>
      <c r="G9" s="37"/>
      <c r="H9" s="38"/>
      <c r="I9" s="39" t="s">
        <v>33</v>
      </c>
      <c r="J9" s="39" t="s">
        <v>117</v>
      </c>
      <c r="K9" s="40" t="s">
        <v>33</v>
      </c>
      <c r="L9" s="125"/>
      <c r="M9" s="41"/>
      <c r="S9" s="205"/>
    </row>
    <row r="10" spans="1:19" ht="15" x14ac:dyDescent="0.2">
      <c r="A10" s="3"/>
      <c r="B10" s="206" t="s">
        <v>119</v>
      </c>
      <c r="C10" s="208"/>
      <c r="D10" s="210">
        <v>2</v>
      </c>
      <c r="E10" s="95"/>
      <c r="F10" s="45"/>
      <c r="G10" s="46" t="s">
        <v>118</v>
      </c>
      <c r="H10" s="95" t="s">
        <v>115</v>
      </c>
      <c r="I10" s="46" t="s">
        <v>22</v>
      </c>
      <c r="J10" s="46" t="s">
        <v>121</v>
      </c>
      <c r="K10" s="32" t="s">
        <v>22</v>
      </c>
      <c r="L10" s="126">
        <v>169</v>
      </c>
      <c r="M10" s="48">
        <f t="shared" ref="M10:M49" si="0">L10*D10</f>
        <v>338</v>
      </c>
      <c r="S10" s="205"/>
    </row>
    <row r="11" spans="1:19" ht="15" thickBot="1" x14ac:dyDescent="0.25">
      <c r="A11" s="3"/>
      <c r="B11" s="207"/>
      <c r="C11" s="209"/>
      <c r="D11" s="211"/>
      <c r="E11" s="96"/>
      <c r="F11" s="49"/>
      <c r="G11" s="50"/>
      <c r="H11" s="51"/>
      <c r="I11" s="51" t="s">
        <v>33</v>
      </c>
      <c r="J11" s="51" t="s">
        <v>120</v>
      </c>
      <c r="K11" s="40" t="s">
        <v>33</v>
      </c>
      <c r="L11" s="127"/>
      <c r="M11" s="52"/>
      <c r="S11" s="205"/>
    </row>
    <row r="12" spans="1:19" ht="15.75" thickBot="1" x14ac:dyDescent="0.25">
      <c r="A12" s="3"/>
      <c r="B12" s="63" t="s">
        <v>141</v>
      </c>
      <c r="C12" s="64"/>
      <c r="D12" s="65">
        <v>1</v>
      </c>
      <c r="E12" s="65"/>
      <c r="F12" s="66"/>
      <c r="G12" s="67" t="s">
        <v>140</v>
      </c>
      <c r="H12" s="65" t="s">
        <v>115</v>
      </c>
      <c r="I12" s="67" t="s">
        <v>22</v>
      </c>
      <c r="J12" s="67" t="s">
        <v>142</v>
      </c>
      <c r="K12" s="98" t="s">
        <v>22</v>
      </c>
      <c r="L12" s="129">
        <v>43.77</v>
      </c>
      <c r="M12" s="68">
        <f t="shared" si="0"/>
        <v>43.77</v>
      </c>
      <c r="S12" s="205"/>
    </row>
    <row r="13" spans="1:19" ht="15.75" thickBot="1" x14ac:dyDescent="0.25">
      <c r="A13" s="3"/>
      <c r="B13" s="69" t="s">
        <v>145</v>
      </c>
      <c r="C13" s="70"/>
      <c r="D13" s="71">
        <v>1</v>
      </c>
      <c r="E13" s="71"/>
      <c r="F13" s="72"/>
      <c r="G13" s="73" t="s">
        <v>144</v>
      </c>
      <c r="H13" s="71" t="s">
        <v>53</v>
      </c>
      <c r="I13" s="73" t="s">
        <v>22</v>
      </c>
      <c r="J13" s="73" t="s">
        <v>54</v>
      </c>
      <c r="K13" s="133" t="s">
        <v>22</v>
      </c>
      <c r="L13" s="73">
        <v>7.97</v>
      </c>
      <c r="M13" s="74">
        <f t="shared" si="0"/>
        <v>7.97</v>
      </c>
      <c r="S13" s="205"/>
    </row>
    <row r="14" spans="1:19" ht="15.75" thickBot="1" x14ac:dyDescent="0.25">
      <c r="A14" s="3"/>
      <c r="B14" s="69" t="s">
        <v>147</v>
      </c>
      <c r="C14" s="70"/>
      <c r="D14" s="71">
        <v>1</v>
      </c>
      <c r="E14" s="71"/>
      <c r="F14" s="186"/>
      <c r="G14" s="73" t="s">
        <v>143</v>
      </c>
      <c r="H14" s="71" t="s">
        <v>53</v>
      </c>
      <c r="I14" s="73" t="s">
        <v>22</v>
      </c>
      <c r="J14" s="73" t="s">
        <v>146</v>
      </c>
      <c r="K14" s="133" t="s">
        <v>22</v>
      </c>
      <c r="L14" s="73">
        <v>7.9</v>
      </c>
      <c r="M14" s="74">
        <f t="shared" si="0"/>
        <v>7.9</v>
      </c>
      <c r="S14" s="205"/>
    </row>
    <row r="15" spans="1:19" ht="15.75" thickBot="1" x14ac:dyDescent="0.25">
      <c r="A15" s="3"/>
      <c r="B15" s="189" t="s">
        <v>107</v>
      </c>
      <c r="C15" s="53"/>
      <c r="D15" s="190">
        <v>4</v>
      </c>
      <c r="E15" s="190"/>
      <c r="F15" s="196"/>
      <c r="G15" s="197" t="s">
        <v>106</v>
      </c>
      <c r="H15" s="190" t="s">
        <v>108</v>
      </c>
      <c r="I15" s="197" t="s">
        <v>22</v>
      </c>
      <c r="J15" s="197" t="s">
        <v>109</v>
      </c>
      <c r="K15" s="204" t="s">
        <v>22</v>
      </c>
      <c r="L15" s="199">
        <v>2.16</v>
      </c>
      <c r="M15" s="200">
        <f t="shared" si="0"/>
        <v>8.64</v>
      </c>
      <c r="S15" s="205"/>
    </row>
    <row r="16" spans="1:19" ht="15.75" thickBot="1" x14ac:dyDescent="0.25">
      <c r="A16" s="3"/>
      <c r="B16" s="69" t="s">
        <v>153</v>
      </c>
      <c r="C16" s="70"/>
      <c r="D16" s="71">
        <v>2</v>
      </c>
      <c r="E16" s="71"/>
      <c r="F16" s="72"/>
      <c r="G16" s="73" t="s">
        <v>152</v>
      </c>
      <c r="H16" s="71" t="s">
        <v>156</v>
      </c>
      <c r="I16" s="73" t="s">
        <v>22</v>
      </c>
      <c r="J16" s="73" t="s">
        <v>157</v>
      </c>
      <c r="K16" s="133" t="s">
        <v>22</v>
      </c>
      <c r="L16" s="131">
        <v>32.67</v>
      </c>
      <c r="M16" s="74">
        <f t="shared" si="0"/>
        <v>65.34</v>
      </c>
      <c r="S16" s="205"/>
    </row>
    <row r="17" spans="1:19" ht="15.75" thickBot="1" x14ac:dyDescent="0.25">
      <c r="A17" s="3"/>
      <c r="B17" s="69" t="s">
        <v>154</v>
      </c>
      <c r="C17" s="70"/>
      <c r="D17" s="71">
        <v>1</v>
      </c>
      <c r="E17" s="71"/>
      <c r="F17" s="72"/>
      <c r="G17" s="73" t="s">
        <v>152</v>
      </c>
      <c r="H17" s="71" t="s">
        <v>156</v>
      </c>
      <c r="I17" s="73" t="s">
        <v>22</v>
      </c>
      <c r="J17" s="73" t="s">
        <v>157</v>
      </c>
      <c r="K17" s="133" t="s">
        <v>22</v>
      </c>
      <c r="L17" s="131">
        <v>32.67</v>
      </c>
      <c r="M17" s="74">
        <f t="shared" si="0"/>
        <v>32.67</v>
      </c>
      <c r="S17" s="205"/>
    </row>
    <row r="18" spans="1:19" ht="15.75" thickBot="1" x14ac:dyDescent="0.25">
      <c r="A18" s="3"/>
      <c r="B18" s="69" t="s">
        <v>155</v>
      </c>
      <c r="C18" s="70"/>
      <c r="D18" s="71">
        <v>1</v>
      </c>
      <c r="E18" s="71"/>
      <c r="F18" s="72"/>
      <c r="G18" s="73" t="s">
        <v>152</v>
      </c>
      <c r="H18" s="71" t="s">
        <v>156</v>
      </c>
      <c r="I18" s="73" t="s">
        <v>22</v>
      </c>
      <c r="J18" s="73" t="s">
        <v>157</v>
      </c>
      <c r="K18" s="133" t="s">
        <v>22</v>
      </c>
      <c r="L18" s="131">
        <v>30.39</v>
      </c>
      <c r="M18" s="74">
        <f t="shared" si="0"/>
        <v>30.39</v>
      </c>
      <c r="S18" s="205"/>
    </row>
    <row r="19" spans="1:19" ht="15.75" thickBot="1" x14ac:dyDescent="0.25">
      <c r="A19" s="3"/>
      <c r="B19" s="69" t="s">
        <v>159</v>
      </c>
      <c r="C19" s="70"/>
      <c r="D19" s="71">
        <v>1</v>
      </c>
      <c r="E19" s="71"/>
      <c r="F19" s="72"/>
      <c r="G19" s="73" t="s">
        <v>158</v>
      </c>
      <c r="H19" s="71" t="s">
        <v>156</v>
      </c>
      <c r="I19" s="73" t="s">
        <v>22</v>
      </c>
      <c r="J19" s="73" t="s">
        <v>157</v>
      </c>
      <c r="K19" s="133" t="s">
        <v>22</v>
      </c>
      <c r="L19" s="131">
        <v>73.78</v>
      </c>
      <c r="M19" s="74">
        <f t="shared" si="0"/>
        <v>73.78</v>
      </c>
      <c r="S19" s="205"/>
    </row>
    <row r="20" spans="1:19" ht="15.75" thickBot="1" x14ac:dyDescent="0.25">
      <c r="A20" s="3"/>
      <c r="B20" s="69" t="s">
        <v>161</v>
      </c>
      <c r="C20" s="70"/>
      <c r="D20" s="71">
        <v>1</v>
      </c>
      <c r="E20" s="71"/>
      <c r="F20" s="72"/>
      <c r="G20" s="73" t="s">
        <v>160</v>
      </c>
      <c r="H20" s="71" t="s">
        <v>156</v>
      </c>
      <c r="I20" s="73" t="s">
        <v>22</v>
      </c>
      <c r="J20" s="73" t="s">
        <v>157</v>
      </c>
      <c r="K20" s="133" t="s">
        <v>22</v>
      </c>
      <c r="L20" s="131">
        <v>67.72</v>
      </c>
      <c r="M20" s="74">
        <f t="shared" si="0"/>
        <v>67.72</v>
      </c>
      <c r="S20" s="205"/>
    </row>
    <row r="21" spans="1:19" ht="15.75" thickBot="1" x14ac:dyDescent="0.25">
      <c r="A21" s="3"/>
      <c r="B21" s="69" t="s">
        <v>163</v>
      </c>
      <c r="C21" s="70"/>
      <c r="D21" s="71">
        <v>1</v>
      </c>
      <c r="E21" s="71"/>
      <c r="F21" s="72"/>
      <c r="G21" s="73" t="s">
        <v>162</v>
      </c>
      <c r="H21" s="71" t="s">
        <v>156</v>
      </c>
      <c r="I21" s="73" t="s">
        <v>22</v>
      </c>
      <c r="J21" s="73" t="s">
        <v>157</v>
      </c>
      <c r="K21" s="133" t="s">
        <v>22</v>
      </c>
      <c r="L21" s="131">
        <v>51.48</v>
      </c>
      <c r="M21" s="74">
        <f t="shared" si="0"/>
        <v>51.48</v>
      </c>
      <c r="S21" s="205"/>
    </row>
    <row r="22" spans="1:19" ht="15.75" thickBot="1" x14ac:dyDescent="0.25">
      <c r="A22" s="3"/>
      <c r="B22" s="69" t="s">
        <v>165</v>
      </c>
      <c r="C22" s="70"/>
      <c r="D22" s="71">
        <v>1</v>
      </c>
      <c r="E22" s="71"/>
      <c r="F22" s="72"/>
      <c r="G22" s="73" t="s">
        <v>164</v>
      </c>
      <c r="H22" s="71" t="s">
        <v>156</v>
      </c>
      <c r="I22" s="73" t="s">
        <v>22</v>
      </c>
      <c r="J22" s="73" t="s">
        <v>157</v>
      </c>
      <c r="K22" s="133" t="s">
        <v>22</v>
      </c>
      <c r="L22" s="131">
        <v>99.76</v>
      </c>
      <c r="M22" s="74">
        <f t="shared" si="0"/>
        <v>99.76</v>
      </c>
      <c r="S22" s="205"/>
    </row>
    <row r="23" spans="1:19" ht="15.75" thickBot="1" x14ac:dyDescent="0.25">
      <c r="A23" s="3"/>
      <c r="B23" s="69" t="s">
        <v>167</v>
      </c>
      <c r="C23" s="70"/>
      <c r="D23" s="71">
        <v>1</v>
      </c>
      <c r="E23" s="71"/>
      <c r="F23" s="72"/>
      <c r="G23" s="73" t="s">
        <v>166</v>
      </c>
      <c r="H23" s="71" t="s">
        <v>156</v>
      </c>
      <c r="I23" s="73" t="s">
        <v>22</v>
      </c>
      <c r="J23" s="73" t="s">
        <v>157</v>
      </c>
      <c r="K23" s="133" t="s">
        <v>22</v>
      </c>
      <c r="L23" s="131">
        <v>104.4</v>
      </c>
      <c r="M23" s="74">
        <f t="shared" si="0"/>
        <v>104.4</v>
      </c>
      <c r="S23" s="205"/>
    </row>
    <row r="24" spans="1:19" ht="15.75" thickBot="1" x14ac:dyDescent="0.25">
      <c r="A24" s="3"/>
      <c r="B24" s="63" t="s">
        <v>169</v>
      </c>
      <c r="C24" s="64"/>
      <c r="D24" s="65">
        <v>8</v>
      </c>
      <c r="E24" s="65"/>
      <c r="F24" s="66"/>
      <c r="G24" s="67" t="s">
        <v>168</v>
      </c>
      <c r="H24" s="65" t="s">
        <v>170</v>
      </c>
      <c r="I24" s="67" t="s">
        <v>22</v>
      </c>
      <c r="J24" s="67" t="s">
        <v>171</v>
      </c>
      <c r="K24" s="133" t="s">
        <v>22</v>
      </c>
      <c r="L24" s="129">
        <v>1.1200000000000001</v>
      </c>
      <c r="M24" s="68">
        <f t="shared" si="0"/>
        <v>8.9600000000000009</v>
      </c>
      <c r="O24" s="223"/>
      <c r="P24" s="223"/>
      <c r="S24" s="205"/>
    </row>
    <row r="25" spans="1:19" ht="15.75" thickBot="1" x14ac:dyDescent="0.25">
      <c r="A25" s="3"/>
      <c r="B25" s="69" t="s">
        <v>132</v>
      </c>
      <c r="C25" s="70"/>
      <c r="D25" s="71">
        <v>4</v>
      </c>
      <c r="E25" s="71"/>
      <c r="F25" s="72"/>
      <c r="G25" s="73" t="s">
        <v>131</v>
      </c>
      <c r="H25" s="71" t="s">
        <v>133</v>
      </c>
      <c r="I25" s="73" t="s">
        <v>22</v>
      </c>
      <c r="J25" s="73" t="s">
        <v>134</v>
      </c>
      <c r="K25" s="133" t="s">
        <v>22</v>
      </c>
      <c r="L25" s="131">
        <v>2.4900000000000002</v>
      </c>
      <c r="M25" s="74">
        <f t="shared" si="0"/>
        <v>9.9600000000000009</v>
      </c>
      <c r="O25" s="223"/>
      <c r="P25" s="223"/>
      <c r="S25" s="205"/>
    </row>
    <row r="26" spans="1:19" ht="15.75" thickBot="1" x14ac:dyDescent="0.25">
      <c r="A26" s="3"/>
      <c r="B26" s="160" t="s">
        <v>173</v>
      </c>
      <c r="C26" s="58"/>
      <c r="D26" s="161">
        <v>2</v>
      </c>
      <c r="E26" s="161"/>
      <c r="F26" s="178"/>
      <c r="G26" s="166" t="s">
        <v>172</v>
      </c>
      <c r="H26" s="161" t="s">
        <v>175</v>
      </c>
      <c r="I26" s="73" t="s">
        <v>22</v>
      </c>
      <c r="J26" s="166" t="s">
        <v>174</v>
      </c>
      <c r="K26" s="133" t="s">
        <v>22</v>
      </c>
      <c r="L26" s="168">
        <v>5</v>
      </c>
      <c r="M26" s="169">
        <f t="shared" si="0"/>
        <v>10</v>
      </c>
      <c r="O26" s="223"/>
      <c r="P26" s="223"/>
      <c r="S26" s="205"/>
    </row>
    <row r="27" spans="1:19" ht="15.75" thickBot="1" x14ac:dyDescent="0.25">
      <c r="A27" s="3"/>
      <c r="B27" s="160" t="s">
        <v>177</v>
      </c>
      <c r="C27" s="58"/>
      <c r="D27" s="161">
        <v>8</v>
      </c>
      <c r="E27" s="161"/>
      <c r="F27" s="178"/>
      <c r="G27" s="166" t="s">
        <v>176</v>
      </c>
      <c r="H27" s="161" t="s">
        <v>170</v>
      </c>
      <c r="I27" s="73" t="s">
        <v>22</v>
      </c>
      <c r="J27" s="166" t="s">
        <v>171</v>
      </c>
      <c r="K27" s="133" t="s">
        <v>22</v>
      </c>
      <c r="L27" s="168">
        <v>1.37</v>
      </c>
      <c r="M27" s="169">
        <f t="shared" si="0"/>
        <v>10.96</v>
      </c>
      <c r="O27" s="223"/>
      <c r="P27" s="223"/>
      <c r="S27" s="205"/>
    </row>
    <row r="28" spans="1:19" ht="15.75" thickBot="1" x14ac:dyDescent="0.25">
      <c r="A28" s="3"/>
      <c r="B28" s="160" t="s">
        <v>179</v>
      </c>
      <c r="C28" s="58"/>
      <c r="D28" s="161">
        <v>1</v>
      </c>
      <c r="E28" s="161"/>
      <c r="F28" s="178"/>
      <c r="G28" s="166" t="s">
        <v>178</v>
      </c>
      <c r="H28" s="161" t="s">
        <v>115</v>
      </c>
      <c r="I28" s="73" t="s">
        <v>22</v>
      </c>
      <c r="J28" s="166" t="s">
        <v>142</v>
      </c>
      <c r="K28" s="133" t="s">
        <v>22</v>
      </c>
      <c r="L28" s="168">
        <v>17.7</v>
      </c>
      <c r="M28" s="169">
        <f t="shared" si="0"/>
        <v>17.7</v>
      </c>
      <c r="O28" s="223"/>
      <c r="P28" s="223"/>
      <c r="S28" s="205"/>
    </row>
    <row r="29" spans="1:19" ht="15.75" thickBot="1" x14ac:dyDescent="0.25">
      <c r="A29" s="3"/>
      <c r="B29" s="160" t="s">
        <v>181</v>
      </c>
      <c r="C29" s="58"/>
      <c r="D29" s="161">
        <v>1</v>
      </c>
      <c r="E29" s="161"/>
      <c r="F29" s="178"/>
      <c r="G29" s="166" t="s">
        <v>180</v>
      </c>
      <c r="H29" s="71" t="s">
        <v>53</v>
      </c>
      <c r="I29" s="73" t="s">
        <v>22</v>
      </c>
      <c r="J29" s="166" t="s">
        <v>182</v>
      </c>
      <c r="K29" s="133" t="s">
        <v>22</v>
      </c>
      <c r="L29" s="168">
        <v>6.75</v>
      </c>
      <c r="M29" s="169">
        <f t="shared" si="0"/>
        <v>6.75</v>
      </c>
      <c r="O29" s="223"/>
      <c r="P29" s="223"/>
      <c r="S29" s="205"/>
    </row>
    <row r="30" spans="1:19" ht="15.75" thickBot="1" x14ac:dyDescent="0.25">
      <c r="A30" s="3"/>
      <c r="B30" s="160" t="s">
        <v>184</v>
      </c>
      <c r="C30" s="58"/>
      <c r="D30" s="161">
        <v>1</v>
      </c>
      <c r="E30" s="161"/>
      <c r="F30" s="178"/>
      <c r="G30" s="166" t="s">
        <v>183</v>
      </c>
      <c r="H30" s="161" t="s">
        <v>185</v>
      </c>
      <c r="I30" s="166" t="s">
        <v>35</v>
      </c>
      <c r="J30" s="166" t="s">
        <v>41</v>
      </c>
      <c r="K30" s="77" t="s">
        <v>35</v>
      </c>
      <c r="L30" s="168">
        <v>21.86</v>
      </c>
      <c r="M30" s="169">
        <f t="shared" si="0"/>
        <v>21.86</v>
      </c>
      <c r="O30" s="223"/>
      <c r="P30" s="223"/>
      <c r="S30" s="205"/>
    </row>
    <row r="31" spans="1:19" ht="15.75" thickBot="1" x14ac:dyDescent="0.25">
      <c r="A31" s="3"/>
      <c r="B31" s="160" t="s">
        <v>187</v>
      </c>
      <c r="C31" s="58"/>
      <c r="D31" s="161">
        <v>1</v>
      </c>
      <c r="E31" s="161"/>
      <c r="F31" s="178"/>
      <c r="G31" s="166" t="s">
        <v>186</v>
      </c>
      <c r="H31" s="161" t="s">
        <v>185</v>
      </c>
      <c r="I31" s="166" t="s">
        <v>35</v>
      </c>
      <c r="J31" s="166" t="s">
        <v>41</v>
      </c>
      <c r="K31" s="77" t="s">
        <v>35</v>
      </c>
      <c r="L31" s="168">
        <v>21.86</v>
      </c>
      <c r="M31" s="169">
        <f t="shared" si="0"/>
        <v>21.86</v>
      </c>
      <c r="O31" s="223"/>
      <c r="P31" s="223"/>
      <c r="S31" s="205"/>
    </row>
    <row r="32" spans="1:19" ht="15.75" thickBot="1" x14ac:dyDescent="0.25">
      <c r="A32" s="3"/>
      <c r="B32" s="160" t="s">
        <v>189</v>
      </c>
      <c r="C32" s="58"/>
      <c r="D32" s="161">
        <v>1</v>
      </c>
      <c r="E32" s="161"/>
      <c r="F32" s="178"/>
      <c r="G32" s="166" t="s">
        <v>188</v>
      </c>
      <c r="H32" s="161" t="s">
        <v>190</v>
      </c>
      <c r="I32" s="166" t="s">
        <v>35</v>
      </c>
      <c r="J32" s="166" t="s">
        <v>41</v>
      </c>
      <c r="K32" s="77" t="s">
        <v>35</v>
      </c>
      <c r="L32" s="168">
        <v>1.58</v>
      </c>
      <c r="M32" s="169">
        <f t="shared" si="0"/>
        <v>1.58</v>
      </c>
      <c r="O32" s="223"/>
      <c r="P32" s="223"/>
      <c r="S32" s="205"/>
    </row>
    <row r="33" spans="1:19" ht="15.75" thickBot="1" x14ac:dyDescent="0.25">
      <c r="A33" s="3"/>
      <c r="B33" s="160" t="s">
        <v>191</v>
      </c>
      <c r="C33" s="58"/>
      <c r="D33" s="161">
        <v>1</v>
      </c>
      <c r="E33" s="161"/>
      <c r="F33" s="178"/>
      <c r="G33" s="166" t="s">
        <v>192</v>
      </c>
      <c r="H33" s="161" t="s">
        <v>190</v>
      </c>
      <c r="I33" s="166" t="s">
        <v>35</v>
      </c>
      <c r="J33" s="166" t="s">
        <v>41</v>
      </c>
      <c r="K33" s="77" t="s">
        <v>35</v>
      </c>
      <c r="L33" s="168">
        <v>1.58</v>
      </c>
      <c r="M33" s="169">
        <f t="shared" si="0"/>
        <v>1.58</v>
      </c>
      <c r="O33" s="223"/>
      <c r="P33" s="223"/>
      <c r="S33" s="205"/>
    </row>
    <row r="34" spans="1:19" ht="15.75" thickBot="1" x14ac:dyDescent="0.25">
      <c r="A34" s="3"/>
      <c r="B34" s="160" t="s">
        <v>194</v>
      </c>
      <c r="C34" s="58"/>
      <c r="D34" s="161">
        <v>1</v>
      </c>
      <c r="E34" s="161"/>
      <c r="F34" s="178"/>
      <c r="G34" s="166" t="s">
        <v>193</v>
      </c>
      <c r="H34" s="161" t="s">
        <v>190</v>
      </c>
      <c r="I34" s="166" t="s">
        <v>35</v>
      </c>
      <c r="J34" s="166" t="s">
        <v>41</v>
      </c>
      <c r="K34" s="77" t="s">
        <v>35</v>
      </c>
      <c r="L34" s="168">
        <v>1.58</v>
      </c>
      <c r="M34" s="169">
        <f t="shared" si="0"/>
        <v>1.58</v>
      </c>
      <c r="O34" s="223"/>
      <c r="P34" s="223"/>
      <c r="S34" s="205"/>
    </row>
    <row r="35" spans="1:19" ht="15.75" thickBot="1" x14ac:dyDescent="0.25">
      <c r="A35" s="3"/>
      <c r="B35" s="160" t="s">
        <v>196</v>
      </c>
      <c r="C35" s="58"/>
      <c r="D35" s="161">
        <v>1</v>
      </c>
      <c r="E35" s="161"/>
      <c r="F35" s="178"/>
      <c r="G35" s="166" t="s">
        <v>195</v>
      </c>
      <c r="H35" s="161" t="s">
        <v>190</v>
      </c>
      <c r="I35" s="166" t="s">
        <v>35</v>
      </c>
      <c r="J35" s="166" t="s">
        <v>41</v>
      </c>
      <c r="K35" s="77" t="s">
        <v>35</v>
      </c>
      <c r="L35" s="168">
        <v>1.58</v>
      </c>
      <c r="M35" s="169">
        <f t="shared" si="0"/>
        <v>1.58</v>
      </c>
      <c r="O35" s="223"/>
      <c r="P35" s="223"/>
      <c r="S35" s="205"/>
    </row>
    <row r="36" spans="1:19" ht="15.75" thickBot="1" x14ac:dyDescent="0.25">
      <c r="A36" s="3"/>
      <c r="B36" s="160" t="s">
        <v>198</v>
      </c>
      <c r="C36" s="58"/>
      <c r="D36" s="161">
        <v>2</v>
      </c>
      <c r="E36" s="161"/>
      <c r="F36" s="178"/>
      <c r="G36" s="166" t="s">
        <v>197</v>
      </c>
      <c r="H36" s="161" t="s">
        <v>199</v>
      </c>
      <c r="I36" s="51" t="s">
        <v>33</v>
      </c>
      <c r="J36" s="166" t="s">
        <v>200</v>
      </c>
      <c r="K36" s="40" t="s">
        <v>33</v>
      </c>
      <c r="L36" s="168">
        <v>541.63</v>
      </c>
      <c r="M36" s="169">
        <f t="shared" si="0"/>
        <v>1083.26</v>
      </c>
      <c r="O36" s="223"/>
      <c r="P36" s="223"/>
      <c r="S36" s="205"/>
    </row>
    <row r="37" spans="1:19" ht="15.75" thickBot="1" x14ac:dyDescent="0.25">
      <c r="A37" s="3"/>
      <c r="B37" s="160" t="s">
        <v>201</v>
      </c>
      <c r="C37" s="58"/>
      <c r="D37" s="161">
        <v>2</v>
      </c>
      <c r="E37" s="161"/>
      <c r="F37" s="178"/>
      <c r="G37" s="166" t="s">
        <v>197</v>
      </c>
      <c r="H37" s="161" t="s">
        <v>199</v>
      </c>
      <c r="I37" s="51" t="s">
        <v>33</v>
      </c>
      <c r="J37" s="166" t="s">
        <v>200</v>
      </c>
      <c r="K37" s="40" t="s">
        <v>33</v>
      </c>
      <c r="L37" s="168">
        <v>541.79999999999995</v>
      </c>
      <c r="M37" s="169">
        <f t="shared" si="0"/>
        <v>1083.5999999999999</v>
      </c>
      <c r="O37" s="223"/>
      <c r="P37" s="223"/>
      <c r="S37" s="205"/>
    </row>
    <row r="38" spans="1:19" ht="15.75" thickBot="1" x14ac:dyDescent="0.25">
      <c r="A38" s="3"/>
      <c r="B38" s="160" t="s">
        <v>202</v>
      </c>
      <c r="C38" s="58"/>
      <c r="D38" s="161">
        <v>1</v>
      </c>
      <c r="E38" s="161"/>
      <c r="F38" s="178"/>
      <c r="G38" s="166" t="s">
        <v>197</v>
      </c>
      <c r="H38" s="161" t="s">
        <v>199</v>
      </c>
      <c r="I38" s="51" t="s">
        <v>33</v>
      </c>
      <c r="J38" s="166" t="s">
        <v>200</v>
      </c>
      <c r="K38" s="40" t="s">
        <v>33</v>
      </c>
      <c r="L38" s="168">
        <v>377.6</v>
      </c>
      <c r="M38" s="169">
        <f t="shared" si="0"/>
        <v>377.6</v>
      </c>
      <c r="O38" s="223"/>
      <c r="P38" s="223"/>
      <c r="S38" s="205"/>
    </row>
    <row r="39" spans="1:19" ht="15.75" thickBot="1" x14ac:dyDescent="0.25">
      <c r="A39" s="3"/>
      <c r="B39" s="160" t="s">
        <v>204</v>
      </c>
      <c r="C39" s="58"/>
      <c r="D39" s="161">
        <v>2</v>
      </c>
      <c r="E39" s="161"/>
      <c r="F39" s="178"/>
      <c r="G39" s="166" t="s">
        <v>203</v>
      </c>
      <c r="H39" s="71" t="s">
        <v>53</v>
      </c>
      <c r="I39" s="73" t="s">
        <v>22</v>
      </c>
      <c r="J39" s="166" t="s">
        <v>205</v>
      </c>
      <c r="K39" s="133" t="s">
        <v>22</v>
      </c>
      <c r="L39" s="168">
        <v>117.04</v>
      </c>
      <c r="M39" s="169">
        <f t="shared" si="0"/>
        <v>234.08</v>
      </c>
      <c r="O39" s="223"/>
      <c r="P39" s="223"/>
      <c r="S39" s="205"/>
    </row>
    <row r="40" spans="1:19" ht="15.75" thickBot="1" x14ac:dyDescent="0.25">
      <c r="B40" s="60" t="s">
        <v>137</v>
      </c>
      <c r="C40" s="61"/>
      <c r="D40" s="85">
        <v>1</v>
      </c>
      <c r="E40" s="85"/>
      <c r="F40" s="179"/>
      <c r="G40" s="97" t="s">
        <v>136</v>
      </c>
      <c r="H40" s="85" t="s">
        <v>138</v>
      </c>
      <c r="I40" s="97" t="s">
        <v>22</v>
      </c>
      <c r="J40" s="97" t="s">
        <v>139</v>
      </c>
      <c r="K40" s="170" t="s">
        <v>22</v>
      </c>
      <c r="L40" s="130">
        <v>61.66</v>
      </c>
      <c r="M40" s="171">
        <f>L40*D40</f>
        <v>61.66</v>
      </c>
      <c r="S40" s="205"/>
    </row>
    <row r="41" spans="1:19" ht="15.75" thickBot="1" x14ac:dyDescent="0.25">
      <c r="A41" s="3"/>
      <c r="B41" s="158" t="s">
        <v>40</v>
      </c>
      <c r="C41" s="28"/>
      <c r="D41" s="159">
        <v>4</v>
      </c>
      <c r="E41" s="159"/>
      <c r="F41" s="193"/>
      <c r="G41" s="194" t="s">
        <v>86</v>
      </c>
      <c r="H41" s="159" t="s">
        <v>27</v>
      </c>
      <c r="I41" s="194" t="s">
        <v>33</v>
      </c>
      <c r="J41" s="194" t="s">
        <v>34</v>
      </c>
      <c r="K41" s="195" t="s">
        <v>33</v>
      </c>
      <c r="L41" s="164">
        <v>49</v>
      </c>
      <c r="M41" s="165">
        <f t="shared" si="0"/>
        <v>196</v>
      </c>
      <c r="O41" s="223"/>
      <c r="P41" s="223"/>
      <c r="S41" s="205"/>
    </row>
    <row r="42" spans="1:19" s="78" customFormat="1" ht="15.75" thickBot="1" x14ac:dyDescent="0.25">
      <c r="A42" s="76"/>
      <c r="B42" s="187" t="s">
        <v>40</v>
      </c>
      <c r="C42" s="201"/>
      <c r="D42" s="95">
        <v>8</v>
      </c>
      <c r="E42" s="95"/>
      <c r="F42" s="59"/>
      <c r="G42" s="46" t="s">
        <v>126</v>
      </c>
      <c r="H42" s="95" t="s">
        <v>128</v>
      </c>
      <c r="I42" s="46" t="s">
        <v>33</v>
      </c>
      <c r="J42" s="46" t="s">
        <v>41</v>
      </c>
      <c r="K42" s="47" t="s">
        <v>33</v>
      </c>
      <c r="L42" s="46">
        <v>10.14</v>
      </c>
      <c r="M42" s="48">
        <f t="shared" si="0"/>
        <v>81.12</v>
      </c>
      <c r="O42" s="224"/>
      <c r="P42" s="224"/>
      <c r="S42" s="205"/>
    </row>
    <row r="43" spans="1:19" s="78" customFormat="1" ht="15.75" thickBot="1" x14ac:dyDescent="0.25">
      <c r="A43" s="76"/>
      <c r="B43" s="188"/>
      <c r="C43" s="202"/>
      <c r="D43" s="96"/>
      <c r="E43" s="96"/>
      <c r="F43" s="49"/>
      <c r="G43" s="51"/>
      <c r="H43" s="96" t="s">
        <v>129</v>
      </c>
      <c r="I43" s="51" t="s">
        <v>22</v>
      </c>
      <c r="J43" s="51" t="s">
        <v>127</v>
      </c>
      <c r="K43" s="167" t="s">
        <v>22</v>
      </c>
      <c r="L43" s="51"/>
      <c r="M43" s="52"/>
      <c r="O43" s="224"/>
      <c r="P43" s="224"/>
      <c r="S43" s="205"/>
    </row>
    <row r="44" spans="1:19" s="78" customFormat="1" ht="15.75" thickBot="1" x14ac:dyDescent="0.25">
      <c r="A44" s="76"/>
      <c r="B44" s="189" t="s">
        <v>40</v>
      </c>
      <c r="C44" s="53"/>
      <c r="D44" s="190">
        <v>1</v>
      </c>
      <c r="E44" s="190"/>
      <c r="F44" s="196"/>
      <c r="G44" s="197" t="s">
        <v>135</v>
      </c>
      <c r="H44" s="190" t="s">
        <v>19</v>
      </c>
      <c r="I44" s="197" t="s">
        <v>35</v>
      </c>
      <c r="J44" s="197" t="s">
        <v>41</v>
      </c>
      <c r="K44" s="198" t="s">
        <v>35</v>
      </c>
      <c r="L44" s="199">
        <v>400</v>
      </c>
      <c r="M44" s="200">
        <f t="shared" si="0"/>
        <v>400</v>
      </c>
      <c r="O44" s="224"/>
      <c r="P44" s="224"/>
      <c r="S44" s="205"/>
    </row>
    <row r="45" spans="1:19" ht="15.75" thickBot="1" x14ac:dyDescent="0.25">
      <c r="B45" s="69" t="s">
        <v>40</v>
      </c>
      <c r="C45" s="70"/>
      <c r="D45" s="71">
        <v>4</v>
      </c>
      <c r="E45" s="71"/>
      <c r="F45" s="72"/>
      <c r="G45" s="73" t="s">
        <v>36</v>
      </c>
      <c r="H45" s="71" t="s">
        <v>19</v>
      </c>
      <c r="I45" s="73" t="s">
        <v>55</v>
      </c>
      <c r="J45" s="73" t="s">
        <v>41</v>
      </c>
      <c r="K45" s="77" t="s">
        <v>55</v>
      </c>
      <c r="L45" s="131">
        <v>1.6</v>
      </c>
      <c r="M45" s="74">
        <f t="shared" si="0"/>
        <v>6.4</v>
      </c>
      <c r="O45" s="223"/>
      <c r="P45" s="223"/>
      <c r="S45" s="205"/>
    </row>
    <row r="46" spans="1:19" ht="15.75" thickBot="1" x14ac:dyDescent="0.25">
      <c r="B46" s="69"/>
      <c r="C46" s="70"/>
      <c r="D46" s="71"/>
      <c r="E46" s="71"/>
      <c r="F46" s="72"/>
      <c r="G46" s="73"/>
      <c r="H46" s="71" t="s">
        <v>19</v>
      </c>
      <c r="I46" s="73" t="s">
        <v>35</v>
      </c>
      <c r="J46" s="73" t="s">
        <v>41</v>
      </c>
      <c r="K46" s="77" t="s">
        <v>35</v>
      </c>
      <c r="L46" s="131"/>
      <c r="M46" s="74"/>
      <c r="O46" s="223"/>
      <c r="P46" s="223"/>
      <c r="S46" s="205"/>
    </row>
    <row r="47" spans="1:19" s="5" customFormat="1" ht="15.75" thickBot="1" x14ac:dyDescent="0.25">
      <c r="A47" s="79"/>
      <c r="B47" s="63" t="s">
        <v>40</v>
      </c>
      <c r="C47" s="64"/>
      <c r="D47" s="65">
        <v>2</v>
      </c>
      <c r="E47" s="65"/>
      <c r="F47" s="66"/>
      <c r="G47" s="67" t="s">
        <v>56</v>
      </c>
      <c r="H47" s="65" t="s">
        <v>19</v>
      </c>
      <c r="I47" s="67" t="s">
        <v>35</v>
      </c>
      <c r="J47" s="67" t="s">
        <v>41</v>
      </c>
      <c r="K47" s="75" t="s">
        <v>35</v>
      </c>
      <c r="L47" s="129">
        <v>315</v>
      </c>
      <c r="M47" s="68">
        <f t="shared" si="0"/>
        <v>630</v>
      </c>
      <c r="N47" s="1"/>
      <c r="O47" s="80"/>
      <c r="Q47" s="81"/>
      <c r="S47" s="205"/>
    </row>
    <row r="48" spans="1:19" s="5" customFormat="1" ht="15.75" thickBot="1" x14ac:dyDescent="0.25">
      <c r="A48" s="79"/>
      <c r="B48" s="160" t="s">
        <v>40</v>
      </c>
      <c r="C48" s="58"/>
      <c r="D48" s="161">
        <v>12</v>
      </c>
      <c r="E48" s="161"/>
      <c r="F48" s="178"/>
      <c r="G48" s="166" t="s">
        <v>88</v>
      </c>
      <c r="H48" s="161" t="s">
        <v>57</v>
      </c>
      <c r="I48" s="166" t="s">
        <v>22</v>
      </c>
      <c r="J48" s="166" t="s">
        <v>102</v>
      </c>
      <c r="K48" s="167" t="s">
        <v>22</v>
      </c>
      <c r="L48" s="168">
        <v>0.18</v>
      </c>
      <c r="M48" s="169">
        <f t="shared" si="0"/>
        <v>2.16</v>
      </c>
      <c r="N48" s="1"/>
      <c r="O48" s="80"/>
      <c r="Q48" s="81"/>
      <c r="S48" s="205"/>
    </row>
    <row r="49" spans="1:19" s="5" customFormat="1" ht="15" x14ac:dyDescent="0.2">
      <c r="A49" s="79"/>
      <c r="B49" s="90" t="s">
        <v>40</v>
      </c>
      <c r="C49" s="180"/>
      <c r="D49" s="29">
        <v>3</v>
      </c>
      <c r="E49" s="29"/>
      <c r="F49" s="181"/>
      <c r="G49" s="176" t="s">
        <v>87</v>
      </c>
      <c r="H49" s="172" t="s">
        <v>58</v>
      </c>
      <c r="I49" s="31" t="s">
        <v>35</v>
      </c>
      <c r="J49" s="31" t="s">
        <v>41</v>
      </c>
      <c r="K49" s="174" t="s">
        <v>35</v>
      </c>
      <c r="L49" s="31">
        <v>3.98</v>
      </c>
      <c r="M49" s="33">
        <f t="shared" si="0"/>
        <v>11.94</v>
      </c>
      <c r="N49" s="1"/>
      <c r="O49" s="80"/>
      <c r="Q49" s="81"/>
      <c r="S49" s="205"/>
    </row>
    <row r="50" spans="1:19" s="5" customFormat="1" ht="15.75" thickBot="1" x14ac:dyDescent="0.25">
      <c r="A50" s="79"/>
      <c r="B50" s="110"/>
      <c r="C50" s="182"/>
      <c r="D50" s="54"/>
      <c r="E50" s="54"/>
      <c r="F50" s="183"/>
      <c r="G50" s="177" t="s">
        <v>87</v>
      </c>
      <c r="H50" s="173" t="s">
        <v>58</v>
      </c>
      <c r="I50" s="56" t="s">
        <v>22</v>
      </c>
      <c r="J50" s="56" t="s">
        <v>101</v>
      </c>
      <c r="K50" s="132" t="s">
        <v>22</v>
      </c>
      <c r="L50" s="56"/>
      <c r="M50" s="57"/>
      <c r="N50" s="1"/>
      <c r="O50" s="80"/>
      <c r="Q50" s="81"/>
      <c r="S50" s="205"/>
    </row>
    <row r="51" spans="1:19" s="5" customFormat="1" ht="15.75" thickBot="1" x14ac:dyDescent="0.25">
      <c r="A51" s="79"/>
      <c r="B51" s="69" t="s">
        <v>40</v>
      </c>
      <c r="C51" s="70"/>
      <c r="D51" s="71">
        <v>3</v>
      </c>
      <c r="E51" s="71"/>
      <c r="F51" s="72"/>
      <c r="G51" s="73" t="s">
        <v>124</v>
      </c>
      <c r="H51" s="71" t="s">
        <v>19</v>
      </c>
      <c r="I51" s="73" t="s">
        <v>35</v>
      </c>
      <c r="J51" s="73" t="s">
        <v>41</v>
      </c>
      <c r="K51" s="77" t="s">
        <v>35</v>
      </c>
      <c r="L51" s="131">
        <v>10</v>
      </c>
      <c r="M51" s="74">
        <f>L51*D51</f>
        <v>30</v>
      </c>
      <c r="N51" s="1"/>
      <c r="O51" s="80"/>
      <c r="Q51" s="81"/>
      <c r="S51" s="205"/>
    </row>
    <row r="52" spans="1:19" ht="15.75" thickBot="1" x14ac:dyDescent="0.25">
      <c r="B52" s="63" t="s">
        <v>40</v>
      </c>
      <c r="C52" s="64"/>
      <c r="D52" s="65">
        <v>3</v>
      </c>
      <c r="E52" s="65"/>
      <c r="F52" s="66"/>
      <c r="G52" s="67" t="s">
        <v>125</v>
      </c>
      <c r="H52" s="65" t="s">
        <v>19</v>
      </c>
      <c r="I52" s="67" t="s">
        <v>35</v>
      </c>
      <c r="J52" s="67" t="s">
        <v>41</v>
      </c>
      <c r="K52" s="75" t="s">
        <v>35</v>
      </c>
      <c r="L52" s="129">
        <v>1.23</v>
      </c>
      <c r="M52" s="68">
        <f>L52*D52</f>
        <v>3.69</v>
      </c>
      <c r="S52" s="205"/>
    </row>
    <row r="53" spans="1:19" s="83" customFormat="1" ht="15.75" thickBot="1" x14ac:dyDescent="0.25">
      <c r="A53" s="82"/>
      <c r="B53" s="69" t="s">
        <v>40</v>
      </c>
      <c r="C53" s="70"/>
      <c r="D53" s="71">
        <v>1</v>
      </c>
      <c r="E53" s="71"/>
      <c r="F53" s="72"/>
      <c r="G53" s="73" t="s">
        <v>112</v>
      </c>
      <c r="H53" s="71" t="s">
        <v>19</v>
      </c>
      <c r="I53" s="73" t="s">
        <v>35</v>
      </c>
      <c r="J53" s="73" t="s">
        <v>41</v>
      </c>
      <c r="K53" s="77" t="s">
        <v>35</v>
      </c>
      <c r="L53" s="131">
        <v>16.059999999999999</v>
      </c>
      <c r="M53" s="74">
        <f>L53*D53</f>
        <v>16.059999999999999</v>
      </c>
      <c r="O53" s="84"/>
      <c r="S53" s="205"/>
    </row>
    <row r="54" spans="1:19" s="5" customFormat="1" ht="15.75" thickBot="1" x14ac:dyDescent="0.25">
      <c r="A54" s="79"/>
      <c r="B54" s="63" t="s">
        <v>40</v>
      </c>
      <c r="C54" s="64"/>
      <c r="D54" s="65">
        <v>1</v>
      </c>
      <c r="E54" s="65"/>
      <c r="F54" s="66"/>
      <c r="G54" s="67" t="s">
        <v>151</v>
      </c>
      <c r="H54" s="65" t="s">
        <v>19</v>
      </c>
      <c r="I54" s="67" t="s">
        <v>59</v>
      </c>
      <c r="J54" s="67" t="s">
        <v>41</v>
      </c>
      <c r="K54" s="75" t="s">
        <v>60</v>
      </c>
      <c r="L54" s="129">
        <v>5</v>
      </c>
      <c r="M54" s="68">
        <f>L54*D54</f>
        <v>5</v>
      </c>
      <c r="N54" s="1"/>
      <c r="O54" s="80"/>
      <c r="Q54" s="81"/>
      <c r="S54" s="205"/>
    </row>
    <row r="55" spans="1:19" s="5" customFormat="1" ht="14.25" customHeight="1" thickBot="1" x14ac:dyDescent="0.25">
      <c r="A55" s="1"/>
      <c r="B55" s="160" t="s">
        <v>40</v>
      </c>
      <c r="C55" s="191"/>
      <c r="D55" s="161">
        <v>1</v>
      </c>
      <c r="E55" s="95"/>
      <c r="F55" s="59"/>
      <c r="G55" s="46" t="s">
        <v>206</v>
      </c>
      <c r="H55" s="95" t="s">
        <v>208</v>
      </c>
      <c r="I55" s="46" t="s">
        <v>207</v>
      </c>
      <c r="J55" s="46" t="s">
        <v>41</v>
      </c>
      <c r="K55" s="47" t="s">
        <v>207</v>
      </c>
      <c r="L55" s="126">
        <v>12.38</v>
      </c>
      <c r="M55" s="48">
        <f>L55*D55</f>
        <v>12.38</v>
      </c>
      <c r="N55" s="1"/>
      <c r="O55" s="80"/>
      <c r="Q55" s="81"/>
      <c r="S55" s="205"/>
    </row>
    <row r="56" spans="1:19" s="5" customFormat="1" ht="15.75" thickBot="1" x14ac:dyDescent="0.25">
      <c r="A56" s="1"/>
      <c r="B56" s="160" t="s">
        <v>40</v>
      </c>
      <c r="C56" s="192"/>
      <c r="D56" s="85">
        <v>1</v>
      </c>
      <c r="E56" s="96"/>
      <c r="F56" s="51"/>
      <c r="G56" s="51" t="s">
        <v>209</v>
      </c>
      <c r="H56" s="95" t="s">
        <v>208</v>
      </c>
      <c r="I56" s="46" t="s">
        <v>33</v>
      </c>
      <c r="J56" s="51" t="s">
        <v>41</v>
      </c>
      <c r="K56" s="47" t="s">
        <v>33</v>
      </c>
      <c r="L56" s="127">
        <v>3.07</v>
      </c>
      <c r="M56" s="52">
        <f>L56*D56</f>
        <v>3.07</v>
      </c>
      <c r="N56" s="1"/>
      <c r="O56" s="80"/>
      <c r="Q56" s="81"/>
      <c r="S56" s="205"/>
    </row>
    <row r="57" spans="1:19" ht="15.75" thickBot="1" x14ac:dyDescent="0.25">
      <c r="B57" s="160" t="s">
        <v>40</v>
      </c>
      <c r="D57" s="3">
        <v>1</v>
      </c>
      <c r="G57" s="1" t="s">
        <v>211</v>
      </c>
      <c r="H57" s="3" t="s">
        <v>58</v>
      </c>
      <c r="I57" s="1" t="s">
        <v>96</v>
      </c>
      <c r="J57" s="1" t="s">
        <v>210</v>
      </c>
      <c r="K57" s="47" t="s">
        <v>96</v>
      </c>
      <c r="L57" s="1">
        <v>0</v>
      </c>
      <c r="M57" s="52">
        <f>L57*D57</f>
        <v>0</v>
      </c>
    </row>
    <row r="58" spans="1:19" ht="15.75" thickBot="1" x14ac:dyDescent="0.25">
      <c r="B58" s="160" t="s">
        <v>40</v>
      </c>
      <c r="D58" s="3">
        <v>1</v>
      </c>
      <c r="G58" s="1" t="s">
        <v>212</v>
      </c>
      <c r="H58" s="3" t="s">
        <v>58</v>
      </c>
      <c r="I58" s="1" t="s">
        <v>96</v>
      </c>
      <c r="J58" s="1" t="s">
        <v>213</v>
      </c>
      <c r="K58" s="47" t="s">
        <v>96</v>
      </c>
      <c r="L58" s="1">
        <v>0</v>
      </c>
      <c r="M58" s="24">
        <f>L58*D58</f>
        <v>0</v>
      </c>
    </row>
    <row r="59" spans="1:19" s="5" customFormat="1" ht="17.25" customHeight="1" thickBot="1" x14ac:dyDescent="0.25">
      <c r="A59" s="1"/>
      <c r="B59" s="4"/>
      <c r="C59" s="4"/>
      <c r="D59" s="3"/>
      <c r="E59" s="3"/>
      <c r="F59" s="1"/>
      <c r="G59" s="1"/>
      <c r="H59" s="3"/>
      <c r="I59" s="1"/>
      <c r="J59" s="1"/>
      <c r="K59" s="139" t="s">
        <v>62</v>
      </c>
      <c r="L59" s="142"/>
      <c r="M59" s="141">
        <f>SUM(M8:M56)</f>
        <v>6322.21</v>
      </c>
      <c r="N59" s="1"/>
      <c r="O59" s="80"/>
      <c r="Q59" s="81"/>
      <c r="S59" s="205"/>
    </row>
    <row r="60" spans="1:19" s="5" customFormat="1" ht="18.75" customHeight="1" thickBot="1" x14ac:dyDescent="0.25">
      <c r="A60" s="1"/>
      <c r="B60" s="99" t="s">
        <v>37</v>
      </c>
      <c r="C60" s="4"/>
      <c r="D60" s="3"/>
      <c r="E60" s="3"/>
      <c r="F60" s="1"/>
      <c r="G60" s="1"/>
      <c r="H60" s="3"/>
      <c r="I60" s="1"/>
      <c r="J60" s="1"/>
      <c r="K60" s="1"/>
      <c r="L60" s="1"/>
      <c r="M60" s="1"/>
      <c r="N60" s="1"/>
      <c r="O60" s="80"/>
      <c r="Q60" s="81"/>
      <c r="S60" s="205"/>
    </row>
    <row r="61" spans="1:19" s="5" customFormat="1" ht="15" customHeight="1" x14ac:dyDescent="0.2">
      <c r="A61" s="1"/>
      <c r="B61" s="215" t="s">
        <v>69</v>
      </c>
      <c r="C61" s="221"/>
      <c r="D61" s="219">
        <v>1</v>
      </c>
      <c r="E61" s="29"/>
      <c r="F61" s="118"/>
      <c r="G61" s="31" t="s">
        <v>68</v>
      </c>
      <c r="H61" s="29" t="s">
        <v>38</v>
      </c>
      <c r="I61" s="31" t="s">
        <v>22</v>
      </c>
      <c r="J61" s="31" t="s">
        <v>39</v>
      </c>
      <c r="K61" s="94" t="s">
        <v>22</v>
      </c>
      <c r="L61" s="31">
        <v>20.9</v>
      </c>
      <c r="M61" s="33">
        <f t="shared" ref="M61:M63" si="1">L61*D61</f>
        <v>20.9</v>
      </c>
      <c r="N61" s="1"/>
      <c r="O61" s="80"/>
      <c r="Q61" s="81"/>
      <c r="R61" s="205"/>
      <c r="S61" s="205"/>
    </row>
    <row r="62" spans="1:19" ht="15.75" thickBot="1" x14ac:dyDescent="0.25">
      <c r="B62" s="216"/>
      <c r="C62" s="222"/>
      <c r="D62" s="220"/>
      <c r="E62" s="134"/>
      <c r="F62" s="135"/>
      <c r="G62" s="42" t="s">
        <v>73</v>
      </c>
      <c r="H62" s="136"/>
      <c r="I62" s="43"/>
      <c r="J62" s="43"/>
      <c r="K62" s="137"/>
      <c r="L62" s="43"/>
      <c r="M62" s="44"/>
      <c r="S62" s="205"/>
    </row>
    <row r="63" spans="1:19" ht="15.75" customHeight="1" x14ac:dyDescent="0.2">
      <c r="B63" s="206" t="s">
        <v>71</v>
      </c>
      <c r="C63" s="208"/>
      <c r="D63" s="210">
        <v>2</v>
      </c>
      <c r="E63" s="95"/>
      <c r="F63" s="119"/>
      <c r="G63" s="46" t="s">
        <v>70</v>
      </c>
      <c r="H63" s="95" t="s">
        <v>38</v>
      </c>
      <c r="I63" s="46" t="s">
        <v>22</v>
      </c>
      <c r="J63" s="46" t="s">
        <v>39</v>
      </c>
      <c r="K63" s="120" t="s">
        <v>22</v>
      </c>
      <c r="L63" s="46">
        <v>5.49</v>
      </c>
      <c r="M63" s="48">
        <f t="shared" si="1"/>
        <v>10.98</v>
      </c>
      <c r="R63" s="205"/>
      <c r="S63" s="205"/>
    </row>
    <row r="64" spans="1:19" ht="15.75" thickBot="1" x14ac:dyDescent="0.25">
      <c r="B64" s="207"/>
      <c r="C64" s="209"/>
      <c r="D64" s="211"/>
      <c r="E64" s="96"/>
      <c r="F64" s="121"/>
      <c r="G64" s="122" t="s">
        <v>72</v>
      </c>
      <c r="H64" s="62"/>
      <c r="I64" s="51"/>
      <c r="J64" s="51"/>
      <c r="K64" s="123"/>
      <c r="L64" s="51"/>
      <c r="M64" s="52"/>
      <c r="S64" s="205"/>
    </row>
    <row r="65" spans="2:19" ht="15" customHeight="1" thickBot="1" x14ac:dyDescent="0.25">
      <c r="K65" s="139" t="s">
        <v>62</v>
      </c>
      <c r="L65" s="140"/>
      <c r="M65" s="141">
        <f>SUM(M61:M64)</f>
        <v>31.88</v>
      </c>
      <c r="S65" s="205"/>
    </row>
    <row r="66" spans="2:19" ht="16.5" customHeight="1" thickBot="1" x14ac:dyDescent="0.25">
      <c r="B66" s="86" t="s">
        <v>10</v>
      </c>
      <c r="C66" s="86"/>
      <c r="D66" s="87"/>
      <c r="E66" s="87"/>
      <c r="F66" s="88"/>
      <c r="G66" s="88"/>
      <c r="H66" s="89"/>
      <c r="I66" s="87"/>
      <c r="J66" s="87"/>
      <c r="K66" s="88"/>
      <c r="S66" s="205"/>
    </row>
    <row r="67" spans="2:19" ht="15.75" thickBot="1" x14ac:dyDescent="0.25">
      <c r="B67" s="63" t="s">
        <v>40</v>
      </c>
      <c r="C67" s="100"/>
      <c r="D67" s="65">
        <v>4</v>
      </c>
      <c r="E67" s="65"/>
      <c r="F67" s="101"/>
      <c r="G67" s="101" t="s">
        <v>130</v>
      </c>
      <c r="H67" s="102" t="s">
        <v>31</v>
      </c>
      <c r="I67" s="101" t="s">
        <v>35</v>
      </c>
      <c r="J67" s="101" t="s">
        <v>41</v>
      </c>
      <c r="K67" s="103" t="s">
        <v>35</v>
      </c>
      <c r="L67" s="129">
        <v>8.84</v>
      </c>
      <c r="M67" s="68">
        <f t="shared" ref="M67:M90" si="2">L67*D67</f>
        <v>35.36</v>
      </c>
      <c r="S67" s="205"/>
    </row>
    <row r="68" spans="2:19" ht="15.75" thickBot="1" x14ac:dyDescent="0.25">
      <c r="B68" s="104" t="s">
        <v>40</v>
      </c>
      <c r="C68" s="105"/>
      <c r="D68" s="106">
        <v>56</v>
      </c>
      <c r="E68" s="106"/>
      <c r="F68" s="107"/>
      <c r="G68" s="107" t="s">
        <v>42</v>
      </c>
      <c r="H68" s="108" t="s">
        <v>31</v>
      </c>
      <c r="I68" s="107" t="s">
        <v>35</v>
      </c>
      <c r="J68" s="107" t="s">
        <v>83</v>
      </c>
      <c r="K68" s="109" t="s">
        <v>35</v>
      </c>
      <c r="L68" s="138">
        <v>0.4</v>
      </c>
      <c r="M68" s="169">
        <f t="shared" si="2"/>
        <v>22.400000000000002</v>
      </c>
      <c r="S68" s="205"/>
    </row>
    <row r="69" spans="2:19" ht="15" x14ac:dyDescent="0.2">
      <c r="B69" s="90" t="s">
        <v>40</v>
      </c>
      <c r="C69" s="91"/>
      <c r="D69" s="29">
        <v>6</v>
      </c>
      <c r="E69" s="29"/>
      <c r="F69" s="92"/>
      <c r="G69" s="92" t="s">
        <v>148</v>
      </c>
      <c r="H69" s="93" t="s">
        <v>52</v>
      </c>
      <c r="I69" s="92" t="s">
        <v>33</v>
      </c>
      <c r="J69" s="92" t="s">
        <v>149</v>
      </c>
      <c r="K69" s="94" t="s">
        <v>33</v>
      </c>
      <c r="L69" s="31">
        <v>1.84</v>
      </c>
      <c r="M69" s="33">
        <f t="shared" si="2"/>
        <v>11.040000000000001</v>
      </c>
      <c r="S69" s="205"/>
    </row>
    <row r="70" spans="2:19" ht="15.75" thickBot="1" x14ac:dyDescent="0.25">
      <c r="B70" s="110"/>
      <c r="C70" s="111"/>
      <c r="D70" s="54"/>
      <c r="E70" s="54"/>
      <c r="F70" s="112"/>
      <c r="G70" s="112"/>
      <c r="H70" s="55" t="s">
        <v>52</v>
      </c>
      <c r="I70" s="121" t="s">
        <v>22</v>
      </c>
      <c r="J70" s="112" t="s">
        <v>150</v>
      </c>
      <c r="K70" s="203" t="s">
        <v>22</v>
      </c>
      <c r="L70" s="56"/>
      <c r="M70" s="57"/>
      <c r="S70" s="205"/>
    </row>
    <row r="71" spans="2:19" ht="15.75" thickBot="1" x14ac:dyDescent="0.25">
      <c r="B71" s="104" t="s">
        <v>40</v>
      </c>
      <c r="C71" s="105"/>
      <c r="D71" s="106">
        <v>20</v>
      </c>
      <c r="E71" s="106"/>
      <c r="F71" s="107"/>
      <c r="G71" s="107" t="s">
        <v>29</v>
      </c>
      <c r="H71" s="108" t="s">
        <v>31</v>
      </c>
      <c r="I71" s="107" t="s">
        <v>22</v>
      </c>
      <c r="J71" s="107" t="s">
        <v>84</v>
      </c>
      <c r="K71" s="109" t="s">
        <v>22</v>
      </c>
      <c r="L71" s="138">
        <v>1.1000000000000001</v>
      </c>
      <c r="M71" s="171">
        <f t="shared" si="2"/>
        <v>22</v>
      </c>
      <c r="S71" s="205"/>
    </row>
    <row r="72" spans="2:19" ht="15" x14ac:dyDescent="0.2">
      <c r="B72" s="90" t="s">
        <v>40</v>
      </c>
      <c r="C72" s="91"/>
      <c r="D72" s="29">
        <v>4</v>
      </c>
      <c r="E72" s="29"/>
      <c r="F72" s="92"/>
      <c r="G72" s="92" t="s">
        <v>43</v>
      </c>
      <c r="H72" s="93" t="s">
        <v>108</v>
      </c>
      <c r="I72" s="92" t="s">
        <v>35</v>
      </c>
      <c r="J72" s="92" t="s">
        <v>41</v>
      </c>
      <c r="K72" s="94" t="s">
        <v>35</v>
      </c>
      <c r="L72" s="124">
        <v>5.27</v>
      </c>
      <c r="M72" s="33">
        <f t="shared" si="2"/>
        <v>21.08</v>
      </c>
      <c r="S72" s="205"/>
    </row>
    <row r="73" spans="2:19" ht="15.75" thickBot="1" x14ac:dyDescent="0.25">
      <c r="B73" s="110"/>
      <c r="C73" s="111"/>
      <c r="D73" s="54"/>
      <c r="E73" s="54"/>
      <c r="F73" s="112"/>
      <c r="G73" s="112"/>
      <c r="H73" s="55" t="s">
        <v>108</v>
      </c>
      <c r="I73" s="112" t="s">
        <v>22</v>
      </c>
      <c r="J73" s="112" t="s">
        <v>41</v>
      </c>
      <c r="K73" s="113" t="s">
        <v>22</v>
      </c>
      <c r="L73" s="128"/>
      <c r="M73" s="57"/>
      <c r="S73" s="205"/>
    </row>
    <row r="74" spans="2:19" ht="15.75" thickBot="1" x14ac:dyDescent="0.25">
      <c r="B74" s="104" t="s">
        <v>40</v>
      </c>
      <c r="C74" s="105"/>
      <c r="D74" s="106">
        <v>8</v>
      </c>
      <c r="E74" s="106"/>
      <c r="F74" s="107"/>
      <c r="G74" s="107" t="s">
        <v>123</v>
      </c>
      <c r="H74" s="108" t="s">
        <v>31</v>
      </c>
      <c r="I74" s="107" t="s">
        <v>35</v>
      </c>
      <c r="J74" s="107" t="s">
        <v>41</v>
      </c>
      <c r="K74" s="109" t="s">
        <v>35</v>
      </c>
      <c r="L74" s="138">
        <v>5.08</v>
      </c>
      <c r="M74" s="74">
        <f t="shared" si="2"/>
        <v>40.64</v>
      </c>
      <c r="S74" s="205"/>
    </row>
    <row r="75" spans="2:19" ht="15.75" thickBot="1" x14ac:dyDescent="0.25">
      <c r="B75" s="63" t="s">
        <v>40</v>
      </c>
      <c r="C75" s="100"/>
      <c r="D75" s="65">
        <v>6</v>
      </c>
      <c r="E75" s="65"/>
      <c r="F75" s="101"/>
      <c r="G75" s="101" t="s">
        <v>122</v>
      </c>
      <c r="H75" s="102" t="s">
        <v>32</v>
      </c>
      <c r="I75" s="101" t="s">
        <v>35</v>
      </c>
      <c r="J75" s="101" t="s">
        <v>41</v>
      </c>
      <c r="K75" s="94" t="s">
        <v>35</v>
      </c>
      <c r="L75" s="129">
        <v>2</v>
      </c>
      <c r="M75" s="68">
        <f t="shared" si="2"/>
        <v>12</v>
      </c>
      <c r="S75" s="205"/>
    </row>
    <row r="76" spans="2:19" ht="15.75" thickBot="1" x14ac:dyDescent="0.25">
      <c r="B76" s="104" t="s">
        <v>40</v>
      </c>
      <c r="C76" s="105"/>
      <c r="D76" s="106">
        <v>20</v>
      </c>
      <c r="E76" s="106"/>
      <c r="F76" s="107"/>
      <c r="G76" s="107" t="s">
        <v>82</v>
      </c>
      <c r="H76" s="108" t="s">
        <v>32</v>
      </c>
      <c r="I76" s="107" t="s">
        <v>22</v>
      </c>
      <c r="J76" s="107" t="s">
        <v>41</v>
      </c>
      <c r="K76" s="109" t="s">
        <v>22</v>
      </c>
      <c r="L76" s="138">
        <v>0.47</v>
      </c>
      <c r="M76" s="169">
        <f t="shared" si="2"/>
        <v>9.3999999999999986</v>
      </c>
      <c r="S76" s="205"/>
    </row>
    <row r="77" spans="2:19" ht="15.75" thickBot="1" x14ac:dyDescent="0.25">
      <c r="B77" s="90" t="s">
        <v>40</v>
      </c>
      <c r="C77" s="91"/>
      <c r="D77" s="29">
        <v>24</v>
      </c>
      <c r="E77" s="29"/>
      <c r="F77" s="92"/>
      <c r="G77" s="92" t="s">
        <v>104</v>
      </c>
      <c r="H77" s="93" t="s">
        <v>32</v>
      </c>
      <c r="I77" s="92" t="s">
        <v>22</v>
      </c>
      <c r="J77" s="92" t="s">
        <v>44</v>
      </c>
      <c r="K77" s="94" t="s">
        <v>22</v>
      </c>
      <c r="L77" s="31">
        <v>2</v>
      </c>
      <c r="M77" s="33">
        <f t="shared" si="2"/>
        <v>48</v>
      </c>
      <c r="S77" s="205"/>
    </row>
    <row r="78" spans="2:19" ht="15.75" thickBot="1" x14ac:dyDescent="0.25">
      <c r="B78" s="110"/>
      <c r="C78" s="111"/>
      <c r="D78" s="54"/>
      <c r="E78" s="54"/>
      <c r="F78" s="112"/>
      <c r="G78" s="112"/>
      <c r="H78" s="55" t="s">
        <v>32</v>
      </c>
      <c r="I78" s="112" t="s">
        <v>35</v>
      </c>
      <c r="J78" s="112" t="s">
        <v>41</v>
      </c>
      <c r="K78" s="94" t="s">
        <v>35</v>
      </c>
      <c r="L78" s="56"/>
      <c r="M78" s="57"/>
      <c r="S78" s="205"/>
    </row>
    <row r="79" spans="2:19" ht="15.75" thickBot="1" x14ac:dyDescent="0.25">
      <c r="B79" s="104" t="s">
        <v>40</v>
      </c>
      <c r="C79" s="105"/>
      <c r="D79" s="106">
        <v>16</v>
      </c>
      <c r="E79" s="106"/>
      <c r="F79" s="107"/>
      <c r="G79" s="107" t="s">
        <v>30</v>
      </c>
      <c r="H79" s="108" t="s">
        <v>45</v>
      </c>
      <c r="I79" s="107" t="s">
        <v>22</v>
      </c>
      <c r="J79" s="107" t="s">
        <v>64</v>
      </c>
      <c r="K79" s="117" t="s">
        <v>22</v>
      </c>
      <c r="L79" s="138">
        <v>0.44</v>
      </c>
      <c r="M79" s="171">
        <f t="shared" si="2"/>
        <v>7.04</v>
      </c>
      <c r="S79" s="205"/>
    </row>
    <row r="80" spans="2:19" ht="15.75" thickBot="1" x14ac:dyDescent="0.25">
      <c r="B80" s="63" t="s">
        <v>40</v>
      </c>
      <c r="C80" s="100"/>
      <c r="D80" s="65">
        <v>32</v>
      </c>
      <c r="E80" s="65"/>
      <c r="F80" s="101"/>
      <c r="G80" s="101" t="s">
        <v>85</v>
      </c>
      <c r="H80" s="102" t="s">
        <v>48</v>
      </c>
      <c r="I80" s="101" t="s">
        <v>35</v>
      </c>
      <c r="J80" s="101" t="s">
        <v>41</v>
      </c>
      <c r="K80" s="103" t="s">
        <v>35</v>
      </c>
      <c r="L80" s="129">
        <v>2.08</v>
      </c>
      <c r="M80" s="68">
        <f t="shared" si="2"/>
        <v>66.56</v>
      </c>
      <c r="S80" s="205"/>
    </row>
    <row r="81" spans="2:19" ht="15.75" thickBot="1" x14ac:dyDescent="0.25">
      <c r="B81" s="104" t="s">
        <v>40</v>
      </c>
      <c r="C81" s="105"/>
      <c r="D81" s="106">
        <v>4</v>
      </c>
      <c r="E81" s="106"/>
      <c r="F81" s="107"/>
      <c r="G81" s="107" t="s">
        <v>46</v>
      </c>
      <c r="H81" s="108" t="s">
        <v>45</v>
      </c>
      <c r="I81" s="107" t="s">
        <v>22</v>
      </c>
      <c r="J81" s="107" t="s">
        <v>47</v>
      </c>
      <c r="K81" s="109" t="s">
        <v>22</v>
      </c>
      <c r="L81" s="138">
        <v>0.12</v>
      </c>
      <c r="M81" s="169">
        <f t="shared" si="2"/>
        <v>0.48</v>
      </c>
      <c r="S81" s="205"/>
    </row>
    <row r="82" spans="2:19" ht="15.75" thickBot="1" x14ac:dyDescent="0.25">
      <c r="B82" s="69" t="s">
        <v>40</v>
      </c>
      <c r="C82" s="184"/>
      <c r="D82" s="71">
        <v>14</v>
      </c>
      <c r="E82" s="71"/>
      <c r="F82" s="185"/>
      <c r="G82" s="185" t="s">
        <v>75</v>
      </c>
      <c r="H82" s="186" t="s">
        <v>45</v>
      </c>
      <c r="I82" s="185" t="s">
        <v>22</v>
      </c>
      <c r="J82" s="185" t="s">
        <v>103</v>
      </c>
      <c r="K82" s="109" t="s">
        <v>22</v>
      </c>
      <c r="L82" s="131">
        <v>0.8</v>
      </c>
      <c r="M82" s="74">
        <f t="shared" si="2"/>
        <v>11.200000000000001</v>
      </c>
      <c r="S82" s="205"/>
    </row>
    <row r="83" spans="2:19" ht="15.75" thickBot="1" x14ac:dyDescent="0.25">
      <c r="B83" s="63" t="s">
        <v>40</v>
      </c>
      <c r="C83" s="100"/>
      <c r="D83" s="65">
        <v>14</v>
      </c>
      <c r="E83" s="65"/>
      <c r="F83" s="101"/>
      <c r="G83" s="101" t="s">
        <v>74</v>
      </c>
      <c r="H83" s="102" t="s">
        <v>32</v>
      </c>
      <c r="I83" s="101" t="s">
        <v>22</v>
      </c>
      <c r="J83" s="101" t="s">
        <v>41</v>
      </c>
      <c r="K83" s="103" t="s">
        <v>22</v>
      </c>
      <c r="L83" s="129">
        <v>1.1599999999999999</v>
      </c>
      <c r="M83" s="68">
        <f t="shared" si="2"/>
        <v>16.239999999999998</v>
      </c>
      <c r="S83" s="205"/>
    </row>
    <row r="84" spans="2:19" ht="15.75" thickBot="1" x14ac:dyDescent="0.25">
      <c r="B84" s="104" t="s">
        <v>40</v>
      </c>
      <c r="C84" s="105"/>
      <c r="D84" s="106">
        <v>8</v>
      </c>
      <c r="E84" s="106"/>
      <c r="F84" s="107"/>
      <c r="G84" s="107" t="s">
        <v>76</v>
      </c>
      <c r="H84" s="108" t="s">
        <v>48</v>
      </c>
      <c r="I84" s="107" t="s">
        <v>22</v>
      </c>
      <c r="J84" s="107" t="s">
        <v>77</v>
      </c>
      <c r="K84" s="109" t="s">
        <v>22</v>
      </c>
      <c r="L84" s="138">
        <v>2.09</v>
      </c>
      <c r="M84" s="74">
        <f t="shared" si="2"/>
        <v>16.72</v>
      </c>
      <c r="S84" s="205"/>
    </row>
    <row r="85" spans="2:19" ht="15.75" thickBot="1" x14ac:dyDescent="0.25">
      <c r="B85" s="63" t="s">
        <v>40</v>
      </c>
      <c r="C85" s="100"/>
      <c r="D85" s="65">
        <v>4</v>
      </c>
      <c r="E85" s="65"/>
      <c r="F85" s="101"/>
      <c r="G85" s="101" t="s">
        <v>28</v>
      </c>
      <c r="H85" s="102" t="s">
        <v>32</v>
      </c>
      <c r="I85" s="101" t="s">
        <v>22</v>
      </c>
      <c r="J85" s="101" t="s">
        <v>49</v>
      </c>
      <c r="K85" s="103" t="s">
        <v>22</v>
      </c>
      <c r="L85" s="129">
        <v>2.9</v>
      </c>
      <c r="M85" s="68">
        <f t="shared" si="2"/>
        <v>11.6</v>
      </c>
      <c r="S85" s="205"/>
    </row>
    <row r="86" spans="2:19" ht="15.75" thickBot="1" x14ac:dyDescent="0.25">
      <c r="B86" s="104" t="s">
        <v>40</v>
      </c>
      <c r="C86" s="108"/>
      <c r="D86" s="106">
        <v>16</v>
      </c>
      <c r="E86" s="106"/>
      <c r="F86" s="114"/>
      <c r="G86" s="114" t="s">
        <v>50</v>
      </c>
      <c r="H86" s="108" t="s">
        <v>32</v>
      </c>
      <c r="I86" s="107" t="s">
        <v>22</v>
      </c>
      <c r="J86" s="114" t="s">
        <v>51</v>
      </c>
      <c r="K86" s="109" t="s">
        <v>22</v>
      </c>
      <c r="L86" s="138">
        <v>0.6</v>
      </c>
      <c r="M86" s="74">
        <f t="shared" si="2"/>
        <v>9.6</v>
      </c>
      <c r="S86" s="205"/>
    </row>
    <row r="87" spans="2:19" ht="15.75" thickBot="1" x14ac:dyDescent="0.25">
      <c r="B87" s="63" t="s">
        <v>40</v>
      </c>
      <c r="C87" s="102"/>
      <c r="D87" s="65">
        <v>12</v>
      </c>
      <c r="E87" s="65"/>
      <c r="F87" s="67"/>
      <c r="G87" s="67" t="s">
        <v>78</v>
      </c>
      <c r="H87" s="102" t="s">
        <v>52</v>
      </c>
      <c r="I87" s="101" t="s">
        <v>22</v>
      </c>
      <c r="J87" s="67" t="s">
        <v>79</v>
      </c>
      <c r="K87" s="103" t="s">
        <v>22</v>
      </c>
      <c r="L87" s="129">
        <v>6.53</v>
      </c>
      <c r="M87" s="68">
        <f t="shared" si="2"/>
        <v>78.36</v>
      </c>
      <c r="S87" s="205"/>
    </row>
    <row r="88" spans="2:19" ht="15.75" thickBot="1" x14ac:dyDescent="0.25">
      <c r="B88" s="104" t="s">
        <v>40</v>
      </c>
      <c r="C88" s="108"/>
      <c r="D88" s="106">
        <v>4</v>
      </c>
      <c r="E88" s="106"/>
      <c r="F88" s="114"/>
      <c r="G88" s="114" t="s">
        <v>80</v>
      </c>
      <c r="H88" s="108" t="s">
        <v>52</v>
      </c>
      <c r="I88" s="107" t="s">
        <v>22</v>
      </c>
      <c r="J88" s="114" t="s">
        <v>81</v>
      </c>
      <c r="K88" s="109" t="s">
        <v>22</v>
      </c>
      <c r="L88" s="138">
        <v>3.7</v>
      </c>
      <c r="M88" s="74">
        <f t="shared" si="2"/>
        <v>14.8</v>
      </c>
      <c r="S88" s="205"/>
    </row>
    <row r="89" spans="2:19" ht="15.75" thickBot="1" x14ac:dyDescent="0.25">
      <c r="B89" s="63" t="s">
        <v>40</v>
      </c>
      <c r="C89" s="102"/>
      <c r="D89" s="65">
        <v>4</v>
      </c>
      <c r="E89" s="65"/>
      <c r="F89" s="67"/>
      <c r="G89" s="67" t="s">
        <v>105</v>
      </c>
      <c r="H89" s="65" t="s">
        <v>31</v>
      </c>
      <c r="I89" s="101" t="s">
        <v>35</v>
      </c>
      <c r="J89" s="67" t="s">
        <v>41</v>
      </c>
      <c r="K89" s="103" t="s">
        <v>35</v>
      </c>
      <c r="L89" s="129">
        <v>1</v>
      </c>
      <c r="M89" s="68">
        <f t="shared" si="2"/>
        <v>4</v>
      </c>
      <c r="S89" s="205"/>
    </row>
    <row r="90" spans="2:19" ht="15.75" thickBot="1" x14ac:dyDescent="0.25">
      <c r="B90" s="60" t="s">
        <v>40</v>
      </c>
      <c r="C90" s="115"/>
      <c r="D90" s="85">
        <v>1</v>
      </c>
      <c r="E90" s="85"/>
      <c r="F90" s="97"/>
      <c r="G90" s="97" t="s">
        <v>111</v>
      </c>
      <c r="H90" s="85" t="s">
        <v>19</v>
      </c>
      <c r="I90" s="116" t="s">
        <v>22</v>
      </c>
      <c r="J90" s="97" t="s">
        <v>110</v>
      </c>
      <c r="K90" s="117" t="s">
        <v>22</v>
      </c>
      <c r="L90" s="130">
        <v>5.6</v>
      </c>
      <c r="M90" s="74">
        <f t="shared" si="2"/>
        <v>5.6</v>
      </c>
      <c r="S90" s="205"/>
    </row>
    <row r="91" spans="2:19" ht="15" thickBot="1" x14ac:dyDescent="0.25">
      <c r="B91" s="4"/>
      <c r="C91" s="4"/>
      <c r="F91" s="1"/>
      <c r="K91" s="139" t="s">
        <v>62</v>
      </c>
      <c r="L91" s="140"/>
      <c r="M91" s="141">
        <f>SUM(M67:M90)</f>
        <v>464.12000000000006</v>
      </c>
      <c r="S91" s="205"/>
    </row>
    <row r="92" spans="2:19" x14ac:dyDescent="0.2">
      <c r="B92" s="4"/>
      <c r="C92" s="4"/>
      <c r="S92" s="205"/>
    </row>
    <row r="94" spans="2:19" x14ac:dyDescent="0.2">
      <c r="B94" s="4"/>
      <c r="C94" s="4"/>
      <c r="S94" s="205"/>
    </row>
    <row r="95" spans="2:19" x14ac:dyDescent="0.2">
      <c r="B95" s="4"/>
      <c r="C95" s="4"/>
      <c r="S95" s="205"/>
    </row>
    <row r="96" spans="2:19" x14ac:dyDescent="0.2">
      <c r="B96" s="4"/>
      <c r="C96" s="4"/>
      <c r="S96" s="205"/>
    </row>
    <row r="97" spans="2:19" ht="15" thickBot="1" x14ac:dyDescent="0.25">
      <c r="B97" s="86" t="s">
        <v>89</v>
      </c>
      <c r="C97" s="4"/>
      <c r="S97" s="205"/>
    </row>
    <row r="98" spans="2:19" ht="15.75" thickBot="1" x14ac:dyDescent="0.25">
      <c r="B98" s="63" t="s">
        <v>40</v>
      </c>
      <c r="C98" s="100"/>
      <c r="D98" s="65">
        <v>1</v>
      </c>
      <c r="E98" s="65"/>
      <c r="F98" s="101"/>
      <c r="G98" s="101" t="s">
        <v>91</v>
      </c>
      <c r="H98" s="65" t="s">
        <v>19</v>
      </c>
      <c r="I98" s="101" t="s">
        <v>22</v>
      </c>
      <c r="J98" s="101" t="s">
        <v>90</v>
      </c>
      <c r="K98" s="103" t="s">
        <v>22</v>
      </c>
      <c r="L98" s="129">
        <v>50</v>
      </c>
      <c r="M98" s="68">
        <f t="shared" ref="M98" si="3">L98*D98</f>
        <v>50</v>
      </c>
      <c r="S98" s="205"/>
    </row>
    <row r="99" spans="2:19" ht="15.75" thickBot="1" x14ac:dyDescent="0.25">
      <c r="B99" s="63" t="s">
        <v>40</v>
      </c>
      <c r="C99" s="100"/>
      <c r="D99" s="65">
        <v>1</v>
      </c>
      <c r="E99" s="65"/>
      <c r="F99" s="101"/>
      <c r="G99" s="101" t="s">
        <v>92</v>
      </c>
      <c r="H99" s="65" t="s">
        <v>19</v>
      </c>
      <c r="I99" s="101" t="s">
        <v>22</v>
      </c>
      <c r="J99" s="101" t="s">
        <v>90</v>
      </c>
      <c r="K99" s="103" t="s">
        <v>22</v>
      </c>
      <c r="L99" s="129">
        <v>50</v>
      </c>
      <c r="M99" s="68">
        <f t="shared" ref="M99" si="4">L99*D99</f>
        <v>50</v>
      </c>
      <c r="S99" s="205"/>
    </row>
    <row r="100" spans="2:19" ht="15.75" thickBot="1" x14ac:dyDescent="0.25">
      <c r="B100" s="158" t="s">
        <v>40</v>
      </c>
      <c r="C100" s="162"/>
      <c r="D100" s="159">
        <v>1</v>
      </c>
      <c r="E100" s="159"/>
      <c r="F100" s="163"/>
      <c r="G100" s="163" t="s">
        <v>94</v>
      </c>
      <c r="H100" s="159" t="s">
        <v>19</v>
      </c>
      <c r="I100" s="163" t="s">
        <v>22</v>
      </c>
      <c r="J100" s="163" t="s">
        <v>93</v>
      </c>
      <c r="K100" s="175" t="s">
        <v>22</v>
      </c>
      <c r="L100" s="164">
        <v>50</v>
      </c>
      <c r="M100" s="165">
        <f t="shared" ref="M100" si="5">L100*D100</f>
        <v>50</v>
      </c>
      <c r="S100" s="205"/>
    </row>
    <row r="101" spans="2:19" ht="15" x14ac:dyDescent="0.2">
      <c r="B101" s="90" t="s">
        <v>40</v>
      </c>
      <c r="C101" s="91"/>
      <c r="D101" s="29">
        <v>1</v>
      </c>
      <c r="E101" s="29"/>
      <c r="F101" s="92"/>
      <c r="G101" s="92" t="s">
        <v>95</v>
      </c>
      <c r="H101" s="29" t="s">
        <v>19</v>
      </c>
      <c r="I101" s="92" t="s">
        <v>96</v>
      </c>
      <c r="J101" s="92" t="s">
        <v>97</v>
      </c>
      <c r="K101" s="94" t="s">
        <v>96</v>
      </c>
      <c r="L101" s="31">
        <v>50</v>
      </c>
      <c r="M101" s="33">
        <f t="shared" ref="M101" si="6">L101*D101</f>
        <v>50</v>
      </c>
      <c r="S101" s="205"/>
    </row>
    <row r="102" spans="2:19" ht="15.75" thickBot="1" x14ac:dyDescent="0.25">
      <c r="B102" s="110"/>
      <c r="C102" s="111"/>
      <c r="D102" s="54"/>
      <c r="E102" s="54"/>
      <c r="F102" s="112"/>
      <c r="G102" s="112"/>
      <c r="H102" s="54" t="s">
        <v>19</v>
      </c>
      <c r="I102" s="112" t="s">
        <v>22</v>
      </c>
      <c r="J102" s="112" t="s">
        <v>98</v>
      </c>
      <c r="K102" s="113" t="s">
        <v>22</v>
      </c>
      <c r="L102" s="56"/>
      <c r="M102" s="57">
        <f t="shared" ref="M102:M103" si="7">L102*D102</f>
        <v>0</v>
      </c>
      <c r="S102" s="205"/>
    </row>
    <row r="103" spans="2:19" ht="15.75" thickBot="1" x14ac:dyDescent="0.25">
      <c r="B103" s="63" t="s">
        <v>40</v>
      </c>
      <c r="C103" s="100"/>
      <c r="D103" s="65">
        <v>1</v>
      </c>
      <c r="E103" s="65"/>
      <c r="F103" s="101"/>
      <c r="G103" s="101" t="s">
        <v>100</v>
      </c>
      <c r="H103" s="65" t="s">
        <v>19</v>
      </c>
      <c r="I103" s="101" t="s">
        <v>96</v>
      </c>
      <c r="J103" s="101" t="s">
        <v>99</v>
      </c>
      <c r="K103" s="103" t="s">
        <v>96</v>
      </c>
      <c r="L103" s="67">
        <v>50</v>
      </c>
      <c r="M103" s="68">
        <f t="shared" si="7"/>
        <v>50</v>
      </c>
      <c r="S103" s="205"/>
    </row>
    <row r="104" spans="2:19" x14ac:dyDescent="0.2">
      <c r="B104" s="4"/>
      <c r="C104" s="4"/>
      <c r="S104" s="205"/>
    </row>
    <row r="105" spans="2:19" x14ac:dyDescent="0.2">
      <c r="B105" s="4"/>
      <c r="C105" s="4"/>
      <c r="S105" s="205"/>
    </row>
    <row r="106" spans="2:19" ht="15" thickBot="1" x14ac:dyDescent="0.25">
      <c r="B106" s="4"/>
      <c r="C106" s="4"/>
      <c r="S106" s="205"/>
    </row>
    <row r="107" spans="2:19" ht="15" thickBot="1" x14ac:dyDescent="0.25">
      <c r="B107" s="4"/>
      <c r="C107" s="4"/>
      <c r="K107" s="139" t="s">
        <v>63</v>
      </c>
      <c r="L107" s="140"/>
      <c r="M107" s="141">
        <f>M59+M65+M91</f>
        <v>6818.21</v>
      </c>
      <c r="S107" s="205"/>
    </row>
    <row r="108" spans="2:19" x14ac:dyDescent="0.2">
      <c r="B108" s="4"/>
      <c r="C108" s="4"/>
    </row>
    <row r="109" spans="2:19" x14ac:dyDescent="0.2">
      <c r="B109" s="4"/>
      <c r="C109" s="4"/>
    </row>
    <row r="110" spans="2:19" x14ac:dyDescent="0.2">
      <c r="B110" s="4"/>
      <c r="C110" s="4"/>
    </row>
    <row r="111" spans="2:19" x14ac:dyDescent="0.2">
      <c r="B111" s="4"/>
      <c r="C111" s="4"/>
    </row>
    <row r="112" spans="2:19" x14ac:dyDescent="0.2">
      <c r="B112" s="4"/>
      <c r="C112" s="4"/>
    </row>
    <row r="113" spans="2:3" x14ac:dyDescent="0.2">
      <c r="B113" s="4"/>
      <c r="C113" s="4"/>
    </row>
    <row r="114" spans="2:3" x14ac:dyDescent="0.2">
      <c r="B114" s="4"/>
      <c r="C114" s="4"/>
    </row>
    <row r="115" spans="2:3" x14ac:dyDescent="0.2">
      <c r="B115" s="4"/>
      <c r="C115" s="4"/>
    </row>
    <row r="116" spans="2:3" x14ac:dyDescent="0.2">
      <c r="B116" s="4"/>
      <c r="C116" s="4"/>
    </row>
    <row r="117" spans="2:3" x14ac:dyDescent="0.2">
      <c r="B117" s="4"/>
      <c r="C117" s="4"/>
    </row>
    <row r="118" spans="2:3" x14ac:dyDescent="0.2">
      <c r="B118" s="4"/>
      <c r="C118" s="4"/>
    </row>
    <row r="119" spans="2:3" x14ac:dyDescent="0.2">
      <c r="B119" s="4"/>
      <c r="C119" s="4"/>
    </row>
    <row r="120" spans="2:3" x14ac:dyDescent="0.2">
      <c r="B120" s="4"/>
      <c r="C120" s="4"/>
    </row>
    <row r="121" spans="2:3" x14ac:dyDescent="0.2">
      <c r="B121" s="4"/>
      <c r="C121" s="4"/>
    </row>
    <row r="122" spans="2:3" x14ac:dyDescent="0.2">
      <c r="B122" s="4"/>
      <c r="C122" s="4"/>
    </row>
    <row r="123" spans="2:3" x14ac:dyDescent="0.2">
      <c r="B123" s="4"/>
      <c r="C123" s="4"/>
    </row>
    <row r="124" spans="2:3" x14ac:dyDescent="0.2">
      <c r="B124" s="4"/>
      <c r="C124" s="4"/>
    </row>
    <row r="125" spans="2:3" x14ac:dyDescent="0.2">
      <c r="B125" s="4"/>
      <c r="C125" s="4"/>
    </row>
    <row r="126" spans="2:3" x14ac:dyDescent="0.2">
      <c r="B126" s="4"/>
      <c r="C126" s="4"/>
    </row>
    <row r="127" spans="2:3" x14ac:dyDescent="0.2">
      <c r="B127" s="4"/>
      <c r="C127" s="4"/>
    </row>
    <row r="128" spans="2:3" x14ac:dyDescent="0.2">
      <c r="B128" s="4"/>
      <c r="C128" s="4"/>
    </row>
    <row r="129" spans="2:3" x14ac:dyDescent="0.2">
      <c r="B129" s="4"/>
      <c r="C129" s="4"/>
    </row>
    <row r="130" spans="2:3" x14ac:dyDescent="0.2">
      <c r="B130" s="4"/>
      <c r="C130" s="4"/>
    </row>
    <row r="131" spans="2:3" x14ac:dyDescent="0.2">
      <c r="B131" s="4"/>
      <c r="C131" s="4"/>
    </row>
    <row r="132" spans="2:3" x14ac:dyDescent="0.2">
      <c r="B132" s="4"/>
      <c r="C132" s="4"/>
    </row>
    <row r="133" spans="2:3" x14ac:dyDescent="0.2">
      <c r="B133" s="4"/>
      <c r="C133" s="4"/>
    </row>
    <row r="134" spans="2:3" x14ac:dyDescent="0.2">
      <c r="B134" s="4"/>
      <c r="C134" s="4"/>
    </row>
    <row r="135" spans="2:3" x14ac:dyDescent="0.2">
      <c r="B135" s="4"/>
      <c r="C135" s="4"/>
    </row>
    <row r="136" spans="2:3" x14ac:dyDescent="0.2">
      <c r="B136" s="4"/>
      <c r="C136" s="4"/>
    </row>
    <row r="137" spans="2:3" x14ac:dyDescent="0.2">
      <c r="B137" s="4"/>
      <c r="C137" s="4"/>
    </row>
    <row r="138" spans="2:3" x14ac:dyDescent="0.2">
      <c r="B138" s="4"/>
      <c r="C138" s="4"/>
    </row>
    <row r="139" spans="2:3" x14ac:dyDescent="0.2">
      <c r="B139" s="4"/>
      <c r="C139" s="4"/>
    </row>
    <row r="140" spans="2:3" x14ac:dyDescent="0.2">
      <c r="B140" s="4"/>
      <c r="C140" s="4"/>
    </row>
    <row r="141" spans="2:3" x14ac:dyDescent="0.2">
      <c r="B141" s="4"/>
      <c r="C141" s="4"/>
    </row>
    <row r="142" spans="2:3" x14ac:dyDescent="0.2">
      <c r="B142" s="4"/>
      <c r="C142" s="4"/>
    </row>
    <row r="143" spans="2:3" x14ac:dyDescent="0.2">
      <c r="B143" s="4"/>
      <c r="C143" s="4"/>
    </row>
    <row r="144" spans="2:3" x14ac:dyDescent="0.2">
      <c r="B144" s="4"/>
      <c r="C144" s="4"/>
    </row>
    <row r="145" spans="2:3" x14ac:dyDescent="0.2">
      <c r="B145" s="4"/>
      <c r="C145" s="4"/>
    </row>
    <row r="146" spans="2:3" x14ac:dyDescent="0.2">
      <c r="B146" s="4"/>
      <c r="C146" s="4"/>
    </row>
    <row r="147" spans="2:3" x14ac:dyDescent="0.2">
      <c r="B147" s="4"/>
      <c r="C147" s="4"/>
    </row>
    <row r="148" spans="2:3" x14ac:dyDescent="0.2">
      <c r="B148" s="4"/>
      <c r="C148" s="4"/>
    </row>
    <row r="149" spans="2:3" x14ac:dyDescent="0.2">
      <c r="B149" s="4"/>
      <c r="C149" s="4"/>
    </row>
    <row r="150" spans="2:3" x14ac:dyDescent="0.2">
      <c r="B150" s="4"/>
      <c r="C150" s="4"/>
    </row>
    <row r="151" spans="2:3" x14ac:dyDescent="0.2">
      <c r="B151" s="4"/>
      <c r="C151" s="4"/>
    </row>
    <row r="152" spans="2:3" x14ac:dyDescent="0.2">
      <c r="B152" s="4"/>
      <c r="C152" s="4"/>
    </row>
    <row r="153" spans="2:3" x14ac:dyDescent="0.2">
      <c r="B153" s="4"/>
      <c r="C153" s="4"/>
    </row>
    <row r="154" spans="2:3" x14ac:dyDescent="0.2">
      <c r="B154" s="4"/>
      <c r="C154" s="4"/>
    </row>
    <row r="155" spans="2:3" x14ac:dyDescent="0.2">
      <c r="B155" s="4"/>
      <c r="C155" s="4"/>
    </row>
    <row r="156" spans="2:3" x14ac:dyDescent="0.2">
      <c r="B156" s="4"/>
      <c r="C156" s="4"/>
    </row>
    <row r="157" spans="2:3" x14ac:dyDescent="0.2">
      <c r="B157" s="4"/>
      <c r="C157" s="4"/>
    </row>
    <row r="158" spans="2:3" x14ac:dyDescent="0.2">
      <c r="B158" s="4"/>
      <c r="C158" s="4"/>
    </row>
    <row r="159" spans="2:3" x14ac:dyDescent="0.2">
      <c r="B159" s="4"/>
      <c r="C159" s="4"/>
    </row>
    <row r="160" spans="2:3" x14ac:dyDescent="0.2">
      <c r="B160" s="4"/>
      <c r="C160" s="4"/>
    </row>
    <row r="161" spans="2:3" x14ac:dyDescent="0.2">
      <c r="B161" s="4"/>
      <c r="C161" s="4"/>
    </row>
    <row r="162" spans="2:3" x14ac:dyDescent="0.2">
      <c r="B162" s="4"/>
      <c r="C162" s="4"/>
    </row>
    <row r="163" spans="2:3" x14ac:dyDescent="0.2">
      <c r="B163" s="4"/>
      <c r="C163" s="4"/>
    </row>
    <row r="164" spans="2:3" x14ac:dyDescent="0.2">
      <c r="B164" s="4"/>
      <c r="C164" s="4"/>
    </row>
    <row r="165" spans="2:3" x14ac:dyDescent="0.2">
      <c r="B165" s="4"/>
      <c r="C165" s="4"/>
    </row>
    <row r="166" spans="2:3" x14ac:dyDescent="0.2">
      <c r="B166" s="4"/>
      <c r="C166" s="4"/>
    </row>
    <row r="167" spans="2:3" x14ac:dyDescent="0.2">
      <c r="B167" s="4"/>
      <c r="C167" s="4"/>
    </row>
    <row r="168" spans="2:3" x14ac:dyDescent="0.2">
      <c r="B168" s="4"/>
      <c r="C168" s="4"/>
    </row>
    <row r="169" spans="2:3" x14ac:dyDescent="0.2">
      <c r="B169" s="4"/>
      <c r="C169" s="4"/>
    </row>
    <row r="170" spans="2:3" x14ac:dyDescent="0.2">
      <c r="B170" s="4"/>
      <c r="C170" s="4"/>
    </row>
    <row r="171" spans="2:3" x14ac:dyDescent="0.2">
      <c r="B171" s="4"/>
      <c r="C171" s="4"/>
    </row>
    <row r="172" spans="2:3" x14ac:dyDescent="0.2">
      <c r="B172" s="4"/>
      <c r="C172" s="4"/>
    </row>
    <row r="173" spans="2:3" x14ac:dyDescent="0.2">
      <c r="B173" s="4"/>
      <c r="C173" s="4"/>
    </row>
    <row r="174" spans="2:3" x14ac:dyDescent="0.2">
      <c r="B174" s="4"/>
      <c r="C174" s="4"/>
    </row>
    <row r="175" spans="2:3" x14ac:dyDescent="0.2">
      <c r="B175" s="4"/>
      <c r="C175" s="4"/>
    </row>
    <row r="176" spans="2:3" x14ac:dyDescent="0.2">
      <c r="B176" s="4"/>
      <c r="C176" s="4"/>
    </row>
    <row r="177" spans="2:3" x14ac:dyDescent="0.2">
      <c r="B177" s="4"/>
      <c r="C177" s="4"/>
    </row>
    <row r="178" spans="2:3" x14ac:dyDescent="0.2">
      <c r="B178" s="4"/>
      <c r="C178" s="4"/>
    </row>
    <row r="179" spans="2:3" x14ac:dyDescent="0.2">
      <c r="B179" s="4"/>
      <c r="C179" s="4"/>
    </row>
    <row r="180" spans="2:3" x14ac:dyDescent="0.2">
      <c r="B180" s="4"/>
      <c r="C180" s="4"/>
    </row>
    <row r="181" spans="2:3" x14ac:dyDescent="0.2">
      <c r="B181" s="4"/>
      <c r="C181" s="4"/>
    </row>
    <row r="182" spans="2:3" x14ac:dyDescent="0.2">
      <c r="B182" s="4"/>
      <c r="C182" s="4"/>
    </row>
    <row r="183" spans="2:3" x14ac:dyDescent="0.2">
      <c r="B183" s="4"/>
      <c r="C183" s="4"/>
    </row>
    <row r="184" spans="2:3" x14ac:dyDescent="0.2">
      <c r="B184" s="4"/>
      <c r="C184" s="4"/>
    </row>
    <row r="185" spans="2:3" x14ac:dyDescent="0.2">
      <c r="B185" s="4"/>
      <c r="C185" s="4"/>
    </row>
    <row r="186" spans="2:3" x14ac:dyDescent="0.2">
      <c r="B186" s="4"/>
      <c r="C186" s="4"/>
    </row>
    <row r="187" spans="2:3" x14ac:dyDescent="0.2">
      <c r="B187" s="4"/>
      <c r="C187" s="4"/>
    </row>
    <row r="188" spans="2:3" x14ac:dyDescent="0.2">
      <c r="B188" s="4"/>
      <c r="C188" s="4"/>
    </row>
    <row r="189" spans="2:3" x14ac:dyDescent="0.2">
      <c r="B189" s="4"/>
      <c r="C189" s="4"/>
    </row>
    <row r="190" spans="2:3" x14ac:dyDescent="0.2">
      <c r="B190" s="4"/>
      <c r="C190" s="4"/>
    </row>
    <row r="191" spans="2:3" x14ac:dyDescent="0.2">
      <c r="B191" s="4"/>
      <c r="C191" s="4"/>
    </row>
    <row r="192" spans="2:3" x14ac:dyDescent="0.2">
      <c r="B192" s="4"/>
      <c r="C192" s="4"/>
    </row>
    <row r="193" spans="2:3" x14ac:dyDescent="0.2">
      <c r="B193" s="4"/>
      <c r="C193" s="4"/>
    </row>
    <row r="194" spans="2:3" x14ac:dyDescent="0.2">
      <c r="B194" s="4"/>
      <c r="C194" s="4"/>
    </row>
    <row r="195" spans="2:3" x14ac:dyDescent="0.2">
      <c r="B195" s="4"/>
      <c r="C195" s="4"/>
    </row>
    <row r="196" spans="2:3" x14ac:dyDescent="0.2">
      <c r="B196" s="4"/>
      <c r="C196" s="4"/>
    </row>
    <row r="197" spans="2:3" x14ac:dyDescent="0.2">
      <c r="B197" s="4"/>
      <c r="C197" s="4"/>
    </row>
    <row r="198" spans="2:3" x14ac:dyDescent="0.2">
      <c r="B198" s="4"/>
      <c r="C198" s="4"/>
    </row>
    <row r="199" spans="2:3" x14ac:dyDescent="0.2">
      <c r="B199" s="4"/>
      <c r="C199" s="4"/>
    </row>
    <row r="200" spans="2:3" x14ac:dyDescent="0.2">
      <c r="B200" s="4"/>
      <c r="C200" s="4"/>
    </row>
    <row r="201" spans="2:3" x14ac:dyDescent="0.2">
      <c r="B201" s="4"/>
      <c r="C201" s="4"/>
    </row>
    <row r="202" spans="2:3" x14ac:dyDescent="0.2">
      <c r="B202" s="4"/>
      <c r="C202" s="4"/>
    </row>
    <row r="203" spans="2:3" x14ac:dyDescent="0.2">
      <c r="B203" s="4"/>
      <c r="C203" s="4"/>
    </row>
    <row r="204" spans="2:3" x14ac:dyDescent="0.2">
      <c r="B204" s="4"/>
      <c r="C204" s="4"/>
    </row>
    <row r="205" spans="2:3" x14ac:dyDescent="0.2">
      <c r="B205" s="4"/>
      <c r="C205" s="4"/>
    </row>
    <row r="206" spans="2:3" x14ac:dyDescent="0.2">
      <c r="B206" s="4"/>
      <c r="C206" s="4"/>
    </row>
    <row r="207" spans="2:3" x14ac:dyDescent="0.2">
      <c r="B207" s="4"/>
      <c r="C207" s="4"/>
    </row>
    <row r="208" spans="2:3" x14ac:dyDescent="0.2">
      <c r="B208" s="4"/>
      <c r="C208" s="4"/>
    </row>
    <row r="209" spans="2:3" x14ac:dyDescent="0.2">
      <c r="B209" s="4"/>
      <c r="C209" s="4"/>
    </row>
    <row r="210" spans="2:3" x14ac:dyDescent="0.2">
      <c r="B210" s="4"/>
      <c r="C210" s="4"/>
    </row>
    <row r="211" spans="2:3" x14ac:dyDescent="0.2">
      <c r="B211" s="4"/>
      <c r="C211" s="4"/>
    </row>
    <row r="212" spans="2:3" x14ac:dyDescent="0.2">
      <c r="B212" s="4"/>
      <c r="C212" s="4"/>
    </row>
    <row r="213" spans="2:3" x14ac:dyDescent="0.2">
      <c r="B213" s="4"/>
      <c r="C213" s="4"/>
    </row>
    <row r="214" spans="2:3" x14ac:dyDescent="0.2">
      <c r="B214" s="4"/>
      <c r="C214" s="4"/>
    </row>
    <row r="215" spans="2:3" x14ac:dyDescent="0.2">
      <c r="B215" s="4"/>
      <c r="C215" s="4"/>
    </row>
    <row r="216" spans="2:3" x14ac:dyDescent="0.2">
      <c r="B216" s="4"/>
      <c r="C216" s="4"/>
    </row>
    <row r="217" spans="2:3" x14ac:dyDescent="0.2">
      <c r="B217" s="4"/>
      <c r="C217" s="4"/>
    </row>
    <row r="218" spans="2:3" x14ac:dyDescent="0.2">
      <c r="B218" s="4"/>
      <c r="C218" s="4"/>
    </row>
    <row r="219" spans="2:3" x14ac:dyDescent="0.2">
      <c r="B219" s="4"/>
      <c r="C219" s="4"/>
    </row>
    <row r="220" spans="2:3" x14ac:dyDescent="0.2">
      <c r="B220" s="4"/>
      <c r="C220" s="4"/>
    </row>
    <row r="221" spans="2:3" x14ac:dyDescent="0.2">
      <c r="B221" s="4"/>
      <c r="C221" s="4"/>
    </row>
    <row r="222" spans="2:3" x14ac:dyDescent="0.2">
      <c r="B222" s="4"/>
      <c r="C222" s="4"/>
    </row>
    <row r="223" spans="2:3" x14ac:dyDescent="0.2">
      <c r="B223" s="4"/>
      <c r="C223" s="4"/>
    </row>
    <row r="224" spans="2:3" x14ac:dyDescent="0.2">
      <c r="B224" s="4"/>
      <c r="C224" s="4"/>
    </row>
    <row r="225" spans="2:3" x14ac:dyDescent="0.2">
      <c r="B225" s="4"/>
      <c r="C225" s="4"/>
    </row>
    <row r="226" spans="2:3" x14ac:dyDescent="0.2">
      <c r="B226" s="4"/>
      <c r="C226" s="4"/>
    </row>
    <row r="227" spans="2:3" x14ac:dyDescent="0.2">
      <c r="B227" s="4"/>
      <c r="C227" s="4"/>
    </row>
    <row r="228" spans="2:3" x14ac:dyDescent="0.2">
      <c r="B228" s="4"/>
      <c r="C228" s="4"/>
    </row>
    <row r="229" spans="2:3" x14ac:dyDescent="0.2">
      <c r="B229" s="4"/>
      <c r="C229" s="4"/>
    </row>
    <row r="230" spans="2:3" x14ac:dyDescent="0.2">
      <c r="B230" s="4"/>
      <c r="C230" s="4"/>
    </row>
    <row r="231" spans="2:3" x14ac:dyDescent="0.2">
      <c r="B231" s="4"/>
      <c r="C231" s="4"/>
    </row>
    <row r="232" spans="2:3" x14ac:dyDescent="0.2">
      <c r="B232" s="4"/>
      <c r="C232" s="4"/>
    </row>
    <row r="233" spans="2:3" x14ac:dyDescent="0.2">
      <c r="B233" s="4"/>
      <c r="C233" s="4"/>
    </row>
    <row r="234" spans="2:3" x14ac:dyDescent="0.2">
      <c r="B234" s="4"/>
      <c r="C234" s="4"/>
    </row>
    <row r="235" spans="2:3" x14ac:dyDescent="0.2">
      <c r="B235" s="4"/>
      <c r="C235" s="4"/>
    </row>
    <row r="236" spans="2:3" x14ac:dyDescent="0.2">
      <c r="B236" s="4"/>
      <c r="C236" s="4"/>
    </row>
    <row r="237" spans="2:3" x14ac:dyDescent="0.2">
      <c r="B237" s="4"/>
      <c r="C237" s="4"/>
    </row>
    <row r="238" spans="2:3" x14ac:dyDescent="0.2">
      <c r="B238" s="4"/>
      <c r="C238" s="4"/>
    </row>
    <row r="239" spans="2:3" x14ac:dyDescent="0.2">
      <c r="B239" s="4"/>
      <c r="C239" s="4"/>
    </row>
    <row r="240" spans="2:3" x14ac:dyDescent="0.2">
      <c r="B240" s="4"/>
      <c r="C240" s="4"/>
    </row>
    <row r="241" spans="2:3" x14ac:dyDescent="0.2">
      <c r="B241" s="4"/>
      <c r="C241" s="4"/>
    </row>
    <row r="242" spans="2:3" x14ac:dyDescent="0.2">
      <c r="B242" s="4"/>
      <c r="C242" s="4"/>
    </row>
    <row r="243" spans="2:3" x14ac:dyDescent="0.2">
      <c r="B243" s="4"/>
      <c r="C243" s="4"/>
    </row>
    <row r="244" spans="2:3" x14ac:dyDescent="0.2">
      <c r="B244" s="4"/>
      <c r="C244" s="4"/>
    </row>
    <row r="245" spans="2:3" x14ac:dyDescent="0.2">
      <c r="B245" s="4"/>
      <c r="C245" s="4"/>
    </row>
    <row r="246" spans="2:3" x14ac:dyDescent="0.2">
      <c r="B246" s="4"/>
      <c r="C246" s="4"/>
    </row>
    <row r="247" spans="2:3" x14ac:dyDescent="0.2">
      <c r="B247" s="4"/>
      <c r="C247" s="4"/>
    </row>
    <row r="248" spans="2:3" x14ac:dyDescent="0.2">
      <c r="B248" s="4"/>
      <c r="C248" s="4"/>
    </row>
    <row r="249" spans="2:3" x14ac:dyDescent="0.2">
      <c r="B249" s="4"/>
      <c r="C249" s="4"/>
    </row>
    <row r="250" spans="2:3" x14ac:dyDescent="0.2">
      <c r="B250" s="4"/>
      <c r="C250" s="4"/>
    </row>
    <row r="251" spans="2:3" x14ac:dyDescent="0.2">
      <c r="B251" s="4"/>
      <c r="C251" s="4"/>
    </row>
    <row r="252" spans="2:3" x14ac:dyDescent="0.2">
      <c r="B252" s="4"/>
      <c r="C252" s="4"/>
    </row>
    <row r="253" spans="2:3" x14ac:dyDescent="0.2">
      <c r="B253" s="4"/>
      <c r="C253" s="4"/>
    </row>
    <row r="254" spans="2:3" x14ac:dyDescent="0.2">
      <c r="B254" s="4"/>
      <c r="C254" s="4"/>
    </row>
    <row r="255" spans="2:3" x14ac:dyDescent="0.2">
      <c r="B255" s="4"/>
      <c r="C255" s="4"/>
    </row>
    <row r="256" spans="2:3" x14ac:dyDescent="0.2">
      <c r="B256" s="4"/>
      <c r="C256" s="4"/>
    </row>
    <row r="257" spans="2:3" x14ac:dyDescent="0.2">
      <c r="B257" s="4"/>
      <c r="C257" s="4"/>
    </row>
    <row r="258" spans="2:3" x14ac:dyDescent="0.2">
      <c r="B258" s="4"/>
      <c r="C258" s="4"/>
    </row>
    <row r="259" spans="2:3" x14ac:dyDescent="0.2">
      <c r="B259" s="4"/>
      <c r="C259" s="4"/>
    </row>
    <row r="260" spans="2:3" x14ac:dyDescent="0.2">
      <c r="B260" s="4"/>
      <c r="C260" s="4"/>
    </row>
    <row r="261" spans="2:3" x14ac:dyDescent="0.2">
      <c r="B261" s="4"/>
      <c r="C261" s="4"/>
    </row>
    <row r="262" spans="2:3" x14ac:dyDescent="0.2">
      <c r="B262" s="4"/>
      <c r="C262" s="4"/>
    </row>
    <row r="263" spans="2:3" x14ac:dyDescent="0.2">
      <c r="B263" s="4"/>
      <c r="C263" s="4"/>
    </row>
    <row r="264" spans="2:3" x14ac:dyDescent="0.2">
      <c r="B264" s="4"/>
      <c r="C264" s="4"/>
    </row>
    <row r="265" spans="2:3" x14ac:dyDescent="0.2">
      <c r="B265" s="4"/>
      <c r="C265" s="4"/>
    </row>
    <row r="266" spans="2:3" x14ac:dyDescent="0.2">
      <c r="B266" s="4"/>
      <c r="C266" s="4"/>
    </row>
    <row r="267" spans="2:3" x14ac:dyDescent="0.2">
      <c r="B267" s="4"/>
      <c r="C267" s="4"/>
    </row>
    <row r="268" spans="2:3" x14ac:dyDescent="0.2">
      <c r="B268" s="4"/>
      <c r="C268" s="4"/>
    </row>
    <row r="269" spans="2:3" x14ac:dyDescent="0.2">
      <c r="B269" s="4"/>
      <c r="C269" s="4"/>
    </row>
    <row r="270" spans="2:3" x14ac:dyDescent="0.2">
      <c r="B270" s="4"/>
      <c r="C270" s="4"/>
    </row>
    <row r="271" spans="2:3" x14ac:dyDescent="0.2">
      <c r="B271" s="4"/>
      <c r="C271" s="4"/>
    </row>
    <row r="272" spans="2:3" x14ac:dyDescent="0.2">
      <c r="B272" s="4"/>
      <c r="C272" s="4"/>
    </row>
    <row r="273" spans="2:3" x14ac:dyDescent="0.2">
      <c r="B273" s="4"/>
      <c r="C273" s="4"/>
    </row>
    <row r="274" spans="2:3" x14ac:dyDescent="0.2">
      <c r="B274" s="4"/>
      <c r="C274" s="4"/>
    </row>
    <row r="275" spans="2:3" x14ac:dyDescent="0.2">
      <c r="B275" s="4"/>
      <c r="C275" s="4"/>
    </row>
    <row r="276" spans="2:3" x14ac:dyDescent="0.2">
      <c r="B276" s="4"/>
      <c r="C276" s="4"/>
    </row>
    <row r="277" spans="2:3" x14ac:dyDescent="0.2">
      <c r="B277" s="4"/>
      <c r="C277" s="4"/>
    </row>
    <row r="278" spans="2:3" x14ac:dyDescent="0.2">
      <c r="B278" s="4"/>
      <c r="C278" s="4"/>
    </row>
    <row r="279" spans="2:3" x14ac:dyDescent="0.2">
      <c r="B279" s="4"/>
      <c r="C279" s="4"/>
    </row>
    <row r="280" spans="2:3" x14ac:dyDescent="0.2">
      <c r="B280" s="4"/>
      <c r="C280" s="4"/>
    </row>
    <row r="281" spans="2:3" x14ac:dyDescent="0.2">
      <c r="B281" s="4"/>
      <c r="C281" s="4"/>
    </row>
    <row r="282" spans="2:3" x14ac:dyDescent="0.2">
      <c r="B282" s="4"/>
      <c r="C282" s="4"/>
    </row>
    <row r="283" spans="2:3" x14ac:dyDescent="0.2">
      <c r="B283" s="4"/>
      <c r="C283" s="4"/>
    </row>
    <row r="284" spans="2:3" x14ac:dyDescent="0.2">
      <c r="B284" s="4"/>
      <c r="C284" s="4"/>
    </row>
    <row r="285" spans="2:3" x14ac:dyDescent="0.2">
      <c r="B285" s="4"/>
      <c r="C285" s="4"/>
    </row>
    <row r="286" spans="2:3" x14ac:dyDescent="0.2">
      <c r="B286" s="4"/>
      <c r="C286" s="4"/>
    </row>
    <row r="287" spans="2:3" x14ac:dyDescent="0.2">
      <c r="B287" s="4"/>
      <c r="C287" s="4"/>
    </row>
    <row r="288" spans="2:3" x14ac:dyDescent="0.2">
      <c r="B288" s="4"/>
      <c r="C288" s="4"/>
    </row>
    <row r="289" spans="2:3" x14ac:dyDescent="0.2">
      <c r="B289" s="4"/>
      <c r="C289" s="4"/>
    </row>
    <row r="290" spans="2:3" x14ac:dyDescent="0.2">
      <c r="B290" s="4"/>
      <c r="C290" s="4"/>
    </row>
    <row r="291" spans="2:3" x14ac:dyDescent="0.2">
      <c r="B291" s="4"/>
      <c r="C291" s="4"/>
    </row>
    <row r="292" spans="2:3" x14ac:dyDescent="0.2">
      <c r="B292" s="4"/>
      <c r="C292" s="4"/>
    </row>
    <row r="293" spans="2:3" x14ac:dyDescent="0.2">
      <c r="B293" s="4"/>
      <c r="C293" s="4"/>
    </row>
    <row r="294" spans="2:3" x14ac:dyDescent="0.2">
      <c r="B294" s="4"/>
      <c r="C294" s="4"/>
    </row>
    <row r="295" spans="2:3" x14ac:dyDescent="0.2">
      <c r="B295" s="4"/>
      <c r="C295" s="4"/>
    </row>
    <row r="296" spans="2:3" x14ac:dyDescent="0.2">
      <c r="B296" s="4"/>
      <c r="C296" s="4"/>
    </row>
    <row r="297" spans="2:3" x14ac:dyDescent="0.2">
      <c r="B297" s="4"/>
      <c r="C297" s="4"/>
    </row>
    <row r="298" spans="2:3" x14ac:dyDescent="0.2">
      <c r="B298" s="4"/>
      <c r="C298" s="4"/>
    </row>
    <row r="299" spans="2:3" x14ac:dyDescent="0.2">
      <c r="B299" s="4"/>
      <c r="C299" s="4"/>
    </row>
    <row r="300" spans="2:3" x14ac:dyDescent="0.2">
      <c r="B300" s="4"/>
      <c r="C300" s="4"/>
    </row>
    <row r="301" spans="2:3" x14ac:dyDescent="0.2">
      <c r="B301" s="4"/>
      <c r="C301" s="4"/>
    </row>
    <row r="302" spans="2:3" x14ac:dyDescent="0.2">
      <c r="B302" s="4"/>
      <c r="C302" s="4"/>
    </row>
    <row r="303" spans="2:3" x14ac:dyDescent="0.2">
      <c r="B303" s="4"/>
      <c r="C303" s="4"/>
    </row>
    <row r="304" spans="2:3" x14ac:dyDescent="0.2">
      <c r="B304" s="4"/>
      <c r="C304" s="4"/>
    </row>
    <row r="305" spans="2:3" x14ac:dyDescent="0.2">
      <c r="B305" s="4"/>
      <c r="C305" s="4"/>
    </row>
    <row r="306" spans="2:3" x14ac:dyDescent="0.2">
      <c r="B306" s="4"/>
      <c r="C306" s="4"/>
    </row>
    <row r="307" spans="2:3" x14ac:dyDescent="0.2">
      <c r="B307" s="4"/>
      <c r="C307" s="4"/>
    </row>
    <row r="308" spans="2:3" x14ac:dyDescent="0.2">
      <c r="B308" s="4"/>
      <c r="C308" s="4"/>
    </row>
    <row r="309" spans="2:3" x14ac:dyDescent="0.2">
      <c r="B309" s="4"/>
      <c r="C309" s="4"/>
    </row>
    <row r="310" spans="2:3" x14ac:dyDescent="0.2">
      <c r="B310" s="4"/>
      <c r="C310" s="4"/>
    </row>
    <row r="311" spans="2:3" x14ac:dyDescent="0.2">
      <c r="B311" s="4"/>
      <c r="C311" s="4"/>
    </row>
  </sheetData>
  <mergeCells count="13">
    <mergeCell ref="D61:D62"/>
    <mergeCell ref="D63:D64"/>
    <mergeCell ref="C61:C62"/>
    <mergeCell ref="B61:B62"/>
    <mergeCell ref="B63:B64"/>
    <mergeCell ref="C63:C64"/>
    <mergeCell ref="B10:B11"/>
    <mergeCell ref="C10:C11"/>
    <mergeCell ref="D10:D11"/>
    <mergeCell ref="D7:E7"/>
    <mergeCell ref="I5:J5"/>
    <mergeCell ref="B8:B9"/>
    <mergeCell ref="D8:D9"/>
  </mergeCells>
  <phoneticPr fontId="2" type="noConversion"/>
  <hyperlinks>
    <hyperlink ref="I2" r:id="rId1" xr:uid="{00000000-0004-0000-0000-000009000000}"/>
    <hyperlink ref="K67" r:id="rId2" xr:uid="{C73C1169-FDF1-45E5-9DE3-A91BF9F61F35}"/>
    <hyperlink ref="K68" r:id="rId3" xr:uid="{F447BF97-6662-476A-9EAB-776C19E65423}"/>
    <hyperlink ref="K69" r:id="rId4" xr:uid="{349CED35-411C-40EA-A2D1-D923BB975D48}"/>
    <hyperlink ref="K71" r:id="rId5" xr:uid="{C50ADA7F-DA45-4EDF-987E-C5FE06237EB0}"/>
    <hyperlink ref="K73" r:id="rId6" xr:uid="{ACA6E6A1-B3B0-433B-8297-5986A6083CB1}"/>
    <hyperlink ref="K72" r:id="rId7" xr:uid="{091378A6-6378-4149-B9D6-80655DD54172}"/>
    <hyperlink ref="K74" r:id="rId8" xr:uid="{00C5D41C-15E6-47FA-B1D8-208373CD4056}"/>
    <hyperlink ref="K76" r:id="rId9" xr:uid="{400F5ABB-D45C-4276-826C-099F8FC092E6}"/>
    <hyperlink ref="K77" r:id="rId10" xr:uid="{426B6C2B-4D14-430D-A828-593410358401}"/>
    <hyperlink ref="K79" r:id="rId11" xr:uid="{F5372B42-3D1B-4D7A-9DE8-A93A6186E094}"/>
    <hyperlink ref="K81" r:id="rId12" xr:uid="{30DFA8A5-BAE3-4D93-A526-2D5C10EFC7B7}"/>
    <hyperlink ref="K83" r:id="rId13" xr:uid="{482F56CD-484A-4D35-B757-4C3C363F80F9}"/>
    <hyperlink ref="K84" r:id="rId14" xr:uid="{46BFDCA4-53BC-4374-8C36-04A3D2AC42CF}"/>
    <hyperlink ref="K85" r:id="rId15" xr:uid="{C876B5E4-DD99-415E-BE54-89189FF5E6FC}"/>
    <hyperlink ref="K86" r:id="rId16" xr:uid="{135D7A75-B72D-45C0-AF00-41E28319E6C1}"/>
    <hyperlink ref="K87" r:id="rId17" xr:uid="{82E11980-7350-4761-9E17-6E6D6BCE0395}"/>
    <hyperlink ref="K88" r:id="rId18" xr:uid="{1AC960AC-39EC-4992-BCD7-EEC86FCA5A16}"/>
    <hyperlink ref="K89" r:id="rId19" xr:uid="{3B7B7419-C0C2-498D-B6F8-22DF509874F6}"/>
    <hyperlink ref="K90" r:id="rId20" xr:uid="{5A0AA717-58DB-4B3F-AC2D-4A1755989E23}"/>
    <hyperlink ref="K61" r:id="rId21" xr:uid="{69604BCE-9949-43F9-BD1D-6E70275EFDE5}"/>
    <hyperlink ref="K63" r:id="rId22" xr:uid="{A741C20D-5DCE-4E9A-B813-A8113F54FB78}"/>
    <hyperlink ref="K8" r:id="rId23" xr:uid="{7B631EFD-FBB0-414A-ABB9-E4EF1004CB36}"/>
    <hyperlink ref="K9" r:id="rId24" xr:uid="{E26C9157-F701-4202-8C8A-2A5490BB2432}"/>
    <hyperlink ref="K12" r:id="rId25" xr:uid="{EC6AA668-9E27-4C5F-9C67-22CCF4CE2EC3}"/>
    <hyperlink ref="K13" r:id="rId26" xr:uid="{FA4FBE95-815A-46D3-8023-F45354A4911C}"/>
    <hyperlink ref="K15" r:id="rId27" xr:uid="{0A57C64B-4505-4382-961D-ACBEB61E4DC2}"/>
    <hyperlink ref="K16" r:id="rId28" xr:uid="{5C1AE8A6-E1D1-4B4F-AD8F-BDE58C8B81CF}"/>
    <hyperlink ref="K25" r:id="rId29" xr:uid="{DB096EE6-03C0-4DB4-A214-D696AD57396F}"/>
    <hyperlink ref="K41" r:id="rId30" xr:uid="{B1AC8AF3-6E3A-423B-9174-1527BB58C5C2}"/>
    <hyperlink ref="K42" r:id="rId31" xr:uid="{5E36A8A1-25D2-4E3E-ADEC-DA2531CAFA09}"/>
    <hyperlink ref="K44" r:id="rId32" xr:uid="{35A8CCF9-C0AF-4511-9682-5999692A8AEB}"/>
    <hyperlink ref="K45" r:id="rId33" xr:uid="{7949CEC1-883B-41C8-BF0B-A7E4681647A3}"/>
    <hyperlink ref="K47" r:id="rId34" xr:uid="{2022AA65-1BFC-4D62-B7AC-2628D007EEF8}"/>
    <hyperlink ref="K48" r:id="rId35" xr:uid="{DE069BA9-D0BB-41A7-961D-46D74CAC49FB}"/>
    <hyperlink ref="K49" r:id="rId36" xr:uid="{5EEE64B8-1ED6-4F82-A486-79CA1718C483}"/>
    <hyperlink ref="K40" r:id="rId37" xr:uid="{3F035E23-B836-41AC-B7CC-D51436712003}"/>
    <hyperlink ref="K51" r:id="rId38" xr:uid="{EE76C52B-5407-4ACF-8E25-6A574C6486A9}"/>
    <hyperlink ref="K52" r:id="rId39" xr:uid="{88447306-019B-4610-B22B-04DD2207EE96}"/>
    <hyperlink ref="K53" r:id="rId40" xr:uid="{79AA3ED5-95C0-4A7C-BE2E-B54CD81FCDC3}"/>
    <hyperlink ref="K54" r:id="rId41" xr:uid="{D43C1AE5-2EC5-4FC3-A93C-32FEA5423FE2}"/>
    <hyperlink ref="K55" r:id="rId42" xr:uid="{1E7DE689-AB9F-4D10-A672-1396E98738D5}"/>
    <hyperlink ref="K80" r:id="rId43" xr:uid="{B270F44D-5DCA-4473-A1B5-4E0C4CABA102}"/>
    <hyperlink ref="K98" r:id="rId44" xr:uid="{6378F978-E6E0-4D99-BBC2-0965287F858B}"/>
    <hyperlink ref="K99" r:id="rId45" xr:uid="{843877E7-70BA-44E4-AE96-525FCD8022C5}"/>
    <hyperlink ref="K100" r:id="rId46" xr:uid="{33C0E0FA-9E87-4BED-BA68-5C3503F7C6FD}"/>
    <hyperlink ref="K101" r:id="rId47" xr:uid="{D6016C3F-255A-400C-AD59-5D277E5DFF38}"/>
    <hyperlink ref="K102" r:id="rId48" xr:uid="{24D23601-704A-49AD-8C06-8EC8857B8841}"/>
    <hyperlink ref="K103" r:id="rId49" xr:uid="{E2598E4E-BD4E-49AA-B4A5-C6E3BC5B2280}"/>
    <hyperlink ref="K50" r:id="rId50" xr:uid="{0029815D-CA13-4ED4-B203-76A4C7ADDBEE}"/>
    <hyperlink ref="K82" r:id="rId51" xr:uid="{8911087A-9DC1-421B-AA5D-F6CBE6E8A61D}"/>
    <hyperlink ref="K78" r:id="rId52" xr:uid="{51A1AB4F-AD59-4C5E-81D7-E513117A837A}"/>
    <hyperlink ref="K46" r:id="rId53" xr:uid="{99031EAA-9060-4C2A-AB60-9487EB9903ED}"/>
    <hyperlink ref="K10" r:id="rId54" xr:uid="{723F9773-2E4B-47EB-9D74-49EF89E5DEB9}"/>
    <hyperlink ref="K11" r:id="rId55" xr:uid="{AA3A3EFD-47BC-4616-87E2-13B2B92C9A86}"/>
    <hyperlink ref="K75" r:id="rId56" xr:uid="{0EE8C112-4372-4088-80EA-A654F59999EC}"/>
    <hyperlink ref="K43" r:id="rId57" xr:uid="{C2E179CF-2609-489C-A5BD-1C854E96D9AD}"/>
    <hyperlink ref="K14" r:id="rId58" xr:uid="{F783CDFF-8758-4D06-A5B1-E9CA605A23DA}"/>
    <hyperlink ref="K70" r:id="rId59" xr:uid="{A25C09F9-E26F-479C-90F3-FA2B27127EFF}"/>
    <hyperlink ref="K17" r:id="rId60" xr:uid="{541137E7-59BE-4453-BCB0-3F2ECEC153F1}"/>
    <hyperlink ref="K18" r:id="rId61" xr:uid="{E213DE8E-B24C-4BA1-9A66-896C8AE5563C}"/>
    <hyperlink ref="K19" r:id="rId62" xr:uid="{38DD468D-E9E2-40E5-AECD-8C3FE496C29C}"/>
    <hyperlink ref="K20" r:id="rId63" xr:uid="{F3AD2807-1B70-46C7-B45E-DA4E4874BDC9}"/>
    <hyperlink ref="K21" r:id="rId64" xr:uid="{DF300D32-CBDB-4A43-8DFD-0600D82C573B}"/>
    <hyperlink ref="K22" r:id="rId65" xr:uid="{DDF361E9-1B6B-4830-AB9E-3F82D5D19C5C}"/>
    <hyperlink ref="K23" r:id="rId66" xr:uid="{0F348E36-C580-451D-808D-31E9F5777877}"/>
    <hyperlink ref="K24" r:id="rId67" xr:uid="{5A72016E-23C6-4B31-9E93-D458CCB8A721}"/>
    <hyperlink ref="K26" r:id="rId68" xr:uid="{026591F4-7D33-4F9B-B85A-4FD0A9D08898}"/>
    <hyperlink ref="K27" r:id="rId69" xr:uid="{CFED431E-CDAB-4724-95D3-67EA5FD43A96}"/>
    <hyperlink ref="K28" r:id="rId70" xr:uid="{6E28C821-CA47-4BAF-8336-B5434FDBAEF1}"/>
    <hyperlink ref="K29" r:id="rId71" xr:uid="{14FF2E6B-0829-4E83-BFB1-07A516115851}"/>
    <hyperlink ref="K30" r:id="rId72" xr:uid="{53F20B42-83FA-48A3-80CE-B26F3271DF79}"/>
    <hyperlink ref="K31" r:id="rId73" xr:uid="{5A442103-295D-4176-B901-01480883C2F4}"/>
    <hyperlink ref="K32" r:id="rId74" xr:uid="{EFF29763-DA4E-4EEB-A4CC-CCBAC2887A0B}"/>
    <hyperlink ref="K33" r:id="rId75" xr:uid="{CE52C659-D54B-4136-83ED-64ECDAAD2367}"/>
    <hyperlink ref="K34" r:id="rId76" xr:uid="{D137AE66-75A9-4CB8-8F22-9C6C83B5DE78}"/>
    <hyperlink ref="K35" r:id="rId77" xr:uid="{295E5EE6-0AE8-4450-AFB8-E8DB53F0BA1B}"/>
    <hyperlink ref="K36" r:id="rId78" xr:uid="{E2DBAD1A-A70C-46E2-9CE2-81898469C69A}"/>
    <hyperlink ref="K37" r:id="rId79" xr:uid="{4DBCE2F7-CC71-4FD5-AAA7-0491F342F6D4}"/>
    <hyperlink ref="K38" r:id="rId80" xr:uid="{2B9113A6-1DA0-4E58-92B2-60DD343F1BB9}"/>
    <hyperlink ref="K39" r:id="rId81" xr:uid="{3C6E5ED7-F3C6-497E-A83C-0C1F275634AF}"/>
    <hyperlink ref="K56" r:id="rId82" xr:uid="{0CE13CDA-8638-4144-B6D9-1EF6C6D6E110}"/>
    <hyperlink ref="K57" r:id="rId83" xr:uid="{B2A3B2F3-F291-4FA4-941B-E9A5422870D1}"/>
    <hyperlink ref="K58" r:id="rId84" xr:uid="{267E6931-F48D-4138-AD0E-3BEB4EEA61BA}"/>
  </hyperlinks>
  <printOptions horizontalCentered="1"/>
  <pageMargins left="0.118110236220472" right="0.196850393700787" top="0.16" bottom="0.25" header="0.11" footer="7.0000000000000007E-2"/>
  <pageSetup paperSize="8" fitToWidth="0" orientation="landscape" horizontalDpi="1200" verticalDpi="1200" r:id="rId85"/>
  <headerFooter alignWithMargins="0">
    <oddFooter>&amp;CPage &amp;P of &amp;N&amp;R&amp;D  &amp;T</oddFooter>
  </headerFooter>
  <drawing r:id="rId86"/>
  <legacyDrawing r:id="rId8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88" name="AltiumMatBut">
              <controlPr defaultSize="0" print="0" autoFill="0" autoPict="0" macro="[1]!AltiumMatStart.AltiumMatStart">
                <anchor moveWithCells="1" sizeWithCells="1">
                  <from>
                    <xdr:col>13</xdr:col>
                    <xdr:colOff>114300</xdr:colOff>
                    <xdr:row>0</xdr:row>
                    <xdr:rowOff>0</xdr:rowOff>
                  </from>
                  <to>
                    <xdr:col>14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9" name="Button 7">
              <controlPr defaultSize="0" print="0" autoFill="0" autoPict="0" macro="[1]!AltiumMan1ShowHide1" altText="Show/Hide ">
                <anchor moveWithCells="1" sizeWithCells="1">
                  <from>
                    <xdr:col>11</xdr:col>
                    <xdr:colOff>0</xdr:colOff>
                    <xdr:row>0</xdr:row>
                    <xdr:rowOff>0</xdr:rowOff>
                  </from>
                  <to>
                    <xdr:col>11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arrangement-mat</vt:lpstr>
      <vt:lpstr>'arrangement-mat'!Заголовки_для_печати</vt:lpstr>
      <vt:lpstr>'arrangement-mat'!Область_печати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Tyrkin</dc:creator>
  <cp:lastModifiedBy>ruver</cp:lastModifiedBy>
  <cp:lastPrinted>2022-12-17T13:02:20Z</cp:lastPrinted>
  <dcterms:created xsi:type="dcterms:W3CDTF">2005-01-19T17:25:14Z</dcterms:created>
  <dcterms:modified xsi:type="dcterms:W3CDTF">2023-03-15T21:23:50Z</dcterms:modified>
</cp:coreProperties>
</file>