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LaserCNCMachine\Drawings\"/>
    </mc:Choice>
  </mc:AlternateContent>
  <xr:revisionPtr revIDLastSave="0" documentId="13_ncr:1_{83578765-F4EF-4C94-BDA7-2305B64F46F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rangement-mat" sheetId="2" r:id="rId1"/>
  </sheets>
  <externalReferences>
    <externalReference r:id="rId2"/>
  </externalReferences>
  <definedNames>
    <definedName name="_xlnm.Print_Titles" localSheetId="0">'arrangement-mat'!$7:$7</definedName>
    <definedName name="_xlnm.Print_Area" localSheetId="0">'arrangement-mat'!$A$1:$M$70</definedName>
  </definedNames>
  <calcPr calcId="181029"/>
</workbook>
</file>

<file path=xl/calcChain.xml><?xml version="1.0" encoding="utf-8"?>
<calcChain xmlns="http://schemas.openxmlformats.org/spreadsheetml/2006/main">
  <c r="M59" i="2" l="1"/>
  <c r="G6" i="2"/>
  <c r="M69" i="2"/>
  <c r="M68" i="2"/>
  <c r="M67" i="2"/>
  <c r="M66" i="2"/>
  <c r="M65" i="2"/>
  <c r="M64" i="2"/>
  <c r="M63" i="2"/>
  <c r="M62" i="2"/>
  <c r="M60" i="2"/>
  <c r="M58" i="2"/>
  <c r="M57" i="2"/>
  <c r="M56" i="2"/>
  <c r="M55" i="2"/>
  <c r="M54" i="2"/>
  <c r="M52" i="2"/>
  <c r="M51" i="2"/>
  <c r="M50" i="2"/>
  <c r="M49" i="2"/>
  <c r="M48" i="2"/>
  <c r="M44" i="2"/>
  <c r="M42" i="2"/>
  <c r="M11" i="2"/>
  <c r="M13" i="2"/>
  <c r="M15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8" i="2"/>
  <c r="G5" i="2"/>
  <c r="M40" i="2" l="1"/>
  <c r="M70" i="2"/>
  <c r="M46" i="2"/>
  <c r="M72" i="2" l="1"/>
</calcChain>
</file>

<file path=xl/sharedStrings.xml><?xml version="1.0" encoding="utf-8"?>
<sst xmlns="http://schemas.openxmlformats.org/spreadsheetml/2006/main" count="344" uniqueCount="150">
  <si>
    <t>File</t>
  </si>
  <si>
    <t>Date</t>
  </si>
  <si>
    <t>Description</t>
  </si>
  <si>
    <t>Qty</t>
  </si>
  <si>
    <t>Scem</t>
  </si>
  <si>
    <t>Rev.</t>
  </si>
  <si>
    <t>Title</t>
  </si>
  <si>
    <t>Designer</t>
  </si>
  <si>
    <t>Project</t>
  </si>
  <si>
    <t>Drawn by</t>
  </si>
  <si>
    <t>Screws</t>
  </si>
  <si>
    <t>Manufacturer</t>
  </si>
  <si>
    <t>Part Number</t>
  </si>
  <si>
    <t>1</t>
  </si>
  <si>
    <t>Vladimir Tyrkin</t>
  </si>
  <si>
    <t>Project Link</t>
  </si>
  <si>
    <t>GitHub</t>
  </si>
  <si>
    <t>Project Number</t>
  </si>
  <si>
    <t>011</t>
  </si>
  <si>
    <t>012</t>
  </si>
  <si>
    <t xml:space="preserve">Dwg. </t>
  </si>
  <si>
    <t>Stepper Base</t>
  </si>
  <si>
    <t>Vertical Plate</t>
  </si>
  <si>
    <t>Material</t>
  </si>
  <si>
    <t>Multimaterial</t>
  </si>
  <si>
    <t>8574K281</t>
  </si>
  <si>
    <t>Manufacturer Link</t>
  </si>
  <si>
    <t>Weight</t>
  </si>
  <si>
    <t>McMaster-Carr</t>
  </si>
  <si>
    <t>Unit of Meas</t>
  </si>
  <si>
    <t>Unit Price ($)</t>
  </si>
  <si>
    <t>Total Price</t>
  </si>
  <si>
    <t>Item No.</t>
  </si>
  <si>
    <t>2</t>
  </si>
  <si>
    <t>AISI 1035 Steel (SS)</t>
  </si>
  <si>
    <t>ISO 7380 - M5 x 16 - 16N</t>
  </si>
  <si>
    <t>M5 NYLOC DIN 985</t>
  </si>
  <si>
    <t>Washer DIN 125 - A 5.3</t>
  </si>
  <si>
    <t>ISO 4762 M4 x 20 - 20N</t>
  </si>
  <si>
    <t>M5x20 DIN 7991, ISO 10642</t>
  </si>
  <si>
    <t>SK8 SC8UU LINEAR RAIL ORIGINAL</t>
  </si>
  <si>
    <t>Pillow Block</t>
  </si>
  <si>
    <t>AISI 304</t>
  </si>
  <si>
    <t>18-8 Stainless Steel</t>
  </si>
  <si>
    <t>Soberizavod</t>
  </si>
  <si>
    <t>H49</t>
  </si>
  <si>
    <t>Aliexpress</t>
  </si>
  <si>
    <t>081</t>
  </si>
  <si>
    <t>Limit Switch</t>
  </si>
  <si>
    <t>DIN EN ISO 7045 - M3 x 10 - Z - 10N</t>
  </si>
  <si>
    <t>3D printed parts</t>
  </si>
  <si>
    <t>PET-G</t>
  </si>
  <si>
    <t>3462N1</t>
  </si>
  <si>
    <t>None</t>
  </si>
  <si>
    <t>Self Tap. Cross recessed Screw 2.6x10mm</t>
  </si>
  <si>
    <t>none</t>
  </si>
  <si>
    <t>M3 NYLOC DIN 985</t>
  </si>
  <si>
    <t>Low Profile Hex Screw M5x30</t>
  </si>
  <si>
    <t>Rounded Head Thread-Forming Screw M3x20mm</t>
  </si>
  <si>
    <t>99461A947</t>
  </si>
  <si>
    <t>92125A214</t>
  </si>
  <si>
    <t>91292A121</t>
  </si>
  <si>
    <t xml:space="preserve"> Zinc Plated Steel</t>
  </si>
  <si>
    <t>Washer DIN 125 - A 3.2</t>
  </si>
  <si>
    <t>91166A210</t>
  </si>
  <si>
    <t>316 Stainless Steel</t>
  </si>
  <si>
    <t>92095A212</t>
  </si>
  <si>
    <t>ISO 7380 - M3 x 8 - 8N</t>
  </si>
  <si>
    <t>92095A181</t>
  </si>
  <si>
    <t>Zinc-Plated Steel</t>
  </si>
  <si>
    <t>92005A120</t>
  </si>
  <si>
    <t>ISO 7046-1 - M5 x 20 - Z - 20N</t>
  </si>
  <si>
    <t>For DIN 965: 91420A328</t>
  </si>
  <si>
    <t>Linear Motion Shaft</t>
  </si>
  <si>
    <t>001</t>
  </si>
  <si>
    <t>52100 Alloy Steel</t>
  </si>
  <si>
    <t>5033N132</t>
  </si>
  <si>
    <t>4920N11</t>
  </si>
  <si>
    <t>Lead Screw</t>
  </si>
  <si>
    <t>002</t>
  </si>
  <si>
    <t>AISI 1020</t>
  </si>
  <si>
    <t>Polycarbonate (PC)</t>
  </si>
  <si>
    <t>ThreadedRodMotor</t>
  </si>
  <si>
    <t>025</t>
  </si>
  <si>
    <t>94595A215</t>
  </si>
  <si>
    <t>031</t>
  </si>
  <si>
    <t>TensionerBasePlate</t>
  </si>
  <si>
    <t>6061 Alloy</t>
  </si>
  <si>
    <t>9146T14-9146T141</t>
  </si>
  <si>
    <t>Standoff threaded round spacer</t>
  </si>
  <si>
    <t>032</t>
  </si>
  <si>
    <t>6063-T6</t>
  </si>
  <si>
    <t>SensorMount</t>
  </si>
  <si>
    <t>4630T135</t>
  </si>
  <si>
    <t>DIGIKEY</t>
  </si>
  <si>
    <t>Nema 17HS4401 Stepper Motor</t>
  </si>
  <si>
    <t>Cable tie 3 mm width</t>
  </si>
  <si>
    <t>Nylon 101</t>
  </si>
  <si>
    <t>7130K31</t>
  </si>
  <si>
    <t>Belt</t>
  </si>
  <si>
    <t>Rubber</t>
  </si>
  <si>
    <t>Heat shrink tube</t>
  </si>
  <si>
    <t>7496K85</t>
  </si>
  <si>
    <t>Power cable 9Amp max.</t>
  </si>
  <si>
    <t>Wire</t>
  </si>
  <si>
    <t>9700T61</t>
  </si>
  <si>
    <t>DC 775 Motor</t>
  </si>
  <si>
    <t>2GT 20Teeth Pulley</t>
  </si>
  <si>
    <t>ER11 collet</t>
  </si>
  <si>
    <t>Pulley 20T W10 B5 With Teeth</t>
  </si>
  <si>
    <t>LM8UU Lineare bearing</t>
  </si>
  <si>
    <t>9697T1</t>
  </si>
  <si>
    <t>Cable Top End Sensor (230mm)</t>
  </si>
  <si>
    <t>Cable Bottom End Sensor (290mm)</t>
  </si>
  <si>
    <t>3 CIRCUIT RECEPTACLE MOLEX</t>
  </si>
  <si>
    <t>MOUSER</t>
  </si>
  <si>
    <t>Mouser</t>
  </si>
  <si>
    <t>Movement Nut</t>
  </si>
  <si>
    <t>Brass</t>
  </si>
  <si>
    <r>
      <rPr>
        <b/>
        <sz val="11"/>
        <rFont val="Arial"/>
        <family val="2"/>
      </rPr>
      <t>Note:</t>
    </r>
    <r>
      <rPr>
        <sz val="11"/>
        <rFont val="Arial"/>
        <family val="2"/>
      </rPr>
      <t xml:space="preserve"> must be pair to item 2</t>
    </r>
  </si>
  <si>
    <r>
      <t xml:space="preserve">Files:  </t>
    </r>
    <r>
      <rPr>
        <sz val="11"/>
        <rFont val="Arial"/>
        <family val="2"/>
      </rPr>
      <t>Drawings/parts for cnc.DWG   &amp;   Drawings/parts for cnc.CDR</t>
    </r>
  </si>
  <si>
    <r>
      <rPr>
        <b/>
        <sz val="11"/>
        <rFont val="Arial"/>
        <family val="2"/>
      </rPr>
      <t>Note:</t>
    </r>
    <r>
      <rPr>
        <sz val="11"/>
        <rFont val="Arial"/>
        <family val="2"/>
      </rPr>
      <t xml:space="preserve"> must be pair to item 1</t>
    </r>
  </si>
  <si>
    <t>Total Weight</t>
  </si>
  <si>
    <t>Total weight</t>
  </si>
  <si>
    <t>All project wieght</t>
  </si>
  <si>
    <t>91166A240</t>
  </si>
  <si>
    <t>CNC machine</t>
  </si>
  <si>
    <t>cnc_laser_v1.0.SLDASM</t>
  </si>
  <si>
    <t>CNC.00.00</t>
  </si>
  <si>
    <t>Spacer for stepper</t>
  </si>
  <si>
    <t>CNC.02.23</t>
  </si>
  <si>
    <t>Carriage Spacer</t>
  </si>
  <si>
    <t>CNC.02.45</t>
  </si>
  <si>
    <r>
      <t xml:space="preserve">File: </t>
    </r>
    <r>
      <rPr>
        <sz val="11"/>
        <rFont val="Arial"/>
        <family val="2"/>
      </rPr>
      <t>FilesForPrint/CarriageSpacer.STL</t>
    </r>
  </si>
  <si>
    <r>
      <t xml:space="preserve">File: </t>
    </r>
    <r>
      <rPr>
        <sz val="11"/>
        <rFont val="Arial"/>
        <family val="2"/>
      </rPr>
      <t>FilesForPrint/SpacerForStepper.STL</t>
    </r>
  </si>
  <si>
    <t>ISO 4762 M3 x 12 - 12N</t>
  </si>
  <si>
    <t>ISO 4762 M3 x 8 - 8N</t>
  </si>
  <si>
    <t>ISO 7380 - M5 x 10 - 10N</t>
  </si>
  <si>
    <t>90943A117</t>
  </si>
  <si>
    <t>ISO 4762 M6 x 20 - 20N</t>
  </si>
  <si>
    <t>90128A264</t>
  </si>
  <si>
    <t>ISO 4762 M4 x 6 - 6N</t>
  </si>
  <si>
    <t>90128A208</t>
  </si>
  <si>
    <t>ISO 10642 - M3 x 16 - 16N</t>
  </si>
  <si>
    <t>500214</t>
  </si>
  <si>
    <t>5100214</t>
  </si>
  <si>
    <t>T nut 2020 М5</t>
  </si>
  <si>
    <t>написать сюда аналог!</t>
  </si>
  <si>
    <t>Corner Bracket 40х20L</t>
  </si>
  <si>
    <t>добавить аналог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</si>
</sst>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i/>
      <sz val="10"/>
      <color rgb="FF000000"/>
      <name val="Times New Roman"/>
      <family val="1"/>
    </font>
    <font>
      <i/>
      <sz val="8"/>
      <color rgb="FF00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color indexed="12"/>
      <name val="Arial"/>
      <family val="2"/>
    </font>
    <font>
      <sz val="11"/>
      <color indexed="8"/>
      <name val="Arial"/>
      <family val="2"/>
    </font>
    <font>
      <b/>
      <i/>
      <sz val="11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4" borderId="0" applyNumberFormat="0" applyBorder="0" applyAlignment="0" applyProtection="0"/>
  </cellStyleXfs>
  <cellXfs count="196">
    <xf numFmtId="0" fontId="0" fillId="0" borderId="0" xfId="0"/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9" fillId="0" borderId="5" xfId="2" applyFont="1" applyBorder="1" applyAlignment="1" applyProtection="1">
      <alignment vertical="center"/>
    </xf>
    <xf numFmtId="0" fontId="6" fillId="0" borderId="5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0" fontId="7" fillId="2" borderId="17" xfId="0" quotePrefix="1" applyFont="1" applyFill="1" applyBorder="1" applyAlignment="1">
      <alignment horizontal="center" vertical="center" wrapText="1"/>
    </xf>
    <xf numFmtId="0" fontId="7" fillId="2" borderId="10" xfId="0" quotePrefix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vertical="center"/>
    </xf>
    <xf numFmtId="0" fontId="6" fillId="3" borderId="26" xfId="0" applyFont="1" applyFill="1" applyBorder="1" applyAlignment="1">
      <alignment horizontal="center" vertical="center"/>
    </xf>
    <xf numFmtId="49" fontId="9" fillId="3" borderId="26" xfId="2" applyNumberFormat="1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>
      <alignment horizontal="left" vertical="center"/>
    </xf>
    <xf numFmtId="0" fontId="9" fillId="3" borderId="26" xfId="2" applyFont="1" applyFill="1" applyBorder="1" applyAlignment="1" applyProtection="1">
      <alignment vertical="center"/>
    </xf>
    <xf numFmtId="0" fontId="6" fillId="3" borderId="27" xfId="0" applyFont="1" applyFill="1" applyBorder="1" applyAlignment="1">
      <alignment horizontal="left" vertical="center"/>
    </xf>
    <xf numFmtId="49" fontId="7" fillId="3" borderId="9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left" vertical="center"/>
    </xf>
    <xf numFmtId="0" fontId="9" fillId="3" borderId="7" xfId="2" applyFont="1" applyFill="1" applyBorder="1" applyAlignment="1" applyProtection="1">
      <alignment vertical="center"/>
    </xf>
    <xf numFmtId="0" fontId="6" fillId="3" borderId="23" xfId="0" applyFont="1" applyFill="1" applyBorder="1" applyAlignment="1">
      <alignment horizontal="left" vertical="center"/>
    </xf>
    <xf numFmtId="0" fontId="7" fillId="3" borderId="30" xfId="0" applyFont="1" applyFill="1" applyBorder="1" applyAlignment="1">
      <alignment horizontal="righ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31" xfId="0" applyFont="1" applyFill="1" applyBorder="1" applyAlignment="1">
      <alignment horizontal="left" vertical="center"/>
    </xf>
    <xf numFmtId="0" fontId="7" fillId="0" borderId="26" xfId="0" applyFont="1" applyBorder="1" applyAlignment="1">
      <alignment horizontal="right" vertical="center"/>
    </xf>
    <xf numFmtId="0" fontId="6" fillId="0" borderId="26" xfId="0" applyFont="1" applyBorder="1" applyAlignment="1">
      <alignment horizontal="left" vertical="center"/>
    </xf>
    <xf numFmtId="0" fontId="9" fillId="0" borderId="26" xfId="2" applyFont="1" applyFill="1" applyBorder="1" applyAlignment="1" applyProtection="1">
      <alignment horizontal="left" vertical="center"/>
    </xf>
    <xf numFmtId="0" fontId="6" fillId="0" borderId="27" xfId="0" applyFont="1" applyBorder="1" applyAlignment="1">
      <alignment horizontal="left" vertical="center"/>
    </xf>
    <xf numFmtId="49" fontId="9" fillId="0" borderId="8" xfId="2" applyNumberFormat="1" applyFont="1" applyFill="1" applyBorder="1" applyAlignment="1" applyProtection="1">
      <alignment horizontal="center" vertical="center"/>
    </xf>
    <xf numFmtId="0" fontId="6" fillId="0" borderId="8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49" fontId="7" fillId="3" borderId="13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center"/>
    </xf>
    <xf numFmtId="0" fontId="9" fillId="3" borderId="8" xfId="2" applyFont="1" applyFill="1" applyBorder="1" applyAlignment="1" applyProtection="1">
      <alignment vertical="center"/>
    </xf>
    <xf numFmtId="0" fontId="6" fillId="3" borderId="28" xfId="0" applyFont="1" applyFill="1" applyBorder="1" applyAlignment="1">
      <alignment horizontal="left" vertical="center"/>
    </xf>
    <xf numFmtId="49" fontId="7" fillId="0" borderId="6" xfId="0" applyNumberFormat="1" applyFont="1" applyBorder="1" applyAlignment="1">
      <alignment vertical="center"/>
    </xf>
    <xf numFmtId="49" fontId="9" fillId="0" borderId="26" xfId="2" applyNumberFormat="1" applyFont="1" applyFill="1" applyBorder="1" applyAlignment="1" applyProtection="1">
      <alignment horizontal="center" vertical="center"/>
    </xf>
    <xf numFmtId="0" fontId="9" fillId="0" borderId="26" xfId="2" applyFont="1" applyFill="1" applyBorder="1" applyAlignment="1" applyProtection="1">
      <alignment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top"/>
    </xf>
    <xf numFmtId="0" fontId="9" fillId="0" borderId="8" xfId="2" applyFont="1" applyFill="1" applyBorder="1" applyAlignment="1" applyProtection="1">
      <alignment vertical="center"/>
    </xf>
    <xf numFmtId="49" fontId="7" fillId="3" borderId="22" xfId="0" applyNumberFormat="1" applyFont="1" applyFill="1" applyBorder="1" applyAlignment="1">
      <alignment horizontal="center" vertical="center"/>
    </xf>
    <xf numFmtId="49" fontId="7" fillId="3" borderId="15" xfId="0" applyNumberFormat="1" applyFont="1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49" fontId="9" fillId="3" borderId="15" xfId="2" applyNumberFormat="1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29" xfId="0" applyFont="1" applyFill="1" applyBorder="1" applyAlignment="1">
      <alignment horizontal="left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49" fontId="9" fillId="0" borderId="15" xfId="2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9" fillId="3" borderId="15" xfId="2" applyFont="1" applyFill="1" applyBorder="1" applyAlignment="1" applyProtection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0" xfId="0" applyFont="1" applyAlignment="1" applyProtection="1">
      <alignment horizontal="center" vertical="center"/>
      <protection locked="0"/>
    </xf>
    <xf numFmtId="0" fontId="9" fillId="0" borderId="15" xfId="2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1" fontId="6" fillId="0" borderId="0" xfId="0" applyNumberFormat="1" applyFont="1" applyAlignment="1">
      <alignment horizontal="left" vertical="center"/>
    </xf>
    <xf numFmtId="0" fontId="9" fillId="0" borderId="0" xfId="2" applyFont="1" applyFill="1" applyBorder="1" applyAlignment="1" applyProtection="1">
      <alignment horizontal="left" vertical="center"/>
    </xf>
    <xf numFmtId="1" fontId="6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49" fontId="11" fillId="0" borderId="0" xfId="0" applyNumberFormat="1" applyFont="1" applyAlignment="1" applyProtection="1">
      <alignment vertical="center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right" vertical="center"/>
      <protection locked="0"/>
    </xf>
    <xf numFmtId="49" fontId="7" fillId="3" borderId="25" xfId="0" applyNumberFormat="1" applyFont="1" applyFill="1" applyBorder="1" applyAlignment="1">
      <alignment horizontal="center" vertical="center"/>
    </xf>
    <xf numFmtId="49" fontId="7" fillId="3" borderId="26" xfId="0" applyNumberFormat="1" applyFont="1" applyFill="1" applyBorder="1" applyAlignment="1">
      <alignment horizontal="center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center" vertical="center"/>
    </xf>
    <xf numFmtId="49" fontId="9" fillId="3" borderId="26" xfId="2" applyNumberFormat="1" applyFont="1" applyFill="1" applyBorder="1" applyAlignment="1" applyProtection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9" fillId="3" borderId="15" xfId="2" applyFont="1" applyFill="1" applyBorder="1" applyAlignment="1" applyProtection="1">
      <alignment vertical="center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3" borderId="15" xfId="0" applyNumberFormat="1" applyFont="1" applyFill="1" applyBorder="1" applyAlignment="1">
      <alignment horizontal="center" vertical="center"/>
    </xf>
    <xf numFmtId="49" fontId="6" fillId="3" borderId="15" xfId="0" applyNumberFormat="1" applyFont="1" applyFill="1" applyBorder="1" applyAlignment="1">
      <alignment horizontal="left" vertical="center"/>
    </xf>
    <xf numFmtId="49" fontId="6" fillId="3" borderId="15" xfId="0" applyNumberFormat="1" applyFont="1" applyFill="1" applyBorder="1" applyAlignment="1">
      <alignment horizontal="center" vertical="center"/>
    </xf>
    <xf numFmtId="49" fontId="9" fillId="3" borderId="15" xfId="2" applyNumberFormat="1" applyFont="1" applyFill="1" applyBorder="1" applyAlignment="1" applyProtection="1">
      <alignment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center" vertical="center"/>
    </xf>
    <xf numFmtId="49" fontId="9" fillId="0" borderId="9" xfId="2" applyNumberFormat="1" applyFont="1" applyFill="1" applyBorder="1" applyAlignment="1" applyProtection="1">
      <alignment vertical="center"/>
    </xf>
    <xf numFmtId="49" fontId="7" fillId="3" borderId="21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left" vertical="center"/>
    </xf>
    <xf numFmtId="49" fontId="9" fillId="3" borderId="8" xfId="2" applyNumberFormat="1" applyFont="1" applyFill="1" applyBorder="1" applyAlignment="1" applyProtection="1">
      <alignment vertical="center"/>
    </xf>
    <xf numFmtId="0" fontId="6" fillId="0" borderId="9" xfId="0" applyFont="1" applyBorder="1" applyAlignment="1">
      <alignment horizontal="left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left" vertical="center"/>
    </xf>
    <xf numFmtId="49" fontId="9" fillId="0" borderId="13" xfId="2" applyNumberFormat="1" applyFont="1" applyFill="1" applyBorder="1" applyAlignment="1" applyProtection="1">
      <alignment vertical="center"/>
    </xf>
    <xf numFmtId="49" fontId="9" fillId="3" borderId="26" xfId="2" applyNumberFormat="1" applyFont="1" applyFill="1" applyBorder="1" applyAlignment="1" applyProtection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49" fontId="9" fillId="0" borderId="26" xfId="2" applyNumberFormat="1" applyFont="1" applyFill="1" applyBorder="1" applyAlignment="1" applyProtection="1">
      <alignment horizontal="left" vertical="center"/>
    </xf>
    <xf numFmtId="49" fontId="9" fillId="0" borderId="26" xfId="2" applyNumberFormat="1" applyFont="1" applyFill="1" applyBorder="1" applyAlignment="1" applyProtection="1">
      <alignment vertical="center"/>
    </xf>
    <xf numFmtId="49" fontId="6" fillId="0" borderId="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Border="1" applyAlignment="1">
      <alignment horizontal="left" vertical="center"/>
    </xf>
    <xf numFmtId="0" fontId="6" fillId="3" borderId="32" xfId="0" applyFont="1" applyFill="1" applyBorder="1" applyAlignment="1">
      <alignment horizontal="left" vertical="center"/>
    </xf>
    <xf numFmtId="0" fontId="6" fillId="3" borderId="33" xfId="0" applyFont="1" applyFill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34" xfId="0" applyFont="1" applyFill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9" fillId="3" borderId="8" xfId="2" applyFont="1" applyFill="1" applyBorder="1" applyAlignment="1" applyProtection="1">
      <alignment horizontal="left" vertical="center"/>
    </xf>
    <xf numFmtId="0" fontId="9" fillId="0" borderId="15" xfId="2" applyFont="1" applyFill="1" applyBorder="1" applyAlignment="1" applyProtection="1">
      <alignment vertical="center"/>
    </xf>
    <xf numFmtId="0" fontId="6" fillId="3" borderId="30" xfId="0" applyFont="1" applyFill="1" applyBorder="1" applyAlignment="1">
      <alignment horizontal="center" vertical="center"/>
    </xf>
    <xf numFmtId="49" fontId="6" fillId="3" borderId="30" xfId="0" applyNumberFormat="1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top"/>
    </xf>
    <xf numFmtId="0" fontId="7" fillId="3" borderId="30" xfId="0" applyFont="1" applyFill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38" xfId="0" applyFont="1" applyBorder="1" applyAlignment="1">
      <alignment vertical="center"/>
    </xf>
    <xf numFmtId="0" fontId="7" fillId="2" borderId="11" xfId="0" quotePrefix="1" applyFont="1" applyFill="1" applyBorder="1" applyAlignment="1">
      <alignment horizontal="center" vertical="center"/>
    </xf>
    <xf numFmtId="49" fontId="7" fillId="2" borderId="19" xfId="0" quotePrefix="1" applyNumberFormat="1" applyFont="1" applyFill="1" applyBorder="1" applyAlignment="1">
      <alignment horizontal="center" vertical="center"/>
    </xf>
    <xf numFmtId="49" fontId="7" fillId="2" borderId="0" xfId="0" quotePrefix="1" applyNumberFormat="1" applyFont="1" applyFill="1" applyAlignment="1">
      <alignment horizontal="center" vertical="center" wrapText="1"/>
    </xf>
    <xf numFmtId="0" fontId="7" fillId="2" borderId="36" xfId="0" quotePrefix="1" applyFont="1" applyFill="1" applyBorder="1" applyAlignment="1">
      <alignment horizontal="center" vertical="center"/>
    </xf>
    <xf numFmtId="49" fontId="7" fillId="2" borderId="9" xfId="0" quotePrefix="1" applyNumberFormat="1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1" xfId="0" quotePrefix="1" applyFont="1" applyFill="1" applyBorder="1" applyAlignment="1">
      <alignment horizontal="center" vertical="center" wrapText="1"/>
    </xf>
    <xf numFmtId="0" fontId="7" fillId="2" borderId="11" xfId="0" quotePrefix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4" xfId="0" applyFont="1" applyBorder="1" applyAlignment="1">
      <alignment horizontal="left" vertical="center"/>
    </xf>
    <xf numFmtId="0" fontId="12" fillId="4" borderId="0" xfId="3" applyAlignment="1">
      <alignment horizontal="left" vertical="center"/>
    </xf>
    <xf numFmtId="49" fontId="9" fillId="0" borderId="15" xfId="2" applyNumberFormat="1" applyFont="1" applyFill="1" applyBorder="1" applyAlignment="1" applyProtection="1">
      <alignment vertical="center"/>
    </xf>
    <xf numFmtId="0" fontId="12" fillId="4" borderId="0" xfId="3" applyAlignment="1">
      <alignment vertical="center"/>
    </xf>
    <xf numFmtId="0" fontId="12" fillId="4" borderId="0" xfId="3"/>
    <xf numFmtId="49" fontId="7" fillId="0" borderId="25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2" borderId="36" xfId="0" quotePrefix="1" applyFont="1" applyFill="1" applyBorder="1" applyAlignment="1">
      <alignment horizontal="center" vertical="center"/>
    </xf>
    <xf numFmtId="0" fontId="7" fillId="2" borderId="40" xfId="0" quotePrefix="1" applyFont="1" applyFill="1" applyBorder="1" applyAlignment="1">
      <alignment horizontal="center" vertical="center"/>
    </xf>
    <xf numFmtId="0" fontId="9" fillId="0" borderId="0" xfId="2" applyFont="1" applyFill="1" applyBorder="1" applyAlignment="1" applyProtection="1">
      <alignment horizontal="left" vertical="center"/>
    </xf>
    <xf numFmtId="49" fontId="7" fillId="3" borderId="18" xfId="0" applyNumberFormat="1" applyFont="1" applyFill="1" applyBorder="1" applyAlignment="1">
      <alignment horizontal="center" vertical="center"/>
    </xf>
    <xf numFmtId="49" fontId="7" fillId="3" borderId="19" xfId="0" applyNumberFormat="1" applyFont="1" applyFill="1" applyBorder="1" applyAlignment="1">
      <alignment horizontal="center" vertical="center"/>
    </xf>
    <xf numFmtId="49" fontId="7" fillId="3" borderId="20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</cellXfs>
  <cellStyles count="4">
    <cellStyle name="Normal 2" xfId="1" xr:uid="{00000000-0005-0000-0000-000000000000}"/>
    <cellStyle name="Гиперссылка" xfId="2" builtinId="8"/>
    <cellStyle name="Обычный" xfId="0" builtinId="0"/>
    <cellStyle name="Хороший" xfId="3" builtinId="26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0</xdr:row>
          <xdr:rowOff>0</xdr:rowOff>
        </xdr:from>
        <xdr:to>
          <xdr:col>14</xdr:col>
          <xdr:colOff>0</xdr:colOff>
          <xdr:row>0</xdr:row>
          <xdr:rowOff>0</xdr:rowOff>
        </xdr:to>
        <xdr:sp macro="" textlink="">
          <xdr:nvSpPr>
            <xdr:cNvPr id="1030" name="AltiumMatBu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Macro Altium Mat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0</xdr:row>
          <xdr:rowOff>0</xdr:rowOff>
        </xdr:from>
        <xdr:to>
          <xdr:col>11</xdr:col>
          <xdr:colOff>0</xdr:colOff>
          <xdr:row>0</xdr:row>
          <xdr:rowOff>0</xdr:rowOff>
        </xdr:to>
        <xdr:sp macro="" textlink="">
          <xdr:nvSpPr>
            <xdr:cNvPr id="1031" name="AltiumMatBut" descr="Show/Hide 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vert="vert270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Show/Hide 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75281</xdr:colOff>
      <xdr:row>1</xdr:row>
      <xdr:rowOff>57983</xdr:rowOff>
    </xdr:from>
    <xdr:to>
      <xdr:col>2</xdr:col>
      <xdr:colOff>290440</xdr:colOff>
      <xdr:row>5</xdr:row>
      <xdr:rowOff>143002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61" y="259913"/>
          <a:ext cx="1136299" cy="8470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N-AltiumMat%20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Report"/>
      <sheetName val="Project Information"/>
      <sheetName val="Accessories"/>
      <sheetName val="AltiumMatTemp"/>
      <sheetName val="CERN-AltiumMat Template1"/>
    </sheetNames>
    <definedNames>
      <definedName name="AltiumMan1ShowHide1"/>
      <definedName name="AltiumMatStart.AltiumMatStar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1.mcmaster.com/91166A210/" TargetMode="External"/><Relationship Id="rId18" Type="http://schemas.openxmlformats.org/officeDocument/2006/relationships/hyperlink" Target="https://www.mcmaster.com/90128A264/" TargetMode="External"/><Relationship Id="rId26" Type="http://schemas.openxmlformats.org/officeDocument/2006/relationships/hyperlink" Target="https://aliexpress.ru/item/4001203233924.html?spm=a2g0o.detail.1000060.2.27ee4f0eyzRaOZ&amp;gps-" TargetMode="External"/><Relationship Id="rId39" Type="http://schemas.openxmlformats.org/officeDocument/2006/relationships/hyperlink" Target="https://www.mcmaster.com/7130K31/" TargetMode="External"/><Relationship Id="rId21" Type="http://schemas.openxmlformats.org/officeDocument/2006/relationships/hyperlink" Target="https://www.mcmaster.com/91420A328/" TargetMode="External"/><Relationship Id="rId34" Type="http://schemas.openxmlformats.org/officeDocument/2006/relationships/hyperlink" Target="https://www.soberizavod.ru/catalog/uglovye_soediniteli_seriya_20/ugolok_40kh20l_paz_6_h49/" TargetMode="External"/><Relationship Id="rId42" Type="http://schemas.openxmlformats.org/officeDocument/2006/relationships/hyperlink" Target="https://www.mcmaster.com/9700T61/" TargetMode="External"/><Relationship Id="rId47" Type="http://schemas.openxmlformats.org/officeDocument/2006/relationships/hyperlink" Target="https://aliexpress.ru/item/32317938156.html?spm=a2g0s.8937460.0.0.34362e0eMxCj2C&amp;_ga=2.97133343.1065263870.1623483208-" TargetMode="External"/><Relationship Id="rId50" Type="http://schemas.openxmlformats.org/officeDocument/2006/relationships/hyperlink" Target="https://www.mcmaster.com/9697T1/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s://aliexpress.ru/item/4001232036314.html?spm=a2g0s.9042311.0.0.24c433edx60lEi&amp;_ga=2.27484988.1065263870.1623483208-" TargetMode="External"/><Relationship Id="rId12" Type="http://schemas.openxmlformats.org/officeDocument/2006/relationships/hyperlink" Target="https://www1.mcmaster.com/91166A240/" TargetMode="External"/><Relationship Id="rId17" Type="http://schemas.openxmlformats.org/officeDocument/2006/relationships/hyperlink" Target="https://www1.mcmaster.com/92095A181/" TargetMode="External"/><Relationship Id="rId25" Type="http://schemas.openxmlformats.org/officeDocument/2006/relationships/hyperlink" Target="https://www1.mcmaster.com/4920N11/" TargetMode="External"/><Relationship Id="rId33" Type="http://schemas.openxmlformats.org/officeDocument/2006/relationships/hyperlink" Target="https://www.mcmaster.com/4630T135/" TargetMode="External"/><Relationship Id="rId38" Type="http://schemas.openxmlformats.org/officeDocument/2006/relationships/hyperlink" Target="https://aliexpress.ru/item/32665922113.html?spm=a2g39.orderlist.0.0.7c7c4aa6Ae0evl&amp;_ga=2.134133639.847069604.1626648373-" TargetMode="External"/><Relationship Id="rId46" Type="http://schemas.openxmlformats.org/officeDocument/2006/relationships/hyperlink" Target="https://aliexpress.ru/item/1005003836633631.html?sku_id=12000027307595864&amp;spm=a2g2w.productlist.list.1.238c12daElj1OO" TargetMode="External"/><Relationship Id="rId2" Type="http://schemas.openxmlformats.org/officeDocument/2006/relationships/hyperlink" Target="https://aliexpress.ru/item/33040347870.html?spm=a2g0s.9042311.0.0.274233edM7ZVS8" TargetMode="External"/><Relationship Id="rId16" Type="http://schemas.openxmlformats.org/officeDocument/2006/relationships/hyperlink" Target="https://www.mcmaster.com/92095A212/" TargetMode="External"/><Relationship Id="rId20" Type="http://schemas.openxmlformats.org/officeDocument/2006/relationships/hyperlink" Target="https://www1.mcmaster.com/92005A120/" TargetMode="External"/><Relationship Id="rId29" Type="http://schemas.openxmlformats.org/officeDocument/2006/relationships/hyperlink" Target="https://www.mcmaster.com/8574K281/" TargetMode="External"/><Relationship Id="rId41" Type="http://schemas.openxmlformats.org/officeDocument/2006/relationships/hyperlink" Target="https://www.mcmaster.com/7496K85/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s://github.com/veresvr/LaserCNCMachine" TargetMode="External"/><Relationship Id="rId6" Type="http://schemas.openxmlformats.org/officeDocument/2006/relationships/hyperlink" Target="https://www.mcmaster.com/90358A119/" TargetMode="External"/><Relationship Id="rId11" Type="http://schemas.openxmlformats.org/officeDocument/2006/relationships/hyperlink" Target="https://www1.mcmaster.com/91292A121/" TargetMode="External"/><Relationship Id="rId24" Type="http://schemas.openxmlformats.org/officeDocument/2006/relationships/hyperlink" Target="https://www.mcmaster.com/5033N132/" TargetMode="External"/><Relationship Id="rId32" Type="http://schemas.openxmlformats.org/officeDocument/2006/relationships/hyperlink" Target="https://aliexpress.ru/item/32881933703.html?spm=a2g2w.orderdetails.0.0.2a4e4aa6tvUrUC&amp;sku_id=12000022052244225&amp;_ga=2.177706725.1570185891.1667054803-" TargetMode="External"/><Relationship Id="rId37" Type="http://schemas.openxmlformats.org/officeDocument/2006/relationships/hyperlink" Target="https://www.digikey.com/en/products/detail/omron-electronics-inc-emc-div/ssg-01l2t-5/3102941" TargetMode="External"/><Relationship Id="rId40" Type="http://schemas.openxmlformats.org/officeDocument/2006/relationships/hyperlink" Target="https://aliexpress.ru/item/32971350055.html?spm=a2g2w.orderdetails.0.0.34d94aa6Tg93YF&amp;sku_id=12000025662809083&amp;_ga=2.102057921.1740671391.1667596887-" TargetMode="External"/><Relationship Id="rId45" Type="http://schemas.openxmlformats.org/officeDocument/2006/relationships/hyperlink" Target="https://aliexpress.ru/item/33009204061.html?spm=a2g0s.9042311.0.0.264d33edxcD6q7&amp;_ga=2.95643420.1065263870.1623483208-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nuts/locknuts/metric-18-8-stainless-steel-nylon-insert-locknuts/" TargetMode="External"/><Relationship Id="rId15" Type="http://schemas.openxmlformats.org/officeDocument/2006/relationships/hyperlink" Target="https://www.mcmaster.com/90943A117/" TargetMode="External"/><Relationship Id="rId23" Type="http://schemas.openxmlformats.org/officeDocument/2006/relationships/hyperlink" Target="https://www.mcmaster.com/3462N1/" TargetMode="External"/><Relationship Id="rId28" Type="http://schemas.openxmlformats.org/officeDocument/2006/relationships/hyperlink" Target="https://www.mcmaster.com/8574K281/" TargetMode="External"/><Relationship Id="rId36" Type="http://schemas.openxmlformats.org/officeDocument/2006/relationships/hyperlink" Target="https://aliexpress.ru/item/4000176610214.html?_ga=2.180800559.940251345.1645298115-" TargetMode="External"/><Relationship Id="rId49" Type="http://schemas.openxmlformats.org/officeDocument/2006/relationships/hyperlink" Target="https://aliexpress.ru/item/32317938156.html?spm=a2g0s.8937460.0.0.34362e0eMxCj2C&amp;_ga=2.97133343.1065263870.1623483208-" TargetMode="External"/><Relationship Id="rId57" Type="http://schemas.openxmlformats.org/officeDocument/2006/relationships/ctrlProp" Target="../ctrlProps/ctrlProp2.xml"/><Relationship Id="rId10" Type="http://schemas.openxmlformats.org/officeDocument/2006/relationships/hyperlink" Target="https://www1.mcmaster.com/screws/flat-head-screws/phillips-flat-head-screws/metric-18-8-stainless-steel-phillips-flat-head-screws/" TargetMode="External"/><Relationship Id="rId19" Type="http://schemas.openxmlformats.org/officeDocument/2006/relationships/hyperlink" Target="https://www.mcmaster.com/90128A208/" TargetMode="External"/><Relationship Id="rId31" Type="http://schemas.openxmlformats.org/officeDocument/2006/relationships/hyperlink" Target="https://www.mcmaster.com/9146T14-9146T141/" TargetMode="External"/><Relationship Id="rId44" Type="http://schemas.openxmlformats.org/officeDocument/2006/relationships/hyperlink" Target="https://aliexpress.ru/item/32969561177.html?spm=a2g2w.orderdetails.0.0.67834aa6cfmlxi&amp;sku_id=66708120873&amp;_ga=2.26566781.1740671391.1667596887-" TargetMode="External"/><Relationship Id="rId52" Type="http://schemas.openxmlformats.org/officeDocument/2006/relationships/hyperlink" Target="https://aliexpress.ru/item/32955951597.html?spm=a2g0s.9042311.0.0.274233ed1qtpPS" TargetMode="External"/><Relationship Id="rId4" Type="http://schemas.openxmlformats.org/officeDocument/2006/relationships/hyperlink" Target="https://aliexpress.ru/item/32981714992.html?spm=a2g0s.9042311.0.0.274233edckNfyx" TargetMode="External"/><Relationship Id="rId9" Type="http://schemas.openxmlformats.org/officeDocument/2006/relationships/hyperlink" Target="https://www.mcmaster.com/92125A214/" TargetMode="External"/><Relationship Id="rId14" Type="http://schemas.openxmlformats.org/officeDocument/2006/relationships/hyperlink" Target="https://www.mcmaster.com/screws/socket-head-screws/socket-head-screws-6/18-8-stainless-steel-socket-head-screws-11/system-of-measurement~metric/" TargetMode="External"/><Relationship Id="rId22" Type="http://schemas.openxmlformats.org/officeDocument/2006/relationships/hyperlink" Target="https://www.mcmaster.com/3462N1/" TargetMode="External"/><Relationship Id="rId27" Type="http://schemas.openxmlformats.org/officeDocument/2006/relationships/hyperlink" Target="https://aliexpress.ru/item/4001230970430.html?_ga=2.84334745.1452778018.1644222722-" TargetMode="External"/><Relationship Id="rId30" Type="http://schemas.openxmlformats.org/officeDocument/2006/relationships/hyperlink" Target="https://www.mcmaster.com/94595A215/" TargetMode="External"/><Relationship Id="rId35" Type="http://schemas.openxmlformats.org/officeDocument/2006/relationships/hyperlink" Target="https://www.aliexpress.com/snapshot/0.html?spm=a2g0s.buyer_waiting_review.0.0.1ad56c1bQebpaT&amp;orderId=5012744429362323&amp;productId=32857642687" TargetMode="External"/><Relationship Id="rId43" Type="http://schemas.openxmlformats.org/officeDocument/2006/relationships/hyperlink" Target="https://aliexpress.ru/item/32954455244.html?spm=a2g0s.9042311.0.0.264d33edhC55TN&amp;_ga=2.25715773.1065263870.1623483208-" TargetMode="External"/><Relationship Id="rId48" Type="http://schemas.openxmlformats.org/officeDocument/2006/relationships/hyperlink" Target="https://eu.mouser.com/ProductDetail/Molex/39-01-4031?qs=pAYFZ4D%2FDKsfbhxQKf4bKg%3D%3D" TargetMode="External"/><Relationship Id="rId56" Type="http://schemas.openxmlformats.org/officeDocument/2006/relationships/ctrlProp" Target="../ctrlProps/ctrlProp1.xml"/><Relationship Id="rId8" Type="http://schemas.openxmlformats.org/officeDocument/2006/relationships/hyperlink" Target="https://www.mcmaster.com/99461A947/" TargetMode="External"/><Relationship Id="rId51" Type="http://schemas.openxmlformats.org/officeDocument/2006/relationships/hyperlink" Target="https://www.mcmaster.com/9697T1/" TargetMode="External"/><Relationship Id="rId3" Type="http://schemas.openxmlformats.org/officeDocument/2006/relationships/hyperlink" Target="https://www.mcmaster.com/nuts/locknuts/metric-18-8-stainless-steel-nylon-insert-locknu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90"/>
  <sheetViews>
    <sheetView tabSelected="1" zoomScale="130" zoomScaleNormal="130" zoomScaleSheetLayoutView="115" workbookViewId="0">
      <pane ySplit="7" topLeftCell="A14" activePane="bottomLeft" state="frozen"/>
      <selection pane="bottomLeft" activeCell="A24" sqref="A24:XFD24"/>
    </sheetView>
  </sheetViews>
  <sheetFormatPr defaultRowHeight="14.25" x14ac:dyDescent="0.2"/>
  <cols>
    <col min="1" max="1" width="2.7109375" style="1" customWidth="1"/>
    <col min="2" max="2" width="13.7109375" style="3" customWidth="1"/>
    <col min="3" max="3" width="6.7109375" style="3" customWidth="1"/>
    <col min="4" max="4" width="5.7109375" style="3" customWidth="1"/>
    <col min="5" max="5" width="0.28515625" style="3" hidden="1" customWidth="1"/>
    <col min="6" max="6" width="9.7109375" style="3" customWidth="1"/>
    <col min="7" max="7" width="73.28515625" style="1" customWidth="1"/>
    <col min="8" max="8" width="20.28515625" style="3" customWidth="1"/>
    <col min="9" max="9" width="17" style="1" customWidth="1"/>
    <col min="10" max="10" width="26.5703125" style="1" customWidth="1"/>
    <col min="11" max="11" width="17.85546875" style="1" customWidth="1"/>
    <col min="12" max="12" width="8.7109375" style="1" customWidth="1"/>
    <col min="13" max="13" width="8.28515625" style="1" customWidth="1"/>
    <col min="14" max="14" width="6.85546875" style="1" customWidth="1"/>
    <col min="15" max="15" width="6" style="1" customWidth="1"/>
    <col min="16" max="16" width="2.7109375" style="1" customWidth="1"/>
    <col min="17" max="16384" width="9.140625" style="1"/>
  </cols>
  <sheetData>
    <row r="1" spans="1:17" s="7" customFormat="1" ht="15.75" thickBot="1" x14ac:dyDescent="0.25">
      <c r="A1" s="1"/>
      <c r="B1" s="2"/>
      <c r="C1" s="2"/>
      <c r="D1" s="3"/>
      <c r="E1" s="3"/>
      <c r="F1" s="4"/>
      <c r="G1" s="5"/>
      <c r="H1" s="1"/>
      <c r="I1" s="1"/>
      <c r="J1" s="1"/>
      <c r="K1" s="1"/>
      <c r="L1" s="1"/>
      <c r="M1" s="6"/>
    </row>
    <row r="2" spans="1:17" s="7" customFormat="1" ht="15" x14ac:dyDescent="0.2">
      <c r="A2" s="3"/>
      <c r="B2" s="8"/>
      <c r="C2" s="9"/>
      <c r="D2" s="10"/>
      <c r="E2" s="10"/>
      <c r="F2" s="11" t="s">
        <v>8</v>
      </c>
      <c r="G2" s="12" t="s">
        <v>126</v>
      </c>
      <c r="H2" s="11" t="s">
        <v>15</v>
      </c>
      <c r="I2" s="13" t="s">
        <v>16</v>
      </c>
      <c r="J2" s="14"/>
      <c r="K2" s="12"/>
      <c r="L2" s="12"/>
      <c r="M2" s="15"/>
    </row>
    <row r="3" spans="1:17" s="7" customFormat="1" ht="15" x14ac:dyDescent="0.2">
      <c r="A3" s="3"/>
      <c r="B3" s="16"/>
      <c r="C3" s="161"/>
      <c r="D3" s="3"/>
      <c r="E3" s="3"/>
      <c r="F3" s="162" t="s">
        <v>6</v>
      </c>
      <c r="G3" s="163" t="s">
        <v>127</v>
      </c>
      <c r="H3" s="162" t="s">
        <v>17</v>
      </c>
      <c r="I3" s="163" t="s">
        <v>128</v>
      </c>
      <c r="J3" s="5"/>
      <c r="K3" s="1"/>
      <c r="L3" s="1"/>
      <c r="M3" s="17"/>
    </row>
    <row r="4" spans="1:17" s="7" customFormat="1" ht="15" x14ac:dyDescent="0.2">
      <c r="A4" s="3"/>
      <c r="B4" s="16"/>
      <c r="C4" s="161"/>
      <c r="D4" s="3"/>
      <c r="E4" s="3"/>
      <c r="F4" s="162" t="s">
        <v>7</v>
      </c>
      <c r="G4" s="164" t="s">
        <v>14</v>
      </c>
      <c r="H4" s="162" t="s">
        <v>9</v>
      </c>
      <c r="I4" s="5" t="s">
        <v>14</v>
      </c>
      <c r="J4" s="5"/>
      <c r="K4" s="1"/>
      <c r="L4" s="1"/>
      <c r="M4" s="17"/>
    </row>
    <row r="5" spans="1:17" s="7" customFormat="1" ht="15" x14ac:dyDescent="0.2">
      <c r="A5" s="1"/>
      <c r="B5" s="16"/>
      <c r="C5" s="161"/>
      <c r="D5" s="3"/>
      <c r="E5" s="3"/>
      <c r="F5" s="162" t="s">
        <v>0</v>
      </c>
      <c r="G5" s="165" t="str">
        <f ca="1">MID(CELL("filename"),FIND("[",CELL("filename"))+1, FIND("]",CELL("filename"))-(FIND("[",CELL("filename"))+1))</f>
        <v>CNC_BOM.xlsx</v>
      </c>
      <c r="H5" s="162"/>
      <c r="I5" s="179"/>
      <c r="J5" s="179"/>
      <c r="K5" s="1"/>
      <c r="L5" s="1"/>
      <c r="M5" s="17"/>
    </row>
    <row r="6" spans="1:17" s="7" customFormat="1" ht="15.75" thickBot="1" x14ac:dyDescent="0.25">
      <c r="A6" s="1"/>
      <c r="B6" s="18"/>
      <c r="C6" s="19"/>
      <c r="D6" s="20"/>
      <c r="E6" s="20"/>
      <c r="F6" s="21" t="s">
        <v>1</v>
      </c>
      <c r="G6" s="22">
        <f ca="1">TODAY()</f>
        <v>44941</v>
      </c>
      <c r="H6" s="21" t="s">
        <v>5</v>
      </c>
      <c r="I6" s="166">
        <v>1</v>
      </c>
      <c r="J6" s="23"/>
      <c r="K6" s="23"/>
      <c r="L6" s="23"/>
      <c r="M6" s="24"/>
    </row>
    <row r="7" spans="1:17" s="7" customFormat="1" ht="60.75" thickBot="1" x14ac:dyDescent="0.25">
      <c r="A7" s="25"/>
      <c r="B7" s="153" t="s">
        <v>20</v>
      </c>
      <c r="C7" s="154" t="s">
        <v>32</v>
      </c>
      <c r="D7" s="177" t="s">
        <v>3</v>
      </c>
      <c r="E7" s="178"/>
      <c r="F7" s="156" t="s">
        <v>4</v>
      </c>
      <c r="G7" s="157" t="s">
        <v>2</v>
      </c>
      <c r="H7" s="158" t="s">
        <v>23</v>
      </c>
      <c r="I7" s="155" t="s">
        <v>11</v>
      </c>
      <c r="J7" s="155" t="s">
        <v>12</v>
      </c>
      <c r="K7" s="159" t="s">
        <v>26</v>
      </c>
      <c r="L7" s="152" t="s">
        <v>27</v>
      </c>
      <c r="M7" s="160" t="s">
        <v>122</v>
      </c>
      <c r="N7" s="26" t="s">
        <v>30</v>
      </c>
      <c r="O7" s="27" t="s">
        <v>31</v>
      </c>
      <c r="Q7" s="26" t="s">
        <v>29</v>
      </c>
    </row>
    <row r="8" spans="1:17" ht="15" x14ac:dyDescent="0.2">
      <c r="A8" s="3"/>
      <c r="B8" s="180" t="s">
        <v>74</v>
      </c>
      <c r="C8" s="28"/>
      <c r="D8" s="183">
        <v>2</v>
      </c>
      <c r="E8" s="29"/>
      <c r="F8" s="30"/>
      <c r="G8" s="31" t="s">
        <v>73</v>
      </c>
      <c r="H8" s="29" t="s">
        <v>75</v>
      </c>
      <c r="I8" s="31" t="s">
        <v>28</v>
      </c>
      <c r="J8" s="31" t="s">
        <v>76</v>
      </c>
      <c r="K8" s="32" t="s">
        <v>28</v>
      </c>
      <c r="L8" s="133">
        <v>58.89</v>
      </c>
      <c r="M8" s="33">
        <f>L8*D8</f>
        <v>117.78</v>
      </c>
    </row>
    <row r="9" spans="1:17" ht="15" x14ac:dyDescent="0.2">
      <c r="A9" s="3"/>
      <c r="B9" s="181"/>
      <c r="C9" s="34"/>
      <c r="D9" s="184"/>
      <c r="E9" s="35"/>
      <c r="F9" s="36"/>
      <c r="G9" s="37"/>
      <c r="H9" s="38"/>
      <c r="I9" s="39" t="s">
        <v>28</v>
      </c>
      <c r="J9" s="39" t="s">
        <v>77</v>
      </c>
      <c r="K9" s="40" t="s">
        <v>28</v>
      </c>
      <c r="L9" s="134"/>
      <c r="M9" s="41"/>
    </row>
    <row r="10" spans="1:17" ht="15.75" thickBot="1" x14ac:dyDescent="0.25">
      <c r="A10" s="3"/>
      <c r="B10" s="182"/>
      <c r="C10" s="53"/>
      <c r="D10" s="185"/>
      <c r="E10" s="104"/>
      <c r="F10" s="127"/>
      <c r="G10" s="127"/>
      <c r="H10" s="127"/>
      <c r="I10" s="58" t="s">
        <v>46</v>
      </c>
      <c r="J10" s="58" t="s">
        <v>55</v>
      </c>
      <c r="K10" s="141" t="s">
        <v>46</v>
      </c>
      <c r="L10" s="137"/>
      <c r="M10" s="60"/>
    </row>
    <row r="11" spans="1:17" ht="15" x14ac:dyDescent="0.2">
      <c r="A11" s="3"/>
      <c r="B11" s="171" t="s">
        <v>79</v>
      </c>
      <c r="C11" s="173" t="s">
        <v>13</v>
      </c>
      <c r="D11" s="175">
        <v>1</v>
      </c>
      <c r="E11" s="103"/>
      <c r="F11" s="45"/>
      <c r="G11" s="46" t="s">
        <v>78</v>
      </c>
      <c r="H11" s="103" t="s">
        <v>80</v>
      </c>
      <c r="I11" s="46" t="s">
        <v>46</v>
      </c>
      <c r="J11" s="46" t="s">
        <v>55</v>
      </c>
      <c r="K11" s="47" t="s">
        <v>46</v>
      </c>
      <c r="L11" s="135">
        <v>62.17</v>
      </c>
      <c r="M11" s="48">
        <f t="shared" ref="M11:M38" si="0">L11*D11</f>
        <v>62.17</v>
      </c>
    </row>
    <row r="12" spans="1:17" ht="15.75" thickBot="1" x14ac:dyDescent="0.25">
      <c r="A12" s="3"/>
      <c r="B12" s="172"/>
      <c r="C12" s="174"/>
      <c r="D12" s="176"/>
      <c r="E12" s="104"/>
      <c r="F12" s="49"/>
      <c r="G12" s="50" t="s">
        <v>119</v>
      </c>
      <c r="H12" s="51"/>
      <c r="I12" s="51"/>
      <c r="J12" s="51"/>
      <c r="K12" s="51"/>
      <c r="L12" s="136"/>
      <c r="M12" s="52"/>
    </row>
    <row r="13" spans="1:17" ht="15" x14ac:dyDescent="0.2">
      <c r="A13" s="3"/>
      <c r="B13" s="180" t="s">
        <v>18</v>
      </c>
      <c r="C13" s="28"/>
      <c r="D13" s="183">
        <v>1</v>
      </c>
      <c r="E13" s="29"/>
      <c r="F13" s="30"/>
      <c r="G13" s="31" t="s">
        <v>21</v>
      </c>
      <c r="H13" s="29" t="s">
        <v>81</v>
      </c>
      <c r="I13" s="31" t="s">
        <v>28</v>
      </c>
      <c r="J13" s="31" t="s">
        <v>25</v>
      </c>
      <c r="K13" s="32" t="s">
        <v>28</v>
      </c>
      <c r="L13" s="133">
        <v>37.880000000000003</v>
      </c>
      <c r="M13" s="33">
        <f t="shared" si="0"/>
        <v>37.880000000000003</v>
      </c>
    </row>
    <row r="14" spans="1:17" ht="15.75" thickBot="1" x14ac:dyDescent="0.25">
      <c r="A14" s="3"/>
      <c r="B14" s="182"/>
      <c r="C14" s="53"/>
      <c r="D14" s="185"/>
      <c r="E14" s="54"/>
      <c r="F14" s="55"/>
      <c r="G14" s="56" t="s">
        <v>120</v>
      </c>
      <c r="H14" s="57"/>
      <c r="I14" s="58"/>
      <c r="J14" s="58"/>
      <c r="K14" s="59"/>
      <c r="L14" s="137"/>
      <c r="M14" s="60"/>
    </row>
    <row r="15" spans="1:17" ht="15" x14ac:dyDescent="0.2">
      <c r="A15" s="3"/>
      <c r="B15" s="186" t="s">
        <v>19</v>
      </c>
      <c r="C15" s="61"/>
      <c r="D15" s="190">
        <v>1</v>
      </c>
      <c r="E15" s="103"/>
      <c r="F15" s="62"/>
      <c r="G15" s="46" t="s">
        <v>22</v>
      </c>
      <c r="H15" s="103" t="s">
        <v>81</v>
      </c>
      <c r="I15" s="46" t="s">
        <v>28</v>
      </c>
      <c r="J15" s="46" t="s">
        <v>25</v>
      </c>
      <c r="K15" s="63" t="s">
        <v>28</v>
      </c>
      <c r="L15" s="135">
        <v>120.14</v>
      </c>
      <c r="M15" s="48">
        <f t="shared" si="0"/>
        <v>120.14</v>
      </c>
    </row>
    <row r="16" spans="1:17" ht="15.75" thickBot="1" x14ac:dyDescent="0.25">
      <c r="A16" s="3"/>
      <c r="B16" s="187"/>
      <c r="C16" s="65"/>
      <c r="D16" s="191"/>
      <c r="E16" s="104"/>
      <c r="F16" s="66"/>
      <c r="G16" s="67" t="s">
        <v>120</v>
      </c>
      <c r="H16" s="68"/>
      <c r="I16" s="51"/>
      <c r="J16" s="51"/>
      <c r="K16" s="69"/>
      <c r="L16" s="136"/>
      <c r="M16" s="52"/>
    </row>
    <row r="17" spans="1:20" ht="15.75" thickBot="1" x14ac:dyDescent="0.25">
      <c r="A17" s="3"/>
      <c r="B17" s="70" t="s">
        <v>83</v>
      </c>
      <c r="C17" s="71"/>
      <c r="D17" s="72">
        <v>2</v>
      </c>
      <c r="E17" s="72"/>
      <c r="F17" s="73"/>
      <c r="G17" s="74" t="s">
        <v>82</v>
      </c>
      <c r="H17" s="72" t="s">
        <v>34</v>
      </c>
      <c r="I17" s="74" t="s">
        <v>28</v>
      </c>
      <c r="J17" s="74" t="s">
        <v>84</v>
      </c>
      <c r="K17" s="106" t="s">
        <v>28</v>
      </c>
      <c r="L17" s="138">
        <v>4.7</v>
      </c>
      <c r="M17" s="75">
        <f t="shared" si="0"/>
        <v>9.4</v>
      </c>
    </row>
    <row r="18" spans="1:20" ht="15.75" thickBot="1" x14ac:dyDescent="0.25">
      <c r="A18" s="3"/>
      <c r="B18" s="76" t="s">
        <v>85</v>
      </c>
      <c r="C18" s="77"/>
      <c r="D18" s="78">
        <v>1</v>
      </c>
      <c r="E18" s="78"/>
      <c r="F18" s="79"/>
      <c r="G18" s="80" t="s">
        <v>86</v>
      </c>
      <c r="H18" s="78" t="s">
        <v>87</v>
      </c>
      <c r="I18" s="80" t="s">
        <v>28</v>
      </c>
      <c r="J18" s="80" t="s">
        <v>88</v>
      </c>
      <c r="K18" s="142" t="s">
        <v>28</v>
      </c>
      <c r="L18" s="140">
        <v>4.5</v>
      </c>
      <c r="M18" s="81">
        <f t="shared" si="0"/>
        <v>4.5</v>
      </c>
    </row>
    <row r="19" spans="1:20" ht="15.75" thickBot="1" x14ac:dyDescent="0.25">
      <c r="A19" s="3"/>
      <c r="B19" s="70" t="s">
        <v>90</v>
      </c>
      <c r="C19" s="71"/>
      <c r="D19" s="72">
        <v>1</v>
      </c>
      <c r="E19" s="72"/>
      <c r="F19" s="73"/>
      <c r="G19" s="74" t="s">
        <v>89</v>
      </c>
      <c r="H19" s="72" t="s">
        <v>91</v>
      </c>
      <c r="I19" s="74" t="s">
        <v>46</v>
      </c>
      <c r="J19" s="74" t="s">
        <v>55</v>
      </c>
      <c r="K19" s="82" t="s">
        <v>46</v>
      </c>
      <c r="L19" s="138">
        <v>0.48</v>
      </c>
      <c r="M19" s="75">
        <f t="shared" si="0"/>
        <v>0.48</v>
      </c>
      <c r="O19" s="83"/>
    </row>
    <row r="20" spans="1:20" ht="15.75" thickBot="1" x14ac:dyDescent="0.25">
      <c r="A20" s="3"/>
      <c r="B20" s="76" t="s">
        <v>47</v>
      </c>
      <c r="C20" s="77"/>
      <c r="D20" s="78">
        <v>2</v>
      </c>
      <c r="E20" s="78"/>
      <c r="F20" s="79"/>
      <c r="G20" s="80" t="s">
        <v>92</v>
      </c>
      <c r="H20" s="78" t="s">
        <v>91</v>
      </c>
      <c r="I20" s="80" t="s">
        <v>28</v>
      </c>
      <c r="J20" s="80" t="s">
        <v>93</v>
      </c>
      <c r="K20" s="142" t="s">
        <v>28</v>
      </c>
      <c r="L20" s="140">
        <v>2.19</v>
      </c>
      <c r="M20" s="81">
        <f t="shared" si="0"/>
        <v>4.38</v>
      </c>
    </row>
    <row r="21" spans="1:20" ht="15.75" thickBot="1" x14ac:dyDescent="0.25">
      <c r="A21" s="3"/>
      <c r="B21" s="70" t="s">
        <v>53</v>
      </c>
      <c r="C21" s="71"/>
      <c r="D21" s="72">
        <v>2</v>
      </c>
      <c r="E21" s="72"/>
      <c r="F21" s="73"/>
      <c r="G21" s="74" t="s">
        <v>148</v>
      </c>
      <c r="H21" s="72" t="s">
        <v>34</v>
      </c>
      <c r="I21" s="74" t="s">
        <v>44</v>
      </c>
      <c r="J21" s="74" t="s">
        <v>45</v>
      </c>
      <c r="K21" s="106" t="s">
        <v>44</v>
      </c>
      <c r="L21" s="138">
        <v>49</v>
      </c>
      <c r="M21" s="75">
        <f t="shared" si="0"/>
        <v>98</v>
      </c>
      <c r="S21" s="167"/>
    </row>
    <row r="22" spans="1:20" s="86" customFormat="1" ht="15.75" thickBot="1" x14ac:dyDescent="0.25">
      <c r="A22" s="84"/>
      <c r="B22" s="76" t="s">
        <v>53</v>
      </c>
      <c r="C22" s="77"/>
      <c r="D22" s="78">
        <v>4</v>
      </c>
      <c r="E22" s="78"/>
      <c r="F22" s="79"/>
      <c r="G22" s="80" t="s">
        <v>40</v>
      </c>
      <c r="H22" s="78" t="s">
        <v>24</v>
      </c>
      <c r="I22" s="80" t="s">
        <v>46</v>
      </c>
      <c r="J22" s="80" t="s">
        <v>55</v>
      </c>
      <c r="K22" s="85" t="s">
        <v>46</v>
      </c>
      <c r="L22" s="140">
        <v>25</v>
      </c>
      <c r="M22" s="81">
        <f t="shared" si="0"/>
        <v>100</v>
      </c>
    </row>
    <row r="23" spans="1:20" s="86" customFormat="1" ht="15.75" thickBot="1" x14ac:dyDescent="0.25">
      <c r="A23" s="84"/>
      <c r="B23" s="70" t="s">
        <v>53</v>
      </c>
      <c r="C23" s="71"/>
      <c r="D23" s="72">
        <v>2</v>
      </c>
      <c r="E23" s="72"/>
      <c r="F23" s="73"/>
      <c r="G23" s="74" t="s">
        <v>41</v>
      </c>
      <c r="H23" s="72" t="s">
        <v>24</v>
      </c>
      <c r="I23" s="74" t="s">
        <v>46</v>
      </c>
      <c r="J23" s="74" t="s">
        <v>55</v>
      </c>
      <c r="K23" s="82" t="s">
        <v>46</v>
      </c>
      <c r="L23" s="138">
        <v>37</v>
      </c>
      <c r="M23" s="75">
        <f t="shared" si="0"/>
        <v>74</v>
      </c>
    </row>
    <row r="24" spans="1:20" ht="15.75" thickBot="1" x14ac:dyDescent="0.25">
      <c r="B24" s="76" t="s">
        <v>53</v>
      </c>
      <c r="C24" s="77"/>
      <c r="D24" s="78">
        <v>4</v>
      </c>
      <c r="E24" s="78"/>
      <c r="F24" s="79"/>
      <c r="G24" s="80" t="s">
        <v>48</v>
      </c>
      <c r="H24" s="78" t="s">
        <v>24</v>
      </c>
      <c r="I24" s="80" t="s">
        <v>94</v>
      </c>
      <c r="J24" s="80" t="s">
        <v>55</v>
      </c>
      <c r="K24" s="85" t="s">
        <v>94</v>
      </c>
      <c r="L24" s="140">
        <v>1.6</v>
      </c>
      <c r="M24" s="81">
        <f t="shared" si="0"/>
        <v>6.4</v>
      </c>
      <c r="O24" s="83"/>
      <c r="S24" s="167"/>
      <c r="T24" s="1" t="s">
        <v>149</v>
      </c>
    </row>
    <row r="25" spans="1:20" s="5" customFormat="1" ht="15.75" thickBot="1" x14ac:dyDescent="0.25">
      <c r="A25" s="87"/>
      <c r="B25" s="70" t="s">
        <v>53</v>
      </c>
      <c r="C25" s="71"/>
      <c r="D25" s="72">
        <v>1</v>
      </c>
      <c r="E25" s="72"/>
      <c r="F25" s="73"/>
      <c r="G25" s="74" t="s">
        <v>95</v>
      </c>
      <c r="H25" s="72" t="s">
        <v>24</v>
      </c>
      <c r="I25" s="74" t="s">
        <v>46</v>
      </c>
      <c r="J25" s="74" t="s">
        <v>55</v>
      </c>
      <c r="K25" s="82" t="s">
        <v>46</v>
      </c>
      <c r="L25" s="138">
        <v>315</v>
      </c>
      <c r="M25" s="75">
        <f t="shared" si="0"/>
        <v>315</v>
      </c>
      <c r="N25" s="1"/>
      <c r="O25" s="88"/>
      <c r="Q25" s="89"/>
    </row>
    <row r="26" spans="1:20" s="5" customFormat="1" ht="15.75" thickBot="1" x14ac:dyDescent="0.25">
      <c r="A26" s="87"/>
      <c r="B26" s="76" t="s">
        <v>53</v>
      </c>
      <c r="C26" s="77"/>
      <c r="D26" s="78">
        <v>5</v>
      </c>
      <c r="E26" s="78"/>
      <c r="F26" s="79"/>
      <c r="G26" s="80" t="s">
        <v>96</v>
      </c>
      <c r="H26" s="78" t="s">
        <v>97</v>
      </c>
      <c r="I26" s="80" t="s">
        <v>28</v>
      </c>
      <c r="J26" s="80" t="s">
        <v>98</v>
      </c>
      <c r="K26" s="142" t="s">
        <v>28</v>
      </c>
      <c r="L26" s="140">
        <v>0.16</v>
      </c>
      <c r="M26" s="81">
        <f t="shared" si="0"/>
        <v>0.8</v>
      </c>
      <c r="N26" s="1"/>
      <c r="O26" s="88"/>
      <c r="Q26" s="89"/>
    </row>
    <row r="27" spans="1:20" s="5" customFormat="1" ht="15.75" thickBot="1" x14ac:dyDescent="0.25">
      <c r="A27" s="87"/>
      <c r="B27" s="70" t="s">
        <v>53</v>
      </c>
      <c r="C27" s="71"/>
      <c r="D27" s="72">
        <v>1</v>
      </c>
      <c r="E27" s="72"/>
      <c r="F27" s="73"/>
      <c r="G27" s="74" t="s">
        <v>99</v>
      </c>
      <c r="H27" s="72" t="s">
        <v>100</v>
      </c>
      <c r="I27" s="74" t="s">
        <v>46</v>
      </c>
      <c r="J27" s="74" t="s">
        <v>55</v>
      </c>
      <c r="K27" s="82" t="s">
        <v>46</v>
      </c>
      <c r="L27" s="138">
        <v>1.34</v>
      </c>
      <c r="M27" s="75">
        <f t="shared" si="0"/>
        <v>1.34</v>
      </c>
      <c r="N27" s="1"/>
      <c r="O27" s="88"/>
      <c r="Q27" s="89"/>
    </row>
    <row r="28" spans="1:20" ht="15.75" thickBot="1" x14ac:dyDescent="0.25">
      <c r="B28" s="76" t="s">
        <v>53</v>
      </c>
      <c r="C28" s="77"/>
      <c r="D28" s="78">
        <v>1</v>
      </c>
      <c r="E28" s="78"/>
      <c r="F28" s="79"/>
      <c r="G28" s="80" t="s">
        <v>101</v>
      </c>
      <c r="H28" s="78" t="s">
        <v>100</v>
      </c>
      <c r="I28" s="80" t="s">
        <v>28</v>
      </c>
      <c r="J28" s="80" t="s">
        <v>102</v>
      </c>
      <c r="K28" s="142" t="s">
        <v>28</v>
      </c>
      <c r="L28" s="140">
        <v>0.12</v>
      </c>
      <c r="M28" s="81">
        <f t="shared" si="0"/>
        <v>0.12</v>
      </c>
    </row>
    <row r="29" spans="1:20" ht="15.75" thickBot="1" x14ac:dyDescent="0.25">
      <c r="B29" s="70" t="s">
        <v>53</v>
      </c>
      <c r="C29" s="71"/>
      <c r="D29" s="72">
        <v>1</v>
      </c>
      <c r="E29" s="72"/>
      <c r="F29" s="73"/>
      <c r="G29" s="74" t="s">
        <v>103</v>
      </c>
      <c r="H29" s="72" t="s">
        <v>104</v>
      </c>
      <c r="I29" s="74" t="s">
        <v>28</v>
      </c>
      <c r="J29" s="74" t="s">
        <v>105</v>
      </c>
      <c r="K29" s="106" t="s">
        <v>28</v>
      </c>
      <c r="L29" s="138">
        <v>7.93</v>
      </c>
      <c r="M29" s="75">
        <f t="shared" si="0"/>
        <v>7.93</v>
      </c>
    </row>
    <row r="30" spans="1:20" s="5" customFormat="1" ht="15.75" thickBot="1" x14ac:dyDescent="0.25">
      <c r="A30" s="87"/>
      <c r="B30" s="76" t="s">
        <v>53</v>
      </c>
      <c r="C30" s="77"/>
      <c r="D30" s="78">
        <v>1</v>
      </c>
      <c r="E30" s="78"/>
      <c r="F30" s="79"/>
      <c r="G30" s="80" t="s">
        <v>106</v>
      </c>
      <c r="H30" s="78" t="s">
        <v>24</v>
      </c>
      <c r="I30" s="80" t="s">
        <v>46</v>
      </c>
      <c r="J30" s="80" t="s">
        <v>55</v>
      </c>
      <c r="K30" s="85" t="s">
        <v>46</v>
      </c>
      <c r="L30" s="140">
        <v>314</v>
      </c>
      <c r="M30" s="81">
        <f t="shared" si="0"/>
        <v>314</v>
      </c>
      <c r="N30" s="1"/>
      <c r="O30" s="88"/>
      <c r="Q30" s="89"/>
    </row>
    <row r="31" spans="1:20" ht="15.75" thickBot="1" x14ac:dyDescent="0.25">
      <c r="B31" s="70" t="s">
        <v>53</v>
      </c>
      <c r="C31" s="71"/>
      <c r="D31" s="72">
        <v>2</v>
      </c>
      <c r="E31" s="72"/>
      <c r="F31" s="73"/>
      <c r="G31" s="74" t="s">
        <v>107</v>
      </c>
      <c r="H31" s="72" t="s">
        <v>24</v>
      </c>
      <c r="I31" s="74" t="s">
        <v>46</v>
      </c>
      <c r="J31" s="74" t="s">
        <v>55</v>
      </c>
      <c r="K31" s="82" t="s">
        <v>46</v>
      </c>
      <c r="L31" s="138">
        <v>5.1100000000000003</v>
      </c>
      <c r="M31" s="75">
        <f t="shared" si="0"/>
        <v>10.220000000000001</v>
      </c>
    </row>
    <row r="32" spans="1:20" s="91" customFormat="1" ht="15.75" thickBot="1" x14ac:dyDescent="0.25">
      <c r="A32" s="90"/>
      <c r="B32" s="76" t="s">
        <v>53</v>
      </c>
      <c r="C32" s="77"/>
      <c r="D32" s="78">
        <v>1</v>
      </c>
      <c r="E32" s="78"/>
      <c r="F32" s="79"/>
      <c r="G32" s="80" t="s">
        <v>108</v>
      </c>
      <c r="H32" s="78" t="s">
        <v>24</v>
      </c>
      <c r="I32" s="80" t="s">
        <v>46</v>
      </c>
      <c r="J32" s="80" t="s">
        <v>55</v>
      </c>
      <c r="K32" s="85" t="s">
        <v>46</v>
      </c>
      <c r="L32" s="140">
        <v>49</v>
      </c>
      <c r="M32" s="81">
        <f t="shared" si="0"/>
        <v>49</v>
      </c>
      <c r="O32" s="92"/>
    </row>
    <row r="33" spans="1:18" s="5" customFormat="1" ht="15.75" thickBot="1" x14ac:dyDescent="0.25">
      <c r="A33" s="84"/>
      <c r="B33" s="70" t="s">
        <v>53</v>
      </c>
      <c r="C33" s="71"/>
      <c r="D33" s="72">
        <v>1</v>
      </c>
      <c r="E33" s="72"/>
      <c r="F33" s="73"/>
      <c r="G33" s="74" t="s">
        <v>109</v>
      </c>
      <c r="H33" s="72" t="s">
        <v>24</v>
      </c>
      <c r="I33" s="74" t="s">
        <v>46</v>
      </c>
      <c r="J33" s="74" t="s">
        <v>55</v>
      </c>
      <c r="K33" s="82" t="s">
        <v>46</v>
      </c>
      <c r="L33" s="138">
        <v>10</v>
      </c>
      <c r="M33" s="75">
        <f t="shared" si="0"/>
        <v>10</v>
      </c>
      <c r="N33" s="1"/>
      <c r="O33" s="88"/>
      <c r="Q33" s="89"/>
    </row>
    <row r="34" spans="1:18" s="5" customFormat="1" ht="15.75" thickBot="1" x14ac:dyDescent="0.25">
      <c r="A34" s="1"/>
      <c r="B34" s="76" t="s">
        <v>53</v>
      </c>
      <c r="C34" s="77"/>
      <c r="D34" s="78">
        <v>4</v>
      </c>
      <c r="E34" s="78"/>
      <c r="F34" s="79"/>
      <c r="G34" s="80" t="s">
        <v>110</v>
      </c>
      <c r="H34" s="78" t="s">
        <v>24</v>
      </c>
      <c r="I34" s="80" t="s">
        <v>46</v>
      </c>
      <c r="J34" s="80" t="s">
        <v>55</v>
      </c>
      <c r="K34" s="85" t="s">
        <v>46</v>
      </c>
      <c r="L34" s="140">
        <v>16</v>
      </c>
      <c r="M34" s="81">
        <f t="shared" si="0"/>
        <v>64</v>
      </c>
      <c r="N34" s="1"/>
      <c r="O34" s="88"/>
      <c r="Q34" s="89"/>
    </row>
    <row r="35" spans="1:18" s="5" customFormat="1" ht="15.75" thickBot="1" x14ac:dyDescent="0.25">
      <c r="A35" s="90"/>
      <c r="B35" s="70" t="s">
        <v>53</v>
      </c>
      <c r="C35" s="71"/>
      <c r="D35" s="72">
        <v>1</v>
      </c>
      <c r="E35" s="72"/>
      <c r="F35" s="73"/>
      <c r="G35" s="74" t="s">
        <v>112</v>
      </c>
      <c r="H35" s="72" t="s">
        <v>24</v>
      </c>
      <c r="I35" s="74" t="s">
        <v>28</v>
      </c>
      <c r="J35" s="74" t="s">
        <v>111</v>
      </c>
      <c r="K35" s="106" t="s">
        <v>28</v>
      </c>
      <c r="L35" s="138">
        <v>3.05</v>
      </c>
      <c r="M35" s="75">
        <f t="shared" si="0"/>
        <v>3.05</v>
      </c>
      <c r="N35" s="1"/>
      <c r="O35" s="88"/>
      <c r="Q35" s="89"/>
    </row>
    <row r="36" spans="1:18" s="5" customFormat="1" ht="15.75" thickBot="1" x14ac:dyDescent="0.25">
      <c r="A36" s="1"/>
      <c r="B36" s="76" t="s">
        <v>53</v>
      </c>
      <c r="C36" s="77"/>
      <c r="D36" s="78">
        <v>1</v>
      </c>
      <c r="E36" s="78"/>
      <c r="F36" s="79"/>
      <c r="G36" s="80" t="s">
        <v>113</v>
      </c>
      <c r="H36" s="78" t="s">
        <v>24</v>
      </c>
      <c r="I36" s="80" t="s">
        <v>28</v>
      </c>
      <c r="J36" s="80" t="s">
        <v>111</v>
      </c>
      <c r="K36" s="142" t="s">
        <v>28</v>
      </c>
      <c r="L36" s="140">
        <v>2.29</v>
      </c>
      <c r="M36" s="81">
        <f t="shared" si="0"/>
        <v>2.29</v>
      </c>
      <c r="N36" s="1"/>
      <c r="O36" s="88"/>
      <c r="Q36" s="89"/>
    </row>
    <row r="37" spans="1:18" s="5" customFormat="1" ht="15.75" thickBot="1" x14ac:dyDescent="0.25">
      <c r="A37" s="87"/>
      <c r="B37" s="70" t="s">
        <v>53</v>
      </c>
      <c r="C37" s="71"/>
      <c r="D37" s="72">
        <v>1</v>
      </c>
      <c r="E37" s="72"/>
      <c r="F37" s="73"/>
      <c r="G37" s="74" t="s">
        <v>114</v>
      </c>
      <c r="H37" s="72" t="s">
        <v>24</v>
      </c>
      <c r="I37" s="74" t="s">
        <v>115</v>
      </c>
      <c r="J37" s="74" t="s">
        <v>55</v>
      </c>
      <c r="K37" s="82" t="s">
        <v>116</v>
      </c>
      <c r="L37" s="138">
        <v>1</v>
      </c>
      <c r="M37" s="75">
        <f t="shared" si="0"/>
        <v>1</v>
      </c>
      <c r="N37" s="1"/>
      <c r="O37" s="88"/>
      <c r="Q37" s="89"/>
    </row>
    <row r="38" spans="1:18" s="5" customFormat="1" x14ac:dyDescent="0.2">
      <c r="A38" s="1"/>
      <c r="B38" s="186" t="s">
        <v>53</v>
      </c>
      <c r="C38" s="188" t="s">
        <v>33</v>
      </c>
      <c r="D38" s="190">
        <v>1</v>
      </c>
      <c r="E38" s="103"/>
      <c r="F38" s="62"/>
      <c r="G38" s="46" t="s">
        <v>117</v>
      </c>
      <c r="H38" s="103" t="s">
        <v>118</v>
      </c>
      <c r="I38" s="46" t="s">
        <v>46</v>
      </c>
      <c r="J38" s="46" t="s">
        <v>55</v>
      </c>
      <c r="K38" s="47" t="s">
        <v>46</v>
      </c>
      <c r="L38" s="135">
        <v>11.5</v>
      </c>
      <c r="M38" s="48">
        <f t="shared" si="0"/>
        <v>11.5</v>
      </c>
      <c r="N38" s="1"/>
      <c r="O38" s="88"/>
      <c r="Q38" s="89"/>
    </row>
    <row r="39" spans="1:18" s="5" customFormat="1" ht="15.75" thickBot="1" x14ac:dyDescent="0.25">
      <c r="A39" s="1"/>
      <c r="B39" s="187"/>
      <c r="C39" s="189"/>
      <c r="D39" s="191"/>
      <c r="E39" s="104"/>
      <c r="F39" s="51"/>
      <c r="G39" s="50" t="s">
        <v>121</v>
      </c>
      <c r="H39" s="104"/>
      <c r="I39" s="51"/>
      <c r="J39" s="51"/>
      <c r="K39" s="51"/>
      <c r="L39" s="136"/>
      <c r="M39" s="52"/>
      <c r="N39" s="1"/>
      <c r="O39" s="88"/>
      <c r="Q39" s="89"/>
    </row>
    <row r="40" spans="1:18" s="5" customFormat="1" ht="17.25" customHeight="1" thickBot="1" x14ac:dyDescent="0.25">
      <c r="A40" s="1"/>
      <c r="B40" s="4"/>
      <c r="C40" s="4"/>
      <c r="D40" s="3"/>
      <c r="E40" s="3"/>
      <c r="F40" s="1"/>
      <c r="G40" s="1"/>
      <c r="H40" s="3"/>
      <c r="I40" s="1"/>
      <c r="J40" s="1"/>
      <c r="K40" s="148" t="s">
        <v>123</v>
      </c>
      <c r="L40" s="151"/>
      <c r="M40" s="150">
        <f>SUM(M8:M39)</f>
        <v>1425.3799999999999</v>
      </c>
      <c r="N40" s="1"/>
      <c r="O40" s="88"/>
      <c r="Q40" s="89"/>
    </row>
    <row r="41" spans="1:18" s="5" customFormat="1" ht="18.75" customHeight="1" thickBot="1" x14ac:dyDescent="0.25">
      <c r="A41" s="1"/>
      <c r="B41" s="107" t="s">
        <v>50</v>
      </c>
      <c r="C41" s="4"/>
      <c r="D41" s="3"/>
      <c r="E41" s="3"/>
      <c r="F41" s="1"/>
      <c r="G41" s="1"/>
      <c r="H41" s="3"/>
      <c r="I41" s="1"/>
      <c r="J41" s="1"/>
      <c r="K41" s="1"/>
      <c r="L41" s="1"/>
      <c r="M41" s="1"/>
      <c r="N41" s="1"/>
      <c r="O41" s="88"/>
      <c r="Q41" s="89"/>
    </row>
    <row r="42" spans="1:18" s="5" customFormat="1" ht="15" customHeight="1" x14ac:dyDescent="0.2">
      <c r="A42" s="1"/>
      <c r="B42" s="180" t="s">
        <v>130</v>
      </c>
      <c r="C42" s="194"/>
      <c r="D42" s="192">
        <v>1</v>
      </c>
      <c r="E42" s="29"/>
      <c r="F42" s="126"/>
      <c r="G42" s="31" t="s">
        <v>129</v>
      </c>
      <c r="H42" s="29" t="s">
        <v>51</v>
      </c>
      <c r="I42" s="31" t="s">
        <v>28</v>
      </c>
      <c r="J42" s="31" t="s">
        <v>52</v>
      </c>
      <c r="K42" s="102" t="s">
        <v>28</v>
      </c>
      <c r="L42" s="31">
        <v>20.9</v>
      </c>
      <c r="M42" s="33">
        <f t="shared" ref="M42:M44" si="1">L42*D42</f>
        <v>20.9</v>
      </c>
      <c r="N42" s="1"/>
      <c r="O42" s="88"/>
      <c r="Q42" s="89"/>
      <c r="R42" s="169"/>
    </row>
    <row r="43" spans="1:18" ht="15.75" thickBot="1" x14ac:dyDescent="0.25">
      <c r="B43" s="181"/>
      <c r="C43" s="195"/>
      <c r="D43" s="193"/>
      <c r="E43" s="143"/>
      <c r="F43" s="144"/>
      <c r="G43" s="42" t="s">
        <v>134</v>
      </c>
      <c r="H43" s="145"/>
      <c r="I43" s="43"/>
      <c r="J43" s="43"/>
      <c r="K43" s="146"/>
      <c r="L43" s="43"/>
      <c r="M43" s="44"/>
    </row>
    <row r="44" spans="1:18" ht="15.75" customHeight="1" x14ac:dyDescent="0.2">
      <c r="B44" s="171" t="s">
        <v>132</v>
      </c>
      <c r="C44" s="173"/>
      <c r="D44" s="175">
        <v>2</v>
      </c>
      <c r="E44" s="103"/>
      <c r="F44" s="128"/>
      <c r="G44" s="46" t="s">
        <v>131</v>
      </c>
      <c r="H44" s="103" t="s">
        <v>51</v>
      </c>
      <c r="I44" s="46" t="s">
        <v>28</v>
      </c>
      <c r="J44" s="46" t="s">
        <v>52</v>
      </c>
      <c r="K44" s="129" t="s">
        <v>28</v>
      </c>
      <c r="L44" s="46">
        <v>5.49</v>
      </c>
      <c r="M44" s="48">
        <f t="shared" si="1"/>
        <v>10.98</v>
      </c>
      <c r="R44" s="167"/>
    </row>
    <row r="45" spans="1:18" ht="15.75" thickBot="1" x14ac:dyDescent="0.25">
      <c r="B45" s="172"/>
      <c r="C45" s="174"/>
      <c r="D45" s="176"/>
      <c r="E45" s="104"/>
      <c r="F45" s="130"/>
      <c r="G45" s="131" t="s">
        <v>133</v>
      </c>
      <c r="H45" s="68"/>
      <c r="I45" s="51"/>
      <c r="J45" s="51"/>
      <c r="K45" s="132"/>
      <c r="L45" s="51"/>
      <c r="M45" s="52"/>
    </row>
    <row r="46" spans="1:18" ht="15" customHeight="1" thickBot="1" x14ac:dyDescent="0.25">
      <c r="K46" s="148" t="s">
        <v>123</v>
      </c>
      <c r="L46" s="149"/>
      <c r="M46" s="150">
        <f>SUM(M42:M45)</f>
        <v>31.88</v>
      </c>
    </row>
    <row r="47" spans="1:18" ht="16.5" customHeight="1" thickBot="1" x14ac:dyDescent="0.25">
      <c r="B47" s="94" t="s">
        <v>10</v>
      </c>
      <c r="C47" s="94"/>
      <c r="D47" s="95"/>
      <c r="E47" s="95"/>
      <c r="F47" s="96"/>
      <c r="G47" s="96"/>
      <c r="H47" s="97"/>
      <c r="I47" s="95"/>
      <c r="J47" s="95"/>
      <c r="K47" s="96"/>
    </row>
    <row r="48" spans="1:18" ht="15.75" thickBot="1" x14ac:dyDescent="0.25">
      <c r="B48" s="70" t="s">
        <v>53</v>
      </c>
      <c r="C48" s="108"/>
      <c r="D48" s="72">
        <v>1</v>
      </c>
      <c r="E48" s="72"/>
      <c r="F48" s="109"/>
      <c r="G48" s="109" t="s">
        <v>54</v>
      </c>
      <c r="H48" s="110" t="s">
        <v>42</v>
      </c>
      <c r="I48" s="109" t="s">
        <v>46</v>
      </c>
      <c r="J48" s="109" t="s">
        <v>55</v>
      </c>
      <c r="K48" s="111" t="s">
        <v>46</v>
      </c>
      <c r="L48" s="138">
        <v>0.23</v>
      </c>
      <c r="M48" s="75">
        <f t="shared" ref="M48:M69" si="2">L48*D48</f>
        <v>0.23</v>
      </c>
    </row>
    <row r="49" spans="2:20" ht="15.75" thickBot="1" x14ac:dyDescent="0.25">
      <c r="B49" s="112" t="s">
        <v>53</v>
      </c>
      <c r="C49" s="113"/>
      <c r="D49" s="114">
        <v>56</v>
      </c>
      <c r="E49" s="114"/>
      <c r="F49" s="115"/>
      <c r="G49" s="115" t="s">
        <v>56</v>
      </c>
      <c r="H49" s="116" t="s">
        <v>42</v>
      </c>
      <c r="I49" s="115" t="s">
        <v>46</v>
      </c>
      <c r="J49" s="115" t="s">
        <v>144</v>
      </c>
      <c r="K49" s="117" t="s">
        <v>46</v>
      </c>
      <c r="L49" s="147">
        <v>0.4</v>
      </c>
      <c r="M49" s="81">
        <f t="shared" si="2"/>
        <v>22.400000000000002</v>
      </c>
      <c r="S49" s="167"/>
    </row>
    <row r="50" spans="2:20" ht="15.75" thickBot="1" x14ac:dyDescent="0.25">
      <c r="B50" s="70" t="s">
        <v>53</v>
      </c>
      <c r="C50" s="108"/>
      <c r="D50" s="72">
        <v>4</v>
      </c>
      <c r="E50" s="72"/>
      <c r="F50" s="109"/>
      <c r="G50" s="109" t="s">
        <v>57</v>
      </c>
      <c r="H50" s="110" t="s">
        <v>42</v>
      </c>
      <c r="I50" s="109" t="s">
        <v>46</v>
      </c>
      <c r="J50" s="109" t="s">
        <v>55</v>
      </c>
      <c r="K50" s="111" t="s">
        <v>46</v>
      </c>
      <c r="L50" s="138">
        <v>5.27</v>
      </c>
      <c r="M50" s="75">
        <f t="shared" si="2"/>
        <v>21.08</v>
      </c>
      <c r="S50" s="167"/>
    </row>
    <row r="51" spans="2:20" ht="15.75" thickBot="1" x14ac:dyDescent="0.25">
      <c r="B51" s="112" t="s">
        <v>53</v>
      </c>
      <c r="C51" s="113"/>
      <c r="D51" s="114">
        <v>20</v>
      </c>
      <c r="E51" s="114"/>
      <c r="F51" s="115"/>
      <c r="G51" s="115" t="s">
        <v>36</v>
      </c>
      <c r="H51" s="116" t="s">
        <v>42</v>
      </c>
      <c r="I51" s="115" t="s">
        <v>28</v>
      </c>
      <c r="J51" s="115" t="s">
        <v>145</v>
      </c>
      <c r="K51" s="117" t="s">
        <v>28</v>
      </c>
      <c r="L51" s="147">
        <v>1.1000000000000001</v>
      </c>
      <c r="M51" s="81">
        <f t="shared" si="2"/>
        <v>22</v>
      </c>
      <c r="S51" s="167"/>
    </row>
    <row r="52" spans="2:20" ht="15" x14ac:dyDescent="0.2">
      <c r="B52" s="98" t="s">
        <v>53</v>
      </c>
      <c r="C52" s="99"/>
      <c r="D52" s="29">
        <v>6</v>
      </c>
      <c r="E52" s="29"/>
      <c r="F52" s="100"/>
      <c r="G52" s="100" t="s">
        <v>57</v>
      </c>
      <c r="H52" s="101" t="s">
        <v>34</v>
      </c>
      <c r="I52" s="100" t="s">
        <v>46</v>
      </c>
      <c r="J52" s="100" t="s">
        <v>55</v>
      </c>
      <c r="K52" s="102" t="s">
        <v>46</v>
      </c>
      <c r="L52" s="133">
        <v>3.63</v>
      </c>
      <c r="M52" s="33">
        <f t="shared" si="2"/>
        <v>21.78</v>
      </c>
    </row>
    <row r="53" spans="2:20" ht="15.75" thickBot="1" x14ac:dyDescent="0.25">
      <c r="B53" s="118"/>
      <c r="C53" s="119"/>
      <c r="D53" s="54"/>
      <c r="E53" s="54"/>
      <c r="F53" s="120"/>
      <c r="G53" s="120"/>
      <c r="H53" s="55"/>
      <c r="I53" s="120" t="s">
        <v>28</v>
      </c>
      <c r="J53" s="120" t="s">
        <v>55</v>
      </c>
      <c r="K53" s="121" t="s">
        <v>28</v>
      </c>
      <c r="L53" s="137"/>
      <c r="M53" s="60"/>
    </row>
    <row r="54" spans="2:20" ht="15.75" thickBot="1" x14ac:dyDescent="0.25">
      <c r="B54" s="112" t="s">
        <v>53</v>
      </c>
      <c r="C54" s="113"/>
      <c r="D54" s="114">
        <v>4</v>
      </c>
      <c r="E54" s="114"/>
      <c r="F54" s="115"/>
      <c r="G54" s="115" t="s">
        <v>58</v>
      </c>
      <c r="H54" s="116" t="s">
        <v>43</v>
      </c>
      <c r="I54" s="115" t="s">
        <v>28</v>
      </c>
      <c r="J54" s="115" t="s">
        <v>59</v>
      </c>
      <c r="K54" s="117" t="s">
        <v>28</v>
      </c>
      <c r="L54" s="147">
        <v>0.73</v>
      </c>
      <c r="M54" s="81">
        <f t="shared" si="2"/>
        <v>2.92</v>
      </c>
    </row>
    <row r="55" spans="2:20" ht="15.75" thickBot="1" x14ac:dyDescent="0.25">
      <c r="B55" s="70" t="s">
        <v>53</v>
      </c>
      <c r="C55" s="108"/>
      <c r="D55" s="72">
        <v>1</v>
      </c>
      <c r="E55" s="72"/>
      <c r="F55" s="109"/>
      <c r="G55" s="109" t="s">
        <v>39</v>
      </c>
      <c r="H55" s="110" t="s">
        <v>43</v>
      </c>
      <c r="I55" s="109" t="s">
        <v>28</v>
      </c>
      <c r="J55" s="109" t="s">
        <v>60</v>
      </c>
      <c r="K55" s="111" t="s">
        <v>28</v>
      </c>
      <c r="L55" s="138">
        <v>3.1619999999999999</v>
      </c>
      <c r="M55" s="75">
        <f t="shared" si="2"/>
        <v>3.1619999999999999</v>
      </c>
    </row>
    <row r="56" spans="2:20" ht="15.75" thickBot="1" x14ac:dyDescent="0.25">
      <c r="B56" s="112" t="s">
        <v>53</v>
      </c>
      <c r="C56" s="113"/>
      <c r="D56" s="114">
        <v>20</v>
      </c>
      <c r="E56" s="114"/>
      <c r="F56" s="115"/>
      <c r="G56" s="115" t="s">
        <v>143</v>
      </c>
      <c r="H56" s="116" t="s">
        <v>43</v>
      </c>
      <c r="I56" s="115" t="s">
        <v>28</v>
      </c>
      <c r="J56" s="115" t="s">
        <v>55</v>
      </c>
      <c r="K56" s="117" t="s">
        <v>28</v>
      </c>
      <c r="L56" s="147">
        <v>0.47</v>
      </c>
      <c r="M56" s="81">
        <f t="shared" si="2"/>
        <v>9.3999999999999986</v>
      </c>
      <c r="S56" s="167"/>
    </row>
    <row r="57" spans="2:20" ht="15.75" thickBot="1" x14ac:dyDescent="0.25">
      <c r="B57" s="70" t="s">
        <v>53</v>
      </c>
      <c r="C57" s="108"/>
      <c r="D57" s="72">
        <v>4</v>
      </c>
      <c r="E57" s="72"/>
      <c r="F57" s="109"/>
      <c r="G57" s="109" t="s">
        <v>38</v>
      </c>
      <c r="H57" s="110" t="s">
        <v>43</v>
      </c>
      <c r="I57" s="109" t="s">
        <v>28</v>
      </c>
      <c r="J57" s="109" t="s">
        <v>61</v>
      </c>
      <c r="K57" s="111" t="s">
        <v>28</v>
      </c>
      <c r="L57" s="138">
        <v>2.65</v>
      </c>
      <c r="M57" s="75">
        <f t="shared" si="2"/>
        <v>10.6</v>
      </c>
    </row>
    <row r="58" spans="2:20" ht="15.75" thickBot="1" x14ac:dyDescent="0.25">
      <c r="B58" s="112" t="s">
        <v>53</v>
      </c>
      <c r="C58" s="113"/>
      <c r="D58" s="114">
        <v>16</v>
      </c>
      <c r="E58" s="114"/>
      <c r="F58" s="115"/>
      <c r="G58" s="115" t="s">
        <v>37</v>
      </c>
      <c r="H58" s="116" t="s">
        <v>62</v>
      </c>
      <c r="I58" s="115" t="s">
        <v>28</v>
      </c>
      <c r="J58" s="115" t="s">
        <v>125</v>
      </c>
      <c r="K58" s="168" t="s">
        <v>28</v>
      </c>
      <c r="L58" s="147">
        <v>0.44</v>
      </c>
      <c r="M58" s="81">
        <f t="shared" si="2"/>
        <v>7.04</v>
      </c>
      <c r="S58" s="167"/>
    </row>
    <row r="59" spans="2:20" ht="15.75" thickBot="1" x14ac:dyDescent="0.25">
      <c r="B59" s="70" t="s">
        <v>53</v>
      </c>
      <c r="C59" s="108"/>
      <c r="D59" s="72">
        <v>32</v>
      </c>
      <c r="E59" s="72"/>
      <c r="F59" s="109"/>
      <c r="G59" s="109" t="s">
        <v>146</v>
      </c>
      <c r="H59" s="110" t="s">
        <v>65</v>
      </c>
      <c r="I59" s="109" t="s">
        <v>46</v>
      </c>
      <c r="J59" s="109" t="s">
        <v>55</v>
      </c>
      <c r="K59" s="111" t="s">
        <v>46</v>
      </c>
      <c r="L59" s="138">
        <v>2.08</v>
      </c>
      <c r="M59" s="75">
        <f t="shared" si="2"/>
        <v>66.56</v>
      </c>
      <c r="S59" s="167"/>
      <c r="T59" s="1" t="s">
        <v>147</v>
      </c>
    </row>
    <row r="60" spans="2:20" ht="15.75" thickBot="1" x14ac:dyDescent="0.25">
      <c r="B60" s="112" t="s">
        <v>53</v>
      </c>
      <c r="C60" s="113"/>
      <c r="D60" s="114">
        <v>4</v>
      </c>
      <c r="E60" s="114"/>
      <c r="F60" s="115"/>
      <c r="G60" s="115" t="s">
        <v>63</v>
      </c>
      <c r="H60" s="116" t="s">
        <v>62</v>
      </c>
      <c r="I60" s="115" t="s">
        <v>28</v>
      </c>
      <c r="J60" s="115" t="s">
        <v>64</v>
      </c>
      <c r="K60" s="117" t="s">
        <v>28</v>
      </c>
      <c r="L60" s="147">
        <v>0.12</v>
      </c>
      <c r="M60" s="81">
        <f t="shared" si="2"/>
        <v>0.48</v>
      </c>
      <c r="S60" s="167"/>
    </row>
    <row r="61" spans="2:20" ht="15.75" thickBot="1" x14ac:dyDescent="0.3">
      <c r="B61" s="112" t="s">
        <v>53</v>
      </c>
      <c r="C61" s="113"/>
      <c r="D61" s="114">
        <v>14</v>
      </c>
      <c r="E61" s="114"/>
      <c r="F61" s="115"/>
      <c r="G61" s="115" t="s">
        <v>136</v>
      </c>
      <c r="H61" s="116"/>
      <c r="I61" s="115"/>
      <c r="J61" s="115"/>
      <c r="K61" s="117"/>
      <c r="L61" s="147"/>
      <c r="M61" s="81"/>
      <c r="S61" s="170"/>
    </row>
    <row r="62" spans="2:20" ht="15.75" thickBot="1" x14ac:dyDescent="0.25">
      <c r="B62" s="70" t="s">
        <v>53</v>
      </c>
      <c r="C62" s="108"/>
      <c r="D62" s="72">
        <v>14</v>
      </c>
      <c r="E62" s="72"/>
      <c r="F62" s="109"/>
      <c r="G62" s="109" t="s">
        <v>135</v>
      </c>
      <c r="H62" s="110" t="s">
        <v>43</v>
      </c>
      <c r="I62" s="109" t="s">
        <v>28</v>
      </c>
      <c r="J62" s="109" t="s">
        <v>55</v>
      </c>
      <c r="K62" s="111" t="s">
        <v>28</v>
      </c>
      <c r="L62" s="138">
        <v>1.1599999999999999</v>
      </c>
      <c r="M62" s="75">
        <f t="shared" si="2"/>
        <v>16.239999999999998</v>
      </c>
      <c r="S62" s="167"/>
    </row>
    <row r="63" spans="2:20" ht="15.75" thickBot="1" x14ac:dyDescent="0.25">
      <c r="B63" s="112" t="s">
        <v>53</v>
      </c>
      <c r="C63" s="113"/>
      <c r="D63" s="114">
        <v>10</v>
      </c>
      <c r="E63" s="114"/>
      <c r="F63" s="115"/>
      <c r="G63" s="115" t="s">
        <v>137</v>
      </c>
      <c r="H63" s="116" t="s">
        <v>65</v>
      </c>
      <c r="I63" s="115" t="s">
        <v>28</v>
      </c>
      <c r="J63" s="115" t="s">
        <v>138</v>
      </c>
      <c r="K63" s="117" t="s">
        <v>28</v>
      </c>
      <c r="L63" s="147">
        <v>2.09</v>
      </c>
      <c r="M63" s="81">
        <f t="shared" si="2"/>
        <v>20.9</v>
      </c>
      <c r="S63" s="167"/>
    </row>
    <row r="64" spans="2:20" ht="15.75" thickBot="1" x14ac:dyDescent="0.25">
      <c r="B64" s="70" t="s">
        <v>53</v>
      </c>
      <c r="C64" s="108"/>
      <c r="D64" s="72">
        <v>4</v>
      </c>
      <c r="E64" s="72"/>
      <c r="F64" s="109"/>
      <c r="G64" s="109" t="s">
        <v>35</v>
      </c>
      <c r="H64" s="110" t="s">
        <v>43</v>
      </c>
      <c r="I64" s="109" t="s">
        <v>28</v>
      </c>
      <c r="J64" s="109" t="s">
        <v>66</v>
      </c>
      <c r="K64" s="111" t="s">
        <v>28</v>
      </c>
      <c r="L64" s="138">
        <v>2.9</v>
      </c>
      <c r="M64" s="75">
        <f t="shared" si="2"/>
        <v>11.6</v>
      </c>
      <c r="S64" s="167"/>
    </row>
    <row r="65" spans="2:19" ht="15.75" thickBot="1" x14ac:dyDescent="0.25">
      <c r="B65" s="112" t="s">
        <v>53</v>
      </c>
      <c r="C65" s="116"/>
      <c r="D65" s="114">
        <v>16</v>
      </c>
      <c r="E65" s="114"/>
      <c r="F65" s="122"/>
      <c r="G65" s="122" t="s">
        <v>67</v>
      </c>
      <c r="H65" s="116" t="s">
        <v>43</v>
      </c>
      <c r="I65" s="115" t="s">
        <v>28</v>
      </c>
      <c r="J65" s="122" t="s">
        <v>68</v>
      </c>
      <c r="K65" s="117" t="s">
        <v>28</v>
      </c>
      <c r="L65" s="147">
        <v>0.6</v>
      </c>
      <c r="M65" s="81">
        <f t="shared" si="2"/>
        <v>9.6</v>
      </c>
      <c r="S65" s="167"/>
    </row>
    <row r="66" spans="2:19" ht="15.75" thickBot="1" x14ac:dyDescent="0.25">
      <c r="B66" s="70" t="s">
        <v>53</v>
      </c>
      <c r="C66" s="110"/>
      <c r="D66" s="72">
        <v>12</v>
      </c>
      <c r="E66" s="72"/>
      <c r="F66" s="74"/>
      <c r="G66" s="74" t="s">
        <v>139</v>
      </c>
      <c r="H66" s="110" t="s">
        <v>69</v>
      </c>
      <c r="I66" s="109" t="s">
        <v>28</v>
      </c>
      <c r="J66" s="74" t="s">
        <v>140</v>
      </c>
      <c r="K66" s="111" t="s">
        <v>28</v>
      </c>
      <c r="L66" s="138">
        <v>6.53</v>
      </c>
      <c r="M66" s="75">
        <f t="shared" si="2"/>
        <v>78.36</v>
      </c>
      <c r="S66" s="167"/>
    </row>
    <row r="67" spans="2:19" ht="15.75" thickBot="1" x14ac:dyDescent="0.25">
      <c r="B67" s="112" t="s">
        <v>53</v>
      </c>
      <c r="C67" s="116"/>
      <c r="D67" s="114">
        <v>4</v>
      </c>
      <c r="E67" s="114"/>
      <c r="F67" s="122"/>
      <c r="G67" s="122" t="s">
        <v>141</v>
      </c>
      <c r="H67" s="116" t="s">
        <v>69</v>
      </c>
      <c r="I67" s="115" t="s">
        <v>28</v>
      </c>
      <c r="J67" s="122" t="s">
        <v>142</v>
      </c>
      <c r="K67" s="117" t="s">
        <v>28</v>
      </c>
      <c r="L67" s="147">
        <v>3.7</v>
      </c>
      <c r="M67" s="81">
        <f t="shared" si="2"/>
        <v>14.8</v>
      </c>
      <c r="S67" s="167"/>
    </row>
    <row r="68" spans="2:19" ht="15.75" thickBot="1" x14ac:dyDescent="0.25">
      <c r="B68" s="70" t="s">
        <v>53</v>
      </c>
      <c r="C68" s="110"/>
      <c r="D68" s="72">
        <v>4</v>
      </c>
      <c r="E68" s="72"/>
      <c r="F68" s="74"/>
      <c r="G68" s="74" t="s">
        <v>49</v>
      </c>
      <c r="H68" s="72" t="s">
        <v>69</v>
      </c>
      <c r="I68" s="109" t="s">
        <v>28</v>
      </c>
      <c r="J68" s="74" t="s">
        <v>70</v>
      </c>
      <c r="K68" s="111" t="s">
        <v>28</v>
      </c>
      <c r="L68" s="138">
        <v>1.27</v>
      </c>
      <c r="M68" s="75">
        <f t="shared" si="2"/>
        <v>5.08</v>
      </c>
    </row>
    <row r="69" spans="2:19" ht="15.75" thickBot="1" x14ac:dyDescent="0.25">
      <c r="B69" s="64" t="s">
        <v>53</v>
      </c>
      <c r="C69" s="123"/>
      <c r="D69" s="93">
        <v>4</v>
      </c>
      <c r="E69" s="93"/>
      <c r="F69" s="105"/>
      <c r="G69" s="105" t="s">
        <v>71</v>
      </c>
      <c r="H69" s="93" t="s">
        <v>69</v>
      </c>
      <c r="I69" s="124" t="s">
        <v>28</v>
      </c>
      <c r="J69" s="105" t="s">
        <v>72</v>
      </c>
      <c r="K69" s="125" t="s">
        <v>28</v>
      </c>
      <c r="L69" s="139">
        <v>2.86</v>
      </c>
      <c r="M69" s="81">
        <f t="shared" si="2"/>
        <v>11.44</v>
      </c>
    </row>
    <row r="70" spans="2:19" ht="15" thickBot="1" x14ac:dyDescent="0.25">
      <c r="B70" s="4"/>
      <c r="C70" s="4"/>
      <c r="F70" s="1"/>
      <c r="K70" s="148" t="s">
        <v>123</v>
      </c>
      <c r="L70" s="149"/>
      <c r="M70" s="150">
        <f>SUM(M48:M69)</f>
        <v>355.67200000000003</v>
      </c>
    </row>
    <row r="71" spans="2:19" ht="15" thickBot="1" x14ac:dyDescent="0.25">
      <c r="B71" s="4"/>
      <c r="C71" s="4"/>
    </row>
    <row r="72" spans="2:19" ht="15" thickBot="1" x14ac:dyDescent="0.25">
      <c r="B72" s="4"/>
      <c r="C72" s="4"/>
      <c r="K72" s="148" t="s">
        <v>124</v>
      </c>
      <c r="L72" s="149"/>
      <c r="M72" s="150">
        <f>M40+M46+M70</f>
        <v>1812.932</v>
      </c>
    </row>
    <row r="73" spans="2:19" x14ac:dyDescent="0.2">
      <c r="B73" s="4"/>
      <c r="C73" s="4"/>
    </row>
    <row r="74" spans="2:19" x14ac:dyDescent="0.2">
      <c r="B74" s="4"/>
      <c r="C74" s="4"/>
    </row>
    <row r="75" spans="2:19" x14ac:dyDescent="0.2">
      <c r="B75" s="4"/>
      <c r="C75" s="4"/>
    </row>
    <row r="76" spans="2:19" x14ac:dyDescent="0.2">
      <c r="B76" s="4"/>
      <c r="C76" s="4"/>
    </row>
    <row r="77" spans="2:19" x14ac:dyDescent="0.2">
      <c r="B77" s="4"/>
      <c r="C77" s="4"/>
    </row>
    <row r="78" spans="2:19" x14ac:dyDescent="0.2">
      <c r="B78" s="4"/>
      <c r="C78" s="4"/>
    </row>
    <row r="79" spans="2:19" x14ac:dyDescent="0.2">
      <c r="B79" s="4"/>
      <c r="C79" s="4"/>
    </row>
    <row r="80" spans="2:19" x14ac:dyDescent="0.2">
      <c r="B80" s="4"/>
      <c r="C80" s="4"/>
    </row>
    <row r="81" spans="2:3" x14ac:dyDescent="0.2">
      <c r="B81" s="4"/>
      <c r="C81" s="4"/>
    </row>
    <row r="82" spans="2:3" x14ac:dyDescent="0.2">
      <c r="B82" s="4"/>
      <c r="C82" s="4"/>
    </row>
    <row r="83" spans="2:3" x14ac:dyDescent="0.2">
      <c r="B83" s="4"/>
      <c r="C83" s="4"/>
    </row>
    <row r="84" spans="2:3" x14ac:dyDescent="0.2">
      <c r="B84" s="4"/>
      <c r="C84" s="4"/>
    </row>
    <row r="85" spans="2:3" x14ac:dyDescent="0.2">
      <c r="B85" s="4"/>
      <c r="C85" s="4"/>
    </row>
    <row r="86" spans="2:3" x14ac:dyDescent="0.2">
      <c r="B86" s="4"/>
      <c r="C86" s="4"/>
    </row>
    <row r="87" spans="2:3" x14ac:dyDescent="0.2">
      <c r="B87" s="4"/>
      <c r="C87" s="4"/>
    </row>
    <row r="88" spans="2:3" x14ac:dyDescent="0.2">
      <c r="B88" s="4"/>
      <c r="C88" s="4"/>
    </row>
    <row r="89" spans="2:3" x14ac:dyDescent="0.2">
      <c r="B89" s="4"/>
      <c r="C89" s="4"/>
    </row>
    <row r="90" spans="2:3" x14ac:dyDescent="0.2">
      <c r="B90" s="4"/>
      <c r="C90" s="4"/>
    </row>
    <row r="91" spans="2:3" x14ac:dyDescent="0.2">
      <c r="B91" s="4"/>
      <c r="C91" s="4"/>
    </row>
    <row r="92" spans="2:3" x14ac:dyDescent="0.2">
      <c r="B92" s="4"/>
      <c r="C92" s="4"/>
    </row>
    <row r="93" spans="2:3" x14ac:dyDescent="0.2">
      <c r="B93" s="4"/>
      <c r="C93" s="4"/>
    </row>
    <row r="94" spans="2:3" x14ac:dyDescent="0.2">
      <c r="B94" s="4"/>
      <c r="C94" s="4"/>
    </row>
    <row r="95" spans="2:3" x14ac:dyDescent="0.2">
      <c r="B95" s="4"/>
      <c r="C95" s="4"/>
    </row>
    <row r="96" spans="2:3" x14ac:dyDescent="0.2">
      <c r="B96" s="4"/>
      <c r="C96" s="4"/>
    </row>
    <row r="97" spans="2:3" x14ac:dyDescent="0.2">
      <c r="B97" s="4"/>
      <c r="C97" s="4"/>
    </row>
    <row r="98" spans="2:3" x14ac:dyDescent="0.2">
      <c r="B98" s="4"/>
      <c r="C98" s="4"/>
    </row>
    <row r="99" spans="2:3" x14ac:dyDescent="0.2">
      <c r="B99" s="4"/>
      <c r="C99" s="4"/>
    </row>
    <row r="100" spans="2:3" x14ac:dyDescent="0.2">
      <c r="B100" s="4"/>
      <c r="C100" s="4"/>
    </row>
    <row r="101" spans="2:3" x14ac:dyDescent="0.2">
      <c r="B101" s="4"/>
      <c r="C101" s="4"/>
    </row>
    <row r="102" spans="2:3" x14ac:dyDescent="0.2">
      <c r="B102" s="4"/>
      <c r="C102" s="4"/>
    </row>
    <row r="103" spans="2:3" x14ac:dyDescent="0.2">
      <c r="B103" s="4"/>
      <c r="C103" s="4"/>
    </row>
    <row r="104" spans="2:3" x14ac:dyDescent="0.2">
      <c r="B104" s="4"/>
      <c r="C104" s="4"/>
    </row>
    <row r="105" spans="2:3" x14ac:dyDescent="0.2">
      <c r="B105" s="4"/>
      <c r="C105" s="4"/>
    </row>
    <row r="106" spans="2:3" x14ac:dyDescent="0.2">
      <c r="B106" s="4"/>
      <c r="C106" s="4"/>
    </row>
    <row r="107" spans="2:3" x14ac:dyDescent="0.2">
      <c r="B107" s="4"/>
      <c r="C107" s="4"/>
    </row>
    <row r="108" spans="2:3" x14ac:dyDescent="0.2">
      <c r="B108" s="4"/>
      <c r="C108" s="4"/>
    </row>
    <row r="109" spans="2:3" x14ac:dyDescent="0.2">
      <c r="B109" s="4"/>
      <c r="C109" s="4"/>
    </row>
    <row r="110" spans="2:3" x14ac:dyDescent="0.2">
      <c r="B110" s="4"/>
      <c r="C110" s="4"/>
    </row>
    <row r="111" spans="2:3" x14ac:dyDescent="0.2">
      <c r="B111" s="4"/>
      <c r="C111" s="4"/>
    </row>
    <row r="112" spans="2:3" x14ac:dyDescent="0.2">
      <c r="B112" s="4"/>
      <c r="C112" s="4"/>
    </row>
    <row r="113" spans="2:3" x14ac:dyDescent="0.2">
      <c r="B113" s="4"/>
      <c r="C113" s="4"/>
    </row>
    <row r="114" spans="2:3" x14ac:dyDescent="0.2">
      <c r="B114" s="4"/>
      <c r="C114" s="4"/>
    </row>
    <row r="115" spans="2:3" x14ac:dyDescent="0.2">
      <c r="B115" s="4"/>
      <c r="C115" s="4"/>
    </row>
    <row r="116" spans="2:3" x14ac:dyDescent="0.2">
      <c r="B116" s="4"/>
      <c r="C116" s="4"/>
    </row>
    <row r="117" spans="2:3" x14ac:dyDescent="0.2">
      <c r="B117" s="4"/>
      <c r="C117" s="4"/>
    </row>
    <row r="118" spans="2:3" x14ac:dyDescent="0.2">
      <c r="B118" s="4"/>
      <c r="C118" s="4"/>
    </row>
    <row r="119" spans="2:3" x14ac:dyDescent="0.2">
      <c r="B119" s="4"/>
      <c r="C119" s="4"/>
    </row>
    <row r="120" spans="2:3" x14ac:dyDescent="0.2">
      <c r="B120" s="4"/>
      <c r="C120" s="4"/>
    </row>
    <row r="121" spans="2:3" x14ac:dyDescent="0.2">
      <c r="B121" s="4"/>
      <c r="C121" s="4"/>
    </row>
    <row r="122" spans="2:3" x14ac:dyDescent="0.2">
      <c r="B122" s="4"/>
      <c r="C122" s="4"/>
    </row>
    <row r="123" spans="2:3" x14ac:dyDescent="0.2">
      <c r="B123" s="4"/>
      <c r="C123" s="4"/>
    </row>
    <row r="124" spans="2:3" x14ac:dyDescent="0.2">
      <c r="B124" s="4"/>
      <c r="C124" s="4"/>
    </row>
    <row r="125" spans="2:3" x14ac:dyDescent="0.2">
      <c r="B125" s="4"/>
      <c r="C125" s="4"/>
    </row>
    <row r="126" spans="2:3" x14ac:dyDescent="0.2">
      <c r="B126" s="4"/>
      <c r="C126" s="4"/>
    </row>
    <row r="127" spans="2:3" x14ac:dyDescent="0.2">
      <c r="B127" s="4"/>
      <c r="C127" s="4"/>
    </row>
    <row r="128" spans="2:3" x14ac:dyDescent="0.2">
      <c r="B128" s="4"/>
      <c r="C128" s="4"/>
    </row>
    <row r="129" spans="2:3" x14ac:dyDescent="0.2">
      <c r="B129" s="4"/>
      <c r="C129" s="4"/>
    </row>
    <row r="130" spans="2:3" x14ac:dyDescent="0.2">
      <c r="B130" s="4"/>
      <c r="C130" s="4"/>
    </row>
    <row r="131" spans="2:3" x14ac:dyDescent="0.2">
      <c r="B131" s="4"/>
      <c r="C131" s="4"/>
    </row>
    <row r="132" spans="2:3" x14ac:dyDescent="0.2">
      <c r="B132" s="4"/>
      <c r="C132" s="4"/>
    </row>
    <row r="133" spans="2:3" x14ac:dyDescent="0.2">
      <c r="B133" s="4"/>
      <c r="C133" s="4"/>
    </row>
    <row r="134" spans="2:3" x14ac:dyDescent="0.2">
      <c r="B134" s="4"/>
      <c r="C134" s="4"/>
    </row>
    <row r="135" spans="2:3" x14ac:dyDescent="0.2">
      <c r="B135" s="4"/>
      <c r="C135" s="4"/>
    </row>
    <row r="136" spans="2:3" x14ac:dyDescent="0.2">
      <c r="B136" s="4"/>
      <c r="C136" s="4"/>
    </row>
    <row r="137" spans="2:3" x14ac:dyDescent="0.2">
      <c r="B137" s="4"/>
      <c r="C137" s="4"/>
    </row>
    <row r="138" spans="2:3" x14ac:dyDescent="0.2">
      <c r="B138" s="4"/>
      <c r="C138" s="4"/>
    </row>
    <row r="139" spans="2:3" x14ac:dyDescent="0.2">
      <c r="B139" s="4"/>
      <c r="C139" s="4"/>
    </row>
    <row r="140" spans="2:3" x14ac:dyDescent="0.2">
      <c r="B140" s="4"/>
      <c r="C140" s="4"/>
    </row>
    <row r="141" spans="2:3" x14ac:dyDescent="0.2">
      <c r="B141" s="4"/>
      <c r="C141" s="4"/>
    </row>
    <row r="142" spans="2:3" x14ac:dyDescent="0.2">
      <c r="B142" s="4"/>
      <c r="C142" s="4"/>
    </row>
    <row r="143" spans="2:3" x14ac:dyDescent="0.2">
      <c r="B143" s="4"/>
      <c r="C143" s="4"/>
    </row>
    <row r="144" spans="2:3" x14ac:dyDescent="0.2">
      <c r="B144" s="4"/>
      <c r="C144" s="4"/>
    </row>
    <row r="145" spans="2:3" x14ac:dyDescent="0.2">
      <c r="B145" s="4"/>
      <c r="C145" s="4"/>
    </row>
    <row r="146" spans="2:3" x14ac:dyDescent="0.2">
      <c r="B146" s="4"/>
      <c r="C146" s="4"/>
    </row>
    <row r="147" spans="2:3" x14ac:dyDescent="0.2">
      <c r="B147" s="4"/>
      <c r="C147" s="4"/>
    </row>
    <row r="148" spans="2:3" x14ac:dyDescent="0.2">
      <c r="B148" s="4"/>
      <c r="C148" s="4"/>
    </row>
    <row r="149" spans="2:3" x14ac:dyDescent="0.2">
      <c r="B149" s="4"/>
      <c r="C149" s="4"/>
    </row>
    <row r="150" spans="2:3" x14ac:dyDescent="0.2">
      <c r="B150" s="4"/>
      <c r="C150" s="4"/>
    </row>
    <row r="151" spans="2:3" x14ac:dyDescent="0.2">
      <c r="B151" s="4"/>
      <c r="C151" s="4"/>
    </row>
    <row r="152" spans="2:3" x14ac:dyDescent="0.2">
      <c r="B152" s="4"/>
      <c r="C152" s="4"/>
    </row>
    <row r="153" spans="2:3" x14ac:dyDescent="0.2">
      <c r="B153" s="4"/>
      <c r="C153" s="4"/>
    </row>
    <row r="154" spans="2:3" x14ac:dyDescent="0.2">
      <c r="B154" s="4"/>
      <c r="C154" s="4"/>
    </row>
    <row r="155" spans="2:3" x14ac:dyDescent="0.2">
      <c r="B155" s="4"/>
      <c r="C155" s="4"/>
    </row>
    <row r="156" spans="2:3" x14ac:dyDescent="0.2">
      <c r="B156" s="4"/>
      <c r="C156" s="4"/>
    </row>
    <row r="157" spans="2:3" x14ac:dyDescent="0.2">
      <c r="B157" s="4"/>
      <c r="C157" s="4"/>
    </row>
    <row r="158" spans="2:3" x14ac:dyDescent="0.2">
      <c r="B158" s="4"/>
      <c r="C158" s="4"/>
    </row>
    <row r="159" spans="2:3" x14ac:dyDescent="0.2">
      <c r="B159" s="4"/>
      <c r="C159" s="4"/>
    </row>
    <row r="160" spans="2:3" x14ac:dyDescent="0.2">
      <c r="B160" s="4"/>
      <c r="C160" s="4"/>
    </row>
    <row r="161" spans="2:3" x14ac:dyDescent="0.2">
      <c r="B161" s="4"/>
      <c r="C161" s="4"/>
    </row>
    <row r="162" spans="2:3" x14ac:dyDescent="0.2">
      <c r="B162" s="4"/>
      <c r="C162" s="4"/>
    </row>
    <row r="163" spans="2:3" x14ac:dyDescent="0.2">
      <c r="B163" s="4"/>
      <c r="C163" s="4"/>
    </row>
    <row r="164" spans="2:3" x14ac:dyDescent="0.2">
      <c r="B164" s="4"/>
      <c r="C164" s="4"/>
    </row>
    <row r="165" spans="2:3" x14ac:dyDescent="0.2">
      <c r="B165" s="4"/>
      <c r="C165" s="4"/>
    </row>
    <row r="166" spans="2:3" x14ac:dyDescent="0.2">
      <c r="B166" s="4"/>
      <c r="C166" s="4"/>
    </row>
    <row r="167" spans="2:3" x14ac:dyDescent="0.2">
      <c r="B167" s="4"/>
      <c r="C167" s="4"/>
    </row>
    <row r="168" spans="2:3" x14ac:dyDescent="0.2">
      <c r="B168" s="4"/>
      <c r="C168" s="4"/>
    </row>
    <row r="169" spans="2:3" x14ac:dyDescent="0.2">
      <c r="B169" s="4"/>
      <c r="C169" s="4"/>
    </row>
    <row r="170" spans="2:3" x14ac:dyDescent="0.2">
      <c r="B170" s="4"/>
      <c r="C170" s="4"/>
    </row>
    <row r="171" spans="2:3" x14ac:dyDescent="0.2">
      <c r="B171" s="4"/>
      <c r="C171" s="4"/>
    </row>
    <row r="172" spans="2:3" x14ac:dyDescent="0.2">
      <c r="B172" s="4"/>
      <c r="C172" s="4"/>
    </row>
    <row r="173" spans="2:3" x14ac:dyDescent="0.2">
      <c r="B173" s="4"/>
      <c r="C173" s="4"/>
    </row>
    <row r="174" spans="2:3" x14ac:dyDescent="0.2">
      <c r="B174" s="4"/>
      <c r="C174" s="4"/>
    </row>
    <row r="175" spans="2:3" x14ac:dyDescent="0.2">
      <c r="B175" s="4"/>
      <c r="C175" s="4"/>
    </row>
    <row r="176" spans="2:3" x14ac:dyDescent="0.2">
      <c r="B176" s="4"/>
      <c r="C176" s="4"/>
    </row>
    <row r="177" spans="2:3" x14ac:dyDescent="0.2">
      <c r="B177" s="4"/>
      <c r="C177" s="4"/>
    </row>
    <row r="178" spans="2:3" x14ac:dyDescent="0.2">
      <c r="B178" s="4"/>
      <c r="C178" s="4"/>
    </row>
    <row r="179" spans="2:3" x14ac:dyDescent="0.2">
      <c r="B179" s="4"/>
      <c r="C179" s="4"/>
    </row>
    <row r="180" spans="2:3" x14ac:dyDescent="0.2">
      <c r="B180" s="4"/>
      <c r="C180" s="4"/>
    </row>
    <row r="181" spans="2:3" x14ac:dyDescent="0.2">
      <c r="B181" s="4"/>
      <c r="C181" s="4"/>
    </row>
    <row r="182" spans="2:3" x14ac:dyDescent="0.2">
      <c r="B182" s="4"/>
      <c r="C182" s="4"/>
    </row>
    <row r="183" spans="2:3" x14ac:dyDescent="0.2">
      <c r="B183" s="4"/>
      <c r="C183" s="4"/>
    </row>
    <row r="184" spans="2:3" x14ac:dyDescent="0.2">
      <c r="B184" s="4"/>
      <c r="C184" s="4"/>
    </row>
    <row r="185" spans="2:3" x14ac:dyDescent="0.2">
      <c r="B185" s="4"/>
      <c r="C185" s="4"/>
    </row>
    <row r="186" spans="2:3" x14ac:dyDescent="0.2">
      <c r="B186" s="4"/>
      <c r="C186" s="4"/>
    </row>
    <row r="187" spans="2:3" x14ac:dyDescent="0.2">
      <c r="B187" s="4"/>
      <c r="C187" s="4"/>
    </row>
    <row r="188" spans="2:3" x14ac:dyDescent="0.2">
      <c r="B188" s="4"/>
      <c r="C188" s="4"/>
    </row>
    <row r="189" spans="2:3" x14ac:dyDescent="0.2">
      <c r="B189" s="4"/>
      <c r="C189" s="4"/>
    </row>
    <row r="190" spans="2:3" x14ac:dyDescent="0.2">
      <c r="B190" s="4"/>
      <c r="C190" s="4"/>
    </row>
    <row r="191" spans="2:3" x14ac:dyDescent="0.2">
      <c r="B191" s="4"/>
      <c r="C191" s="4"/>
    </row>
    <row r="192" spans="2:3" x14ac:dyDescent="0.2">
      <c r="B192" s="4"/>
      <c r="C192" s="4"/>
    </row>
    <row r="193" spans="2:3" x14ac:dyDescent="0.2">
      <c r="B193" s="4"/>
      <c r="C193" s="4"/>
    </row>
    <row r="194" spans="2:3" x14ac:dyDescent="0.2">
      <c r="B194" s="4"/>
      <c r="C194" s="4"/>
    </row>
    <row r="195" spans="2:3" x14ac:dyDescent="0.2">
      <c r="B195" s="4"/>
      <c r="C195" s="4"/>
    </row>
    <row r="196" spans="2:3" x14ac:dyDescent="0.2">
      <c r="B196" s="4"/>
      <c r="C196" s="4"/>
    </row>
    <row r="197" spans="2:3" x14ac:dyDescent="0.2">
      <c r="B197" s="4"/>
      <c r="C197" s="4"/>
    </row>
    <row r="198" spans="2:3" x14ac:dyDescent="0.2">
      <c r="B198" s="4"/>
      <c r="C198" s="4"/>
    </row>
    <row r="199" spans="2:3" x14ac:dyDescent="0.2">
      <c r="B199" s="4"/>
      <c r="C199" s="4"/>
    </row>
    <row r="200" spans="2:3" x14ac:dyDescent="0.2">
      <c r="B200" s="4"/>
      <c r="C200" s="4"/>
    </row>
    <row r="201" spans="2:3" x14ac:dyDescent="0.2">
      <c r="B201" s="4"/>
      <c r="C201" s="4"/>
    </row>
    <row r="202" spans="2:3" x14ac:dyDescent="0.2">
      <c r="B202" s="4"/>
      <c r="C202" s="4"/>
    </row>
    <row r="203" spans="2:3" x14ac:dyDescent="0.2">
      <c r="B203" s="4"/>
      <c r="C203" s="4"/>
    </row>
    <row r="204" spans="2:3" x14ac:dyDescent="0.2">
      <c r="B204" s="4"/>
      <c r="C204" s="4"/>
    </row>
    <row r="205" spans="2:3" x14ac:dyDescent="0.2">
      <c r="B205" s="4"/>
      <c r="C205" s="4"/>
    </row>
    <row r="206" spans="2:3" x14ac:dyDescent="0.2">
      <c r="B206" s="4"/>
      <c r="C206" s="4"/>
    </row>
    <row r="207" spans="2:3" x14ac:dyDescent="0.2">
      <c r="B207" s="4"/>
      <c r="C207" s="4"/>
    </row>
    <row r="208" spans="2:3" x14ac:dyDescent="0.2">
      <c r="B208" s="4"/>
      <c r="C208" s="4"/>
    </row>
    <row r="209" spans="2:3" x14ac:dyDescent="0.2">
      <c r="B209" s="4"/>
      <c r="C209" s="4"/>
    </row>
    <row r="210" spans="2:3" x14ac:dyDescent="0.2">
      <c r="B210" s="4"/>
      <c r="C210" s="4"/>
    </row>
    <row r="211" spans="2:3" x14ac:dyDescent="0.2">
      <c r="B211" s="4"/>
      <c r="C211" s="4"/>
    </row>
    <row r="212" spans="2:3" x14ac:dyDescent="0.2">
      <c r="B212" s="4"/>
      <c r="C212" s="4"/>
    </row>
    <row r="213" spans="2:3" x14ac:dyDescent="0.2">
      <c r="B213" s="4"/>
      <c r="C213" s="4"/>
    </row>
    <row r="214" spans="2:3" x14ac:dyDescent="0.2">
      <c r="B214" s="4"/>
      <c r="C214" s="4"/>
    </row>
    <row r="215" spans="2:3" x14ac:dyDescent="0.2">
      <c r="B215" s="4"/>
      <c r="C215" s="4"/>
    </row>
    <row r="216" spans="2:3" x14ac:dyDescent="0.2">
      <c r="B216" s="4"/>
      <c r="C216" s="4"/>
    </row>
    <row r="217" spans="2:3" x14ac:dyDescent="0.2">
      <c r="B217" s="4"/>
      <c r="C217" s="4"/>
    </row>
    <row r="218" spans="2:3" x14ac:dyDescent="0.2">
      <c r="B218" s="4"/>
      <c r="C218" s="4"/>
    </row>
    <row r="219" spans="2:3" x14ac:dyDescent="0.2">
      <c r="B219" s="4"/>
      <c r="C219" s="4"/>
    </row>
    <row r="220" spans="2:3" x14ac:dyDescent="0.2">
      <c r="B220" s="4"/>
      <c r="C220" s="4"/>
    </row>
    <row r="221" spans="2:3" x14ac:dyDescent="0.2">
      <c r="B221" s="4"/>
      <c r="C221" s="4"/>
    </row>
    <row r="222" spans="2:3" x14ac:dyDescent="0.2">
      <c r="B222" s="4"/>
      <c r="C222" s="4"/>
    </row>
    <row r="223" spans="2:3" x14ac:dyDescent="0.2">
      <c r="B223" s="4"/>
      <c r="C223" s="4"/>
    </row>
    <row r="224" spans="2:3" x14ac:dyDescent="0.2">
      <c r="B224" s="4"/>
      <c r="C224" s="4"/>
    </row>
    <row r="225" spans="2:3" x14ac:dyDescent="0.2">
      <c r="B225" s="4"/>
      <c r="C225" s="4"/>
    </row>
    <row r="226" spans="2:3" x14ac:dyDescent="0.2">
      <c r="B226" s="4"/>
      <c r="C226" s="4"/>
    </row>
    <row r="227" spans="2:3" x14ac:dyDescent="0.2">
      <c r="B227" s="4"/>
      <c r="C227" s="4"/>
    </row>
    <row r="228" spans="2:3" x14ac:dyDescent="0.2">
      <c r="B228" s="4"/>
      <c r="C228" s="4"/>
    </row>
    <row r="229" spans="2:3" x14ac:dyDescent="0.2">
      <c r="B229" s="4"/>
      <c r="C229" s="4"/>
    </row>
    <row r="230" spans="2:3" x14ac:dyDescent="0.2">
      <c r="B230" s="4"/>
      <c r="C230" s="4"/>
    </row>
    <row r="231" spans="2:3" x14ac:dyDescent="0.2">
      <c r="B231" s="4"/>
      <c r="C231" s="4"/>
    </row>
    <row r="232" spans="2:3" x14ac:dyDescent="0.2">
      <c r="B232" s="4"/>
      <c r="C232" s="4"/>
    </row>
    <row r="233" spans="2:3" x14ac:dyDescent="0.2">
      <c r="B233" s="4"/>
      <c r="C233" s="4"/>
    </row>
    <row r="234" spans="2:3" x14ac:dyDescent="0.2">
      <c r="B234" s="4"/>
      <c r="C234" s="4"/>
    </row>
    <row r="235" spans="2:3" x14ac:dyDescent="0.2">
      <c r="B235" s="4"/>
      <c r="C235" s="4"/>
    </row>
    <row r="236" spans="2:3" x14ac:dyDescent="0.2">
      <c r="B236" s="4"/>
      <c r="C236" s="4"/>
    </row>
    <row r="237" spans="2:3" x14ac:dyDescent="0.2">
      <c r="B237" s="4"/>
      <c r="C237" s="4"/>
    </row>
    <row r="238" spans="2:3" x14ac:dyDescent="0.2">
      <c r="B238" s="4"/>
      <c r="C238" s="4"/>
    </row>
    <row r="239" spans="2:3" x14ac:dyDescent="0.2">
      <c r="B239" s="4"/>
      <c r="C239" s="4"/>
    </row>
    <row r="240" spans="2:3" x14ac:dyDescent="0.2">
      <c r="B240" s="4"/>
      <c r="C240" s="4"/>
    </row>
    <row r="241" spans="2:3" x14ac:dyDescent="0.2">
      <c r="B241" s="4"/>
      <c r="C241" s="4"/>
    </row>
    <row r="242" spans="2:3" x14ac:dyDescent="0.2">
      <c r="B242" s="4"/>
      <c r="C242" s="4"/>
    </row>
    <row r="243" spans="2:3" x14ac:dyDescent="0.2">
      <c r="B243" s="4"/>
      <c r="C243" s="4"/>
    </row>
    <row r="244" spans="2:3" x14ac:dyDescent="0.2">
      <c r="B244" s="4"/>
      <c r="C244" s="4"/>
    </row>
    <row r="245" spans="2:3" x14ac:dyDescent="0.2">
      <c r="B245" s="4"/>
      <c r="C245" s="4"/>
    </row>
    <row r="246" spans="2:3" x14ac:dyDescent="0.2">
      <c r="B246" s="4"/>
      <c r="C246" s="4"/>
    </row>
    <row r="247" spans="2:3" x14ac:dyDescent="0.2">
      <c r="B247" s="4"/>
      <c r="C247" s="4"/>
    </row>
    <row r="248" spans="2:3" x14ac:dyDescent="0.2">
      <c r="B248" s="4"/>
      <c r="C248" s="4"/>
    </row>
    <row r="249" spans="2:3" x14ac:dyDescent="0.2">
      <c r="B249" s="4"/>
      <c r="C249" s="4"/>
    </row>
    <row r="250" spans="2:3" x14ac:dyDescent="0.2">
      <c r="B250" s="4"/>
      <c r="C250" s="4"/>
    </row>
    <row r="251" spans="2:3" x14ac:dyDescent="0.2">
      <c r="B251" s="4"/>
      <c r="C251" s="4"/>
    </row>
    <row r="252" spans="2:3" x14ac:dyDescent="0.2">
      <c r="B252" s="4"/>
      <c r="C252" s="4"/>
    </row>
    <row r="253" spans="2:3" x14ac:dyDescent="0.2">
      <c r="B253" s="4"/>
      <c r="C253" s="4"/>
    </row>
    <row r="254" spans="2:3" x14ac:dyDescent="0.2">
      <c r="B254" s="4"/>
      <c r="C254" s="4"/>
    </row>
    <row r="255" spans="2:3" x14ac:dyDescent="0.2">
      <c r="B255" s="4"/>
      <c r="C255" s="4"/>
    </row>
    <row r="256" spans="2:3" x14ac:dyDescent="0.2">
      <c r="B256" s="4"/>
      <c r="C256" s="4"/>
    </row>
    <row r="257" spans="2:3" x14ac:dyDescent="0.2">
      <c r="B257" s="4"/>
      <c r="C257" s="4"/>
    </row>
    <row r="258" spans="2:3" x14ac:dyDescent="0.2">
      <c r="B258" s="4"/>
      <c r="C258" s="4"/>
    </row>
    <row r="259" spans="2:3" x14ac:dyDescent="0.2">
      <c r="B259" s="4"/>
      <c r="C259" s="4"/>
    </row>
    <row r="260" spans="2:3" x14ac:dyDescent="0.2">
      <c r="B260" s="4"/>
      <c r="C260" s="4"/>
    </row>
    <row r="261" spans="2:3" x14ac:dyDescent="0.2">
      <c r="B261" s="4"/>
      <c r="C261" s="4"/>
    </row>
    <row r="262" spans="2:3" x14ac:dyDescent="0.2">
      <c r="B262" s="4"/>
      <c r="C262" s="4"/>
    </row>
    <row r="263" spans="2:3" x14ac:dyDescent="0.2">
      <c r="B263" s="4"/>
      <c r="C263" s="4"/>
    </row>
    <row r="264" spans="2:3" x14ac:dyDescent="0.2">
      <c r="B264" s="4"/>
      <c r="C264" s="4"/>
    </row>
    <row r="265" spans="2:3" x14ac:dyDescent="0.2">
      <c r="B265" s="4"/>
      <c r="C265" s="4"/>
    </row>
    <row r="266" spans="2:3" x14ac:dyDescent="0.2">
      <c r="B266" s="4"/>
      <c r="C266" s="4"/>
    </row>
    <row r="267" spans="2:3" x14ac:dyDescent="0.2">
      <c r="B267" s="4"/>
      <c r="C267" s="4"/>
    </row>
    <row r="268" spans="2:3" x14ac:dyDescent="0.2">
      <c r="B268" s="4"/>
      <c r="C268" s="4"/>
    </row>
    <row r="269" spans="2:3" x14ac:dyDescent="0.2">
      <c r="B269" s="4"/>
      <c r="C269" s="4"/>
    </row>
    <row r="270" spans="2:3" x14ac:dyDescent="0.2">
      <c r="B270" s="4"/>
      <c r="C270" s="4"/>
    </row>
    <row r="271" spans="2:3" x14ac:dyDescent="0.2">
      <c r="B271" s="4"/>
      <c r="C271" s="4"/>
    </row>
    <row r="272" spans="2:3" x14ac:dyDescent="0.2">
      <c r="B272" s="4"/>
      <c r="C272" s="4"/>
    </row>
    <row r="273" spans="2:3" x14ac:dyDescent="0.2">
      <c r="B273" s="4"/>
      <c r="C273" s="4"/>
    </row>
    <row r="274" spans="2:3" x14ac:dyDescent="0.2">
      <c r="B274" s="4"/>
      <c r="C274" s="4"/>
    </row>
    <row r="275" spans="2:3" x14ac:dyDescent="0.2">
      <c r="B275" s="4"/>
      <c r="C275" s="4"/>
    </row>
    <row r="276" spans="2:3" x14ac:dyDescent="0.2">
      <c r="B276" s="4"/>
      <c r="C276" s="4"/>
    </row>
    <row r="277" spans="2:3" x14ac:dyDescent="0.2">
      <c r="B277" s="4"/>
      <c r="C277" s="4"/>
    </row>
    <row r="278" spans="2:3" x14ac:dyDescent="0.2">
      <c r="B278" s="4"/>
      <c r="C278" s="4"/>
    </row>
    <row r="279" spans="2:3" x14ac:dyDescent="0.2">
      <c r="B279" s="4"/>
      <c r="C279" s="4"/>
    </row>
    <row r="280" spans="2:3" x14ac:dyDescent="0.2">
      <c r="B280" s="4"/>
      <c r="C280" s="4"/>
    </row>
    <row r="281" spans="2:3" x14ac:dyDescent="0.2">
      <c r="B281" s="4"/>
      <c r="C281" s="4"/>
    </row>
    <row r="282" spans="2:3" x14ac:dyDescent="0.2">
      <c r="B282" s="4"/>
      <c r="C282" s="4"/>
    </row>
    <row r="283" spans="2:3" x14ac:dyDescent="0.2">
      <c r="B283" s="4"/>
      <c r="C283" s="4"/>
    </row>
    <row r="284" spans="2:3" x14ac:dyDescent="0.2">
      <c r="B284" s="4"/>
      <c r="C284" s="4"/>
    </row>
    <row r="285" spans="2:3" x14ac:dyDescent="0.2">
      <c r="B285" s="4"/>
      <c r="C285" s="4"/>
    </row>
    <row r="286" spans="2:3" x14ac:dyDescent="0.2">
      <c r="B286" s="4"/>
      <c r="C286" s="4"/>
    </row>
    <row r="287" spans="2:3" x14ac:dyDescent="0.2">
      <c r="B287" s="4"/>
      <c r="C287" s="4"/>
    </row>
    <row r="288" spans="2:3" x14ac:dyDescent="0.2">
      <c r="B288" s="4"/>
      <c r="C288" s="4"/>
    </row>
    <row r="289" spans="2:3" x14ac:dyDescent="0.2">
      <c r="B289" s="4"/>
      <c r="C289" s="4"/>
    </row>
    <row r="290" spans="2:3" x14ac:dyDescent="0.2">
      <c r="B290" s="4"/>
      <c r="C290" s="4"/>
    </row>
  </sheetData>
  <mergeCells count="20">
    <mergeCell ref="D42:D43"/>
    <mergeCell ref="D44:D45"/>
    <mergeCell ref="C42:C43"/>
    <mergeCell ref="B42:B43"/>
    <mergeCell ref="B44:B45"/>
    <mergeCell ref="C44:C45"/>
    <mergeCell ref="B38:B39"/>
    <mergeCell ref="C38:C39"/>
    <mergeCell ref="D38:D39"/>
    <mergeCell ref="B13:B14"/>
    <mergeCell ref="D13:D14"/>
    <mergeCell ref="B15:B16"/>
    <mergeCell ref="D15:D16"/>
    <mergeCell ref="B11:B12"/>
    <mergeCell ref="C11:C12"/>
    <mergeCell ref="D11:D12"/>
    <mergeCell ref="D7:E7"/>
    <mergeCell ref="I5:J5"/>
    <mergeCell ref="B8:B10"/>
    <mergeCell ref="D8:D10"/>
  </mergeCells>
  <phoneticPr fontId="2" type="noConversion"/>
  <hyperlinks>
    <hyperlink ref="I2" r:id="rId1" xr:uid="{00000000-0004-0000-0000-000009000000}"/>
    <hyperlink ref="K48" r:id="rId2" xr:uid="{C73C1169-FDF1-45E5-9DE3-A91BF9F61F35}"/>
    <hyperlink ref="K49" r:id="rId3" xr:uid="{F447BF97-6662-476A-9EAB-776C19E65423}"/>
    <hyperlink ref="K50" r:id="rId4" xr:uid="{349CED35-411C-40EA-A2D1-D923BB975D48}"/>
    <hyperlink ref="K51" r:id="rId5" xr:uid="{C50ADA7F-DA45-4EDF-987E-C5FE06237EB0}"/>
    <hyperlink ref="K53" r:id="rId6" xr:uid="{ACA6E6A1-B3B0-433B-8297-5986A6083CB1}"/>
    <hyperlink ref="K52" r:id="rId7" xr:uid="{091378A6-6378-4149-B9D6-80655DD54172}"/>
    <hyperlink ref="K54" r:id="rId8" xr:uid="{00C5D41C-15E6-47FA-B1D8-208373CD4056}"/>
    <hyperlink ref="K55" r:id="rId9" xr:uid="{46A6ACDD-5760-4F58-85A8-0C3C5823AC23}"/>
    <hyperlink ref="K56" r:id="rId10" xr:uid="{400F5ABB-D45C-4276-826C-099F8FC092E6}"/>
    <hyperlink ref="K57" r:id="rId11" xr:uid="{426B6C2B-4D14-430D-A828-593410358401}"/>
    <hyperlink ref="K58" r:id="rId12" xr:uid="{F5372B42-3D1B-4D7A-9DE8-A93A6186E094}"/>
    <hyperlink ref="K60" r:id="rId13" xr:uid="{30DFA8A5-BAE3-4D93-A526-2D5C10EFC7B7}"/>
    <hyperlink ref="K62" r:id="rId14" xr:uid="{482F56CD-484A-4D35-B757-4C3C363F80F9}"/>
    <hyperlink ref="K63" r:id="rId15" xr:uid="{46BFDCA4-53BC-4374-8C36-04A3D2AC42CF}"/>
    <hyperlink ref="K64" r:id="rId16" xr:uid="{C876B5E4-DD99-415E-BE54-89189FF5E6FC}"/>
    <hyperlink ref="K65" r:id="rId17" xr:uid="{135D7A75-B72D-45C0-AF00-41E28319E6C1}"/>
    <hyperlink ref="K66" r:id="rId18" xr:uid="{82E11980-7350-4761-9E17-6E6D6BCE0395}"/>
    <hyperlink ref="K67" r:id="rId19" xr:uid="{1AC960AC-39EC-4992-BCD7-EEC86FCA5A16}"/>
    <hyperlink ref="K68" r:id="rId20" xr:uid="{3B7B7419-C0C2-498D-B6F8-22DF509874F6}"/>
    <hyperlink ref="K69" r:id="rId21" xr:uid="{5A0AA717-58DB-4B3F-AC2D-4A1755989E23}"/>
    <hyperlink ref="K42" r:id="rId22" xr:uid="{69604BCE-9949-43F9-BD1D-6E70275EFDE5}"/>
    <hyperlink ref="K44" r:id="rId23" xr:uid="{A741C20D-5DCE-4E9A-B813-A8113F54FB78}"/>
    <hyperlink ref="K8" r:id="rId24" xr:uid="{7B631EFD-FBB0-414A-ABB9-E4EF1004CB36}"/>
    <hyperlink ref="K9" r:id="rId25" xr:uid="{E26C9157-F701-4202-8C8A-2A5490BB2432}"/>
    <hyperlink ref="K10" r:id="rId26" xr:uid="{00C96614-58EA-43CF-95C1-B83D2DBFA964}"/>
    <hyperlink ref="K11" r:id="rId27" xr:uid="{69041C88-AA34-4FA6-ADF0-D188106617E4}"/>
    <hyperlink ref="K13" r:id="rId28" xr:uid="{EC6AA668-9E27-4C5F-9C67-22CCF4CE2EC3}"/>
    <hyperlink ref="K15" r:id="rId29" xr:uid="{FA4FBE95-815A-46D3-8023-F45354A4911C}"/>
    <hyperlink ref="K17" r:id="rId30" xr:uid="{0A57C64B-4505-4382-961D-ACBEB61E4DC2}"/>
    <hyperlink ref="K18" r:id="rId31" xr:uid="{5C1AE8A6-E1D1-4B4F-AD8F-BDE58C8B81CF}"/>
    <hyperlink ref="K19" r:id="rId32" xr:uid="{8623CD09-3F1E-4EBC-A650-32779CBF8D38}"/>
    <hyperlink ref="K20" r:id="rId33" xr:uid="{DB096EE6-03C0-4DB4-A214-D696AD57396F}"/>
    <hyperlink ref="K21" r:id="rId34" xr:uid="{B1AC8AF3-6E3A-423B-9174-1527BB58C5C2}"/>
    <hyperlink ref="K22" r:id="rId35" xr:uid="{5E36A8A1-25D2-4E3E-ADEC-DA2531CAFA09}"/>
    <hyperlink ref="K23" r:id="rId36" xr:uid="{35A8CCF9-C0AF-4511-9682-5999692A8AEB}"/>
    <hyperlink ref="K24" r:id="rId37" xr:uid="{7949CEC1-883B-41C8-BF0B-A7E4681647A3}"/>
    <hyperlink ref="K25" r:id="rId38" xr:uid="{2022AA65-1BFC-4D62-B7AC-2628D007EEF8}"/>
    <hyperlink ref="K26" r:id="rId39" xr:uid="{DE069BA9-D0BB-41A7-961D-46D74CAC49FB}"/>
    <hyperlink ref="K27" r:id="rId40" xr:uid="{5EEE64B8-1ED6-4F82-A486-79CA1718C483}"/>
    <hyperlink ref="K28" r:id="rId41" xr:uid="{3F035E23-B836-41AC-B7CC-D51436712003}"/>
    <hyperlink ref="K29" r:id="rId42" xr:uid="{A2FB070D-61D5-46B8-B8A7-37BF3F461EB2}"/>
    <hyperlink ref="K30" r:id="rId43" xr:uid="{EE76C52B-5407-4ACF-8E25-6A574C6486A9}"/>
    <hyperlink ref="K31" r:id="rId44" xr:uid="{88447306-019B-4610-B22B-04DD2207EE96}"/>
    <hyperlink ref="K32" r:id="rId45" xr:uid="{79AA3ED5-95C0-4A7C-BE2E-B54CD81FCDC3}"/>
    <hyperlink ref="K33" r:id="rId46" xr:uid="{D8200A4D-A38A-46D7-B851-F9BDD3021A4F}"/>
    <hyperlink ref="K34" r:id="rId47" xr:uid="{8B2C429B-67C9-44BE-8D8C-EFA29E4C9720}"/>
    <hyperlink ref="K37" r:id="rId48" xr:uid="{D43C1AE5-2EC5-4FC3-A93C-32FEA5423FE2}"/>
    <hyperlink ref="K38" r:id="rId49" xr:uid="{1E7DE689-AB9F-4D10-A672-1396E98738D5}"/>
    <hyperlink ref="K35" r:id="rId50" xr:uid="{35ACFE45-5EC9-4D45-B080-718CB7702BA9}"/>
    <hyperlink ref="K36" r:id="rId51" xr:uid="{5CF4A831-3068-4205-B766-546D8134DAB7}"/>
    <hyperlink ref="K59" r:id="rId52" xr:uid="{B270F44D-5DCA-4473-A1B5-4E0C4CABA102}"/>
  </hyperlinks>
  <printOptions horizontalCentered="1"/>
  <pageMargins left="0.118110236220472" right="0.196850393700787" top="0.16" bottom="0.25" header="0.11" footer="7.0000000000000007E-2"/>
  <pageSetup paperSize="8" fitToWidth="0" orientation="landscape" horizontalDpi="1200" verticalDpi="1200" r:id="rId53"/>
  <headerFooter alignWithMargins="0">
    <oddFooter>&amp;CPage &amp;P of &amp;N&amp;R&amp;D  &amp;T</oddFooter>
  </headerFooter>
  <drawing r:id="rId54"/>
  <legacyDrawing r:id="rId5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56" name="AltiumMatBut">
              <controlPr defaultSize="0" print="0" autoFill="0" autoPict="0" macro="[1]!AltiumMatStart.AltiumMatStart">
                <anchor moveWithCells="1" sizeWithCells="1">
                  <from>
                    <xdr:col>13</xdr:col>
                    <xdr:colOff>114300</xdr:colOff>
                    <xdr:row>0</xdr:row>
                    <xdr:rowOff>0</xdr:rowOff>
                  </from>
                  <to>
                    <xdr:col>14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7" name="Button 7">
              <controlPr defaultSize="0" print="0" autoFill="0" autoPict="0" macro="[1]!AltiumMan1ShowHide1" altText="Show/Hide ">
                <anchor moveWithCells="1" sizeWithCells="1">
                  <from>
                    <xdr:col>11</xdr:col>
                    <xdr:colOff>0</xdr:colOff>
                    <xdr:row>0</xdr:row>
                    <xdr:rowOff>0</xdr:rowOff>
                  </from>
                  <to>
                    <xdr:col>11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arrangement-mat</vt:lpstr>
      <vt:lpstr>'arrangement-mat'!Заголовки_для_печати</vt:lpstr>
      <vt:lpstr>'arrangement-mat'!Область_печати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Tyrkin</dc:creator>
  <cp:lastModifiedBy>ruver</cp:lastModifiedBy>
  <cp:lastPrinted>2022-12-17T13:02:20Z</cp:lastPrinted>
  <dcterms:created xsi:type="dcterms:W3CDTF">2005-01-19T17:25:14Z</dcterms:created>
  <dcterms:modified xsi:type="dcterms:W3CDTF">2023-01-15T09:31:01Z</dcterms:modified>
</cp:coreProperties>
</file>