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FD0CF557-9C32-4375-B54B-8624BEF5D5A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'arrangement-mat'!$A$1:$M$71</definedName>
  </definedNames>
  <calcPr calcId="181029"/>
</workbook>
</file>

<file path=xl/calcChain.xml><?xml version="1.0" encoding="utf-8"?>
<calcChain xmlns="http://schemas.openxmlformats.org/spreadsheetml/2006/main">
  <c r="M83" i="2" l="1"/>
  <c r="M82" i="2"/>
  <c r="M81" i="2"/>
  <c r="M80" i="2"/>
  <c r="M79" i="2"/>
  <c r="M78" i="2"/>
  <c r="G6" i="2"/>
  <c r="M60" i="2"/>
  <c r="M70" i="2"/>
  <c r="M69" i="2"/>
  <c r="M68" i="2"/>
  <c r="M67" i="2"/>
  <c r="M66" i="2"/>
  <c r="M65" i="2"/>
  <c r="M64" i="2"/>
  <c r="M63" i="2"/>
  <c r="M61" i="2"/>
  <c r="M59" i="2"/>
  <c r="M58" i="2"/>
  <c r="M57" i="2"/>
  <c r="M56" i="2"/>
  <c r="M55" i="2"/>
  <c r="M53" i="2"/>
  <c r="M52" i="2"/>
  <c r="M51" i="2"/>
  <c r="M50" i="2"/>
  <c r="M49" i="2"/>
  <c r="M45" i="2"/>
  <c r="M43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9" i="2"/>
  <c r="M30" i="2"/>
  <c r="M31" i="2"/>
  <c r="M32" i="2"/>
  <c r="M33" i="2"/>
  <c r="M34" i="2"/>
  <c r="M35" i="2"/>
  <c r="M36" i="2"/>
  <c r="M37" i="2"/>
  <c r="M38" i="2"/>
  <c r="M39" i="2"/>
  <c r="M8" i="2"/>
  <c r="G5" i="2"/>
  <c r="M41" i="2" l="1"/>
  <c r="M71" i="2"/>
  <c r="M47" i="2"/>
  <c r="M73" i="2" l="1"/>
</calcChain>
</file>

<file path=xl/sharedStrings.xml><?xml version="1.0" encoding="utf-8"?>
<sst xmlns="http://schemas.openxmlformats.org/spreadsheetml/2006/main" count="386" uniqueCount="164">
  <si>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</si>
  <si>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</si>
  <si>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</si>
  <si>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</si>
  <si>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</si>
  <si>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</si>
  <si>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</si>
  <si>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</si>
  <si>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</si>
  <si>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</si>
  <si>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</si>
  <si>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</si>
  <si>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</si>
  <si>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</si>
  <si>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</si>
  <si>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Project Link</t>
  </si>
  <si>
    <t>GitHub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</si>
  <si>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</si>
  <si>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</si>
  <si>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</si>
  <si>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</si>
  <si>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</si>
  <si>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</si>
  <si>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</si>
  <si>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</si>
  <si>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</si>
  <si>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</si>
  <si>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</si>
  <si>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</si>
  <si>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</si>
  <si>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</si>
  <si>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</si>
  <si>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</si>
  <si>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</si>
  <si>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AISI 1035 Steel (SS)</t>
  </si>
  <si>
    <t>ISO 7380 - M5 x 16 - 16N</t>
  </si>
  <si>
    <t>M5 NYLOC DIN 985</t>
  </si>
  <si>
    <t>Washer DIN 125 - A 5.3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</si>
  <si>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</si>
  <si>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</si>
  <si>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</si>
  <si>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</si>
  <si>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</si>
  <si>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</si>
  <si>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</si>
  <si>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</si>
  <si>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</si>
  <si>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</si>
  <si>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</si>
  <si>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</si>
  <si>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</si>
  <si>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</si>
  <si>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3462N1</t>
  </si>
  <si>
    <t>None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</si>
  <si>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</si>
  <si>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</si>
  <si>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</si>
  <si>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</si>
  <si>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</si>
  <si>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</si>
  <si>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</si>
  <si>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91292A121</t>
  </si>
  <si>
    <t xml:space="preserve"> Zinc Plated Steel</t>
  </si>
  <si>
    <t>Washer DIN 125 - A 3.2</t>
  </si>
  <si>
    <t>91166A210</t>
  </si>
  <si>
    <t>316 Stainless Steel</t>
  </si>
  <si>
    <t>92095A212</t>
  </si>
  <si>
    <t>ISO 7380 - M3 x 8 - 8N</t>
  </si>
  <si>
    <t>92095A181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</si>
  <si>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</si>
  <si>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</si>
  <si>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</si>
  <si>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</si>
  <si>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</si>
  <si>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</si>
  <si>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</si>
  <si>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</si>
  <si>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</si>
  <si>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</si>
  <si>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</si>
  <si>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</si>
  <si>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</si>
  <si>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</si>
  <si>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</si>
  <si>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</si>
  <si>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</si>
  <si>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</si>
  <si>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</si>
  <si>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</si>
  <si>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</si>
  <si>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</si>
  <si>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</si>
  <si>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</si>
  <si>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</si>
  <si>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</si>
  <si>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</si>
  <si>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Nylon 101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</si>
  <si>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</si>
  <si>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</si>
  <si>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</si>
  <si>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</si>
  <si>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</si>
  <si>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</si>
  <si>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</si>
  <si>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</si>
  <si>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</si>
  <si>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</si>
  <si>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</si>
  <si>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</si>
  <si>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</si>
  <si>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</si>
  <si>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</si>
  <si>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</si>
  <si>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</si>
  <si>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</si>
  <si>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</si>
  <si>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</si>
  <si>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</si>
  <si>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</si>
  <si>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t>Total Weight</t>
  </si>
  <si>
    <t>Total weight</t>
  </si>
  <si>
    <t>All project wieght</t>
  </si>
  <si>
    <t>91166A240</t>
  </si>
  <si>
    <t>CNC machine</t>
  </si>
  <si>
    <t>cnc_laser_v1.0.SLDASM</t>
  </si>
  <si>
    <t>CNC.00.00</t>
  </si>
  <si>
    <t>Spacer for stepper</t>
  </si>
  <si>
    <t>CNC.02.23</t>
  </si>
  <si>
    <t>Carriage Spacer</t>
  </si>
  <si>
    <t>CNC.02.45</t>
  </si>
  <si>
    <r>
      <t xml:space="preserve">File: </t>
    </r>
    <r>
      <rPr>
        <sz val="11"/>
        <rFont val="Arial"/>
        <family val="2"/>
      </rPr>
      <t>FilesForPrint/CarriageSpacer.STL</t>
    </r>
  </si>
  <si>
    <r>
      <t xml:space="preserve">File: </t>
    </r>
    <r>
      <rPr>
        <sz val="11"/>
        <rFont val="Arial"/>
        <family val="2"/>
      </rPr>
      <t>FilesForPrint/SpacerForStepper.STL</t>
    </r>
  </si>
  <si>
    <t>ISO 4762 M3 x 12 - 12N</t>
  </si>
  <si>
    <t>ISO 4762 M3 x 8 - 8N</t>
  </si>
  <si>
    <t>ISO 7380 - M5 x 10 - 10N</t>
  </si>
  <si>
    <t>90943A117</t>
  </si>
  <si>
    <t>ISO 4762 M6 x 20 - 20N</t>
  </si>
  <si>
    <t>90128A264</t>
  </si>
  <si>
    <t>ISO 4762 M4 x 6 - 6N</t>
  </si>
  <si>
    <t>90128A208</t>
  </si>
  <si>
    <t>ISO 10642 - M3 x 16 - 16N</t>
  </si>
  <si>
    <t>500214</t>
  </si>
  <si>
    <t>5100214</t>
  </si>
  <si>
    <t>T nut 2020 М5</t>
  </si>
  <si>
    <t>написать сюда аналог!</t>
  </si>
  <si>
    <t>Corner Bracket 40х20L</t>
  </si>
  <si>
    <t>добавить аналог</t>
  </si>
  <si>
    <t>Timing Belt 430mm</t>
  </si>
  <si>
    <t>Cable Tie Plastic</t>
  </si>
  <si>
    <t>Cables</t>
  </si>
  <si>
    <t>6650T12</t>
  </si>
  <si>
    <t>Stepper X Cable ( Control Cable 1850mm)</t>
  </si>
  <si>
    <t>Stepper Y Cable ( Control Cable 2900mm)</t>
  </si>
  <si>
    <t>7394K31</t>
  </si>
  <si>
    <t>Power Cable ( Power Supply Cable 3200mm)</t>
  </si>
  <si>
    <t>Data Cable ( Multiple Conductor Cable 1040mm)</t>
  </si>
  <si>
    <t>Digikey</t>
  </si>
  <si>
    <t>T1430-153-ND</t>
  </si>
  <si>
    <t>6650T14</t>
  </si>
  <si>
    <t>FLTWC0311-26-9-ND</t>
  </si>
  <si>
    <t>Hook-Up Wire ( Wire 5300mm)</t>
  </si>
  <si>
    <t>3682N1-3682N13</t>
  </si>
  <si>
    <t>7130K12</t>
  </si>
  <si>
    <t>найти инфу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</si>
</sst>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/>
  </cellStyleXfs>
  <cellXfs count="225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12" fillId="4" borderId="0" xfId="3" applyAlignment="1">
      <alignment horizontal="left" vertical="center"/>
    </xf>
    <xf numFmtId="49" fontId="9" fillId="0" borderId="15" xfId="2" applyNumberFormat="1" applyFont="1" applyFill="1" applyBorder="1" applyAlignment="1" applyProtection="1">
      <alignment vertical="center"/>
    </xf>
    <xf numFmtId="0" fontId="12" fillId="4" borderId="0" xfId="3" applyAlignment="1">
      <alignment vertical="center"/>
    </xf>
    <xf numFmtId="0" fontId="12" fillId="4" borderId="0" xfId="3"/>
    <xf numFmtId="49" fontId="7" fillId="3" borderId="18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horizontal="left" vertical="center"/>
    </xf>
    <xf numFmtId="0" fontId="6" fillId="3" borderId="42" xfId="0" applyFont="1" applyFill="1" applyBorder="1" applyAlignment="1">
      <alignment horizontal="left" vertical="center"/>
    </xf>
    <xf numFmtId="0" fontId="6" fillId="3" borderId="43" xfId="0" applyFont="1" applyFill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9" fillId="0" borderId="6" xfId="2" applyFont="1" applyFill="1" applyBorder="1" applyAlignment="1" applyProtection="1">
      <alignment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9" fillId="0" borderId="13" xfId="2" applyFont="1" applyFill="1" applyBorder="1" applyAlignment="1" applyProtection="1">
      <alignment vertical="center"/>
    </xf>
    <xf numFmtId="0" fontId="6" fillId="0" borderId="44" xfId="0" applyFont="1" applyBorder="1" applyAlignment="1">
      <alignment horizontal="left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9" fillId="3" borderId="26" xfId="2" applyFont="1" applyFill="1" applyBorder="1" applyAlignment="1" applyProtection="1">
      <alignment horizontal="left" vertical="center"/>
    </xf>
    <xf numFmtId="49" fontId="9" fillId="3" borderId="6" xfId="2" applyNumberFormat="1" applyFont="1" applyFill="1" applyBorder="1" applyAlignment="1" applyProtection="1">
      <alignment vertical="center"/>
    </xf>
    <xf numFmtId="0" fontId="6" fillId="3" borderId="45" xfId="0" applyFont="1" applyFill="1" applyBorder="1" applyAlignment="1">
      <alignment horizontal="left" vertical="center"/>
    </xf>
    <xf numFmtId="0" fontId="6" fillId="3" borderId="46" xfId="0" applyFont="1" applyFill="1" applyBorder="1" applyAlignment="1">
      <alignment horizontal="left" vertical="center"/>
    </xf>
    <xf numFmtId="49" fontId="9" fillId="0" borderId="6" xfId="2" applyNumberFormat="1" applyFont="1" applyFill="1" applyBorder="1" applyAlignment="1" applyProtection="1">
      <alignment horizontal="center" vertical="center"/>
    </xf>
    <xf numFmtId="49" fontId="9" fillId="0" borderId="13" xfId="2" applyNumberFormat="1" applyFont="1" applyFill="1" applyBorder="1" applyAlignment="1" applyProtection="1">
      <alignment horizontal="center" vertical="center"/>
    </xf>
    <xf numFmtId="49" fontId="7" fillId="3" borderId="26" xfId="0" applyNumberFormat="1" applyFont="1" applyFill="1" applyBorder="1" applyAlignment="1">
      <alignment vertical="center"/>
    </xf>
    <xf numFmtId="49" fontId="9" fillId="3" borderId="27" xfId="2" applyNumberFormat="1" applyFont="1" applyFill="1" applyBorder="1" applyAlignment="1" applyProtection="1">
      <alignment horizontal="center" vertical="center"/>
    </xf>
    <xf numFmtId="49" fontId="7" fillId="3" borderId="8" xfId="0" applyNumberFormat="1" applyFont="1" applyFill="1" applyBorder="1" applyAlignment="1">
      <alignment vertical="center"/>
    </xf>
    <xf numFmtId="49" fontId="9" fillId="3" borderId="28" xfId="2" applyNumberFormat="1" applyFont="1" applyFill="1" applyBorder="1" applyAlignment="1" applyProtection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center" vertical="center"/>
    </xf>
  </cellXfs>
  <cellStyles count="4">
    <cellStyle name="Normal 2" xfId="1" xr:uid="{00000000-0005-0000-0000-000000000000}"/>
    <cellStyle name="Гиперссылка" xfId="2" builtinId="8"/>
    <cellStyle name="Обычный" xfId="0" builtinId="0"/>
    <cellStyle name="Хороший" xfId="3" builtinId="26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2</xdr:col>
      <xdr:colOff>290440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91166A210/" TargetMode="External"/><Relationship Id="rId18" Type="http://schemas.openxmlformats.org/officeDocument/2006/relationships/hyperlink" Target="https://www.mcmaster.com/90128A264/" TargetMode="External"/><Relationship Id="rId26" Type="http://schemas.openxmlformats.org/officeDocument/2006/relationships/hyperlink" Target="https://aliexpress.ru/item/4001203233924.html?spm=a2g0o.detail.1000060.2.27ee4f0eyzRaOZ&amp;gps-" TargetMode="External"/><Relationship Id="rId39" Type="http://schemas.openxmlformats.org/officeDocument/2006/relationships/hyperlink" Target="https://www.mcmaster.com/7130K12/" TargetMode="External"/><Relationship Id="rId21" Type="http://schemas.openxmlformats.org/officeDocument/2006/relationships/hyperlink" Target="https://www.mcmaster.com/91420A328/" TargetMode="External"/><Relationship Id="rId34" Type="http://schemas.openxmlformats.org/officeDocument/2006/relationships/hyperlink" Target="https://www.soberizavod.ru/catalog/uglovye_soediniteli_seriya_20/ugolok_40kh20l_paz_6_h49/" TargetMode="External"/><Relationship Id="rId42" Type="http://schemas.openxmlformats.org/officeDocument/2006/relationships/hyperlink" Target="https://www.mcmaster.com/9700T61/" TargetMode="External"/><Relationship Id="rId47" Type="http://schemas.openxmlformats.org/officeDocument/2006/relationships/hyperlink" Target="https://aliexpress.ru/item/32317938156.html?spm=a2g0s.8937460.0.0.34362e0eMxCj2C&amp;_ga=2.97133343.1065263870.1623483208-" TargetMode="External"/><Relationship Id="rId50" Type="http://schemas.openxmlformats.org/officeDocument/2006/relationships/hyperlink" Target="https://www.mcmaster.com/9697T1/" TargetMode="External"/><Relationship Id="rId55" Type="http://schemas.openxmlformats.org/officeDocument/2006/relationships/hyperlink" Target="https://www.mcmaster.com/7394K31/" TargetMode="External"/><Relationship Id="rId63" Type="http://schemas.openxmlformats.org/officeDocument/2006/relationships/ctrlProp" Target="../ctrlProps/ctrlProp1.xml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2095A212/" TargetMode="External"/><Relationship Id="rId20" Type="http://schemas.openxmlformats.org/officeDocument/2006/relationships/hyperlink" Target="https://www1.mcmaster.com/92005A120/" TargetMode="External"/><Relationship Id="rId29" Type="http://schemas.openxmlformats.org/officeDocument/2006/relationships/hyperlink" Target="https://www.mcmaster.com/8574K281/" TargetMode="External"/><Relationship Id="rId41" Type="http://schemas.openxmlformats.org/officeDocument/2006/relationships/hyperlink" Target="https://www.mcmaster.com/7496K85/" TargetMode="External"/><Relationship Id="rId54" Type="http://schemas.openxmlformats.org/officeDocument/2006/relationships/hyperlink" Target="https://www.mcmaster.com/6650T12/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github.com/veresvr/LaserCNCMachine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5033N132/" TargetMode="External"/><Relationship Id="rId32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37" Type="http://schemas.openxmlformats.org/officeDocument/2006/relationships/hyperlink" Target="https://www.digikey.com/en/products/detail/omron-electronics-inc-emc-div/ssg-01l2t-5/3102941" TargetMode="External"/><Relationship Id="rId40" Type="http://schemas.openxmlformats.org/officeDocument/2006/relationships/hyperlink" Target="https://aliexpress.ru/item/32619587350.html?_ga=2.189989419.1029082422.1628014899-" TargetMode="External"/><Relationship Id="rId45" Type="http://schemas.openxmlformats.org/officeDocument/2006/relationships/hyperlink" Target="https://aliexpress.ru/item/33009204061.html?spm=a2g0s.9042311.0.0.264d33edxcD6q7&amp;_ga=2.95643420.1065263870.1623483208-" TargetMode="External"/><Relationship Id="rId53" Type="http://schemas.openxmlformats.org/officeDocument/2006/relationships/hyperlink" Target="https://www.mcmaster.com/6650T12/" TargetMode="External"/><Relationship Id="rId58" Type="http://schemas.openxmlformats.org/officeDocument/2006/relationships/hyperlink" Target="https://www.digikey.com/en/products/detail/te-connectivity-raychem-cable-protection/FLTWC0311-26-9/5330221" TargetMode="Externa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90943A117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.mcmaster.com/8574K281/" TargetMode="External"/><Relationship Id="rId36" Type="http://schemas.openxmlformats.org/officeDocument/2006/relationships/hyperlink" Target="https://aliexpress.ru/item/4000176610214.html?_ga=2.180800559.940251345.1645298115-" TargetMode="External"/><Relationship Id="rId49" Type="http://schemas.openxmlformats.org/officeDocument/2006/relationships/hyperlink" Target="https://aliexpress.ru/item/32317938156.html?spm=a2g0s.8937460.0.0.34362e0eMxCj2C&amp;_ga=2.97133343.1065263870.1623483208-" TargetMode="External"/><Relationship Id="rId57" Type="http://schemas.openxmlformats.org/officeDocument/2006/relationships/hyperlink" Target="https://www.mcmaster.com/6650T14/" TargetMode="External"/><Relationship Id="rId61" Type="http://schemas.openxmlformats.org/officeDocument/2006/relationships/drawing" Target="../drawings/drawing1.xml"/><Relationship Id="rId10" Type="http://schemas.openxmlformats.org/officeDocument/2006/relationships/hyperlink" Target="https://www1.mcmaster.com/screws/flat-head-screws/phillips-flat-head-screws/metric-18-8-stainless-steel-phillips-flat-head-screws/" TargetMode="External"/><Relationship Id="rId19" Type="http://schemas.openxmlformats.org/officeDocument/2006/relationships/hyperlink" Target="https://www.mcmaster.com/90128A208/" TargetMode="External"/><Relationship Id="rId31" Type="http://schemas.openxmlformats.org/officeDocument/2006/relationships/hyperlink" Target="https://www.mcmaster.com/9146T14-9146T141/" TargetMode="External"/><Relationship Id="rId44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2" Type="http://schemas.openxmlformats.org/officeDocument/2006/relationships/hyperlink" Target="https://aliexpress.ru/item/32955951597.html?spm=a2g0s.9042311.0.0.274233ed1qtpPS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https://aliexpress.ru/item/32981714992.html?spm=a2g0s.9042311.0.0.274233edckNfyx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aliexpress.ru/item/4001230970430.html?_ga=2.84334745.1452778018.1644222722-" TargetMode="External"/><Relationship Id="rId30" Type="http://schemas.openxmlformats.org/officeDocument/2006/relationships/hyperlink" Target="https://www.mcmaster.com/94595A215/" TargetMode="External"/><Relationship Id="rId35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3" Type="http://schemas.openxmlformats.org/officeDocument/2006/relationships/hyperlink" Target="https://aliexpress.ru/item/32954455244.html?spm=a2g0s.9042311.0.0.264d33edhC55TN&amp;_ga=2.25715773.1065263870.1623483208-" TargetMode="External"/><Relationship Id="rId48" Type="http://schemas.openxmlformats.org/officeDocument/2006/relationships/hyperlink" Target="https://eu.mouser.com/ProductDetail/Molex/39-01-4031?qs=pAYFZ4D%2FDKsfbhxQKf4bKg%3D%3D" TargetMode="External"/><Relationship Id="rId56" Type="http://schemas.openxmlformats.org/officeDocument/2006/relationships/hyperlink" Target="https://www.digikey.com/en/products/detail/tensility-international-corp/30-01331/10292905" TargetMode="External"/><Relationship Id="rId64" Type="http://schemas.openxmlformats.org/officeDocument/2006/relationships/ctrlProp" Target="../ctrlProps/ctrlProp2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www.mcmaster.com/9697T1/" TargetMode="External"/><Relationship Id="rId3" Type="http://schemas.openxmlformats.org/officeDocument/2006/relationships/hyperlink" Target="https://www.mcmaster.com/nuts/locknuts/metric-18-8-stainless-steel-nylon-insert-locknuts/" TargetMode="External"/><Relationship Id="rId12" Type="http://schemas.openxmlformats.org/officeDocument/2006/relationships/hyperlink" Target="https://www1.mcmaster.com/91166A240/" TargetMode="External"/><Relationship Id="rId17" Type="http://schemas.openxmlformats.org/officeDocument/2006/relationships/hyperlink" Target="https://www1.mcmaster.com/92095A181/" TargetMode="External"/><Relationship Id="rId25" Type="http://schemas.openxmlformats.org/officeDocument/2006/relationships/hyperlink" Target="https://www1.mcmaster.com/4920N11/" TargetMode="External"/><Relationship Id="rId33" Type="http://schemas.openxmlformats.org/officeDocument/2006/relationships/hyperlink" Target="https://www.mcmaster.com/4630T135/" TargetMode="External"/><Relationship Id="rId38" Type="http://schemas.openxmlformats.org/officeDocument/2006/relationships/hyperlink" Target="https://aliexpress.ru/item/32665922113.html?spm=a2g39.orderlist.0.0.7c7c4aa6Ae0evl&amp;_ga=2.134133639.847069604.1626648373-" TargetMode="External"/><Relationship Id="rId46" Type="http://schemas.openxmlformats.org/officeDocument/2006/relationships/hyperlink" Target="https://aliexpress.ru/item/1005003836633631.html?sku_id=12000027307595864&amp;spm=a2g2w.productlist.list.1.238c12daElj1OO" TargetMode="External"/><Relationship Id="rId59" Type="http://schemas.openxmlformats.org/officeDocument/2006/relationships/hyperlink" Target="https://www.mcmaster.com/3682N1-3682N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91"/>
  <sheetViews>
    <sheetView tabSelected="1" zoomScale="130" zoomScaleNormal="130" zoomScaleSheetLayoutView="115" workbookViewId="0">
      <pane ySplit="7" topLeftCell="A20" activePane="bottomLeft" state="frozen"/>
      <selection pane="bottomLeft" activeCell="P37" sqref="P37"/>
    </sheetView>
  </sheetViews>
  <sheetFormatPr defaultRowHeight="14.25" x14ac:dyDescent="0.2"/>
  <cols>
    <col min="1" max="1" width="2.7109375" style="1" customWidth="1"/>
    <col min="2" max="2" width="13.7109375" style="3" customWidth="1"/>
    <col min="3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1.8554687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123</v>
      </c>
      <c r="H2" s="11" t="s">
        <v>15</v>
      </c>
      <c r="I2" s="13" t="s">
        <v>16</v>
      </c>
      <c r="J2" s="14"/>
      <c r="K2" s="12"/>
      <c r="L2" s="12"/>
      <c r="M2" s="15"/>
    </row>
    <row r="3" spans="1:17" s="7" customFormat="1" ht="15" x14ac:dyDescent="0.2">
      <c r="A3" s="3"/>
      <c r="B3" s="16"/>
      <c r="C3" s="161"/>
      <c r="D3" s="3"/>
      <c r="E3" s="3"/>
      <c r="F3" s="162" t="s">
        <v>6</v>
      </c>
      <c r="G3" s="163" t="s">
        <v>124</v>
      </c>
      <c r="H3" s="162" t="s">
        <v>17</v>
      </c>
      <c r="I3" s="163" t="s">
        <v>125</v>
      </c>
      <c r="J3" s="5"/>
      <c r="K3" s="1"/>
      <c r="L3" s="1"/>
      <c r="M3" s="17"/>
    </row>
    <row r="4" spans="1:17" s="7" customFormat="1" ht="15" x14ac:dyDescent="0.2">
      <c r="A4" s="3"/>
      <c r="B4" s="16"/>
      <c r="C4" s="161"/>
      <c r="D4" s="3"/>
      <c r="E4" s="3"/>
      <c r="F4" s="162" t="s">
        <v>7</v>
      </c>
      <c r="G4" s="164" t="s">
        <v>14</v>
      </c>
      <c r="H4" s="162" t="s">
        <v>9</v>
      </c>
      <c r="I4" s="5" t="s">
        <v>14</v>
      </c>
      <c r="J4" s="5"/>
      <c r="K4" s="1"/>
      <c r="L4" s="1"/>
      <c r="M4" s="17"/>
    </row>
    <row r="5" spans="1:17" s="7" customFormat="1" ht="15" x14ac:dyDescent="0.2">
      <c r="A5" s="1"/>
      <c r="B5" s="16"/>
      <c r="C5" s="161"/>
      <c r="D5" s="3"/>
      <c r="E5" s="3"/>
      <c r="F5" s="162" t="s">
        <v>0</v>
      </c>
      <c r="G5" s="165" t="str">
        <f ca="1">MID(CELL("filename"),FIND("[",CELL("filename"))+1, FIND("]",CELL("filename"))-(FIND("[",CELL("filename"))+1))</f>
        <v>bom for cnc.xls</v>
      </c>
      <c r="H5" s="162"/>
      <c r="I5" s="199"/>
      <c r="J5" s="199"/>
      <c r="K5" s="1"/>
      <c r="L5" s="1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44998</v>
      </c>
      <c r="H6" s="21" t="s">
        <v>5</v>
      </c>
      <c r="I6" s="166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153" t="s">
        <v>20</v>
      </c>
      <c r="C7" s="154" t="s">
        <v>32</v>
      </c>
      <c r="D7" s="197" t="s">
        <v>3</v>
      </c>
      <c r="E7" s="198"/>
      <c r="F7" s="156" t="s">
        <v>4</v>
      </c>
      <c r="G7" s="157" t="s">
        <v>2</v>
      </c>
      <c r="H7" s="158" t="s">
        <v>23</v>
      </c>
      <c r="I7" s="155" t="s">
        <v>11</v>
      </c>
      <c r="J7" s="155" t="s">
        <v>12</v>
      </c>
      <c r="K7" s="159" t="s">
        <v>26</v>
      </c>
      <c r="L7" s="152" t="s">
        <v>27</v>
      </c>
      <c r="M7" s="160" t="s">
        <v>119</v>
      </c>
      <c r="N7" s="26" t="s">
        <v>30</v>
      </c>
      <c r="O7" s="27" t="s">
        <v>31</v>
      </c>
      <c r="Q7" s="26" t="s">
        <v>29</v>
      </c>
    </row>
    <row r="8" spans="1:17" ht="15" x14ac:dyDescent="0.2">
      <c r="A8" s="3"/>
      <c r="B8" s="182" t="s">
        <v>74</v>
      </c>
      <c r="C8" s="28"/>
      <c r="D8" s="195">
        <v>2</v>
      </c>
      <c r="E8" s="29"/>
      <c r="F8" s="30"/>
      <c r="G8" s="31" t="s">
        <v>73</v>
      </c>
      <c r="H8" s="29" t="s">
        <v>75</v>
      </c>
      <c r="I8" s="31" t="s">
        <v>28</v>
      </c>
      <c r="J8" s="31" t="s">
        <v>76</v>
      </c>
      <c r="K8" s="32" t="s">
        <v>28</v>
      </c>
      <c r="L8" s="133">
        <v>58.89</v>
      </c>
      <c r="M8" s="33">
        <f>L8*D8</f>
        <v>117.78</v>
      </c>
    </row>
    <row r="9" spans="1:17" ht="15" x14ac:dyDescent="0.2">
      <c r="A9" s="3"/>
      <c r="B9" s="183"/>
      <c r="C9" s="34"/>
      <c r="D9" s="200"/>
      <c r="E9" s="35"/>
      <c r="F9" s="36"/>
      <c r="G9" s="37"/>
      <c r="H9" s="38"/>
      <c r="I9" s="39" t="s">
        <v>28</v>
      </c>
      <c r="J9" s="39" t="s">
        <v>77</v>
      </c>
      <c r="K9" s="40" t="s">
        <v>28</v>
      </c>
      <c r="L9" s="134"/>
      <c r="M9" s="41"/>
    </row>
    <row r="10" spans="1:17" ht="15.75" thickBot="1" x14ac:dyDescent="0.25">
      <c r="A10" s="3"/>
      <c r="B10" s="194"/>
      <c r="C10" s="53"/>
      <c r="D10" s="196"/>
      <c r="E10" s="104"/>
      <c r="F10" s="127"/>
      <c r="G10" s="127"/>
      <c r="H10" s="127"/>
      <c r="I10" s="58" t="s">
        <v>46</v>
      </c>
      <c r="J10" s="58" t="s">
        <v>55</v>
      </c>
      <c r="K10" s="141" t="s">
        <v>46</v>
      </c>
      <c r="L10" s="137"/>
      <c r="M10" s="60"/>
    </row>
    <row r="11" spans="1:17" ht="15" x14ac:dyDescent="0.2">
      <c r="A11" s="3"/>
      <c r="B11" s="184" t="s">
        <v>79</v>
      </c>
      <c r="C11" s="186" t="s">
        <v>13</v>
      </c>
      <c r="D11" s="178">
        <v>1</v>
      </c>
      <c r="E11" s="103"/>
      <c r="F11" s="45"/>
      <c r="G11" s="46" t="s">
        <v>78</v>
      </c>
      <c r="H11" s="103" t="s">
        <v>80</v>
      </c>
      <c r="I11" s="46" t="s">
        <v>46</v>
      </c>
      <c r="J11" s="46" t="s">
        <v>55</v>
      </c>
      <c r="K11" s="47" t="s">
        <v>46</v>
      </c>
      <c r="L11" s="135">
        <v>62.17</v>
      </c>
      <c r="M11" s="48">
        <f t="shared" ref="M11:M39" si="0">L11*D11</f>
        <v>62.17</v>
      </c>
    </row>
    <row r="12" spans="1:17" ht="15.75" thickBot="1" x14ac:dyDescent="0.25">
      <c r="A12" s="3"/>
      <c r="B12" s="185"/>
      <c r="C12" s="187"/>
      <c r="D12" s="179"/>
      <c r="E12" s="104"/>
      <c r="F12" s="49"/>
      <c r="G12" s="50" t="s">
        <v>116</v>
      </c>
      <c r="H12" s="51"/>
      <c r="I12" s="51"/>
      <c r="J12" s="51"/>
      <c r="K12" s="51"/>
      <c r="L12" s="136"/>
      <c r="M12" s="52"/>
    </row>
    <row r="13" spans="1:17" ht="15" x14ac:dyDescent="0.2">
      <c r="A13" s="3"/>
      <c r="B13" s="182" t="s">
        <v>18</v>
      </c>
      <c r="C13" s="28"/>
      <c r="D13" s="195">
        <v>1</v>
      </c>
      <c r="E13" s="29"/>
      <c r="F13" s="30"/>
      <c r="G13" s="31" t="s">
        <v>21</v>
      </c>
      <c r="H13" s="29" t="s">
        <v>81</v>
      </c>
      <c r="I13" s="31" t="s">
        <v>28</v>
      </c>
      <c r="J13" s="31" t="s">
        <v>25</v>
      </c>
      <c r="K13" s="32" t="s">
        <v>28</v>
      </c>
      <c r="L13" s="133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94"/>
      <c r="C14" s="53"/>
      <c r="D14" s="196"/>
      <c r="E14" s="54"/>
      <c r="F14" s="55"/>
      <c r="G14" s="56" t="s">
        <v>117</v>
      </c>
      <c r="H14" s="57"/>
      <c r="I14" s="58"/>
      <c r="J14" s="58"/>
      <c r="K14" s="59"/>
      <c r="L14" s="137"/>
      <c r="M14" s="60"/>
    </row>
    <row r="15" spans="1:17" ht="15" x14ac:dyDescent="0.2">
      <c r="A15" s="3"/>
      <c r="B15" s="188" t="s">
        <v>19</v>
      </c>
      <c r="C15" s="61"/>
      <c r="D15" s="192">
        <v>1</v>
      </c>
      <c r="E15" s="103"/>
      <c r="F15" s="62"/>
      <c r="G15" s="46" t="s">
        <v>22</v>
      </c>
      <c r="H15" s="103" t="s">
        <v>81</v>
      </c>
      <c r="I15" s="46" t="s">
        <v>28</v>
      </c>
      <c r="J15" s="46" t="s">
        <v>25</v>
      </c>
      <c r="K15" s="63" t="s">
        <v>28</v>
      </c>
      <c r="L15" s="135">
        <v>120.14</v>
      </c>
      <c r="M15" s="48">
        <f t="shared" si="0"/>
        <v>120.14</v>
      </c>
    </row>
    <row r="16" spans="1:17" ht="15.75" thickBot="1" x14ac:dyDescent="0.25">
      <c r="A16" s="3"/>
      <c r="B16" s="189"/>
      <c r="C16" s="65"/>
      <c r="D16" s="193"/>
      <c r="E16" s="104"/>
      <c r="F16" s="66"/>
      <c r="G16" s="67" t="s">
        <v>117</v>
      </c>
      <c r="H16" s="68"/>
      <c r="I16" s="51"/>
      <c r="J16" s="51"/>
      <c r="K16" s="69"/>
      <c r="L16" s="136"/>
      <c r="M16" s="52"/>
    </row>
    <row r="17" spans="1:20" ht="15.75" thickBot="1" x14ac:dyDescent="0.25">
      <c r="A17" s="3"/>
      <c r="B17" s="70" t="s">
        <v>83</v>
      </c>
      <c r="C17" s="71"/>
      <c r="D17" s="72">
        <v>2</v>
      </c>
      <c r="E17" s="72"/>
      <c r="F17" s="73"/>
      <c r="G17" s="74" t="s">
        <v>82</v>
      </c>
      <c r="H17" s="72" t="s">
        <v>34</v>
      </c>
      <c r="I17" s="74" t="s">
        <v>28</v>
      </c>
      <c r="J17" s="74" t="s">
        <v>84</v>
      </c>
      <c r="K17" s="106" t="s">
        <v>28</v>
      </c>
      <c r="L17" s="138">
        <v>4.7</v>
      </c>
      <c r="M17" s="75">
        <f t="shared" si="0"/>
        <v>9.4</v>
      </c>
    </row>
    <row r="18" spans="1:20" ht="15.75" thickBot="1" x14ac:dyDescent="0.25">
      <c r="A18" s="3"/>
      <c r="B18" s="76" t="s">
        <v>85</v>
      </c>
      <c r="C18" s="77"/>
      <c r="D18" s="78">
        <v>1</v>
      </c>
      <c r="E18" s="78"/>
      <c r="F18" s="79"/>
      <c r="G18" s="80" t="s">
        <v>86</v>
      </c>
      <c r="H18" s="78" t="s">
        <v>87</v>
      </c>
      <c r="I18" s="80" t="s">
        <v>28</v>
      </c>
      <c r="J18" s="80" t="s">
        <v>88</v>
      </c>
      <c r="K18" s="142" t="s">
        <v>28</v>
      </c>
      <c r="L18" s="140">
        <v>4.5</v>
      </c>
      <c r="M18" s="81">
        <f t="shared" si="0"/>
        <v>4.5</v>
      </c>
    </row>
    <row r="19" spans="1:20" ht="15.75" thickBot="1" x14ac:dyDescent="0.25">
      <c r="A19" s="3"/>
      <c r="B19" s="70" t="s">
        <v>90</v>
      </c>
      <c r="C19" s="71"/>
      <c r="D19" s="72">
        <v>1</v>
      </c>
      <c r="E19" s="72"/>
      <c r="F19" s="73"/>
      <c r="G19" s="74" t="s">
        <v>89</v>
      </c>
      <c r="H19" s="72" t="s">
        <v>91</v>
      </c>
      <c r="I19" s="74" t="s">
        <v>46</v>
      </c>
      <c r="J19" s="74" t="s">
        <v>55</v>
      </c>
      <c r="K19" s="82" t="s">
        <v>46</v>
      </c>
      <c r="L19" s="138">
        <v>0.48</v>
      </c>
      <c r="M19" s="75">
        <f t="shared" si="0"/>
        <v>0.48</v>
      </c>
      <c r="O19" s="83"/>
    </row>
    <row r="20" spans="1:20" ht="15.75" thickBot="1" x14ac:dyDescent="0.25">
      <c r="A20" s="3"/>
      <c r="B20" s="76" t="s">
        <v>47</v>
      </c>
      <c r="C20" s="77"/>
      <c r="D20" s="78">
        <v>2</v>
      </c>
      <c r="E20" s="78"/>
      <c r="F20" s="79"/>
      <c r="G20" s="80" t="s">
        <v>92</v>
      </c>
      <c r="H20" s="78" t="s">
        <v>91</v>
      </c>
      <c r="I20" s="80" t="s">
        <v>28</v>
      </c>
      <c r="J20" s="80" t="s">
        <v>93</v>
      </c>
      <c r="K20" s="142" t="s">
        <v>28</v>
      </c>
      <c r="L20" s="140">
        <v>2.19</v>
      </c>
      <c r="M20" s="81">
        <f t="shared" si="0"/>
        <v>4.38</v>
      </c>
    </row>
    <row r="21" spans="1:20" ht="15.75" thickBot="1" x14ac:dyDescent="0.25">
      <c r="A21" s="3"/>
      <c r="B21" s="70" t="s">
        <v>53</v>
      </c>
      <c r="C21" s="71"/>
      <c r="D21" s="72">
        <v>2</v>
      </c>
      <c r="E21" s="72"/>
      <c r="F21" s="73"/>
      <c r="G21" s="74" t="s">
        <v>145</v>
      </c>
      <c r="H21" s="72" t="s">
        <v>34</v>
      </c>
      <c r="I21" s="74" t="s">
        <v>44</v>
      </c>
      <c r="J21" s="74" t="s">
        <v>45</v>
      </c>
      <c r="K21" s="106" t="s">
        <v>44</v>
      </c>
      <c r="L21" s="138">
        <v>49</v>
      </c>
      <c r="M21" s="75">
        <f t="shared" si="0"/>
        <v>98</v>
      </c>
      <c r="S21" s="167"/>
    </row>
    <row r="22" spans="1:20" s="86" customFormat="1" ht="15.75" thickBot="1" x14ac:dyDescent="0.25">
      <c r="A22" s="84"/>
      <c r="B22" s="76" t="s">
        <v>53</v>
      </c>
      <c r="C22" s="77"/>
      <c r="D22" s="78">
        <v>4</v>
      </c>
      <c r="E22" s="78"/>
      <c r="F22" s="79"/>
      <c r="G22" s="80" t="s">
        <v>40</v>
      </c>
      <c r="H22" s="78" t="s">
        <v>24</v>
      </c>
      <c r="I22" s="80" t="s">
        <v>46</v>
      </c>
      <c r="J22" s="80" t="s">
        <v>55</v>
      </c>
      <c r="K22" s="85" t="s">
        <v>46</v>
      </c>
      <c r="L22" s="140">
        <v>25</v>
      </c>
      <c r="M22" s="81">
        <f t="shared" si="0"/>
        <v>100</v>
      </c>
    </row>
    <row r="23" spans="1:20" s="86" customFormat="1" ht="15.75" thickBot="1" x14ac:dyDescent="0.25">
      <c r="A23" s="84"/>
      <c r="B23" s="70" t="s">
        <v>53</v>
      </c>
      <c r="C23" s="71"/>
      <c r="D23" s="72">
        <v>2</v>
      </c>
      <c r="E23" s="72"/>
      <c r="F23" s="73"/>
      <c r="G23" s="74" t="s">
        <v>41</v>
      </c>
      <c r="H23" s="72" t="s">
        <v>24</v>
      </c>
      <c r="I23" s="74" t="s">
        <v>46</v>
      </c>
      <c r="J23" s="74" t="s">
        <v>55</v>
      </c>
      <c r="K23" s="82" t="s">
        <v>46</v>
      </c>
      <c r="L23" s="138">
        <v>37</v>
      </c>
      <c r="M23" s="75">
        <f t="shared" si="0"/>
        <v>74</v>
      </c>
    </row>
    <row r="24" spans="1:20" ht="15.75" thickBot="1" x14ac:dyDescent="0.25">
      <c r="B24" s="76" t="s">
        <v>53</v>
      </c>
      <c r="C24" s="77"/>
      <c r="D24" s="78">
        <v>4</v>
      </c>
      <c r="E24" s="78"/>
      <c r="F24" s="79"/>
      <c r="G24" s="80" t="s">
        <v>48</v>
      </c>
      <c r="H24" s="78" t="s">
        <v>24</v>
      </c>
      <c r="I24" s="80" t="s">
        <v>94</v>
      </c>
      <c r="J24" s="80" t="s">
        <v>55</v>
      </c>
      <c r="K24" s="85" t="s">
        <v>94</v>
      </c>
      <c r="L24" s="140">
        <v>1.6</v>
      </c>
      <c r="M24" s="81">
        <f t="shared" si="0"/>
        <v>6.4</v>
      </c>
      <c r="O24" s="83"/>
      <c r="S24" s="167"/>
      <c r="T24" s="1" t="s">
        <v>146</v>
      </c>
    </row>
    <row r="25" spans="1:20" s="5" customFormat="1" ht="15.75" thickBot="1" x14ac:dyDescent="0.25">
      <c r="A25" s="87"/>
      <c r="B25" s="70" t="s">
        <v>53</v>
      </c>
      <c r="C25" s="71"/>
      <c r="D25" s="72">
        <v>2</v>
      </c>
      <c r="E25" s="72"/>
      <c r="F25" s="73"/>
      <c r="G25" s="74" t="s">
        <v>95</v>
      </c>
      <c r="H25" s="72" t="s">
        <v>24</v>
      </c>
      <c r="I25" s="74" t="s">
        <v>46</v>
      </c>
      <c r="J25" s="74" t="s">
        <v>55</v>
      </c>
      <c r="K25" s="82" t="s">
        <v>46</v>
      </c>
      <c r="L25" s="138">
        <v>315</v>
      </c>
      <c r="M25" s="75">
        <f t="shared" si="0"/>
        <v>630</v>
      </c>
      <c r="N25" s="1"/>
      <c r="O25" s="88"/>
      <c r="Q25" s="89"/>
      <c r="S25" s="169">
        <v>1</v>
      </c>
    </row>
    <row r="26" spans="1:20" s="5" customFormat="1" ht="15.75" thickBot="1" x14ac:dyDescent="0.25">
      <c r="A26" s="87"/>
      <c r="B26" s="173" t="s">
        <v>53</v>
      </c>
      <c r="C26" s="61"/>
      <c r="D26" s="174">
        <v>12</v>
      </c>
      <c r="E26" s="174"/>
      <c r="F26" s="216"/>
      <c r="G26" s="204" t="s">
        <v>148</v>
      </c>
      <c r="H26" s="174" t="s">
        <v>96</v>
      </c>
      <c r="I26" s="204" t="s">
        <v>28</v>
      </c>
      <c r="J26" s="204" t="s">
        <v>162</v>
      </c>
      <c r="K26" s="205" t="s">
        <v>28</v>
      </c>
      <c r="L26" s="206">
        <v>0.18</v>
      </c>
      <c r="M26" s="207">
        <f t="shared" si="0"/>
        <v>2.16</v>
      </c>
      <c r="N26" s="1"/>
      <c r="O26" s="88"/>
      <c r="Q26" s="89"/>
      <c r="S26" s="169">
        <v>1</v>
      </c>
    </row>
    <row r="27" spans="1:20" s="5" customFormat="1" ht="15" x14ac:dyDescent="0.2">
      <c r="A27" s="87"/>
      <c r="B27" s="98" t="s">
        <v>53</v>
      </c>
      <c r="C27" s="218"/>
      <c r="D27" s="29">
        <v>3</v>
      </c>
      <c r="E27" s="29"/>
      <c r="F27" s="219"/>
      <c r="G27" s="214" t="s">
        <v>147</v>
      </c>
      <c r="H27" s="210" t="s">
        <v>97</v>
      </c>
      <c r="I27" s="31" t="s">
        <v>46</v>
      </c>
      <c r="J27" s="31" t="s">
        <v>55</v>
      </c>
      <c r="K27" s="212" t="s">
        <v>46</v>
      </c>
      <c r="L27" s="31">
        <v>3.98</v>
      </c>
      <c r="M27" s="33">
        <f t="shared" si="0"/>
        <v>11.94</v>
      </c>
      <c r="N27" s="1"/>
      <c r="O27" s="88"/>
      <c r="Q27" s="89"/>
      <c r="S27" s="169">
        <v>1</v>
      </c>
    </row>
    <row r="28" spans="1:20" s="5" customFormat="1" ht="15.75" thickBot="1" x14ac:dyDescent="0.25">
      <c r="A28" s="87"/>
      <c r="B28" s="118"/>
      <c r="C28" s="220"/>
      <c r="D28" s="54"/>
      <c r="E28" s="54"/>
      <c r="F28" s="221"/>
      <c r="G28" s="215" t="s">
        <v>147</v>
      </c>
      <c r="H28" s="211" t="s">
        <v>97</v>
      </c>
      <c r="I28" s="58" t="s">
        <v>28</v>
      </c>
      <c r="J28" s="58" t="s">
        <v>161</v>
      </c>
      <c r="K28" s="141" t="s">
        <v>28</v>
      </c>
      <c r="L28" s="58"/>
      <c r="M28" s="60"/>
      <c r="N28" s="1"/>
      <c r="O28" s="88"/>
      <c r="Q28" s="89"/>
      <c r="S28" s="169">
        <v>1</v>
      </c>
    </row>
    <row r="29" spans="1:20" ht="15.75" thickBot="1" x14ac:dyDescent="0.25">
      <c r="B29" s="64" t="s">
        <v>53</v>
      </c>
      <c r="C29" s="65"/>
      <c r="D29" s="93">
        <v>1</v>
      </c>
      <c r="E29" s="93"/>
      <c r="F29" s="217"/>
      <c r="G29" s="105" t="s">
        <v>98</v>
      </c>
      <c r="H29" s="93" t="s">
        <v>97</v>
      </c>
      <c r="I29" s="105" t="s">
        <v>28</v>
      </c>
      <c r="J29" s="105" t="s">
        <v>99</v>
      </c>
      <c r="K29" s="208" t="s">
        <v>28</v>
      </c>
      <c r="L29" s="139">
        <v>0.12</v>
      </c>
      <c r="M29" s="209">
        <f t="shared" si="0"/>
        <v>0.12</v>
      </c>
    </row>
    <row r="30" spans="1:20" ht="15.75" thickBot="1" x14ac:dyDescent="0.25">
      <c r="B30" s="70" t="s">
        <v>53</v>
      </c>
      <c r="C30" s="71"/>
      <c r="D30" s="72">
        <v>1</v>
      </c>
      <c r="E30" s="72"/>
      <c r="F30" s="73"/>
      <c r="G30" s="74" t="s">
        <v>100</v>
      </c>
      <c r="H30" s="72" t="s">
        <v>101</v>
      </c>
      <c r="I30" s="74" t="s">
        <v>28</v>
      </c>
      <c r="J30" s="74" t="s">
        <v>102</v>
      </c>
      <c r="K30" s="106" t="s">
        <v>28</v>
      </c>
      <c r="L30" s="138">
        <v>7.93</v>
      </c>
      <c r="M30" s="75">
        <f t="shared" si="0"/>
        <v>7.93</v>
      </c>
    </row>
    <row r="31" spans="1:20" s="5" customFormat="1" ht="15.75" thickBot="1" x14ac:dyDescent="0.25">
      <c r="A31" s="87"/>
      <c r="B31" s="76" t="s">
        <v>53</v>
      </c>
      <c r="C31" s="77"/>
      <c r="D31" s="78">
        <v>1</v>
      </c>
      <c r="E31" s="78"/>
      <c r="F31" s="79"/>
      <c r="G31" s="80" t="s">
        <v>103</v>
      </c>
      <c r="H31" s="78" t="s">
        <v>24</v>
      </c>
      <c r="I31" s="80" t="s">
        <v>46</v>
      </c>
      <c r="J31" s="80" t="s">
        <v>55</v>
      </c>
      <c r="K31" s="85" t="s">
        <v>46</v>
      </c>
      <c r="L31" s="140">
        <v>314</v>
      </c>
      <c r="M31" s="81">
        <f t="shared" si="0"/>
        <v>314</v>
      </c>
      <c r="N31" s="1"/>
      <c r="O31" s="88"/>
      <c r="Q31" s="89"/>
    </row>
    <row r="32" spans="1:20" ht="15.75" thickBot="1" x14ac:dyDescent="0.25">
      <c r="B32" s="70" t="s">
        <v>53</v>
      </c>
      <c r="C32" s="71"/>
      <c r="D32" s="72">
        <v>2</v>
      </c>
      <c r="E32" s="72"/>
      <c r="F32" s="73"/>
      <c r="G32" s="74" t="s">
        <v>104</v>
      </c>
      <c r="H32" s="72" t="s">
        <v>24</v>
      </c>
      <c r="I32" s="74" t="s">
        <v>46</v>
      </c>
      <c r="J32" s="74" t="s">
        <v>55</v>
      </c>
      <c r="K32" s="82" t="s">
        <v>46</v>
      </c>
      <c r="L32" s="138">
        <v>5.1100000000000003</v>
      </c>
      <c r="M32" s="75">
        <f t="shared" si="0"/>
        <v>10.220000000000001</v>
      </c>
    </row>
    <row r="33" spans="1:18" s="91" customFormat="1" ht="15.75" thickBot="1" x14ac:dyDescent="0.25">
      <c r="A33" s="90"/>
      <c r="B33" s="76" t="s">
        <v>53</v>
      </c>
      <c r="C33" s="77"/>
      <c r="D33" s="78">
        <v>1</v>
      </c>
      <c r="E33" s="78"/>
      <c r="F33" s="79"/>
      <c r="G33" s="80" t="s">
        <v>105</v>
      </c>
      <c r="H33" s="78" t="s">
        <v>24</v>
      </c>
      <c r="I33" s="80" t="s">
        <v>46</v>
      </c>
      <c r="J33" s="80" t="s">
        <v>55</v>
      </c>
      <c r="K33" s="85" t="s">
        <v>46</v>
      </c>
      <c r="L33" s="140">
        <v>49</v>
      </c>
      <c r="M33" s="81">
        <f t="shared" si="0"/>
        <v>49</v>
      </c>
      <c r="O33" s="92"/>
    </row>
    <row r="34" spans="1:18" s="5" customFormat="1" ht="15.75" thickBot="1" x14ac:dyDescent="0.25">
      <c r="A34" s="84"/>
      <c r="B34" s="70" t="s">
        <v>53</v>
      </c>
      <c r="C34" s="71"/>
      <c r="D34" s="72">
        <v>1</v>
      </c>
      <c r="E34" s="72"/>
      <c r="F34" s="73"/>
      <c r="G34" s="74" t="s">
        <v>106</v>
      </c>
      <c r="H34" s="72" t="s">
        <v>24</v>
      </c>
      <c r="I34" s="74" t="s">
        <v>46</v>
      </c>
      <c r="J34" s="74" t="s">
        <v>55</v>
      </c>
      <c r="K34" s="82" t="s">
        <v>46</v>
      </c>
      <c r="L34" s="138">
        <v>10</v>
      </c>
      <c r="M34" s="75">
        <f t="shared" si="0"/>
        <v>10</v>
      </c>
      <c r="N34" s="1"/>
      <c r="O34" s="88"/>
      <c r="Q34" s="89"/>
    </row>
    <row r="35" spans="1:18" s="5" customFormat="1" ht="15.75" thickBot="1" x14ac:dyDescent="0.25">
      <c r="A35" s="1"/>
      <c r="B35" s="76" t="s">
        <v>53</v>
      </c>
      <c r="C35" s="77"/>
      <c r="D35" s="78">
        <v>4</v>
      </c>
      <c r="E35" s="78"/>
      <c r="F35" s="79"/>
      <c r="G35" s="80" t="s">
        <v>107</v>
      </c>
      <c r="H35" s="78" t="s">
        <v>24</v>
      </c>
      <c r="I35" s="80" t="s">
        <v>46</v>
      </c>
      <c r="J35" s="80" t="s">
        <v>55</v>
      </c>
      <c r="K35" s="85" t="s">
        <v>46</v>
      </c>
      <c r="L35" s="140">
        <v>16</v>
      </c>
      <c r="M35" s="81">
        <f t="shared" si="0"/>
        <v>64</v>
      </c>
      <c r="N35" s="1"/>
      <c r="O35" s="88"/>
      <c r="Q35" s="89"/>
    </row>
    <row r="36" spans="1:18" s="5" customFormat="1" ht="15.75" thickBot="1" x14ac:dyDescent="0.25">
      <c r="A36" s="90"/>
      <c r="B36" s="70" t="s">
        <v>53</v>
      </c>
      <c r="C36" s="71"/>
      <c r="D36" s="72">
        <v>1</v>
      </c>
      <c r="E36" s="72"/>
      <c r="F36" s="73"/>
      <c r="G36" s="74" t="s">
        <v>109</v>
      </c>
      <c r="H36" s="72" t="s">
        <v>24</v>
      </c>
      <c r="I36" s="74" t="s">
        <v>28</v>
      </c>
      <c r="J36" s="74" t="s">
        <v>108</v>
      </c>
      <c r="K36" s="106" t="s">
        <v>28</v>
      </c>
      <c r="L36" s="138">
        <v>3.05</v>
      </c>
      <c r="M36" s="75">
        <f t="shared" si="0"/>
        <v>3.05</v>
      </c>
      <c r="N36" s="1"/>
      <c r="O36" s="88"/>
      <c r="Q36" s="89"/>
    </row>
    <row r="37" spans="1:18" s="5" customFormat="1" ht="15.75" thickBot="1" x14ac:dyDescent="0.25">
      <c r="A37" s="1"/>
      <c r="B37" s="76" t="s">
        <v>53</v>
      </c>
      <c r="C37" s="77"/>
      <c r="D37" s="78">
        <v>1</v>
      </c>
      <c r="E37" s="78"/>
      <c r="F37" s="79"/>
      <c r="G37" s="80" t="s">
        <v>110</v>
      </c>
      <c r="H37" s="78" t="s">
        <v>24</v>
      </c>
      <c r="I37" s="80" t="s">
        <v>28</v>
      </c>
      <c r="J37" s="80" t="s">
        <v>108</v>
      </c>
      <c r="K37" s="142" t="s">
        <v>28</v>
      </c>
      <c r="L37" s="140">
        <v>2.29</v>
      </c>
      <c r="M37" s="81">
        <f t="shared" si="0"/>
        <v>2.29</v>
      </c>
      <c r="N37" s="1"/>
      <c r="O37" s="88"/>
      <c r="Q37" s="89"/>
    </row>
    <row r="38" spans="1:18" s="5" customFormat="1" ht="15.75" thickBot="1" x14ac:dyDescent="0.25">
      <c r="A38" s="87"/>
      <c r="B38" s="70" t="s">
        <v>53</v>
      </c>
      <c r="C38" s="71"/>
      <c r="D38" s="72">
        <v>1</v>
      </c>
      <c r="E38" s="72"/>
      <c r="F38" s="73"/>
      <c r="G38" s="74" t="s">
        <v>111</v>
      </c>
      <c r="H38" s="72" t="s">
        <v>24</v>
      </c>
      <c r="I38" s="74" t="s">
        <v>112</v>
      </c>
      <c r="J38" s="74" t="s">
        <v>55</v>
      </c>
      <c r="K38" s="82" t="s">
        <v>113</v>
      </c>
      <c r="L38" s="138">
        <v>1</v>
      </c>
      <c r="M38" s="75">
        <f t="shared" si="0"/>
        <v>1</v>
      </c>
      <c r="N38" s="1"/>
      <c r="O38" s="88"/>
      <c r="Q38" s="89"/>
    </row>
    <row r="39" spans="1:18" s="5" customFormat="1" x14ac:dyDescent="0.2">
      <c r="A39" s="1"/>
      <c r="B39" s="188" t="s">
        <v>53</v>
      </c>
      <c r="C39" s="190" t="s">
        <v>33</v>
      </c>
      <c r="D39" s="192">
        <v>1</v>
      </c>
      <c r="E39" s="103"/>
      <c r="F39" s="62"/>
      <c r="G39" s="46" t="s">
        <v>114</v>
      </c>
      <c r="H39" s="103" t="s">
        <v>115</v>
      </c>
      <c r="I39" s="46" t="s">
        <v>46</v>
      </c>
      <c r="J39" s="46" t="s">
        <v>55</v>
      </c>
      <c r="K39" s="47" t="s">
        <v>46</v>
      </c>
      <c r="L39" s="135">
        <v>11.5</v>
      </c>
      <c r="M39" s="48">
        <f t="shared" si="0"/>
        <v>11.5</v>
      </c>
      <c r="N39" s="1"/>
      <c r="O39" s="88"/>
      <c r="Q39" s="89"/>
    </row>
    <row r="40" spans="1:18" s="5" customFormat="1" ht="15.75" thickBot="1" x14ac:dyDescent="0.25">
      <c r="A40" s="1"/>
      <c r="B40" s="189"/>
      <c r="C40" s="191"/>
      <c r="D40" s="193"/>
      <c r="E40" s="104"/>
      <c r="F40" s="51"/>
      <c r="G40" s="50" t="s">
        <v>118</v>
      </c>
      <c r="H40" s="104"/>
      <c r="I40" s="51"/>
      <c r="J40" s="51"/>
      <c r="K40" s="51"/>
      <c r="L40" s="136"/>
      <c r="M40" s="52"/>
      <c r="N40" s="1"/>
      <c r="O40" s="88"/>
      <c r="Q40" s="89"/>
    </row>
    <row r="41" spans="1:18" s="5" customFormat="1" ht="17.25" customHeight="1" thickBot="1" x14ac:dyDescent="0.25">
      <c r="A41" s="1"/>
      <c r="B41" s="4"/>
      <c r="C41" s="4"/>
      <c r="D41" s="3"/>
      <c r="E41" s="3"/>
      <c r="F41" s="1"/>
      <c r="G41" s="1"/>
      <c r="H41" s="3"/>
      <c r="I41" s="1"/>
      <c r="J41" s="1"/>
      <c r="K41" s="148" t="s">
        <v>120</v>
      </c>
      <c r="L41" s="151"/>
      <c r="M41" s="150">
        <f>SUM(M8:M40)</f>
        <v>1752.3400000000001</v>
      </c>
      <c r="N41" s="1"/>
      <c r="O41" s="88"/>
      <c r="Q41" s="89"/>
    </row>
    <row r="42" spans="1:18" s="5" customFormat="1" ht="18.75" customHeight="1" thickBot="1" x14ac:dyDescent="0.25">
      <c r="A42" s="1"/>
      <c r="B42" s="107" t="s">
        <v>50</v>
      </c>
      <c r="C42" s="4"/>
      <c r="D42" s="3"/>
      <c r="E42" s="3"/>
      <c r="F42" s="1"/>
      <c r="G42" s="1"/>
      <c r="H42" s="3"/>
      <c r="I42" s="1"/>
      <c r="J42" s="1"/>
      <c r="K42" s="1"/>
      <c r="L42" s="1"/>
      <c r="M42" s="1"/>
      <c r="N42" s="1"/>
      <c r="O42" s="88"/>
      <c r="Q42" s="89"/>
    </row>
    <row r="43" spans="1:18" s="5" customFormat="1" ht="15" customHeight="1" x14ac:dyDescent="0.2">
      <c r="A43" s="1"/>
      <c r="B43" s="182" t="s">
        <v>127</v>
      </c>
      <c r="C43" s="180"/>
      <c r="D43" s="176">
        <v>1</v>
      </c>
      <c r="E43" s="29"/>
      <c r="F43" s="126"/>
      <c r="G43" s="31" t="s">
        <v>126</v>
      </c>
      <c r="H43" s="29" t="s">
        <v>51</v>
      </c>
      <c r="I43" s="31" t="s">
        <v>28</v>
      </c>
      <c r="J43" s="31" t="s">
        <v>52</v>
      </c>
      <c r="K43" s="102" t="s">
        <v>28</v>
      </c>
      <c r="L43" s="31">
        <v>20.9</v>
      </c>
      <c r="M43" s="33">
        <f t="shared" ref="M43:M45" si="1">L43*D43</f>
        <v>20.9</v>
      </c>
      <c r="N43" s="1"/>
      <c r="O43" s="88"/>
      <c r="Q43" s="89"/>
      <c r="R43" s="169"/>
    </row>
    <row r="44" spans="1:18" ht="15.75" thickBot="1" x14ac:dyDescent="0.25">
      <c r="B44" s="183"/>
      <c r="C44" s="181"/>
      <c r="D44" s="177"/>
      <c r="E44" s="143"/>
      <c r="F44" s="144"/>
      <c r="G44" s="42" t="s">
        <v>131</v>
      </c>
      <c r="H44" s="145"/>
      <c r="I44" s="43"/>
      <c r="J44" s="43"/>
      <c r="K44" s="146"/>
      <c r="L44" s="43"/>
      <c r="M44" s="44"/>
    </row>
    <row r="45" spans="1:18" ht="15.75" customHeight="1" x14ac:dyDescent="0.2">
      <c r="B45" s="184" t="s">
        <v>129</v>
      </c>
      <c r="C45" s="186"/>
      <c r="D45" s="178">
        <v>2</v>
      </c>
      <c r="E45" s="103"/>
      <c r="F45" s="128"/>
      <c r="G45" s="46" t="s">
        <v>128</v>
      </c>
      <c r="H45" s="103" t="s">
        <v>51</v>
      </c>
      <c r="I45" s="46" t="s">
        <v>28</v>
      </c>
      <c r="J45" s="46" t="s">
        <v>52</v>
      </c>
      <c r="K45" s="129" t="s">
        <v>28</v>
      </c>
      <c r="L45" s="46">
        <v>5.49</v>
      </c>
      <c r="M45" s="48">
        <f t="shared" si="1"/>
        <v>10.98</v>
      </c>
      <c r="R45" s="167"/>
    </row>
    <row r="46" spans="1:18" ht="15.75" thickBot="1" x14ac:dyDescent="0.25">
      <c r="B46" s="185"/>
      <c r="C46" s="187"/>
      <c r="D46" s="179"/>
      <c r="E46" s="104"/>
      <c r="F46" s="130"/>
      <c r="G46" s="131" t="s">
        <v>130</v>
      </c>
      <c r="H46" s="68"/>
      <c r="I46" s="51"/>
      <c r="J46" s="51"/>
      <c r="K46" s="132"/>
      <c r="L46" s="51"/>
      <c r="M46" s="52"/>
    </row>
    <row r="47" spans="1:18" ht="15" customHeight="1" thickBot="1" x14ac:dyDescent="0.25">
      <c r="K47" s="148" t="s">
        <v>120</v>
      </c>
      <c r="L47" s="149"/>
      <c r="M47" s="150">
        <f>SUM(M43:M46)</f>
        <v>31.88</v>
      </c>
    </row>
    <row r="48" spans="1:18" ht="16.5" customHeight="1" thickBot="1" x14ac:dyDescent="0.25">
      <c r="B48" s="94" t="s">
        <v>10</v>
      </c>
      <c r="C48" s="94"/>
      <c r="D48" s="95"/>
      <c r="E48" s="95"/>
      <c r="F48" s="96"/>
      <c r="G48" s="96"/>
      <c r="H48" s="97"/>
      <c r="I48" s="95"/>
      <c r="J48" s="95"/>
      <c r="K48" s="96"/>
    </row>
    <row r="49" spans="2:20" ht="15.75" thickBot="1" x14ac:dyDescent="0.25">
      <c r="B49" s="70" t="s">
        <v>53</v>
      </c>
      <c r="C49" s="108"/>
      <c r="D49" s="72">
        <v>1</v>
      </c>
      <c r="E49" s="72"/>
      <c r="F49" s="109"/>
      <c r="G49" s="109" t="s">
        <v>54</v>
      </c>
      <c r="H49" s="110" t="s">
        <v>42</v>
      </c>
      <c r="I49" s="109" t="s">
        <v>46</v>
      </c>
      <c r="J49" s="109" t="s">
        <v>55</v>
      </c>
      <c r="K49" s="111" t="s">
        <v>46</v>
      </c>
      <c r="L49" s="138">
        <v>0.23</v>
      </c>
      <c r="M49" s="75">
        <f t="shared" ref="M49:M70" si="2">L49*D49</f>
        <v>0.23</v>
      </c>
    </row>
    <row r="50" spans="2:20" ht="15.75" thickBot="1" x14ac:dyDescent="0.25">
      <c r="B50" s="112" t="s">
        <v>53</v>
      </c>
      <c r="C50" s="113"/>
      <c r="D50" s="114">
        <v>56</v>
      </c>
      <c r="E50" s="114"/>
      <c r="F50" s="115"/>
      <c r="G50" s="115" t="s">
        <v>56</v>
      </c>
      <c r="H50" s="116" t="s">
        <v>42</v>
      </c>
      <c r="I50" s="115" t="s">
        <v>46</v>
      </c>
      <c r="J50" s="115" t="s">
        <v>141</v>
      </c>
      <c r="K50" s="117" t="s">
        <v>46</v>
      </c>
      <c r="L50" s="147">
        <v>0.4</v>
      </c>
      <c r="M50" s="81">
        <f t="shared" si="2"/>
        <v>22.400000000000002</v>
      </c>
      <c r="S50" s="167">
        <v>1</v>
      </c>
    </row>
    <row r="51" spans="2:20" ht="15.75" thickBot="1" x14ac:dyDescent="0.25">
      <c r="B51" s="70" t="s">
        <v>53</v>
      </c>
      <c r="C51" s="108"/>
      <c r="D51" s="72">
        <v>4</v>
      </c>
      <c r="E51" s="72"/>
      <c r="F51" s="109"/>
      <c r="G51" s="109" t="s">
        <v>57</v>
      </c>
      <c r="H51" s="110" t="s">
        <v>42</v>
      </c>
      <c r="I51" s="109" t="s">
        <v>46</v>
      </c>
      <c r="J51" s="109" t="s">
        <v>55</v>
      </c>
      <c r="K51" s="111" t="s">
        <v>46</v>
      </c>
      <c r="L51" s="138">
        <v>5.27</v>
      </c>
      <c r="M51" s="75">
        <f t="shared" si="2"/>
        <v>21.08</v>
      </c>
      <c r="S51" s="167">
        <v>1</v>
      </c>
    </row>
    <row r="52" spans="2:20" ht="15.75" thickBot="1" x14ac:dyDescent="0.25">
      <c r="B52" s="112" t="s">
        <v>53</v>
      </c>
      <c r="C52" s="113"/>
      <c r="D52" s="114">
        <v>20</v>
      </c>
      <c r="E52" s="114"/>
      <c r="F52" s="115"/>
      <c r="G52" s="115" t="s">
        <v>36</v>
      </c>
      <c r="H52" s="116" t="s">
        <v>42</v>
      </c>
      <c r="I52" s="115" t="s">
        <v>28</v>
      </c>
      <c r="J52" s="115" t="s">
        <v>142</v>
      </c>
      <c r="K52" s="117" t="s">
        <v>28</v>
      </c>
      <c r="L52" s="147">
        <v>1.1000000000000001</v>
      </c>
      <c r="M52" s="81">
        <f t="shared" si="2"/>
        <v>22</v>
      </c>
      <c r="S52" s="167">
        <v>1</v>
      </c>
    </row>
    <row r="53" spans="2:20" ht="15" x14ac:dyDescent="0.2">
      <c r="B53" s="98" t="s">
        <v>53</v>
      </c>
      <c r="C53" s="99"/>
      <c r="D53" s="29">
        <v>6</v>
      </c>
      <c r="E53" s="29"/>
      <c r="F53" s="100"/>
      <c r="G53" s="100" t="s">
        <v>57</v>
      </c>
      <c r="H53" s="101" t="s">
        <v>34</v>
      </c>
      <c r="I53" s="100" t="s">
        <v>46</v>
      </c>
      <c r="J53" s="100" t="s">
        <v>55</v>
      </c>
      <c r="K53" s="102" t="s">
        <v>46</v>
      </c>
      <c r="L53" s="133">
        <v>3.63</v>
      </c>
      <c r="M53" s="33">
        <f t="shared" si="2"/>
        <v>21.78</v>
      </c>
    </row>
    <row r="54" spans="2:20" ht="15.75" thickBot="1" x14ac:dyDescent="0.25">
      <c r="B54" s="118"/>
      <c r="C54" s="119"/>
      <c r="D54" s="54"/>
      <c r="E54" s="54"/>
      <c r="F54" s="120"/>
      <c r="G54" s="120"/>
      <c r="H54" s="55"/>
      <c r="I54" s="120" t="s">
        <v>28</v>
      </c>
      <c r="J54" s="120" t="s">
        <v>55</v>
      </c>
      <c r="K54" s="121" t="s">
        <v>28</v>
      </c>
      <c r="L54" s="137"/>
      <c r="M54" s="60"/>
    </row>
    <row r="55" spans="2:20" ht="15.75" thickBot="1" x14ac:dyDescent="0.25">
      <c r="B55" s="112" t="s">
        <v>53</v>
      </c>
      <c r="C55" s="113"/>
      <c r="D55" s="114">
        <v>4</v>
      </c>
      <c r="E55" s="114"/>
      <c r="F55" s="115"/>
      <c r="G55" s="115" t="s">
        <v>58</v>
      </c>
      <c r="H55" s="116" t="s">
        <v>43</v>
      </c>
      <c r="I55" s="115" t="s">
        <v>28</v>
      </c>
      <c r="J55" s="115" t="s">
        <v>59</v>
      </c>
      <c r="K55" s="117" t="s">
        <v>28</v>
      </c>
      <c r="L55" s="147">
        <v>0.73</v>
      </c>
      <c r="M55" s="81">
        <f t="shared" si="2"/>
        <v>2.92</v>
      </c>
    </row>
    <row r="56" spans="2:20" ht="15.75" thickBot="1" x14ac:dyDescent="0.25">
      <c r="B56" s="70" t="s">
        <v>53</v>
      </c>
      <c r="C56" s="108"/>
      <c r="D56" s="72">
        <v>1</v>
      </c>
      <c r="E56" s="72"/>
      <c r="F56" s="109"/>
      <c r="G56" s="109" t="s">
        <v>39</v>
      </c>
      <c r="H56" s="110" t="s">
        <v>43</v>
      </c>
      <c r="I56" s="109" t="s">
        <v>28</v>
      </c>
      <c r="J56" s="109" t="s">
        <v>60</v>
      </c>
      <c r="K56" s="111" t="s">
        <v>28</v>
      </c>
      <c r="L56" s="138">
        <v>3.1619999999999999</v>
      </c>
      <c r="M56" s="75">
        <f t="shared" si="2"/>
        <v>3.1619999999999999</v>
      </c>
    </row>
    <row r="57" spans="2:20" ht="15.75" thickBot="1" x14ac:dyDescent="0.25">
      <c r="B57" s="112" t="s">
        <v>53</v>
      </c>
      <c r="C57" s="113"/>
      <c r="D57" s="114">
        <v>20</v>
      </c>
      <c r="E57" s="114"/>
      <c r="F57" s="115"/>
      <c r="G57" s="115" t="s">
        <v>140</v>
      </c>
      <c r="H57" s="116" t="s">
        <v>43</v>
      </c>
      <c r="I57" s="115" t="s">
        <v>28</v>
      </c>
      <c r="J57" s="115" t="s">
        <v>55</v>
      </c>
      <c r="K57" s="117" t="s">
        <v>28</v>
      </c>
      <c r="L57" s="147">
        <v>0.47</v>
      </c>
      <c r="M57" s="81">
        <f t="shared" si="2"/>
        <v>9.3999999999999986</v>
      </c>
      <c r="S57" s="167">
        <v>1</v>
      </c>
    </row>
    <row r="58" spans="2:20" ht="15.75" thickBot="1" x14ac:dyDescent="0.25">
      <c r="B58" s="70" t="s">
        <v>53</v>
      </c>
      <c r="C58" s="108"/>
      <c r="D58" s="72">
        <v>4</v>
      </c>
      <c r="E58" s="72"/>
      <c r="F58" s="109"/>
      <c r="G58" s="109" t="s">
        <v>38</v>
      </c>
      <c r="H58" s="110" t="s">
        <v>43</v>
      </c>
      <c r="I58" s="109" t="s">
        <v>28</v>
      </c>
      <c r="J58" s="109" t="s">
        <v>61</v>
      </c>
      <c r="K58" s="111" t="s">
        <v>28</v>
      </c>
      <c r="L58" s="138">
        <v>2.65</v>
      </c>
      <c r="M58" s="75">
        <f t="shared" si="2"/>
        <v>10.6</v>
      </c>
    </row>
    <row r="59" spans="2:20" ht="15.75" thickBot="1" x14ac:dyDescent="0.25">
      <c r="B59" s="112" t="s">
        <v>53</v>
      </c>
      <c r="C59" s="113"/>
      <c r="D59" s="114">
        <v>16</v>
      </c>
      <c r="E59" s="114"/>
      <c r="F59" s="115"/>
      <c r="G59" s="115" t="s">
        <v>37</v>
      </c>
      <c r="H59" s="116" t="s">
        <v>62</v>
      </c>
      <c r="I59" s="115" t="s">
        <v>28</v>
      </c>
      <c r="J59" s="115" t="s">
        <v>122</v>
      </c>
      <c r="K59" s="168" t="s">
        <v>28</v>
      </c>
      <c r="L59" s="147">
        <v>0.44</v>
      </c>
      <c r="M59" s="81">
        <f t="shared" si="2"/>
        <v>7.04</v>
      </c>
      <c r="S59" s="167">
        <v>1</v>
      </c>
    </row>
    <row r="60" spans="2:20" ht="15.75" thickBot="1" x14ac:dyDescent="0.25">
      <c r="B60" s="70" t="s">
        <v>53</v>
      </c>
      <c r="C60" s="108"/>
      <c r="D60" s="72">
        <v>32</v>
      </c>
      <c r="E60" s="72"/>
      <c r="F60" s="109"/>
      <c r="G60" s="109" t="s">
        <v>143</v>
      </c>
      <c r="H60" s="110" t="s">
        <v>65</v>
      </c>
      <c r="I60" s="109" t="s">
        <v>46</v>
      </c>
      <c r="J60" s="109" t="s">
        <v>55</v>
      </c>
      <c r="K60" s="111" t="s">
        <v>46</v>
      </c>
      <c r="L60" s="138">
        <v>2.08</v>
      </c>
      <c r="M60" s="75">
        <f t="shared" si="2"/>
        <v>66.56</v>
      </c>
      <c r="S60" s="167"/>
      <c r="T60" s="1" t="s">
        <v>144</v>
      </c>
    </row>
    <row r="61" spans="2:20" ht="15.75" thickBot="1" x14ac:dyDescent="0.25">
      <c r="B61" s="112" t="s">
        <v>53</v>
      </c>
      <c r="C61" s="113"/>
      <c r="D61" s="114">
        <v>4</v>
      </c>
      <c r="E61" s="114"/>
      <c r="F61" s="115"/>
      <c r="G61" s="115" t="s">
        <v>63</v>
      </c>
      <c r="H61" s="116" t="s">
        <v>62</v>
      </c>
      <c r="I61" s="115" t="s">
        <v>28</v>
      </c>
      <c r="J61" s="115" t="s">
        <v>64</v>
      </c>
      <c r="K61" s="117" t="s">
        <v>28</v>
      </c>
      <c r="L61" s="147">
        <v>0.12</v>
      </c>
      <c r="M61" s="207">
        <f t="shared" si="2"/>
        <v>0.48</v>
      </c>
      <c r="S61" s="167">
        <v>1</v>
      </c>
    </row>
    <row r="62" spans="2:20" ht="15.75" thickBot="1" x14ac:dyDescent="0.3">
      <c r="B62" s="76" t="s">
        <v>53</v>
      </c>
      <c r="C62" s="222"/>
      <c r="D62" s="78">
        <v>14</v>
      </c>
      <c r="E62" s="78"/>
      <c r="F62" s="223"/>
      <c r="G62" s="223" t="s">
        <v>133</v>
      </c>
      <c r="H62" s="224"/>
      <c r="I62" s="223"/>
      <c r="J62" s="223"/>
      <c r="K62" s="168"/>
      <c r="L62" s="140"/>
      <c r="M62" s="81"/>
      <c r="S62" s="170"/>
      <c r="T62" s="1" t="s">
        <v>163</v>
      </c>
    </row>
    <row r="63" spans="2:20" ht="15.75" thickBot="1" x14ac:dyDescent="0.25">
      <c r="B63" s="70" t="s">
        <v>53</v>
      </c>
      <c r="C63" s="108"/>
      <c r="D63" s="72">
        <v>14</v>
      </c>
      <c r="E63" s="72"/>
      <c r="F63" s="109"/>
      <c r="G63" s="109" t="s">
        <v>132</v>
      </c>
      <c r="H63" s="110" t="s">
        <v>43</v>
      </c>
      <c r="I63" s="109" t="s">
        <v>28</v>
      </c>
      <c r="J63" s="109" t="s">
        <v>55</v>
      </c>
      <c r="K63" s="111" t="s">
        <v>28</v>
      </c>
      <c r="L63" s="138">
        <v>1.1599999999999999</v>
      </c>
      <c r="M63" s="75">
        <f t="shared" si="2"/>
        <v>16.239999999999998</v>
      </c>
      <c r="S63" s="167">
        <v>1</v>
      </c>
    </row>
    <row r="64" spans="2:20" ht="15.75" thickBot="1" x14ac:dyDescent="0.25">
      <c r="B64" s="112" t="s">
        <v>53</v>
      </c>
      <c r="C64" s="113"/>
      <c r="D64" s="114">
        <v>8</v>
      </c>
      <c r="E64" s="114"/>
      <c r="F64" s="115"/>
      <c r="G64" s="115" t="s">
        <v>134</v>
      </c>
      <c r="H64" s="116" t="s">
        <v>65</v>
      </c>
      <c r="I64" s="115" t="s">
        <v>28</v>
      </c>
      <c r="J64" s="115" t="s">
        <v>135</v>
      </c>
      <c r="K64" s="117" t="s">
        <v>28</v>
      </c>
      <c r="L64" s="147">
        <v>2.09</v>
      </c>
      <c r="M64" s="81">
        <f t="shared" si="2"/>
        <v>16.72</v>
      </c>
      <c r="S64" s="167">
        <v>1</v>
      </c>
    </row>
    <row r="65" spans="2:19" ht="15.75" thickBot="1" x14ac:dyDescent="0.25">
      <c r="B65" s="70" t="s">
        <v>53</v>
      </c>
      <c r="C65" s="108"/>
      <c r="D65" s="72">
        <v>4</v>
      </c>
      <c r="E65" s="72"/>
      <c r="F65" s="109"/>
      <c r="G65" s="109" t="s">
        <v>35</v>
      </c>
      <c r="H65" s="110" t="s">
        <v>43</v>
      </c>
      <c r="I65" s="109" t="s">
        <v>28</v>
      </c>
      <c r="J65" s="109" t="s">
        <v>66</v>
      </c>
      <c r="K65" s="111" t="s">
        <v>28</v>
      </c>
      <c r="L65" s="138">
        <v>2.9</v>
      </c>
      <c r="M65" s="75">
        <f t="shared" si="2"/>
        <v>11.6</v>
      </c>
      <c r="S65" s="167">
        <v>1</v>
      </c>
    </row>
    <row r="66" spans="2:19" ht="15.75" thickBot="1" x14ac:dyDescent="0.25">
      <c r="B66" s="112" t="s">
        <v>53</v>
      </c>
      <c r="C66" s="116"/>
      <c r="D66" s="114">
        <v>16</v>
      </c>
      <c r="E66" s="114"/>
      <c r="F66" s="122"/>
      <c r="G66" s="122" t="s">
        <v>67</v>
      </c>
      <c r="H66" s="116" t="s">
        <v>43</v>
      </c>
      <c r="I66" s="115" t="s">
        <v>28</v>
      </c>
      <c r="J66" s="122" t="s">
        <v>68</v>
      </c>
      <c r="K66" s="117" t="s">
        <v>28</v>
      </c>
      <c r="L66" s="147">
        <v>0.6</v>
      </c>
      <c r="M66" s="81">
        <f t="shared" si="2"/>
        <v>9.6</v>
      </c>
      <c r="S66" s="167">
        <v>1</v>
      </c>
    </row>
    <row r="67" spans="2:19" ht="15.75" thickBot="1" x14ac:dyDescent="0.25">
      <c r="B67" s="70" t="s">
        <v>53</v>
      </c>
      <c r="C67" s="110"/>
      <c r="D67" s="72">
        <v>12</v>
      </c>
      <c r="E67" s="72"/>
      <c r="F67" s="74"/>
      <c r="G67" s="74" t="s">
        <v>136</v>
      </c>
      <c r="H67" s="110" t="s">
        <v>69</v>
      </c>
      <c r="I67" s="109" t="s">
        <v>28</v>
      </c>
      <c r="J67" s="74" t="s">
        <v>137</v>
      </c>
      <c r="K67" s="111" t="s">
        <v>28</v>
      </c>
      <c r="L67" s="138">
        <v>6.53</v>
      </c>
      <c r="M67" s="75">
        <f t="shared" si="2"/>
        <v>78.36</v>
      </c>
      <c r="S67" s="167">
        <v>1</v>
      </c>
    </row>
    <row r="68" spans="2:19" ht="15.75" thickBot="1" x14ac:dyDescent="0.25">
      <c r="B68" s="112" t="s">
        <v>53</v>
      </c>
      <c r="C68" s="116"/>
      <c r="D68" s="114">
        <v>4</v>
      </c>
      <c r="E68" s="114"/>
      <c r="F68" s="122"/>
      <c r="G68" s="122" t="s">
        <v>138</v>
      </c>
      <c r="H68" s="116" t="s">
        <v>69</v>
      </c>
      <c r="I68" s="115" t="s">
        <v>28</v>
      </c>
      <c r="J68" s="122" t="s">
        <v>139</v>
      </c>
      <c r="K68" s="117" t="s">
        <v>28</v>
      </c>
      <c r="L68" s="147">
        <v>3.7</v>
      </c>
      <c r="M68" s="81">
        <f t="shared" si="2"/>
        <v>14.8</v>
      </c>
      <c r="S68" s="167">
        <v>1</v>
      </c>
    </row>
    <row r="69" spans="2:19" ht="15.75" thickBot="1" x14ac:dyDescent="0.25">
      <c r="B69" s="70" t="s">
        <v>53</v>
      </c>
      <c r="C69" s="110"/>
      <c r="D69" s="72">
        <v>4</v>
      </c>
      <c r="E69" s="72"/>
      <c r="F69" s="74"/>
      <c r="G69" s="74" t="s">
        <v>49</v>
      </c>
      <c r="H69" s="72" t="s">
        <v>69</v>
      </c>
      <c r="I69" s="109" t="s">
        <v>28</v>
      </c>
      <c r="J69" s="74" t="s">
        <v>70</v>
      </c>
      <c r="K69" s="111" t="s">
        <v>28</v>
      </c>
      <c r="L69" s="138">
        <v>1.27</v>
      </c>
      <c r="M69" s="75">
        <f t="shared" si="2"/>
        <v>5.08</v>
      </c>
    </row>
    <row r="70" spans="2:19" ht="15.75" thickBot="1" x14ac:dyDescent="0.25">
      <c r="B70" s="64" t="s">
        <v>53</v>
      </c>
      <c r="C70" s="123"/>
      <c r="D70" s="93">
        <v>4</v>
      </c>
      <c r="E70" s="93"/>
      <c r="F70" s="105"/>
      <c r="G70" s="105" t="s">
        <v>71</v>
      </c>
      <c r="H70" s="93" t="s">
        <v>69</v>
      </c>
      <c r="I70" s="124" t="s">
        <v>28</v>
      </c>
      <c r="J70" s="105" t="s">
        <v>72</v>
      </c>
      <c r="K70" s="125" t="s">
        <v>28</v>
      </c>
      <c r="L70" s="139">
        <v>2.86</v>
      </c>
      <c r="M70" s="81">
        <f t="shared" si="2"/>
        <v>11.44</v>
      </c>
    </row>
    <row r="71" spans="2:19" ht="15" thickBot="1" x14ac:dyDescent="0.25">
      <c r="B71" s="4"/>
      <c r="C71" s="4"/>
      <c r="F71" s="1"/>
      <c r="K71" s="148" t="s">
        <v>120</v>
      </c>
      <c r="L71" s="149"/>
      <c r="M71" s="150">
        <f>SUM(M49:M70)</f>
        <v>351.49200000000002</v>
      </c>
    </row>
    <row r="72" spans="2:19" ht="15" thickBot="1" x14ac:dyDescent="0.25">
      <c r="B72" s="4"/>
      <c r="C72" s="4"/>
    </row>
    <row r="73" spans="2:19" ht="15" thickBot="1" x14ac:dyDescent="0.25">
      <c r="B73" s="4"/>
      <c r="C73" s="4"/>
      <c r="K73" s="148" t="s">
        <v>121</v>
      </c>
      <c r="L73" s="149"/>
      <c r="M73" s="150">
        <f>M41+M47+M71</f>
        <v>2135.7120000000004</v>
      </c>
    </row>
    <row r="74" spans="2:19" x14ac:dyDescent="0.2">
      <c r="B74" s="4"/>
      <c r="C74" s="4"/>
    </row>
    <row r="75" spans="2:19" x14ac:dyDescent="0.2">
      <c r="B75" s="4"/>
      <c r="C75" s="4"/>
    </row>
    <row r="76" spans="2:19" x14ac:dyDescent="0.2">
      <c r="B76" s="4"/>
      <c r="C76" s="4"/>
    </row>
    <row r="77" spans="2:19" ht="15" thickBot="1" x14ac:dyDescent="0.25">
      <c r="B77" s="94" t="s">
        <v>149</v>
      </c>
      <c r="C77" s="4"/>
    </row>
    <row r="78" spans="2:19" ht="15.75" thickBot="1" x14ac:dyDescent="0.25">
      <c r="B78" s="70" t="s">
        <v>53</v>
      </c>
      <c r="C78" s="108"/>
      <c r="D78" s="72">
        <v>1</v>
      </c>
      <c r="E78" s="72"/>
      <c r="F78" s="109"/>
      <c r="G78" s="109" t="s">
        <v>151</v>
      </c>
      <c r="H78" s="72" t="s">
        <v>24</v>
      </c>
      <c r="I78" s="109" t="s">
        <v>28</v>
      </c>
      <c r="J78" s="109" t="s">
        <v>150</v>
      </c>
      <c r="K78" s="111" t="s">
        <v>28</v>
      </c>
      <c r="L78" s="138">
        <v>50</v>
      </c>
      <c r="M78" s="75">
        <f t="shared" ref="M78" si="3">L78*D78</f>
        <v>50</v>
      </c>
      <c r="S78" s="167">
        <v>1</v>
      </c>
    </row>
    <row r="79" spans="2:19" ht="15.75" thickBot="1" x14ac:dyDescent="0.25">
      <c r="B79" s="70" t="s">
        <v>53</v>
      </c>
      <c r="C79" s="108"/>
      <c r="D79" s="72">
        <v>1</v>
      </c>
      <c r="E79" s="72"/>
      <c r="F79" s="109"/>
      <c r="G79" s="109" t="s">
        <v>152</v>
      </c>
      <c r="H79" s="72" t="s">
        <v>24</v>
      </c>
      <c r="I79" s="109" t="s">
        <v>28</v>
      </c>
      <c r="J79" s="109" t="s">
        <v>150</v>
      </c>
      <c r="K79" s="111" t="s">
        <v>28</v>
      </c>
      <c r="L79" s="138">
        <v>50</v>
      </c>
      <c r="M79" s="75">
        <f t="shared" ref="M79" si="4">L79*D79</f>
        <v>50</v>
      </c>
      <c r="S79" s="167">
        <v>1</v>
      </c>
    </row>
    <row r="80" spans="2:19" ht="15.75" thickBot="1" x14ac:dyDescent="0.25">
      <c r="B80" s="171" t="s">
        <v>53</v>
      </c>
      <c r="C80" s="175"/>
      <c r="D80" s="172">
        <v>1</v>
      </c>
      <c r="E80" s="172"/>
      <c r="F80" s="201"/>
      <c r="G80" s="201" t="s">
        <v>154</v>
      </c>
      <c r="H80" s="172" t="s">
        <v>24</v>
      </c>
      <c r="I80" s="201" t="s">
        <v>28</v>
      </c>
      <c r="J80" s="201" t="s">
        <v>153</v>
      </c>
      <c r="K80" s="213" t="s">
        <v>28</v>
      </c>
      <c r="L80" s="202">
        <v>50</v>
      </c>
      <c r="M80" s="203">
        <f t="shared" ref="M80" si="5">L80*D80</f>
        <v>50</v>
      </c>
      <c r="S80" s="167">
        <v>1</v>
      </c>
    </row>
    <row r="81" spans="2:19" ht="15" x14ac:dyDescent="0.2">
      <c r="B81" s="98" t="s">
        <v>53</v>
      </c>
      <c r="C81" s="99"/>
      <c r="D81" s="29">
        <v>1</v>
      </c>
      <c r="E81" s="29"/>
      <c r="F81" s="100"/>
      <c r="G81" s="100" t="s">
        <v>155</v>
      </c>
      <c r="H81" s="29" t="s">
        <v>24</v>
      </c>
      <c r="I81" s="100" t="s">
        <v>156</v>
      </c>
      <c r="J81" s="100" t="s">
        <v>157</v>
      </c>
      <c r="K81" s="102" t="s">
        <v>156</v>
      </c>
      <c r="L81" s="31">
        <v>50</v>
      </c>
      <c r="M81" s="33">
        <f t="shared" ref="M81" si="6">L81*D81</f>
        <v>50</v>
      </c>
      <c r="S81" s="167">
        <v>1</v>
      </c>
    </row>
    <row r="82" spans="2:19" ht="15.75" thickBot="1" x14ac:dyDescent="0.25">
      <c r="B82" s="118"/>
      <c r="C82" s="119"/>
      <c r="D82" s="54"/>
      <c r="E82" s="54"/>
      <c r="F82" s="120"/>
      <c r="G82" s="120" t="s">
        <v>155</v>
      </c>
      <c r="H82" s="54" t="s">
        <v>24</v>
      </c>
      <c r="I82" s="120" t="s">
        <v>28</v>
      </c>
      <c r="J82" s="120" t="s">
        <v>158</v>
      </c>
      <c r="K82" s="121" t="s">
        <v>28</v>
      </c>
      <c r="L82" s="58"/>
      <c r="M82" s="60">
        <f t="shared" ref="M82:M83" si="7">L82*D82</f>
        <v>0</v>
      </c>
      <c r="S82" s="167">
        <v>1</v>
      </c>
    </row>
    <row r="83" spans="2:19" ht="15.75" thickBot="1" x14ac:dyDescent="0.25">
      <c r="B83" s="70" t="s">
        <v>53</v>
      </c>
      <c r="C83" s="108"/>
      <c r="D83" s="72">
        <v>1</v>
      </c>
      <c r="E83" s="72"/>
      <c r="F83" s="109"/>
      <c r="G83" s="109" t="s">
        <v>160</v>
      </c>
      <c r="H83" s="72" t="s">
        <v>24</v>
      </c>
      <c r="I83" s="109" t="s">
        <v>156</v>
      </c>
      <c r="J83" s="109" t="s">
        <v>159</v>
      </c>
      <c r="K83" s="111" t="s">
        <v>156</v>
      </c>
      <c r="L83" s="74">
        <v>50</v>
      </c>
      <c r="M83" s="75">
        <f t="shared" si="7"/>
        <v>50</v>
      </c>
      <c r="S83" s="167">
        <v>1</v>
      </c>
    </row>
    <row r="84" spans="2:19" x14ac:dyDescent="0.2">
      <c r="B84" s="4"/>
      <c r="C84" s="4"/>
    </row>
    <row r="85" spans="2:19" x14ac:dyDescent="0.2">
      <c r="B85" s="4"/>
      <c r="C85" s="4"/>
    </row>
    <row r="86" spans="2:19" x14ac:dyDescent="0.2">
      <c r="B86" s="4"/>
      <c r="C86" s="4"/>
    </row>
    <row r="87" spans="2:19" x14ac:dyDescent="0.2">
      <c r="B87" s="4"/>
      <c r="C87" s="4"/>
    </row>
    <row r="88" spans="2:19" x14ac:dyDescent="0.2">
      <c r="B88" s="4"/>
      <c r="C88" s="4"/>
    </row>
    <row r="89" spans="2:19" x14ac:dyDescent="0.2">
      <c r="B89" s="4"/>
      <c r="C89" s="4"/>
    </row>
    <row r="90" spans="2:19" x14ac:dyDescent="0.2">
      <c r="B90" s="4"/>
      <c r="C90" s="4"/>
    </row>
    <row r="91" spans="2:19" x14ac:dyDescent="0.2">
      <c r="B91" s="4"/>
      <c r="C91" s="4"/>
    </row>
    <row r="92" spans="2:19" x14ac:dyDescent="0.2">
      <c r="B92" s="4"/>
      <c r="C92" s="4"/>
    </row>
    <row r="93" spans="2:19" x14ac:dyDescent="0.2">
      <c r="B93" s="4"/>
      <c r="C93" s="4"/>
    </row>
    <row r="94" spans="2:19" x14ac:dyDescent="0.2">
      <c r="B94" s="4"/>
      <c r="C94" s="4"/>
    </row>
    <row r="95" spans="2:19" x14ac:dyDescent="0.2">
      <c r="B95" s="4"/>
      <c r="C95" s="4"/>
    </row>
    <row r="96" spans="2:19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</sheetData>
  <mergeCells count="20">
    <mergeCell ref="B11:B12"/>
    <mergeCell ref="C11:C12"/>
    <mergeCell ref="D11:D12"/>
    <mergeCell ref="D7:E7"/>
    <mergeCell ref="I5:J5"/>
    <mergeCell ref="B8:B10"/>
    <mergeCell ref="D8:D10"/>
    <mergeCell ref="B39:B40"/>
    <mergeCell ref="C39:C40"/>
    <mergeCell ref="D39:D40"/>
    <mergeCell ref="B13:B14"/>
    <mergeCell ref="D13:D14"/>
    <mergeCell ref="B15:B16"/>
    <mergeCell ref="D15:D16"/>
    <mergeCell ref="D43:D44"/>
    <mergeCell ref="D45:D46"/>
    <mergeCell ref="C43:C44"/>
    <mergeCell ref="B43:B44"/>
    <mergeCell ref="B45:B46"/>
    <mergeCell ref="C45:C46"/>
  </mergeCells>
  <phoneticPr fontId="2" type="noConversion"/>
  <hyperlinks>
    <hyperlink ref="I2" r:id="rId1" xr:uid="{00000000-0004-0000-0000-000009000000}"/>
    <hyperlink ref="K49" r:id="rId2" xr:uid="{C73C1169-FDF1-45E5-9DE3-A91BF9F61F35}"/>
    <hyperlink ref="K50" r:id="rId3" xr:uid="{F447BF97-6662-476A-9EAB-776C19E65423}"/>
    <hyperlink ref="K51" r:id="rId4" xr:uid="{349CED35-411C-40EA-A2D1-D923BB975D48}"/>
    <hyperlink ref="K52" r:id="rId5" xr:uid="{C50ADA7F-DA45-4EDF-987E-C5FE06237EB0}"/>
    <hyperlink ref="K54" r:id="rId6" xr:uid="{ACA6E6A1-B3B0-433B-8297-5986A6083CB1}"/>
    <hyperlink ref="K53" r:id="rId7" xr:uid="{091378A6-6378-4149-B9D6-80655DD54172}"/>
    <hyperlink ref="K55" r:id="rId8" xr:uid="{00C5D41C-15E6-47FA-B1D8-208373CD4056}"/>
    <hyperlink ref="K56" r:id="rId9" xr:uid="{46A6ACDD-5760-4F58-85A8-0C3C5823AC23}"/>
    <hyperlink ref="K57" r:id="rId10" xr:uid="{400F5ABB-D45C-4276-826C-099F8FC092E6}"/>
    <hyperlink ref="K58" r:id="rId11" xr:uid="{426B6C2B-4D14-430D-A828-593410358401}"/>
    <hyperlink ref="K59" r:id="rId12" xr:uid="{F5372B42-3D1B-4D7A-9DE8-A93A6186E094}"/>
    <hyperlink ref="K61" r:id="rId13" xr:uid="{30DFA8A5-BAE3-4D93-A526-2D5C10EFC7B7}"/>
    <hyperlink ref="K63" r:id="rId14" xr:uid="{482F56CD-484A-4D35-B757-4C3C363F80F9}"/>
    <hyperlink ref="K64" r:id="rId15" xr:uid="{46BFDCA4-53BC-4374-8C36-04A3D2AC42CF}"/>
    <hyperlink ref="K65" r:id="rId16" xr:uid="{C876B5E4-DD99-415E-BE54-89189FF5E6FC}"/>
    <hyperlink ref="K66" r:id="rId17" xr:uid="{135D7A75-B72D-45C0-AF00-41E28319E6C1}"/>
    <hyperlink ref="K67" r:id="rId18" xr:uid="{82E11980-7350-4761-9E17-6E6D6BCE0395}"/>
    <hyperlink ref="K68" r:id="rId19" xr:uid="{1AC960AC-39EC-4992-BCD7-EEC86FCA5A16}"/>
    <hyperlink ref="K69" r:id="rId20" xr:uid="{3B7B7419-C0C2-498D-B6F8-22DF509874F6}"/>
    <hyperlink ref="K70" r:id="rId21" xr:uid="{5A0AA717-58DB-4B3F-AC2D-4A1755989E23}"/>
    <hyperlink ref="K43" r:id="rId22" xr:uid="{69604BCE-9949-43F9-BD1D-6E70275EFDE5}"/>
    <hyperlink ref="K45" r:id="rId23" xr:uid="{A741C20D-5DCE-4E9A-B813-A8113F54FB78}"/>
    <hyperlink ref="K8" r:id="rId24" xr:uid="{7B631EFD-FBB0-414A-ABB9-E4EF1004CB36}"/>
    <hyperlink ref="K9" r:id="rId25" xr:uid="{E26C9157-F701-4202-8C8A-2A5490BB2432}"/>
    <hyperlink ref="K10" r:id="rId26" xr:uid="{00C96614-58EA-43CF-95C1-B83D2DBFA964}"/>
    <hyperlink ref="K11" r:id="rId27" xr:uid="{69041C88-AA34-4FA6-ADF0-D188106617E4}"/>
    <hyperlink ref="K13" r:id="rId28" xr:uid="{EC6AA668-9E27-4C5F-9C67-22CCF4CE2EC3}"/>
    <hyperlink ref="K15" r:id="rId29" xr:uid="{FA4FBE95-815A-46D3-8023-F45354A4911C}"/>
    <hyperlink ref="K17" r:id="rId30" xr:uid="{0A57C64B-4505-4382-961D-ACBEB61E4DC2}"/>
    <hyperlink ref="K18" r:id="rId31" xr:uid="{5C1AE8A6-E1D1-4B4F-AD8F-BDE58C8B81CF}"/>
    <hyperlink ref="K19" r:id="rId32" xr:uid="{8623CD09-3F1E-4EBC-A650-32779CBF8D38}"/>
    <hyperlink ref="K20" r:id="rId33" xr:uid="{DB096EE6-03C0-4DB4-A214-D696AD57396F}"/>
    <hyperlink ref="K21" r:id="rId34" xr:uid="{B1AC8AF3-6E3A-423B-9174-1527BB58C5C2}"/>
    <hyperlink ref="K22" r:id="rId35" xr:uid="{5E36A8A1-25D2-4E3E-ADEC-DA2531CAFA09}"/>
    <hyperlink ref="K23" r:id="rId36" xr:uid="{35A8CCF9-C0AF-4511-9682-5999692A8AEB}"/>
    <hyperlink ref="K24" r:id="rId37" xr:uid="{7949CEC1-883B-41C8-BF0B-A7E4681647A3}"/>
    <hyperlink ref="K25" r:id="rId38" xr:uid="{2022AA65-1BFC-4D62-B7AC-2628D007EEF8}"/>
    <hyperlink ref="K26" r:id="rId39" xr:uid="{DE069BA9-D0BB-41A7-961D-46D74CAC49FB}"/>
    <hyperlink ref="K27" r:id="rId40" xr:uid="{5EEE64B8-1ED6-4F82-A486-79CA1718C483}"/>
    <hyperlink ref="K29" r:id="rId41" xr:uid="{3F035E23-B836-41AC-B7CC-D51436712003}"/>
    <hyperlink ref="K30" r:id="rId42" xr:uid="{A2FB070D-61D5-46B8-B8A7-37BF3F461EB2}"/>
    <hyperlink ref="K31" r:id="rId43" xr:uid="{EE76C52B-5407-4ACF-8E25-6A574C6486A9}"/>
    <hyperlink ref="K32" r:id="rId44" xr:uid="{88447306-019B-4610-B22B-04DD2207EE96}"/>
    <hyperlink ref="K33" r:id="rId45" xr:uid="{79AA3ED5-95C0-4A7C-BE2E-B54CD81FCDC3}"/>
    <hyperlink ref="K34" r:id="rId46" xr:uid="{D8200A4D-A38A-46D7-B851-F9BDD3021A4F}"/>
    <hyperlink ref="K35" r:id="rId47" xr:uid="{8B2C429B-67C9-44BE-8D8C-EFA29E4C9720}"/>
    <hyperlink ref="K38" r:id="rId48" xr:uid="{D43C1AE5-2EC5-4FC3-A93C-32FEA5423FE2}"/>
    <hyperlink ref="K39" r:id="rId49" xr:uid="{1E7DE689-AB9F-4D10-A672-1396E98738D5}"/>
    <hyperlink ref="K36" r:id="rId50" xr:uid="{35ACFE45-5EC9-4D45-B080-718CB7702BA9}"/>
    <hyperlink ref="K37" r:id="rId51" xr:uid="{5CF4A831-3068-4205-B766-546D8134DAB7}"/>
    <hyperlink ref="K60" r:id="rId52" xr:uid="{B270F44D-5DCA-4473-A1B5-4E0C4CABA102}"/>
    <hyperlink ref="K78" r:id="rId53" xr:uid="{6378F978-E6E0-4D99-BBC2-0965287F858B}"/>
    <hyperlink ref="K79" r:id="rId54" xr:uid="{843877E7-70BA-44E4-AE96-525FCD8022C5}"/>
    <hyperlink ref="K80" r:id="rId55" xr:uid="{33C0E0FA-9E87-4BED-BA68-5C3503F7C6FD}"/>
    <hyperlink ref="K81" r:id="rId56" xr:uid="{D6016C3F-255A-400C-AD59-5D277E5DFF38}"/>
    <hyperlink ref="K82" r:id="rId57" xr:uid="{24D23601-704A-49AD-8C06-8EC8857B8841}"/>
    <hyperlink ref="K83" r:id="rId58" xr:uid="{E2598E4E-BD4E-49AA-B4A5-C6E3BC5B2280}"/>
    <hyperlink ref="K28" r:id="rId59" xr:uid="{0029815D-CA13-4ED4-B203-76A4C7ADDBEE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60"/>
  <headerFooter alignWithMargins="0">
    <oddFooter>&amp;CPage &amp;P of &amp;N&amp;R&amp;D  &amp;T</oddFooter>
  </headerFooter>
  <drawing r:id="rId61"/>
  <legacyDrawing r:id="rId6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63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4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2023-03-12T21:45:19Z</dcterms:modified>
</cp:coreProperties>
</file>