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Obsidian Circe\One Vault to Roll Them All\"/>
    </mc:Choice>
  </mc:AlternateContent>
  <xr:revisionPtr revIDLastSave="0" documentId="13_ncr:1_{A0747554-3D7E-4FA7-923B-C61CAA2AEA2B}" xr6:coauthVersionLast="47" xr6:coauthVersionMax="47" xr10:uidLastSave="{00000000-0000-0000-0000-000000000000}"/>
  <bookViews>
    <workbookView xWindow="-118" yWindow="-118" windowWidth="25370" windowHeight="13759" activeTab="3" xr2:uid="{466FD6C3-7A00-4CF3-B7FA-1CD977183CD6}"/>
  </bookViews>
  <sheets>
    <sheet name="timeline" sheetId="3" r:id="rId1"/>
    <sheet name="solar tabs" sheetId="2" r:id="rId2"/>
    <sheet name="Solarlist" sheetId="4" r:id="rId3"/>
    <sheet name="Siderial" sheetId="1" r:id="rId4"/>
    <sheet name="Лист5" sheetId="5" r:id="rId5"/>
  </sheets>
  <externalReferences>
    <externalReference r:id="rId6"/>
    <externalReference r:id="rId7"/>
  </externalReferences>
  <definedNames>
    <definedName name="_xlnm._FilterDatabase" localSheetId="3" hidden="1">Siderial!$A$1:$T$506</definedName>
    <definedName name="_xlnm._FilterDatabase" localSheetId="1" hidden="1">'solar tabs'!$AD$4:$AF$29</definedName>
    <definedName name="_xlnm._FilterDatabase" localSheetId="2" hidden="1">Solarlist!$A$1:$P$888</definedName>
    <definedName name="AbilityList">[1]Math!$A$48:$A$98</definedName>
    <definedName name="AbilityListNoAttributes">[1]Math!$A$48:$A$79</definedName>
    <definedName name="AbilityRating">[1]Math!$D$48:$D$98</definedName>
    <definedName name="AbilityStatus">[1]Math!$B$105:$B$129</definedName>
    <definedName name="AbilityTypeFinal">[1]Math!$J$36:$J$39</definedName>
    <definedName name="AbilityTypeSplat">[1]Math!$N$47:$N$63</definedName>
    <definedName name="AbilityTypeTable">[1]Math!$O$47:$Q$63</definedName>
    <definedName name="AltChargen">[1]Character!$U$2</definedName>
    <definedName name="Anima">[1]Data!$D$11:$D$14</definedName>
    <definedName name="ArmorStats">[1]Data!$O$21:$S$27</definedName>
    <definedName name="ArmorTags">[1]Data!$M$6:$M$10</definedName>
    <definedName name="ArmorTypes">[1]Data!$L$2:$M$4</definedName>
    <definedName name="AttributeDexterity">[1]Math!$D$86</definedName>
    <definedName name="AttributePerception">[1]Math!$D$91</definedName>
    <definedName name="AttributeStamina">[1]Math!$D$87</definedName>
    <definedName name="AttributeStrength">[1]Math!$D$85</definedName>
    <definedName name="AttributeTypeFinal">[1]Math!$K$36:$K$38</definedName>
    <definedName name="AttributeTypeSplat">[1]Math!$K$27:$N$27</definedName>
    <definedName name="AttributeTypeTable">[1]Math!$K$28:$N$31</definedName>
    <definedName name="AttributeWits">[1]Math!$D$93</definedName>
    <definedName name="BGDrillType">[1]Data!$Q$37:$Q$39</definedName>
    <definedName name="BGMightAttack">[1]Data!$R$41:$R$44</definedName>
    <definedName name="BGMightDamage">[1]Data!$S$41:$S$44</definedName>
    <definedName name="BGMightDefense">[1]Data!$T$41:$T$44</definedName>
    <definedName name="BGMightValue">[1]Data!$Q$41:$Q$44</definedName>
    <definedName name="BPCostSplat">[1]Data!$W$27:$AG$27</definedName>
    <definedName name="BPCostTable">[1]Data!$W$28:$AG$41</definedName>
    <definedName name="BPCostType">[1]Data!$V$28:$V$41</definedName>
    <definedName name="CasAttributeFlag">[1]Math!$K$33</definedName>
    <definedName name="Caste">[1]Character!$O$3</definedName>
    <definedName name="CasteCount">[1]Math!$O$46</definedName>
    <definedName name="CasteLookup">[1]Data!$G$29:$H$37</definedName>
    <definedName name="Castes">[1]Data!$G$23:$G$27</definedName>
    <definedName name="CharacterMerits">[1]Character!$A$26:$H$57</definedName>
    <definedName name="ChargenAmount">[2]Data!$V$3:$AL$13</definedName>
    <definedName name="ChargenDropdown">[1]Data!$X$44:$X$51</definedName>
    <definedName name="ChargenHeader">[2]Data!$V$2:$AL$2</definedName>
    <definedName name="CharmData">'[1]Charm List'!$A$2:$L$3453</definedName>
    <definedName name="CharmDataAbility">'[1]Charm List'!$H$2:$H$4004</definedName>
    <definedName name="CharmDataAbilPreq">'[1]Charm List'!$I$2:$I$4004</definedName>
    <definedName name="CharmDataAspect">'[1]Charm List'!$K$2:$K$4004</definedName>
    <definedName name="CharmDataCost">'[1]Charm List'!$B$2:$B$4004</definedName>
    <definedName name="CharmDataDesc">'[1]Charm List'!$F$2:$F$4004</definedName>
    <definedName name="CharmDataDuration">'[1]Charm List'!$E$2:$E$4004</definedName>
    <definedName name="CharmDataEssPreq">'[1]Charm List'!$J$2:$J$4004</definedName>
    <definedName name="CharmDataKeyword">'[1]Charm List'!$D$2:$D$4004</definedName>
    <definedName name="CharmDataName">'[1]Charm List'!$A$2:$A$4004</definedName>
    <definedName name="CharmDataPage">'[1]Charm List'!$G$2:$G$4004</definedName>
    <definedName name="CharmDataType">'[1]Charm List'!$C$2:$C$4004</definedName>
    <definedName name="CharmSelectionCategory">[2]Charms!$A$3:$A$202</definedName>
    <definedName name="CharmSelectionEssence">[2]Charms!$J$3:$J$202</definedName>
    <definedName name="CharmSelectionName">[2]Charms!$B$3:$B$202</definedName>
    <definedName name="CustomCharmCategory">[2]Data!$R$47:$R$79</definedName>
    <definedName name="CustomCharmCategoryDropdown">[1]Data!$R$47:$R$79</definedName>
    <definedName name="DataCharmsAll" localSheetId="2">Solarlist!$B:$M</definedName>
    <definedName name="DataCharmsAll">Siderial!$B:$S</definedName>
    <definedName name="DataCharmsAllType" localSheetId="2">Solarlist!$A:$A</definedName>
    <definedName name="DataCharmsAllType">Siderial!$A:$A</definedName>
    <definedName name="DataSpellHeader">[1]Spells!$B$1:$H$1</definedName>
    <definedName name="DataSpellInfo">[1]Spells!$B:$H</definedName>
    <definedName name="DataSpellsCelestial">[2]CharmListGeneric!$N$2:$Z$553</definedName>
    <definedName name="DataSpellsSolar">[2]CharmListGeneric!$AA$2:$AM$553</definedName>
    <definedName name="DataSpellsTerrestrial">[2]CharmListGeneric!$A$2:$M$553</definedName>
    <definedName name="EquipArmorHardness">[1]Equipment!$AA$11:$AA$12</definedName>
    <definedName name="EquipArmorMobility">[1]Equipment!$AC$11:$AC$12</definedName>
    <definedName name="EquipArmorName">[1]Equipment!$A$11:$A$12</definedName>
    <definedName name="EquipArmorSoak">[1]Equipment!$Y$11:$Y$12</definedName>
    <definedName name="EquipRangeBands">[1]Data!$O$29:$T$29</definedName>
    <definedName name="EquipWeaponAccuracy">[1]Equipment!$Y$2:$Y$9</definedName>
    <definedName name="EquipWeaponMinimum">[1]Equipment!$AC$2:$AC$9</definedName>
    <definedName name="EquipWeaponName">[1]Equipment!$A$2:$A$9</definedName>
    <definedName name="EquipWeaponType">[1]Equipment!$S$2:$S$9</definedName>
    <definedName name="Essence">[1]Character!$P$6</definedName>
    <definedName name="EssenceRating">[1]Math!$B$153</definedName>
    <definedName name="ExpBonusGained">[1]Exp.!$C$4:$C$127</definedName>
    <definedName name="ExpBonusSpent">[1]Exp.!$G$4:$G$127</definedName>
    <definedName name="ExpCategory">[1]Data!$E$2:$E$11</definedName>
    <definedName name="ExpCosts">[1]Data!$V$15:$AG$25</definedName>
    <definedName name="ExpCostsHeader">[1]Data!$V$15:$AG$15</definedName>
    <definedName name="ExpNormGained">[1]Exp.!$B$4:$B$127</definedName>
    <definedName name="ExpNormSpent">[1]Exp.!$F$4:$F$127</definedName>
    <definedName name="FlatExpStatus">[1]Exp.!$T$1</definedName>
    <definedName name="HealthLevelLevels">[1]Math!$D$194:$D$253</definedName>
    <definedName name="HealthLevelSplat">[1]Math!$C$194:$C$253</definedName>
    <definedName name="HealthLevelSpread">[1]Math!$E$194:$I$253</definedName>
    <definedName name="HealthLevelStamina">[1]Math!$E$193:$I$193</definedName>
    <definedName name="HouseAbilities">[1]Data!$C$58:$C$62</definedName>
    <definedName name="HouseNames">[1]Data!$B$58:$B$62</definedName>
    <definedName name="ItemMaterials">[1]Data!$L$6:$L$18</definedName>
    <definedName name="ListSidMartialArts">[1]Data!$H$76:$H$185</definedName>
    <definedName name="Merit3">[1]Data!$T$52:$T$359</definedName>
    <definedName name="MeritBook">[1]Data!$U$52:$U$359</definedName>
    <definedName name="MeritList">[1]Data!$S$52:$S$359</definedName>
    <definedName name="MeritsCharacter">[1]Character!$A$26:$H$57</definedName>
    <definedName name="MeritType">[1]Data!$V$52:$V$359</definedName>
    <definedName name="MotePool">[1]Math!$A$158:$C$172</definedName>
    <definedName name="Mutations">[1]Data!$S$209:$S$302</definedName>
    <definedName name="OneFive">[1]Data!$A$10:$A$14</definedName>
    <definedName name="OneTen">[1]Data!$A$10:$A$19</definedName>
    <definedName name="OxBodyCapLookup">[1]Math!$O$202:$P$211</definedName>
    <definedName name="PenaltyWoundCheck">[1]Combat!$AV$11</definedName>
    <definedName name="PenaltyWoundValue">[1]Combat!$AY$11</definedName>
    <definedName name="RangedAccuracy">[1]Data!$O$29:$T$33</definedName>
    <definedName name="RatingArchery">[1]Math!$D$48</definedName>
    <definedName name="RatingAthletics">[1]Math!$D$49</definedName>
    <definedName name="RatingAwareness">[1]Math!$D$50</definedName>
    <definedName name="RatingBrawl">[1]Math!$D$51</definedName>
    <definedName name="RatingDodge">[1]Math!$D$53</definedName>
    <definedName name="RatingIntegrity">[1]Math!$D$54</definedName>
    <definedName name="RatingMartialArt1">[1]Math!$D$80</definedName>
    <definedName name="RatingMartialArt2">[1]Math!$D$81</definedName>
    <definedName name="RatingMartialArt3">[1]Math!$D$82</definedName>
    <definedName name="RatingMartialArt4">[1]Math!$D$83</definedName>
    <definedName name="RatingMartialArt5">[1]Math!$D$84</definedName>
    <definedName name="RatingMelee">[1]Math!$D$60</definedName>
    <definedName name="RatingResistance">[1]Math!$D$64</definedName>
    <definedName name="RatingSocialize">[1]Math!$D$67</definedName>
    <definedName name="RatingThrown">[1]Math!$D$70</definedName>
    <definedName name="SelectionAbilityListNoAttributes">[1]Data!$D$76:$D$149</definedName>
    <definedName name="SelectionCharmCategory">[1]Data!$A$76:$A$248</definedName>
    <definedName name="SelectionStyle">[1]Data!$B$76:$B$185</definedName>
    <definedName name="SorceryFavoredStatus">[1]Math!$H$119</definedName>
    <definedName name="SorceryNameCelestial">[1]Spells!$K$2:$K$101</definedName>
    <definedName name="SorceryNameSolar">[1]Spells!$L$2:$L$101</definedName>
    <definedName name="SorceryNameTerrestrial">[1]Spells!$J$2:$J$101</definedName>
    <definedName name="SorcerySelectionCelestial">[2]Sorcery!$A$20:$E$28</definedName>
    <definedName name="SpecialtyAbility1">[1]Character!$V$9:$V$24</definedName>
    <definedName name="SpecialtyAbility2">[1]Character!$AC$9:$AC$24</definedName>
    <definedName name="SpecialtyDescription1">[1]Character!$Y$9:$Y$24</definedName>
    <definedName name="SpecialtyDescription2">[1]Character!$AF$9:$AF$24</definedName>
    <definedName name="Splat">[1]Math!$B$3</definedName>
    <definedName name="SplatCaste">[1]Math!$B$4</definedName>
    <definedName name="Splats">[1]Data!$A$22:$A$37</definedName>
    <definedName name="SplatUniqueCombat">[1]Data!$O$40:$O$44</definedName>
    <definedName name="Supernal">[1]Math!$H$48:$H$80</definedName>
    <definedName name="SupernalList">[1]Math!$R$47:$R$63</definedName>
    <definedName name="WeaponStats">[1]Data!$O$1:$T$19</definedName>
    <definedName name="WeaponTags">[1]Data!$I$9:$K$20</definedName>
    <definedName name="WeaponTypes">[1]Data!$I$2:$K$7</definedName>
    <definedName name="Срез_Abil._Min">#N/A</definedName>
    <definedName name="Срез_Ability">#N/A</definedName>
  </definedNames>
  <calcPr calcId="191029"/>
  <pivotCaches>
    <pivotCache cacheId="0" r:id="rId8"/>
    <pivotCache cacheId="107"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8" i="1" l="1"/>
  <c r="H284" i="1"/>
  <c r="H33" i="1"/>
  <c r="H291" i="1"/>
  <c r="H292" i="1"/>
  <c r="H293" i="1"/>
  <c r="H296" i="1"/>
  <c r="H295" i="1"/>
  <c r="H8" i="1"/>
  <c r="H286" i="1"/>
  <c r="H289" i="1"/>
  <c r="H282" i="1"/>
  <c r="H290" i="1"/>
  <c r="H285" i="1"/>
  <c r="H287" i="1"/>
  <c r="H294" i="1"/>
  <c r="H22" i="1"/>
  <c r="H386" i="1"/>
  <c r="H2" i="1"/>
  <c r="H410" i="1"/>
  <c r="H394" i="1"/>
  <c r="H427" i="1"/>
  <c r="H431" i="1"/>
  <c r="H434" i="1"/>
  <c r="H424" i="1"/>
  <c r="H405" i="1"/>
  <c r="H391" i="1"/>
  <c r="H396" i="1"/>
  <c r="H390" i="1"/>
  <c r="H425" i="1"/>
  <c r="H407" i="1"/>
  <c r="H406" i="1"/>
  <c r="H37" i="1"/>
  <c r="H437" i="1"/>
  <c r="H23" i="1"/>
  <c r="H32" i="1"/>
  <c r="H439" i="1"/>
  <c r="H436" i="1"/>
  <c r="H441" i="1"/>
  <c r="H438" i="1"/>
  <c r="H440" i="1"/>
  <c r="H127" i="1"/>
  <c r="H471" i="1"/>
  <c r="H480" i="1"/>
  <c r="H120" i="1"/>
  <c r="H445" i="1"/>
  <c r="H481" i="1"/>
  <c r="H498" i="1"/>
  <c r="H442" i="1"/>
  <c r="H459" i="1"/>
  <c r="H499" i="1"/>
  <c r="H469" i="1"/>
  <c r="H446" i="1"/>
  <c r="H454" i="1"/>
  <c r="H39" i="1"/>
  <c r="H40" i="1"/>
  <c r="H16" i="1"/>
  <c r="H20" i="1"/>
  <c r="H383" i="1"/>
  <c r="H380" i="1"/>
  <c r="H384" i="1"/>
  <c r="H379" i="1"/>
  <c r="H381" i="1"/>
  <c r="H385" i="1"/>
  <c r="H382" i="1"/>
  <c r="H73" i="1"/>
  <c r="H74" i="1"/>
  <c r="H76" i="1"/>
  <c r="H165" i="1"/>
  <c r="H166" i="1"/>
  <c r="H174" i="1"/>
  <c r="H96" i="1"/>
  <c r="H97" i="1"/>
  <c r="H171" i="1"/>
  <c r="H167" i="1"/>
  <c r="H75" i="1"/>
  <c r="H175" i="1"/>
  <c r="H179" i="1"/>
  <c r="H173" i="1"/>
  <c r="H177" i="1"/>
  <c r="H168" i="1"/>
  <c r="H176" i="1"/>
  <c r="H172" i="1"/>
  <c r="H178" i="1"/>
  <c r="H164" i="1"/>
  <c r="H169" i="1"/>
  <c r="H170" i="1"/>
  <c r="H41" i="1"/>
  <c r="H308" i="1"/>
  <c r="H305" i="1"/>
  <c r="H306" i="1"/>
  <c r="H313" i="1"/>
  <c r="H300" i="1"/>
  <c r="H311" i="1"/>
  <c r="H312" i="1"/>
  <c r="H307" i="1"/>
  <c r="H310" i="1"/>
  <c r="H297" i="1"/>
  <c r="H303" i="1"/>
  <c r="H298" i="1"/>
  <c r="H301" i="1"/>
  <c r="H309" i="1"/>
  <c r="H299" i="1"/>
  <c r="H302" i="1"/>
  <c r="H304" i="1"/>
  <c r="H38" i="1"/>
  <c r="H502" i="1"/>
  <c r="H500" i="1"/>
  <c r="H134" i="1"/>
  <c r="H503" i="1"/>
  <c r="H126" i="1"/>
  <c r="H505" i="1"/>
  <c r="H504" i="1"/>
  <c r="H506" i="1"/>
  <c r="H501" i="1"/>
  <c r="H35" i="1"/>
  <c r="H36" i="1"/>
  <c r="H85" i="1"/>
  <c r="H187" i="1"/>
  <c r="H88" i="1"/>
  <c r="H189" i="1"/>
  <c r="H100" i="1"/>
  <c r="H84" i="1"/>
  <c r="H188" i="1"/>
  <c r="H101" i="1"/>
  <c r="H21" i="1"/>
  <c r="H412" i="1"/>
  <c r="H428" i="1"/>
  <c r="H46" i="1"/>
  <c r="H414" i="1"/>
  <c r="H401" i="1"/>
  <c r="H44" i="1"/>
  <c r="H389" i="1"/>
  <c r="H392" i="1"/>
  <c r="H415" i="1"/>
  <c r="H435" i="1"/>
  <c r="H430" i="1"/>
  <c r="H426" i="1"/>
  <c r="H416" i="1"/>
  <c r="H7" i="1"/>
  <c r="H5" i="1"/>
  <c r="H387" i="1"/>
  <c r="H6" i="1"/>
  <c r="H29" i="1"/>
  <c r="H24" i="1"/>
  <c r="H25" i="1"/>
  <c r="H12" i="1"/>
  <c r="H3" i="1"/>
  <c r="H388" i="1"/>
  <c r="H4" i="1"/>
  <c r="H13" i="1"/>
  <c r="H413" i="1"/>
  <c r="H14" i="1"/>
  <c r="H420" i="1"/>
  <c r="H393" i="1"/>
  <c r="H28" i="1"/>
  <c r="H27" i="1"/>
  <c r="H421" i="1"/>
  <c r="H402" i="1"/>
  <c r="H411" i="1"/>
  <c r="H11" i="1"/>
  <c r="H395" i="1"/>
  <c r="H422" i="1"/>
  <c r="H409" i="1"/>
  <c r="H15" i="1"/>
  <c r="H419" i="1"/>
  <c r="H398" i="1"/>
  <c r="H418" i="1"/>
  <c r="H51" i="1"/>
  <c r="H49" i="1"/>
  <c r="H50" i="1"/>
  <c r="H423" i="1"/>
  <c r="H432" i="1"/>
  <c r="H433" i="1"/>
  <c r="H400" i="1"/>
  <c r="H52" i="1"/>
  <c r="H399" i="1"/>
  <c r="H54" i="1"/>
  <c r="H53" i="1"/>
  <c r="H403" i="1"/>
  <c r="H417" i="1"/>
  <c r="H408" i="1"/>
  <c r="H429" i="1"/>
  <c r="H397" i="1"/>
  <c r="H404" i="1"/>
  <c r="H461" i="1"/>
  <c r="H460" i="1"/>
  <c r="H470" i="1"/>
  <c r="H452" i="1"/>
  <c r="H122" i="1"/>
  <c r="H123" i="1"/>
  <c r="H121" i="1"/>
  <c r="H484" i="1"/>
  <c r="H468" i="1"/>
  <c r="H456" i="1"/>
  <c r="H488" i="1"/>
  <c r="H467" i="1"/>
  <c r="H489" i="1"/>
  <c r="H482" i="1"/>
  <c r="H450" i="1"/>
  <c r="H449" i="1"/>
  <c r="H128" i="1"/>
  <c r="H129" i="1"/>
  <c r="H475" i="1"/>
  <c r="H474" i="1"/>
  <c r="H479" i="1"/>
  <c r="H109" i="1"/>
  <c r="H124" i="1"/>
  <c r="H472" i="1"/>
  <c r="H473" i="1"/>
  <c r="H462" i="1"/>
  <c r="H486" i="1"/>
  <c r="H496" i="1"/>
  <c r="H453" i="1"/>
  <c r="H492" i="1"/>
  <c r="H490" i="1"/>
  <c r="H110" i="1"/>
  <c r="H114" i="1"/>
  <c r="H113" i="1"/>
  <c r="H111" i="1"/>
  <c r="H112" i="1"/>
  <c r="H115" i="1"/>
  <c r="H478" i="1"/>
  <c r="H125" i="1"/>
  <c r="H493" i="1"/>
  <c r="H464" i="1"/>
  <c r="H131" i="1"/>
  <c r="H476" i="1"/>
  <c r="H477" i="1"/>
  <c r="H457" i="1"/>
  <c r="H463" i="1"/>
  <c r="H444" i="1"/>
  <c r="H497" i="1"/>
  <c r="H116" i="1"/>
  <c r="H465" i="1"/>
  <c r="H448" i="1"/>
  <c r="H495" i="1"/>
  <c r="H130" i="1"/>
  <c r="H117" i="1"/>
  <c r="H485" i="1"/>
  <c r="H458" i="1"/>
  <c r="H443" i="1"/>
  <c r="H118" i="1"/>
  <c r="H132" i="1"/>
  <c r="H487" i="1"/>
  <c r="H491" i="1"/>
  <c r="H483" i="1"/>
  <c r="H133" i="1"/>
  <c r="H494" i="1"/>
  <c r="H451" i="1"/>
  <c r="H455" i="1"/>
  <c r="H466" i="1"/>
  <c r="H119" i="1"/>
  <c r="H447" i="1"/>
  <c r="H191" i="1"/>
  <c r="H198" i="1"/>
  <c r="H192" i="1"/>
  <c r="H201" i="1"/>
  <c r="H203" i="1"/>
  <c r="H199" i="1"/>
  <c r="H210" i="1"/>
  <c r="H205" i="1"/>
  <c r="H194" i="1"/>
  <c r="H204" i="1"/>
  <c r="H196" i="1"/>
  <c r="H206" i="1"/>
  <c r="H211" i="1"/>
  <c r="H200" i="1"/>
  <c r="H193" i="1"/>
  <c r="H195" i="1"/>
  <c r="H197" i="1"/>
  <c r="H208" i="1"/>
  <c r="H209" i="1"/>
  <c r="H207" i="1"/>
  <c r="H190" i="1"/>
  <c r="H212" i="1"/>
  <c r="H202" i="1"/>
  <c r="H230" i="1"/>
  <c r="H231" i="1"/>
  <c r="H221" i="1"/>
  <c r="H222" i="1"/>
  <c r="H229" i="1"/>
  <c r="H224" i="1"/>
  <c r="H232" i="1"/>
  <c r="H225" i="1"/>
  <c r="H233" i="1"/>
  <c r="H219" i="1"/>
  <c r="H215" i="1"/>
  <c r="H226" i="1"/>
  <c r="H227" i="1"/>
  <c r="H223" i="1"/>
  <c r="H216" i="1"/>
  <c r="H214" i="1"/>
  <c r="H218" i="1"/>
  <c r="H213" i="1"/>
  <c r="H217" i="1"/>
  <c r="H228" i="1"/>
  <c r="H220" i="1"/>
  <c r="H238" i="1"/>
  <c r="H252" i="1"/>
  <c r="H245" i="1"/>
  <c r="H234" i="1"/>
  <c r="H235" i="1"/>
  <c r="H249" i="1"/>
  <c r="H47" i="1"/>
  <c r="H236" i="1"/>
  <c r="H48" i="1"/>
  <c r="H241" i="1"/>
  <c r="H239" i="1"/>
  <c r="H244" i="1"/>
  <c r="H240" i="1"/>
  <c r="H45" i="1"/>
  <c r="H248" i="1"/>
  <c r="H251" i="1"/>
  <c r="H242" i="1"/>
  <c r="H243" i="1"/>
  <c r="H237" i="1"/>
  <c r="H250" i="1"/>
  <c r="H246" i="1"/>
  <c r="H247" i="1"/>
  <c r="H42" i="1"/>
  <c r="H17" i="1"/>
  <c r="H102" i="1"/>
  <c r="H103" i="1"/>
  <c r="H9" i="1"/>
  <c r="H107" i="1"/>
  <c r="H43" i="1"/>
  <c r="H257" i="1"/>
  <c r="H34" i="1"/>
  <c r="H253" i="1"/>
  <c r="H106" i="1"/>
  <c r="H255" i="1"/>
  <c r="H256" i="1"/>
  <c r="H259" i="1"/>
  <c r="H254" i="1"/>
  <c r="H105" i="1"/>
  <c r="H108" i="1"/>
  <c r="H260" i="1"/>
  <c r="H104" i="1"/>
  <c r="H258" i="1"/>
  <c r="H263" i="1"/>
  <c r="H262" i="1"/>
  <c r="H261" i="1"/>
  <c r="H270" i="1"/>
  <c r="H272" i="1"/>
  <c r="H268" i="1"/>
  <c r="H271" i="1"/>
  <c r="H264" i="1"/>
  <c r="H274" i="1"/>
  <c r="H265" i="1"/>
  <c r="H279" i="1"/>
  <c r="H280" i="1"/>
  <c r="H266" i="1"/>
  <c r="H267" i="1"/>
  <c r="H269" i="1"/>
  <c r="H273" i="1"/>
  <c r="H275" i="1"/>
  <c r="H278" i="1"/>
  <c r="H281" i="1"/>
  <c r="H277" i="1"/>
  <c r="H276" i="1"/>
  <c r="H58" i="1"/>
  <c r="H59" i="1"/>
  <c r="H137" i="1"/>
  <c r="H56" i="1"/>
  <c r="H62" i="1"/>
  <c r="H55" i="1"/>
  <c r="H145" i="1"/>
  <c r="H57" i="1"/>
  <c r="H136" i="1"/>
  <c r="H89" i="1"/>
  <c r="H90" i="1"/>
  <c r="H86" i="1"/>
  <c r="H60" i="1"/>
  <c r="H61" i="1"/>
  <c r="H139" i="1"/>
  <c r="H141" i="1"/>
  <c r="H142" i="1"/>
  <c r="H144" i="1"/>
  <c r="H135" i="1"/>
  <c r="H138" i="1"/>
  <c r="H143" i="1"/>
  <c r="H140" i="1"/>
  <c r="H63" i="1"/>
  <c r="H66" i="1"/>
  <c r="H153" i="1"/>
  <c r="H64" i="1"/>
  <c r="H146" i="1"/>
  <c r="H67" i="1"/>
  <c r="H92" i="1"/>
  <c r="H68" i="1"/>
  <c r="H149" i="1"/>
  <c r="H65" i="1"/>
  <c r="H148" i="1"/>
  <c r="H147" i="1"/>
  <c r="H91" i="1"/>
  <c r="H93" i="1"/>
  <c r="H154" i="1"/>
  <c r="H152" i="1"/>
  <c r="H151" i="1"/>
  <c r="H150" i="1"/>
  <c r="H70" i="1"/>
  <c r="H71" i="1"/>
  <c r="H69" i="1"/>
  <c r="H95" i="1"/>
  <c r="H72" i="1"/>
  <c r="H159" i="1"/>
  <c r="H160" i="1"/>
  <c r="H158" i="1"/>
  <c r="H157" i="1"/>
  <c r="H94" i="1"/>
  <c r="H155" i="1"/>
  <c r="H156" i="1"/>
  <c r="H162" i="1"/>
  <c r="H163" i="1"/>
  <c r="H161" i="1"/>
  <c r="H77" i="1"/>
  <c r="H180" i="1"/>
  <c r="H81" i="1"/>
  <c r="H79" i="1"/>
  <c r="H183" i="1"/>
  <c r="H99" i="1"/>
  <c r="H82" i="1"/>
  <c r="H78" i="1"/>
  <c r="H83" i="1"/>
  <c r="H98" i="1"/>
  <c r="H185" i="1"/>
  <c r="H184" i="1"/>
  <c r="H80" i="1"/>
  <c r="H87" i="1"/>
  <c r="H182" i="1"/>
  <c r="H181" i="1"/>
  <c r="H186" i="1"/>
  <c r="H315" i="1"/>
  <c r="H323" i="1"/>
  <c r="H326" i="1"/>
  <c r="H316" i="1"/>
  <c r="H318" i="1"/>
  <c r="H327" i="1"/>
  <c r="H331" i="1"/>
  <c r="H325" i="1"/>
  <c r="H317" i="1"/>
  <c r="H329" i="1"/>
  <c r="H314" i="1"/>
  <c r="H320" i="1"/>
  <c r="H321" i="1"/>
  <c r="H319" i="1"/>
  <c r="H322" i="1"/>
  <c r="H324" i="1"/>
  <c r="H330" i="1"/>
  <c r="H328" i="1"/>
  <c r="H332" i="1"/>
  <c r="H342" i="1"/>
  <c r="H343" i="1"/>
  <c r="H344" i="1"/>
  <c r="H345" i="1"/>
  <c r="H347" i="1"/>
  <c r="H333" i="1"/>
  <c r="H338" i="1"/>
  <c r="H341" i="1"/>
  <c r="H346" i="1"/>
  <c r="H337" i="1"/>
  <c r="H340" i="1"/>
  <c r="H339" i="1"/>
  <c r="H335" i="1"/>
  <c r="H334" i="1"/>
  <c r="H336" i="1"/>
  <c r="H348" i="1"/>
  <c r="H349" i="1"/>
  <c r="H351" i="1"/>
  <c r="H362" i="1"/>
  <c r="H356" i="1"/>
  <c r="H359" i="1"/>
  <c r="H357" i="1"/>
  <c r="H358" i="1"/>
  <c r="H353" i="1"/>
  <c r="H360" i="1"/>
  <c r="H350" i="1"/>
  <c r="H354" i="1"/>
  <c r="H361" i="1"/>
  <c r="H355" i="1"/>
  <c r="H352" i="1"/>
  <c r="H30" i="1"/>
  <c r="H18" i="1"/>
  <c r="H19" i="1"/>
  <c r="H372" i="1"/>
  <c r="H10" i="1"/>
  <c r="H371" i="1"/>
  <c r="H31" i="1"/>
  <c r="H370" i="1"/>
  <c r="H367" i="1"/>
  <c r="H363" i="1"/>
  <c r="H368" i="1"/>
  <c r="H374" i="1"/>
  <c r="H366" i="1"/>
  <c r="H26" i="1"/>
  <c r="H376" i="1"/>
  <c r="H364" i="1"/>
  <c r="H369" i="1"/>
  <c r="H375" i="1"/>
  <c r="H365" i="1"/>
  <c r="H373" i="1"/>
  <c r="H378" i="1"/>
  <c r="H377" i="1"/>
  <c r="H283" i="1"/>
  <c r="F40" i="1"/>
  <c r="F16" i="1"/>
  <c r="G16" i="1" s="1"/>
  <c r="F20" i="1"/>
  <c r="F383" i="1"/>
  <c r="F380" i="1"/>
  <c r="G380" i="1" s="1"/>
  <c r="F384" i="1"/>
  <c r="F379" i="1"/>
  <c r="F381" i="1"/>
  <c r="F385" i="1"/>
  <c r="F382" i="1"/>
  <c r="G382" i="1" s="1"/>
  <c r="F41" i="1"/>
  <c r="G41" i="1" s="1"/>
  <c r="F308" i="1"/>
  <c r="G308" i="1" s="1"/>
  <c r="F305" i="1"/>
  <c r="G305" i="1" s="1"/>
  <c r="F306" i="1"/>
  <c r="G306" i="1" s="1"/>
  <c r="F313" i="1"/>
  <c r="G313" i="1" s="1"/>
  <c r="F300" i="1"/>
  <c r="G300" i="1" s="1"/>
  <c r="F311" i="1"/>
  <c r="G311" i="1" s="1"/>
  <c r="F312" i="1"/>
  <c r="G312" i="1" s="1"/>
  <c r="F307" i="1"/>
  <c r="G307" i="1" s="1"/>
  <c r="F310" i="1"/>
  <c r="G310" i="1" s="1"/>
  <c r="F297" i="1"/>
  <c r="G297" i="1" s="1"/>
  <c r="F303" i="1"/>
  <c r="G303" i="1" s="1"/>
  <c r="F298" i="1"/>
  <c r="G298" i="1" s="1"/>
  <c r="F301" i="1"/>
  <c r="G301" i="1" s="1"/>
  <c r="F309" i="1"/>
  <c r="G309" i="1" s="1"/>
  <c r="F299" i="1"/>
  <c r="G299" i="1" s="1"/>
  <c r="F302" i="1"/>
  <c r="G302" i="1" s="1"/>
  <c r="F304" i="1"/>
  <c r="G304" i="1" s="1"/>
  <c r="F315" i="1"/>
  <c r="G315" i="1" s="1"/>
  <c r="F323" i="1"/>
  <c r="G323" i="1" s="1"/>
  <c r="F326" i="1"/>
  <c r="G326" i="1" s="1"/>
  <c r="F316" i="1"/>
  <c r="G316" i="1" s="1"/>
  <c r="F318" i="1"/>
  <c r="G318" i="1" s="1"/>
  <c r="F327" i="1"/>
  <c r="G327" i="1" s="1"/>
  <c r="F331" i="1"/>
  <c r="G331" i="1" s="1"/>
  <c r="F325" i="1"/>
  <c r="G325" i="1" s="1"/>
  <c r="F317" i="1"/>
  <c r="G317" i="1" s="1"/>
  <c r="F329" i="1"/>
  <c r="G329" i="1" s="1"/>
  <c r="F314" i="1"/>
  <c r="G314" i="1" s="1"/>
  <c r="F320" i="1"/>
  <c r="G320" i="1" s="1"/>
  <c r="F321" i="1"/>
  <c r="G321" i="1" s="1"/>
  <c r="F319" i="1"/>
  <c r="G319" i="1" s="1"/>
  <c r="F322" i="1"/>
  <c r="G322" i="1" s="1"/>
  <c r="F324" i="1"/>
  <c r="G324" i="1" s="1"/>
  <c r="F330" i="1"/>
  <c r="G330" i="1" s="1"/>
  <c r="F328" i="1"/>
  <c r="G328" i="1" s="1"/>
  <c r="F332" i="1"/>
  <c r="G332" i="1" s="1"/>
  <c r="F342" i="1"/>
  <c r="G342" i="1" s="1"/>
  <c r="F343" i="1"/>
  <c r="G343" i="1" s="1"/>
  <c r="F344" i="1"/>
  <c r="G344" i="1" s="1"/>
  <c r="F345" i="1"/>
  <c r="G345" i="1" s="1"/>
  <c r="F347" i="1"/>
  <c r="G347" i="1" s="1"/>
  <c r="F333" i="1"/>
  <c r="G333" i="1" s="1"/>
  <c r="F338" i="1"/>
  <c r="G338" i="1" s="1"/>
  <c r="F341" i="1"/>
  <c r="G341" i="1" s="1"/>
  <c r="F346" i="1"/>
  <c r="G346" i="1" s="1"/>
  <c r="F337" i="1"/>
  <c r="G337" i="1" s="1"/>
  <c r="F340" i="1"/>
  <c r="G340" i="1" s="1"/>
  <c r="F339" i="1"/>
  <c r="G339" i="1" s="1"/>
  <c r="F335" i="1"/>
  <c r="G335" i="1" s="1"/>
  <c r="F334" i="1"/>
  <c r="G334" i="1" s="1"/>
  <c r="F336" i="1"/>
  <c r="G336" i="1" s="1"/>
  <c r="F348" i="1"/>
  <c r="G348" i="1" s="1"/>
  <c r="F349" i="1"/>
  <c r="G349" i="1" s="1"/>
  <c r="F351" i="1"/>
  <c r="G351" i="1" s="1"/>
  <c r="F362" i="1"/>
  <c r="G362" i="1" s="1"/>
  <c r="F356" i="1"/>
  <c r="G356" i="1" s="1"/>
  <c r="F359" i="1"/>
  <c r="G359" i="1" s="1"/>
  <c r="F357" i="1"/>
  <c r="G357" i="1" s="1"/>
  <c r="F358" i="1"/>
  <c r="G358" i="1" s="1"/>
  <c r="F353" i="1"/>
  <c r="G353" i="1" s="1"/>
  <c r="F360" i="1"/>
  <c r="G360" i="1" s="1"/>
  <c r="F350" i="1"/>
  <c r="G350" i="1" s="1"/>
  <c r="F354" i="1"/>
  <c r="G354" i="1" s="1"/>
  <c r="F361" i="1"/>
  <c r="G361" i="1" s="1"/>
  <c r="F355" i="1"/>
  <c r="G355" i="1" s="1"/>
  <c r="F352" i="1"/>
  <c r="G352" i="1" s="1"/>
  <c r="F30" i="1"/>
  <c r="G30" i="1" s="1"/>
  <c r="F18" i="1"/>
  <c r="G18" i="1" s="1"/>
  <c r="F19" i="1"/>
  <c r="G19" i="1" s="1"/>
  <c r="F372" i="1"/>
  <c r="G372" i="1" s="1"/>
  <c r="F10" i="1"/>
  <c r="G10" i="1" s="1"/>
  <c r="F371" i="1"/>
  <c r="G371" i="1" s="1"/>
  <c r="F31" i="1"/>
  <c r="G31" i="1" s="1"/>
  <c r="F370" i="1"/>
  <c r="G370" i="1" s="1"/>
  <c r="F367" i="1"/>
  <c r="G367" i="1" s="1"/>
  <c r="F363" i="1"/>
  <c r="G363" i="1" s="1"/>
  <c r="F368" i="1"/>
  <c r="G368" i="1" s="1"/>
  <c r="F374" i="1"/>
  <c r="G374" i="1" s="1"/>
  <c r="F366" i="1"/>
  <c r="G366" i="1" s="1"/>
  <c r="F26" i="1"/>
  <c r="G26" i="1" s="1"/>
  <c r="F376" i="1"/>
  <c r="G376" i="1" s="1"/>
  <c r="F364" i="1"/>
  <c r="G364" i="1" s="1"/>
  <c r="F369" i="1"/>
  <c r="G369" i="1" s="1"/>
  <c r="F375" i="1"/>
  <c r="G375" i="1" s="1"/>
  <c r="F365" i="1"/>
  <c r="G365" i="1" s="1"/>
  <c r="F373" i="1"/>
  <c r="G373" i="1" s="1"/>
  <c r="F378" i="1"/>
  <c r="G378" i="1" s="1"/>
  <c r="F377" i="1"/>
  <c r="G377" i="1" s="1"/>
  <c r="F35" i="1"/>
  <c r="G35" i="1" s="1"/>
  <c r="F36" i="1"/>
  <c r="F85" i="1"/>
  <c r="F187" i="1"/>
  <c r="F88" i="1"/>
  <c r="F189" i="1"/>
  <c r="G189" i="1" s="1"/>
  <c r="F100" i="1"/>
  <c r="F84" i="1"/>
  <c r="F188" i="1"/>
  <c r="G188" i="1" s="1"/>
  <c r="F101" i="1"/>
  <c r="F58" i="1"/>
  <c r="G58" i="1" s="1"/>
  <c r="F59" i="1"/>
  <c r="G59" i="1" s="1"/>
  <c r="F137" i="1"/>
  <c r="G137" i="1" s="1"/>
  <c r="F56" i="1"/>
  <c r="G56" i="1" s="1"/>
  <c r="F62" i="1"/>
  <c r="G62" i="1" s="1"/>
  <c r="F55" i="1"/>
  <c r="G55" i="1" s="1"/>
  <c r="F145" i="1"/>
  <c r="G145" i="1" s="1"/>
  <c r="F57" i="1"/>
  <c r="G57" i="1" s="1"/>
  <c r="F136" i="1"/>
  <c r="G136" i="1" s="1"/>
  <c r="F89" i="1"/>
  <c r="G89" i="1" s="1"/>
  <c r="F90" i="1"/>
  <c r="G90" i="1" s="1"/>
  <c r="F86" i="1"/>
  <c r="G86" i="1" s="1"/>
  <c r="F60" i="1"/>
  <c r="G60" i="1" s="1"/>
  <c r="F61" i="1"/>
  <c r="G61" i="1" s="1"/>
  <c r="F139" i="1"/>
  <c r="G139" i="1" s="1"/>
  <c r="F141" i="1"/>
  <c r="G141" i="1" s="1"/>
  <c r="F142" i="1"/>
  <c r="G142" i="1" s="1"/>
  <c r="F144" i="1"/>
  <c r="G144" i="1" s="1"/>
  <c r="F135" i="1"/>
  <c r="G135" i="1" s="1"/>
  <c r="F138" i="1"/>
  <c r="G138" i="1" s="1"/>
  <c r="F143" i="1"/>
  <c r="G143" i="1" s="1"/>
  <c r="F140" i="1"/>
  <c r="G140" i="1" s="1"/>
  <c r="F63" i="1"/>
  <c r="G63" i="1" s="1"/>
  <c r="F66" i="1"/>
  <c r="G66" i="1" s="1"/>
  <c r="F153" i="1"/>
  <c r="G153" i="1" s="1"/>
  <c r="F64" i="1"/>
  <c r="G64" i="1" s="1"/>
  <c r="F146" i="1"/>
  <c r="G146" i="1" s="1"/>
  <c r="F67" i="1"/>
  <c r="G67" i="1" s="1"/>
  <c r="F92" i="1"/>
  <c r="G92" i="1" s="1"/>
  <c r="F68" i="1"/>
  <c r="G68" i="1" s="1"/>
  <c r="F149" i="1"/>
  <c r="G149" i="1" s="1"/>
  <c r="F65" i="1"/>
  <c r="G65" i="1" s="1"/>
  <c r="F148" i="1"/>
  <c r="G148" i="1" s="1"/>
  <c r="F147" i="1"/>
  <c r="G147" i="1" s="1"/>
  <c r="F91" i="1"/>
  <c r="G91" i="1" s="1"/>
  <c r="F93" i="1"/>
  <c r="G93" i="1" s="1"/>
  <c r="F154" i="1"/>
  <c r="G154" i="1" s="1"/>
  <c r="F152" i="1"/>
  <c r="G152" i="1" s="1"/>
  <c r="F151" i="1"/>
  <c r="G151" i="1" s="1"/>
  <c r="F150" i="1"/>
  <c r="G150" i="1" s="1"/>
  <c r="F70" i="1"/>
  <c r="G70" i="1" s="1"/>
  <c r="F71" i="1"/>
  <c r="G71" i="1" s="1"/>
  <c r="F69" i="1"/>
  <c r="G69" i="1" s="1"/>
  <c r="F95" i="1"/>
  <c r="G95" i="1" s="1"/>
  <c r="F72" i="1"/>
  <c r="G72" i="1" s="1"/>
  <c r="F159" i="1"/>
  <c r="G159" i="1" s="1"/>
  <c r="F160" i="1"/>
  <c r="G160" i="1" s="1"/>
  <c r="F158" i="1"/>
  <c r="G158" i="1" s="1"/>
  <c r="F157" i="1"/>
  <c r="G157" i="1" s="1"/>
  <c r="F94" i="1"/>
  <c r="G94" i="1" s="1"/>
  <c r="F155" i="1"/>
  <c r="G155" i="1" s="1"/>
  <c r="F156" i="1"/>
  <c r="G156" i="1" s="1"/>
  <c r="F162" i="1"/>
  <c r="G162" i="1" s="1"/>
  <c r="F163" i="1"/>
  <c r="G163" i="1" s="1"/>
  <c r="F161" i="1"/>
  <c r="G161" i="1" s="1"/>
  <c r="F73" i="1"/>
  <c r="G73" i="1" s="1"/>
  <c r="F74" i="1"/>
  <c r="G74" i="1" s="1"/>
  <c r="F76" i="1"/>
  <c r="G76" i="1" s="1"/>
  <c r="F165" i="1"/>
  <c r="G165" i="1" s="1"/>
  <c r="F166" i="1"/>
  <c r="G166" i="1" s="1"/>
  <c r="F174" i="1"/>
  <c r="G174" i="1" s="1"/>
  <c r="F96" i="1"/>
  <c r="G96" i="1" s="1"/>
  <c r="F97" i="1"/>
  <c r="G97" i="1" s="1"/>
  <c r="F171" i="1"/>
  <c r="G171" i="1" s="1"/>
  <c r="F167" i="1"/>
  <c r="G167" i="1" s="1"/>
  <c r="F75" i="1"/>
  <c r="G75" i="1" s="1"/>
  <c r="F175" i="1"/>
  <c r="G175" i="1" s="1"/>
  <c r="F179" i="1"/>
  <c r="G179" i="1" s="1"/>
  <c r="F173" i="1"/>
  <c r="G173" i="1" s="1"/>
  <c r="F177" i="1"/>
  <c r="G177" i="1" s="1"/>
  <c r="F168" i="1"/>
  <c r="G168" i="1" s="1"/>
  <c r="F176" i="1"/>
  <c r="G176" i="1" s="1"/>
  <c r="F172" i="1"/>
  <c r="G172" i="1" s="1"/>
  <c r="F178" i="1"/>
  <c r="G178" i="1" s="1"/>
  <c r="F164" i="1"/>
  <c r="G164" i="1" s="1"/>
  <c r="F169" i="1"/>
  <c r="G169" i="1" s="1"/>
  <c r="F170" i="1"/>
  <c r="G170" i="1" s="1"/>
  <c r="F77" i="1"/>
  <c r="G77" i="1" s="1"/>
  <c r="F180" i="1"/>
  <c r="G180" i="1" s="1"/>
  <c r="F81" i="1"/>
  <c r="G81" i="1" s="1"/>
  <c r="F79" i="1"/>
  <c r="G79" i="1" s="1"/>
  <c r="F183" i="1"/>
  <c r="G183" i="1" s="1"/>
  <c r="F99" i="1"/>
  <c r="G99" i="1" s="1"/>
  <c r="F82" i="1"/>
  <c r="G82" i="1" s="1"/>
  <c r="F78" i="1"/>
  <c r="G78" i="1" s="1"/>
  <c r="F83" i="1"/>
  <c r="G83" i="1" s="1"/>
  <c r="F98" i="1"/>
  <c r="G98" i="1" s="1"/>
  <c r="F185" i="1"/>
  <c r="G185" i="1" s="1"/>
  <c r="F184" i="1"/>
  <c r="G184" i="1" s="1"/>
  <c r="F80" i="1"/>
  <c r="G80" i="1" s="1"/>
  <c r="F87" i="1"/>
  <c r="G87" i="1" s="1"/>
  <c r="F182" i="1"/>
  <c r="G182" i="1" s="1"/>
  <c r="F181" i="1"/>
  <c r="G181" i="1" s="1"/>
  <c r="F186" i="1"/>
  <c r="G186" i="1" s="1"/>
  <c r="F283" i="1"/>
  <c r="F288" i="1"/>
  <c r="G288" i="1" s="1"/>
  <c r="F284" i="1"/>
  <c r="F33" i="1"/>
  <c r="F291" i="1"/>
  <c r="G291" i="1" s="1"/>
  <c r="F292" i="1"/>
  <c r="F293" i="1"/>
  <c r="F296" i="1"/>
  <c r="F295" i="1"/>
  <c r="F8" i="1"/>
  <c r="G8" i="1" s="1"/>
  <c r="F286" i="1"/>
  <c r="F289" i="1"/>
  <c r="F282" i="1"/>
  <c r="G282" i="1" s="1"/>
  <c r="F290" i="1"/>
  <c r="F285" i="1"/>
  <c r="F287" i="1"/>
  <c r="F294" i="1"/>
  <c r="F191" i="1"/>
  <c r="G191" i="1" s="1"/>
  <c r="F198" i="1"/>
  <c r="G198" i="1" s="1"/>
  <c r="F192" i="1"/>
  <c r="G192" i="1" s="1"/>
  <c r="F201" i="1"/>
  <c r="G201" i="1" s="1"/>
  <c r="F203" i="1"/>
  <c r="G203" i="1" s="1"/>
  <c r="F199" i="1"/>
  <c r="G199" i="1" s="1"/>
  <c r="F210" i="1"/>
  <c r="G210" i="1" s="1"/>
  <c r="F205" i="1"/>
  <c r="G205" i="1" s="1"/>
  <c r="F194" i="1"/>
  <c r="G194" i="1" s="1"/>
  <c r="F204" i="1"/>
  <c r="G204" i="1" s="1"/>
  <c r="F196" i="1"/>
  <c r="G196" i="1" s="1"/>
  <c r="F206" i="1"/>
  <c r="G206" i="1" s="1"/>
  <c r="F211" i="1"/>
  <c r="G211" i="1" s="1"/>
  <c r="F200" i="1"/>
  <c r="G200" i="1" s="1"/>
  <c r="F193" i="1"/>
  <c r="G193" i="1" s="1"/>
  <c r="F195" i="1"/>
  <c r="G195" i="1" s="1"/>
  <c r="F197" i="1"/>
  <c r="G197" i="1" s="1"/>
  <c r="F208" i="1"/>
  <c r="G208" i="1" s="1"/>
  <c r="F209" i="1"/>
  <c r="G209" i="1" s="1"/>
  <c r="F207" i="1"/>
  <c r="G207" i="1" s="1"/>
  <c r="F190" i="1"/>
  <c r="G190" i="1" s="1"/>
  <c r="F212" i="1"/>
  <c r="G212" i="1" s="1"/>
  <c r="F202" i="1"/>
  <c r="G202" i="1" s="1"/>
  <c r="F230" i="1"/>
  <c r="G230" i="1" s="1"/>
  <c r="F231" i="1"/>
  <c r="G231" i="1" s="1"/>
  <c r="F221" i="1"/>
  <c r="G221" i="1" s="1"/>
  <c r="F222" i="1"/>
  <c r="G222" i="1" s="1"/>
  <c r="F229" i="1"/>
  <c r="G229" i="1" s="1"/>
  <c r="F224" i="1"/>
  <c r="G224" i="1" s="1"/>
  <c r="F232" i="1"/>
  <c r="G232" i="1" s="1"/>
  <c r="F225" i="1"/>
  <c r="G225" i="1" s="1"/>
  <c r="F233" i="1"/>
  <c r="G233" i="1" s="1"/>
  <c r="F219" i="1"/>
  <c r="G219" i="1" s="1"/>
  <c r="F215" i="1"/>
  <c r="G215" i="1" s="1"/>
  <c r="F226" i="1"/>
  <c r="G226" i="1" s="1"/>
  <c r="F227" i="1"/>
  <c r="G227" i="1" s="1"/>
  <c r="F223" i="1"/>
  <c r="G223" i="1" s="1"/>
  <c r="F216" i="1"/>
  <c r="G216" i="1" s="1"/>
  <c r="F214" i="1"/>
  <c r="G214" i="1" s="1"/>
  <c r="F218" i="1"/>
  <c r="G218" i="1" s="1"/>
  <c r="F213" i="1"/>
  <c r="G213" i="1" s="1"/>
  <c r="F217" i="1"/>
  <c r="G217" i="1" s="1"/>
  <c r="F228" i="1"/>
  <c r="G228" i="1" s="1"/>
  <c r="F220" i="1"/>
  <c r="G220" i="1" s="1"/>
  <c r="F238" i="1"/>
  <c r="G238" i="1" s="1"/>
  <c r="F252" i="1"/>
  <c r="G252" i="1" s="1"/>
  <c r="F245" i="1"/>
  <c r="G245" i="1" s="1"/>
  <c r="F234" i="1"/>
  <c r="G234" i="1" s="1"/>
  <c r="F235" i="1"/>
  <c r="G235" i="1" s="1"/>
  <c r="F249" i="1"/>
  <c r="G249" i="1" s="1"/>
  <c r="F47" i="1"/>
  <c r="G47" i="1" s="1"/>
  <c r="F236" i="1"/>
  <c r="G236" i="1" s="1"/>
  <c r="F48" i="1"/>
  <c r="G48" i="1" s="1"/>
  <c r="F241" i="1"/>
  <c r="G241" i="1" s="1"/>
  <c r="F239" i="1"/>
  <c r="G239" i="1" s="1"/>
  <c r="F244" i="1"/>
  <c r="G244" i="1" s="1"/>
  <c r="F240" i="1"/>
  <c r="G240" i="1" s="1"/>
  <c r="F45" i="1"/>
  <c r="G45" i="1" s="1"/>
  <c r="F248" i="1"/>
  <c r="G248" i="1" s="1"/>
  <c r="F251" i="1"/>
  <c r="G251" i="1" s="1"/>
  <c r="F242" i="1"/>
  <c r="G242" i="1" s="1"/>
  <c r="F243" i="1"/>
  <c r="G243" i="1" s="1"/>
  <c r="F237" i="1"/>
  <c r="G237" i="1" s="1"/>
  <c r="F250" i="1"/>
  <c r="G250" i="1" s="1"/>
  <c r="F246" i="1"/>
  <c r="G246" i="1" s="1"/>
  <c r="F247" i="1"/>
  <c r="G247" i="1" s="1"/>
  <c r="F42" i="1"/>
  <c r="G42" i="1" s="1"/>
  <c r="F17" i="1"/>
  <c r="G17" i="1" s="1"/>
  <c r="F102" i="1"/>
  <c r="G102" i="1" s="1"/>
  <c r="F103" i="1"/>
  <c r="G103" i="1" s="1"/>
  <c r="F9" i="1"/>
  <c r="G9" i="1" s="1"/>
  <c r="F107" i="1"/>
  <c r="G107" i="1" s="1"/>
  <c r="F43" i="1"/>
  <c r="G43" i="1" s="1"/>
  <c r="F257" i="1"/>
  <c r="G257" i="1" s="1"/>
  <c r="F34" i="1"/>
  <c r="G34" i="1" s="1"/>
  <c r="F253" i="1"/>
  <c r="G253" i="1" s="1"/>
  <c r="F106" i="1"/>
  <c r="G106" i="1" s="1"/>
  <c r="F255" i="1"/>
  <c r="G255" i="1" s="1"/>
  <c r="F256" i="1"/>
  <c r="G256" i="1" s="1"/>
  <c r="F259" i="1"/>
  <c r="G259" i="1" s="1"/>
  <c r="F254" i="1"/>
  <c r="G254" i="1" s="1"/>
  <c r="F105" i="1"/>
  <c r="G105" i="1" s="1"/>
  <c r="F108" i="1"/>
  <c r="G108" i="1" s="1"/>
  <c r="F260" i="1"/>
  <c r="G260" i="1" s="1"/>
  <c r="F104" i="1"/>
  <c r="G104" i="1" s="1"/>
  <c r="F258" i="1"/>
  <c r="G258" i="1" s="1"/>
  <c r="F263" i="1"/>
  <c r="G263" i="1" s="1"/>
  <c r="F262" i="1"/>
  <c r="G262" i="1" s="1"/>
  <c r="F261" i="1"/>
  <c r="G261" i="1" s="1"/>
  <c r="F270" i="1"/>
  <c r="G270" i="1" s="1"/>
  <c r="F272" i="1"/>
  <c r="G272" i="1" s="1"/>
  <c r="F268" i="1"/>
  <c r="G268" i="1" s="1"/>
  <c r="F271" i="1"/>
  <c r="G271" i="1" s="1"/>
  <c r="F264" i="1"/>
  <c r="G264" i="1" s="1"/>
  <c r="F274" i="1"/>
  <c r="G274" i="1" s="1"/>
  <c r="F265" i="1"/>
  <c r="G265" i="1" s="1"/>
  <c r="F279" i="1"/>
  <c r="G279" i="1" s="1"/>
  <c r="F280" i="1"/>
  <c r="G280" i="1" s="1"/>
  <c r="F266" i="1"/>
  <c r="G266" i="1" s="1"/>
  <c r="F267" i="1"/>
  <c r="G267" i="1" s="1"/>
  <c r="F269" i="1"/>
  <c r="G269" i="1" s="1"/>
  <c r="F273" i="1"/>
  <c r="G273" i="1" s="1"/>
  <c r="F275" i="1"/>
  <c r="G275" i="1" s="1"/>
  <c r="F278" i="1"/>
  <c r="G278" i="1" s="1"/>
  <c r="F281" i="1"/>
  <c r="G281" i="1" s="1"/>
  <c r="F277" i="1"/>
  <c r="G277" i="1" s="1"/>
  <c r="F276" i="1"/>
  <c r="G276" i="1" s="1"/>
  <c r="F38" i="1"/>
  <c r="F502" i="1"/>
  <c r="F500" i="1"/>
  <c r="G500" i="1" s="1"/>
  <c r="F134" i="1"/>
  <c r="F503" i="1"/>
  <c r="F126" i="1"/>
  <c r="F505" i="1"/>
  <c r="F504" i="1"/>
  <c r="G504" i="1" s="1"/>
  <c r="F506" i="1"/>
  <c r="F501" i="1"/>
  <c r="F127" i="1"/>
  <c r="G127" i="1" s="1"/>
  <c r="F471" i="1"/>
  <c r="G471" i="1" s="1"/>
  <c r="F480" i="1"/>
  <c r="G480" i="1" s="1"/>
  <c r="F120" i="1"/>
  <c r="G120" i="1" s="1"/>
  <c r="F445" i="1"/>
  <c r="G445" i="1" s="1"/>
  <c r="F481" i="1"/>
  <c r="G481" i="1" s="1"/>
  <c r="F498" i="1"/>
  <c r="G498" i="1" s="1"/>
  <c r="F442" i="1"/>
  <c r="G442" i="1" s="1"/>
  <c r="F459" i="1"/>
  <c r="G459" i="1" s="1"/>
  <c r="F499" i="1"/>
  <c r="G499" i="1" s="1"/>
  <c r="F469" i="1"/>
  <c r="G469" i="1" s="1"/>
  <c r="F446" i="1"/>
  <c r="G446" i="1" s="1"/>
  <c r="F454" i="1"/>
  <c r="G454" i="1" s="1"/>
  <c r="F461" i="1"/>
  <c r="G461" i="1" s="1"/>
  <c r="F460" i="1"/>
  <c r="G460" i="1" s="1"/>
  <c r="F470" i="1"/>
  <c r="G470" i="1" s="1"/>
  <c r="F452" i="1"/>
  <c r="G452" i="1" s="1"/>
  <c r="F122" i="1"/>
  <c r="G122" i="1" s="1"/>
  <c r="F123" i="1"/>
  <c r="G123" i="1" s="1"/>
  <c r="F121" i="1"/>
  <c r="G121" i="1" s="1"/>
  <c r="F484" i="1"/>
  <c r="G484" i="1" s="1"/>
  <c r="F468" i="1"/>
  <c r="G468" i="1" s="1"/>
  <c r="F456" i="1"/>
  <c r="G456" i="1" s="1"/>
  <c r="F488" i="1"/>
  <c r="G488" i="1" s="1"/>
  <c r="F467" i="1"/>
  <c r="G467" i="1" s="1"/>
  <c r="F489" i="1"/>
  <c r="G489" i="1" s="1"/>
  <c r="F482" i="1"/>
  <c r="G482" i="1" s="1"/>
  <c r="F450" i="1"/>
  <c r="G450" i="1" s="1"/>
  <c r="F449" i="1"/>
  <c r="G449" i="1" s="1"/>
  <c r="F128" i="1"/>
  <c r="G128" i="1" s="1"/>
  <c r="F129" i="1"/>
  <c r="G129" i="1" s="1"/>
  <c r="F475" i="1"/>
  <c r="G475" i="1" s="1"/>
  <c r="F474" i="1"/>
  <c r="G474" i="1" s="1"/>
  <c r="F479" i="1"/>
  <c r="G479" i="1" s="1"/>
  <c r="F109" i="1"/>
  <c r="G109" i="1" s="1"/>
  <c r="F124" i="1"/>
  <c r="G124" i="1" s="1"/>
  <c r="F472" i="1"/>
  <c r="G472" i="1" s="1"/>
  <c r="F473" i="1"/>
  <c r="G473" i="1" s="1"/>
  <c r="F462" i="1"/>
  <c r="G462" i="1" s="1"/>
  <c r="F486" i="1"/>
  <c r="G486" i="1" s="1"/>
  <c r="F496" i="1"/>
  <c r="G496" i="1" s="1"/>
  <c r="F453" i="1"/>
  <c r="G453" i="1" s="1"/>
  <c r="F492" i="1"/>
  <c r="G492" i="1" s="1"/>
  <c r="F490" i="1"/>
  <c r="G490" i="1" s="1"/>
  <c r="F110" i="1"/>
  <c r="G110" i="1" s="1"/>
  <c r="F114" i="1"/>
  <c r="G114" i="1" s="1"/>
  <c r="F113" i="1"/>
  <c r="G113" i="1" s="1"/>
  <c r="F111" i="1"/>
  <c r="G111" i="1" s="1"/>
  <c r="F112" i="1"/>
  <c r="G112" i="1" s="1"/>
  <c r="F115" i="1"/>
  <c r="G115" i="1" s="1"/>
  <c r="F478" i="1"/>
  <c r="G478" i="1" s="1"/>
  <c r="F125" i="1"/>
  <c r="G125" i="1" s="1"/>
  <c r="F493" i="1"/>
  <c r="G493" i="1" s="1"/>
  <c r="F464" i="1"/>
  <c r="G464" i="1" s="1"/>
  <c r="F131" i="1"/>
  <c r="G131" i="1" s="1"/>
  <c r="F476" i="1"/>
  <c r="G476" i="1" s="1"/>
  <c r="F477" i="1"/>
  <c r="G477" i="1" s="1"/>
  <c r="F457" i="1"/>
  <c r="G457" i="1" s="1"/>
  <c r="F463" i="1"/>
  <c r="G463" i="1" s="1"/>
  <c r="F444" i="1"/>
  <c r="G444" i="1" s="1"/>
  <c r="F497" i="1"/>
  <c r="G497" i="1" s="1"/>
  <c r="F116" i="1"/>
  <c r="G116" i="1" s="1"/>
  <c r="F465" i="1"/>
  <c r="G465" i="1" s="1"/>
  <c r="F448" i="1"/>
  <c r="G448" i="1" s="1"/>
  <c r="F495" i="1"/>
  <c r="G495" i="1" s="1"/>
  <c r="F130" i="1"/>
  <c r="G130" i="1" s="1"/>
  <c r="F117" i="1"/>
  <c r="G117" i="1" s="1"/>
  <c r="F485" i="1"/>
  <c r="G485" i="1" s="1"/>
  <c r="F458" i="1"/>
  <c r="G458" i="1" s="1"/>
  <c r="F443" i="1"/>
  <c r="G443" i="1" s="1"/>
  <c r="F118" i="1"/>
  <c r="G118" i="1" s="1"/>
  <c r="F132" i="1"/>
  <c r="G132" i="1" s="1"/>
  <c r="F487" i="1"/>
  <c r="G487" i="1" s="1"/>
  <c r="F491" i="1"/>
  <c r="G491" i="1" s="1"/>
  <c r="F483" i="1"/>
  <c r="G483" i="1" s="1"/>
  <c r="F133" i="1"/>
  <c r="G133" i="1" s="1"/>
  <c r="F494" i="1"/>
  <c r="G494" i="1" s="1"/>
  <c r="F451" i="1"/>
  <c r="G451" i="1" s="1"/>
  <c r="F455" i="1"/>
  <c r="G455" i="1" s="1"/>
  <c r="F466" i="1"/>
  <c r="G466" i="1" s="1"/>
  <c r="F119" i="1"/>
  <c r="G119" i="1" s="1"/>
  <c r="F447" i="1"/>
  <c r="G447" i="1" s="1"/>
  <c r="F37" i="1"/>
  <c r="G37" i="1" s="1"/>
  <c r="F437" i="1"/>
  <c r="F23" i="1"/>
  <c r="F32" i="1"/>
  <c r="F439" i="1"/>
  <c r="F436" i="1"/>
  <c r="F441" i="1"/>
  <c r="F438" i="1"/>
  <c r="F440" i="1"/>
  <c r="G440" i="1" s="1"/>
  <c r="F21" i="1"/>
  <c r="G21" i="1" s="1"/>
  <c r="F412" i="1"/>
  <c r="G412" i="1" s="1"/>
  <c r="F428" i="1"/>
  <c r="G428" i="1" s="1"/>
  <c r="F46" i="1"/>
  <c r="G46" i="1" s="1"/>
  <c r="F414" i="1"/>
  <c r="G414" i="1" s="1"/>
  <c r="F401" i="1"/>
  <c r="G401" i="1" s="1"/>
  <c r="F44" i="1"/>
  <c r="G44" i="1" s="1"/>
  <c r="F389" i="1"/>
  <c r="G389" i="1" s="1"/>
  <c r="F392" i="1"/>
  <c r="G392" i="1" s="1"/>
  <c r="F415" i="1"/>
  <c r="G415" i="1" s="1"/>
  <c r="F435" i="1"/>
  <c r="G435" i="1" s="1"/>
  <c r="F430" i="1"/>
  <c r="G430" i="1" s="1"/>
  <c r="F426" i="1"/>
  <c r="G426" i="1" s="1"/>
  <c r="F416" i="1"/>
  <c r="G416" i="1" s="1"/>
  <c r="F7" i="1"/>
  <c r="G7" i="1" s="1"/>
  <c r="F5" i="1"/>
  <c r="G5" i="1" s="1"/>
  <c r="F387" i="1"/>
  <c r="G387" i="1" s="1"/>
  <c r="F6" i="1"/>
  <c r="G6" i="1" s="1"/>
  <c r="F29" i="1"/>
  <c r="G29" i="1" s="1"/>
  <c r="F24" i="1"/>
  <c r="G24" i="1" s="1"/>
  <c r="F25" i="1"/>
  <c r="G25" i="1" s="1"/>
  <c r="F12" i="1"/>
  <c r="G12" i="1" s="1"/>
  <c r="F3" i="1"/>
  <c r="G3" i="1" s="1"/>
  <c r="F388" i="1"/>
  <c r="G388" i="1" s="1"/>
  <c r="F4" i="1"/>
  <c r="G4" i="1" s="1"/>
  <c r="F13" i="1"/>
  <c r="G13" i="1" s="1"/>
  <c r="F413" i="1"/>
  <c r="G413" i="1" s="1"/>
  <c r="F14" i="1"/>
  <c r="G14" i="1" s="1"/>
  <c r="F420" i="1"/>
  <c r="G420" i="1" s="1"/>
  <c r="F393" i="1"/>
  <c r="G393" i="1" s="1"/>
  <c r="F22" i="1"/>
  <c r="G22" i="1" s="1"/>
  <c r="F386" i="1"/>
  <c r="G386" i="1" s="1"/>
  <c r="F2" i="1"/>
  <c r="G2" i="1" s="1"/>
  <c r="F410" i="1"/>
  <c r="G410" i="1" s="1"/>
  <c r="F394" i="1"/>
  <c r="G394" i="1" s="1"/>
  <c r="F427" i="1"/>
  <c r="G427" i="1" s="1"/>
  <c r="F431" i="1"/>
  <c r="G431" i="1" s="1"/>
  <c r="F434" i="1"/>
  <c r="G434" i="1" s="1"/>
  <c r="F424" i="1"/>
  <c r="G424" i="1" s="1"/>
  <c r="F405" i="1"/>
  <c r="G405" i="1" s="1"/>
  <c r="F391" i="1"/>
  <c r="G391" i="1" s="1"/>
  <c r="F396" i="1"/>
  <c r="G396" i="1" s="1"/>
  <c r="F390" i="1"/>
  <c r="G390" i="1" s="1"/>
  <c r="F425" i="1"/>
  <c r="G425" i="1" s="1"/>
  <c r="F407" i="1"/>
  <c r="G407" i="1" s="1"/>
  <c r="F406" i="1"/>
  <c r="G406" i="1" s="1"/>
  <c r="F28" i="1"/>
  <c r="G28" i="1" s="1"/>
  <c r="F27" i="1"/>
  <c r="G27" i="1" s="1"/>
  <c r="F421" i="1"/>
  <c r="G421" i="1" s="1"/>
  <c r="F402" i="1"/>
  <c r="G402" i="1" s="1"/>
  <c r="F411" i="1"/>
  <c r="G411" i="1" s="1"/>
  <c r="F11" i="1"/>
  <c r="G11" i="1" s="1"/>
  <c r="F395" i="1"/>
  <c r="G395" i="1" s="1"/>
  <c r="F422" i="1"/>
  <c r="G422" i="1" s="1"/>
  <c r="F409" i="1"/>
  <c r="G409" i="1" s="1"/>
  <c r="F15" i="1"/>
  <c r="G15" i="1" s="1"/>
  <c r="F419" i="1"/>
  <c r="G419" i="1" s="1"/>
  <c r="F398" i="1"/>
  <c r="G398" i="1" s="1"/>
  <c r="F418" i="1"/>
  <c r="G418" i="1" s="1"/>
  <c r="F51" i="1"/>
  <c r="G51" i="1" s="1"/>
  <c r="F49" i="1"/>
  <c r="G49" i="1" s="1"/>
  <c r="F50" i="1"/>
  <c r="G50" i="1" s="1"/>
  <c r="F423" i="1"/>
  <c r="G423" i="1" s="1"/>
  <c r="F432" i="1"/>
  <c r="G432" i="1" s="1"/>
  <c r="F433" i="1"/>
  <c r="G433" i="1" s="1"/>
  <c r="F400" i="1"/>
  <c r="G400" i="1" s="1"/>
  <c r="F52" i="1"/>
  <c r="G52" i="1" s="1"/>
  <c r="F399" i="1"/>
  <c r="G399" i="1" s="1"/>
  <c r="F54" i="1"/>
  <c r="G54" i="1" s="1"/>
  <c r="F53" i="1"/>
  <c r="G53" i="1" s="1"/>
  <c r="F403" i="1"/>
  <c r="G403" i="1" s="1"/>
  <c r="F417" i="1"/>
  <c r="G417" i="1" s="1"/>
  <c r="F408" i="1"/>
  <c r="G408" i="1" s="1"/>
  <c r="F429" i="1"/>
  <c r="G429" i="1" s="1"/>
  <c r="F397" i="1"/>
  <c r="G397" i="1" s="1"/>
  <c r="F404" i="1"/>
  <c r="G404" i="1" s="1"/>
  <c r="F39" i="1"/>
  <c r="G84" i="4"/>
  <c r="G157" i="4"/>
  <c r="G158" i="4"/>
  <c r="G159" i="4"/>
  <c r="N163" i="4"/>
  <c r="G165" i="4"/>
  <c r="N169" i="4"/>
  <c r="N173" i="4"/>
  <c r="G175" i="4"/>
  <c r="G219" i="4"/>
  <c r="G220" i="4"/>
  <c r="G298" i="4"/>
  <c r="N360" i="4"/>
  <c r="G363" i="4"/>
  <c r="N455" i="4"/>
  <c r="G548" i="4"/>
  <c r="E3" i="3"/>
  <c r="E4" i="3"/>
  <c r="E5" i="3"/>
  <c r="E6" i="3"/>
  <c r="I6" i="3"/>
  <c r="B7" i="3"/>
  <c r="I7" i="3"/>
  <c r="B8" i="3"/>
  <c r="I8" i="3"/>
  <c r="E9" i="3"/>
  <c r="I9" i="3"/>
  <c r="E10" i="3"/>
  <c r="I10" i="3"/>
  <c r="I11" i="3"/>
  <c r="X5" i="2"/>
  <c r="Y5" i="2"/>
  <c r="Z5" i="2"/>
  <c r="AA5" i="2"/>
  <c r="AB5" i="2"/>
  <c r="AG5" i="2"/>
  <c r="X6" i="2"/>
  <c r="Y6" i="2"/>
  <c r="Z6" i="2"/>
  <c r="AA6" i="2"/>
  <c r="AB6" i="2"/>
  <c r="AG6" i="2"/>
  <c r="X7" i="2"/>
  <c r="Y7" i="2"/>
  <c r="Z7" i="2"/>
  <c r="AA7" i="2"/>
  <c r="AB7" i="2"/>
  <c r="AG7" i="2"/>
  <c r="X8" i="2"/>
  <c r="Y8" i="2"/>
  <c r="Z8" i="2"/>
  <c r="AA8" i="2"/>
  <c r="AB8" i="2"/>
  <c r="AG8" i="2"/>
  <c r="X9" i="2"/>
  <c r="Y9" i="2"/>
  <c r="Z9" i="2"/>
  <c r="AA9" i="2"/>
  <c r="AB9" i="2"/>
  <c r="AG9" i="2"/>
  <c r="AG10" i="2"/>
  <c r="AG11" i="2"/>
  <c r="AG12" i="2"/>
  <c r="AG13" i="2"/>
  <c r="AG14" i="2"/>
  <c r="AG15" i="2"/>
  <c r="AG16" i="2"/>
  <c r="AG17" i="2"/>
  <c r="AG18" i="2"/>
  <c r="AG19" i="2"/>
  <c r="AG20" i="2"/>
  <c r="AG21" i="2"/>
  <c r="AG22" i="2"/>
  <c r="AG23" i="2"/>
  <c r="AG24" i="2"/>
  <c r="AG25" i="2"/>
  <c r="AG26" i="2"/>
  <c r="AG27" i="2"/>
  <c r="AG28" i="2"/>
  <c r="AG29" i="2"/>
  <c r="AG30" i="2"/>
  <c r="T17" i="5"/>
  <c r="U17" i="5"/>
  <c r="S17" i="5"/>
  <c r="R17" i="5"/>
  <c r="Q17" i="5"/>
  <c r="G286" i="1" l="1"/>
  <c r="G284" i="1"/>
  <c r="G437" i="1"/>
  <c r="G506" i="1"/>
  <c r="G38" i="1"/>
  <c r="G283" i="1"/>
  <c r="G289" i="1"/>
  <c r="G23" i="1"/>
  <c r="G84" i="1"/>
  <c r="G501" i="1"/>
  <c r="G502" i="1"/>
  <c r="G32" i="1"/>
  <c r="G33" i="1"/>
  <c r="G20" i="1"/>
  <c r="G100" i="1"/>
  <c r="G287" i="1"/>
  <c r="G296" i="1"/>
  <c r="G505" i="1"/>
  <c r="G294" i="1"/>
  <c r="G295" i="1"/>
  <c r="G438" i="1"/>
  <c r="G385" i="1"/>
  <c r="G40" i="1"/>
  <c r="G88" i="1"/>
  <c r="G187" i="1"/>
  <c r="G126" i="1"/>
  <c r="G441" i="1"/>
  <c r="G39" i="1"/>
  <c r="G381" i="1"/>
  <c r="G383" i="1"/>
  <c r="G101" i="1"/>
  <c r="G36" i="1"/>
  <c r="G134" i="1"/>
  <c r="G290" i="1"/>
  <c r="G292" i="1"/>
  <c r="G439" i="1"/>
  <c r="G384" i="1"/>
  <c r="G503" i="1"/>
  <c r="G285" i="1"/>
  <c r="G293" i="1"/>
  <c r="G436" i="1"/>
  <c r="G379" i="1"/>
  <c r="G85" i="1"/>
</calcChain>
</file>

<file path=xl/sharedStrings.xml><?xml version="1.0" encoding="utf-8"?>
<sst xmlns="http://schemas.openxmlformats.org/spreadsheetml/2006/main" count="14316" uniqueCount="3203">
  <si>
    <t>Type</t>
  </si>
  <si>
    <t>Name</t>
  </si>
  <si>
    <t>Cost</t>
  </si>
  <si>
    <t>Keywords</t>
  </si>
  <si>
    <t>Duration</t>
  </si>
  <si>
    <t>Description</t>
  </si>
  <si>
    <t>Page #</t>
  </si>
  <si>
    <t>Ability</t>
  </si>
  <si>
    <t>Abil. Min</t>
  </si>
  <si>
    <t>Ess. Min</t>
  </si>
  <si>
    <t>Aspect Space</t>
  </si>
  <si>
    <t>Prerequisites</t>
  </si>
  <si>
    <t>Prereq Spec.</t>
  </si>
  <si>
    <t>Solar</t>
  </si>
  <si>
    <t>Wise Arrow</t>
  </si>
  <si>
    <t>1m</t>
  </si>
  <si>
    <t>Supplemental</t>
  </si>
  <si>
    <t>Uniform</t>
  </si>
  <si>
    <t>Instant</t>
  </si>
  <si>
    <t>Reduce cover by -1, including no cover. After aiming, can hit around full cover, at only +3 defense.</t>
  </si>
  <si>
    <t>Archery</t>
  </si>
  <si>
    <t>Sight Without Eyes</t>
  </si>
  <si>
    <t>Reflexive</t>
  </si>
  <si>
    <t>None</t>
  </si>
  <si>
    <t>One Tick</t>
  </si>
  <si>
    <t>Can fire without penalty due to visual conditions. at 3ess can see through cover.</t>
  </si>
  <si>
    <t>Trance of Unhesitating Speed</t>
  </si>
  <si>
    <t>4m, 1wp</t>
  </si>
  <si>
    <t>Simple</t>
  </si>
  <si>
    <t>Decisive-only</t>
  </si>
  <si>
    <t>Spread init over many attacks, on single or multiple targets. Each 10 on attack gives +1 base damage. Doesn't need to aim.</t>
  </si>
  <si>
    <t>Phantom Arrow Technique</t>
  </si>
  <si>
    <t>Fire without ammo. Imbue ammo with an intimacy. At 3ess, arrows are stuck.</t>
  </si>
  <si>
    <t>Blood Without Balance</t>
  </si>
  <si>
    <t>3m</t>
  </si>
  <si>
    <t>After gaining the benefit of a distract gambit and if your new initiative allows you to act immediately, you may fire up to long range without aiming. If &lt;7 initiative, +ess dice base damage.</t>
  </si>
  <si>
    <t>Force Without Fire</t>
  </si>
  <si>
    <t>Withering-Only</t>
  </si>
  <si>
    <t>If damge is at least as much as the target's stamina, don't gain initiative, but target is knocked down and back 1 range band. Can end a rush.</t>
  </si>
  <si>
    <t>Fiery Arrow Attack</t>
  </si>
  <si>
    <t>2m</t>
  </si>
  <si>
    <t>Set ammo on fire, gives +1 succ to damage. If it does at least 3HL, target is on fire.</t>
  </si>
  <si>
    <t>Immaculate Golden Bow</t>
  </si>
  <si>
    <t>5m, 1wp</t>
  </si>
  <si>
    <t>Scene</t>
  </si>
  <si>
    <t>Create a glowing powerbow from essence. 4m to make heavy cover. Rebuy for evocations.</t>
  </si>
  <si>
    <t>Hanging Judgment Arc</t>
  </si>
  <si>
    <t>6m</t>
  </si>
  <si>
    <t>MotSE 5</t>
  </si>
  <si>
    <t>There Is No Wind</t>
  </si>
  <si>
    <t>Dual</t>
  </si>
  <si>
    <t>Ignore non-visual penalties. Wither accuracy is set to short range. With Awarenesss, can attack from extreme long range.</t>
  </si>
  <si>
    <t>Accuracy Without Distance</t>
  </si>
  <si>
    <t>1m, 1wp</t>
  </si>
  <si>
    <t>Aim instantly, the +3 bonus is converted into non-charm succ.</t>
  </si>
  <si>
    <t>Arrow Storm Technique</t>
  </si>
  <si>
    <t>Hit 3x ess targets within medium range of target.</t>
  </si>
  <si>
    <t>Flashing Vengeance Draw</t>
  </si>
  <si>
    <t>Add ess succ to Join Battle, if attacking before target, it's unblockable.</t>
  </si>
  <si>
    <t>Hunter's Swift Answer</t>
  </si>
  <si>
    <t>Extra short or close ranged attack if win a disengage.</t>
  </si>
  <si>
    <t>Dazzling Flare Attack</t>
  </si>
  <si>
    <t>Strengthens ammo from FAA. Creates a bright flare, disrupting shadow cover.</t>
  </si>
  <si>
    <t>Seven Omens Shot</t>
  </si>
  <si>
    <t>3m, 1wp</t>
  </si>
  <si>
    <t>Aim for 3 rounds to convert the +3 into non-charm succ and extra succ add to raw damage. AWD shortens it by 1 round. Killing gives 1 WP.</t>
  </si>
  <si>
    <t>Revolving Bow Discipline</t>
  </si>
  <si>
    <t>6m, 1wp</t>
  </si>
  <si>
    <t>Perilous, Withering-Only</t>
  </si>
  <si>
    <t>Keeping hitting the same target within short range, until you miss or they crash.</t>
  </si>
  <si>
    <t>Finishing Snipe</t>
  </si>
  <si>
    <t>7m</t>
  </si>
  <si>
    <t>Free attack on someone within range if they crash.</t>
  </si>
  <si>
    <t>Rain of Feathered Death</t>
  </si>
  <si>
    <t>3m/copy, 1wp</t>
  </si>
  <si>
    <t>Make (Dex) hits against a target.</t>
  </si>
  <si>
    <t>Shadow-Seeking Arrow</t>
  </si>
  <si>
    <t>3m, 2i</t>
  </si>
  <si>
    <t>Free attack when spotting someone, without needing to aim.</t>
  </si>
  <si>
    <t>Searing Sunfire Interdiction</t>
  </si>
  <si>
    <t>4m, 1i, 1wp</t>
  </si>
  <si>
    <t>Diff 3 gambit without needing to aim. Forces target to delay their turn. Rebuy for lots of extra stuff.</t>
  </si>
  <si>
    <t>Searing Sunfire Interdiction x2</t>
  </si>
  <si>
    <t>Lowers diff of gambit to 2, don't lose Init on succ</t>
  </si>
  <si>
    <t>Solar Spike</t>
  </si>
  <si>
    <t>If higher initiative than target, can hit from medium or long without aiming, and can hit from extreme with an aim. Raw damage is WP or Intimacy.</t>
  </si>
  <si>
    <t>Heart-Eating Incineration</t>
  </si>
  <si>
    <t>3m, 3a</t>
  </si>
  <si>
    <t>When using SS and anima is at bonfire, fires anima to add initiative to SS's raw damage.</t>
  </si>
  <si>
    <t>Nova Arrow Attack</t>
  </si>
  <si>
    <t>MotSE 6</t>
  </si>
  <si>
    <t>Searing Sunfire Interdiction x3</t>
  </si>
  <si>
    <t>Resets attack if you drop target from high Init to lower</t>
  </si>
  <si>
    <t>Dust and Ash Sleight</t>
  </si>
  <si>
    <t>Shortens the aim action of SOS by 1 round, giving up the non charm successes. Rebuy to gain the succ again.</t>
  </si>
  <si>
    <t>Heavens Crash Down</t>
  </si>
  <si>
    <t>6m, 2i, 1wp</t>
  </si>
  <si>
    <t>Clash, Perilous, Withering-Only</t>
  </si>
  <si>
    <t>If in -4 HLs, may clash within short range. Gains ess succ and damage roll uses double 9s. Rebuy to use while crashed.</t>
  </si>
  <si>
    <t>Streaming Arrow Stance</t>
  </si>
  <si>
    <t>Can shoot a crashed target at medium or long range without aiming.</t>
  </si>
  <si>
    <t>Hell-Heeling Arrow</t>
  </si>
  <si>
    <t>13m, 1wp</t>
  </si>
  <si>
    <t>Nova Arrow Attack, Searing Sunfire Interdiction</t>
  </si>
  <si>
    <t>Accuracy Without Distance x2</t>
  </si>
  <si>
    <t>Can use with withering on a crashed target. Roll damage even if no succ.</t>
  </si>
  <si>
    <t>Searing Sunfire Interdiction x4</t>
  </si>
  <si>
    <t>Can use twice consecutively on the same target, no wp cost on 2nd shot.</t>
  </si>
  <si>
    <t>Dust and Ash Sleight x2</t>
  </si>
  <si>
    <t>Adds back loss succ to the attack.</t>
  </si>
  <si>
    <t>Heavens Crash Down x2</t>
  </si>
  <si>
    <t>Clash, Withering-Only</t>
  </si>
  <si>
    <t>Can spend 2i cost even when crashed going into further negatives.</t>
  </si>
  <si>
    <t>Whispered Prayer of Judgment</t>
  </si>
  <si>
    <t>After aiming, add ess damage to the attack.</t>
  </si>
  <si>
    <t>Solar Judgment Flare</t>
  </si>
  <si>
    <t>3m, 1wp and 1m/die</t>
  </si>
  <si>
    <t>Heart-Eating Incineration, Nova Arrow Attack</t>
  </si>
  <si>
    <t>Searing Sunfire Interdiction x5</t>
  </si>
  <si>
    <t>Can use repeatedly on same target if you keep hitting. Ends with miss or when target loses a turn. Gain 1wp if target loses turn.</t>
  </si>
  <si>
    <t>Searing Sunfire Interdiction x6</t>
  </si>
  <si>
    <t>Can target new opponent if you drop someone to tick 0 or lower.</t>
  </si>
  <si>
    <t>Graceful Crane Stance</t>
  </si>
  <si>
    <t>Stand with great balance on unstable or narrow surfaces.</t>
  </si>
  <si>
    <t>Athletics</t>
  </si>
  <si>
    <t>Monkey Leap Technique</t>
  </si>
  <si>
    <t>Leap up or forward 1 range band. Cheaper if used again.</t>
  </si>
  <si>
    <t>Foe-Vaulting Method</t>
  </si>
  <si>
    <t>3i</t>
  </si>
  <si>
    <t>Jump over target to give a surprise attack.</t>
  </si>
  <si>
    <t>Graceful Crane Stance, Monkey Leap Technique</t>
  </si>
  <si>
    <t>Soaring Crane Leap</t>
  </si>
  <si>
    <t>Glide down 2 range bands without taking damage. Use movement to glide forward 1 range band while falling. Thrust helps.</t>
  </si>
  <si>
    <t>Lightning Speed</t>
  </si>
  <si>
    <t>Add 1 suc and reroll recurring 5s and 6s for a rush or test of speed.</t>
  </si>
  <si>
    <t>Increasing Strength Exercise</t>
  </si>
  <si>
    <t>3m/dot or 3i/dot</t>
  </si>
  <si>
    <t>Spend 3m or 3i per 1 extra dot of strength, and +1 base decisive damage. Up by ess or to double strength.</t>
  </si>
  <si>
    <t>Thunderbolt Attack Prana</t>
  </si>
  <si>
    <t>Leap at a target within short range, doubling damage after roll. If target was aerial, may fall 1 range without damage.</t>
  </si>
  <si>
    <t>Increasing Strength Exercise, Monkey Leap Technique</t>
  </si>
  <si>
    <t>Feather Foot Style</t>
  </si>
  <si>
    <t>Mute</t>
  </si>
  <si>
    <t>One Run</t>
  </si>
  <si>
    <t>Can run on water or other weak surfaces. At full speed won't be harmed by lava or acid. At 2ess can pause and go slower for the length of 1 stunt. Still need to run to not be hurt by lava or acid.</t>
  </si>
  <si>
    <t>Graceful Crane Stance, Lightning Speed</t>
  </si>
  <si>
    <t>Winning Stride Discipline</t>
  </si>
  <si>
    <t>-</t>
  </si>
  <si>
    <t>Permanent</t>
  </si>
  <si>
    <t>Each interval where you're the fastest, gain 2m for athletics charms or 2i.</t>
  </si>
  <si>
    <t>Spider Foot Style</t>
  </si>
  <si>
    <t>Ess+1 Turns</t>
  </si>
  <si>
    <t>Walk on walls, ceilings and other sufraces defying gravity.</t>
  </si>
  <si>
    <t>Strength-Hying Heave</t>
  </si>
  <si>
    <t>4m</t>
  </si>
  <si>
    <t>MotSE 7</t>
  </si>
  <si>
    <t>Ten Ox Meditation</t>
  </si>
  <si>
    <t>2m, 3 sux/dot</t>
  </si>
  <si>
    <t>One Feat</t>
  </si>
  <si>
    <t>Roll strength+athletics to add 1 dot of strength per 3succ, for a feat of strength's requirements.</t>
  </si>
  <si>
    <t>Onrush Burst Method</t>
  </si>
  <si>
    <t>After rushing, gain 3 motes for athletics charms this turn.</t>
  </si>
  <si>
    <t>Armor-Eating Strike</t>
  </si>
  <si>
    <t>Close range decisive ignores (Strength) hardness.</t>
  </si>
  <si>
    <t>Unbound Eagle Approach</t>
  </si>
  <si>
    <t>- (2m)</t>
  </si>
  <si>
    <t>Add 2m to SCL to glide without thrust.</t>
  </si>
  <si>
    <t>Racing Hare Method</t>
  </si>
  <si>
    <t>One Hour</t>
  </si>
  <si>
    <t>Move 3 range bands per turn. In battle only 1 per turn, but double 9s on rush.</t>
  </si>
  <si>
    <t>Leaping Tiger Attack</t>
  </si>
  <si>
    <t>Leap toward a target up to medium range and attack. Doubling post-soak damage dice and adding ess to base decisive damage.</t>
  </si>
  <si>
    <t>Arete-Driven Marathon Stride</t>
  </si>
  <si>
    <t>If behind in a test of speed or a rush, enemy 10s give you 1 succ.</t>
  </si>
  <si>
    <t>Thunder's Might</t>
  </si>
  <si>
    <t>5m</t>
  </si>
  <si>
    <t>Reroll all non-successes for a feat of strength.</t>
  </si>
  <si>
    <t>Mountain-Crossing Leap Technique</t>
  </si>
  <si>
    <t>7m, 1wp</t>
  </si>
  <si>
    <t>Leaping</t>
  </si>
  <si>
    <t>Leap up to 4 range bands forward or 3 upward, but no less than 3.</t>
  </si>
  <si>
    <t>Eagle-Wing Style</t>
  </si>
  <si>
    <t>Indefinite</t>
  </si>
  <si>
    <t>Leap uo 2 range bands and fly 1 range band per turn by paying 2m or 2i. Attacking keeps you airborne.</t>
  </si>
  <si>
    <t>Demon-Wasting Rush</t>
  </si>
  <si>
    <t>Can rush from medium range, if succesful, get extra moves toward target.</t>
  </si>
  <si>
    <t>Hurricane Spirit Speed</t>
  </si>
  <si>
    <t>1i/sux</t>
  </si>
  <si>
    <t>Spend 1i per succ for a rush or a test of speed.</t>
  </si>
  <si>
    <t>Godspeed Steps</t>
  </si>
  <si>
    <t>Can rush up to 3 range bands away. Removes flurry penalty for attacking after rush.</t>
  </si>
  <si>
    <t>Arete-Driven Marathon Stride, Racing Hare Method</t>
  </si>
  <si>
    <t>Power Suffusing Form Technique</t>
  </si>
  <si>
    <t>Add (strength) non-charm dice to a feat of strength.</t>
  </si>
  <si>
    <t>Legion Aurochs Method</t>
  </si>
  <si>
    <t>For feats of strength, athletics excellency is half price.</t>
  </si>
  <si>
    <t>Triumph-Forged God-Body</t>
  </si>
  <si>
    <t>Every athletics roll gains double 9s.</t>
  </si>
  <si>
    <t>Arete-Driven Marathon Stride, Ten Ox Meditation, Unbound Eagle Approach</t>
  </si>
  <si>
    <t>One Extra Step</t>
  </si>
  <si>
    <t>Once per scene, take a 2nd movement action on your turn.</t>
  </si>
  <si>
    <t>Bonfire Anima Wings</t>
  </si>
  <si>
    <t>When using EWS and anima is at bonfire, your attacks benefit from OBM.</t>
  </si>
  <si>
    <t>Eagle-Wing Style, Onrush Burst Method</t>
  </si>
  <si>
    <t>Aegis of Unstoppable Force</t>
  </si>
  <si>
    <t>Feats of strength lower difficulty by 2.</t>
  </si>
  <si>
    <t>Living Wind Approach</t>
  </si>
  <si>
    <t>Once per scene, autowin at a rush, or gain 1 more success than enemy in a test of speed interval.</t>
  </si>
  <si>
    <t>Nine Aeons Thew</t>
  </si>
  <si>
    <t>Gain double 7s for feats of strength, and meet the requirements for all feats of strength.</t>
  </si>
  <si>
    <t>Faster than Self Technique</t>
  </si>
  <si>
    <t>10m, 1wp (+1m/rnd)</t>
  </si>
  <si>
    <t>Perilous</t>
  </si>
  <si>
    <t>MotSE 8</t>
  </si>
  <si>
    <t>Living Wind Approach, Hurricane Spirit Speed</t>
  </si>
  <si>
    <t>Sensory Acuity Prana</t>
  </si>
  <si>
    <t>Double 9s, if using Unsurpassed (Sense) Discipline, reroll recurring 6s.</t>
  </si>
  <si>
    <t>Awareness</t>
  </si>
  <si>
    <t>Surprise Anticipation Method</t>
  </si>
  <si>
    <t>Every 9 gives 1m, 10 gives 2m for Awarenesss charms, can lower cost retroactively. Also can use Awarenesss charms in sleep.</t>
  </si>
  <si>
    <t>Keen Sight Technique</t>
  </si>
  <si>
    <t>3m or 6m, 1wp</t>
  </si>
  <si>
    <t>Diff 2 or 3 sight actions don't need a roll. +2 dice to notice hidden things. See clearly in dim light. -1 to fog.</t>
  </si>
  <si>
    <t>Keen Taste and Smell Technique</t>
  </si>
  <si>
    <t>Add scent library and taste index.</t>
  </si>
  <si>
    <t>Genius Palate Summation</t>
  </si>
  <si>
    <t>Autowin read intentions on chef when they made your food.</t>
  </si>
  <si>
    <t>Keen Hearing and Touch Technique</t>
  </si>
  <si>
    <t>Diff 2 sound or touch actions don't need a roll. -1 to harder actions, +1 succ.</t>
  </si>
  <si>
    <t>Studied Ear Espial</t>
  </si>
  <si>
    <t>When someone moves in stealth +3dice to spot them.</t>
  </si>
  <si>
    <t>Eyeless Harbinger Awareness</t>
  </si>
  <si>
    <t>If stealthed character moves within short range on surface touching you, -2 to their roll.</t>
  </si>
  <si>
    <t>Unswerving Eye Method</t>
  </si>
  <si>
    <t>Against stealth, stealing or cheating, -ess of enemy's double successses after they've rolled.</t>
  </si>
  <si>
    <t>Foe-Scenting Method</t>
  </si>
  <si>
    <t>0m or 2m</t>
  </si>
  <si>
    <t>Smell how many people are within medium range. Can tell type of creature.</t>
  </si>
  <si>
    <t>Awakening Eye</t>
  </si>
  <si>
    <t>For Join Battle, add free full excellency and cascading 10s reroll. Each non-succ that became a succ adds +1succ to be used on Awarenesss in this scene.</t>
  </si>
  <si>
    <t>Knowing Beyond Silence</t>
  </si>
  <si>
    <t>Against stealth, enemy's 1s are 10s to you, and their 2s are 9s after they rolled.</t>
  </si>
  <si>
    <t>Living Pulse Perception</t>
  </si>
  <si>
    <t>Add +1 succ against hidden character within an enclosed space.</t>
  </si>
  <si>
    <t>Inner Eye Focus</t>
  </si>
  <si>
    <t>Against stealth or larceny, reroll ess non-successes cascading.</t>
  </si>
  <si>
    <t>Scent-Honing Prana</t>
  </si>
  <si>
    <t>When detecting intimacies, add +1 succ for minor, +2 for major and +3 for defining.</t>
  </si>
  <si>
    <t>Roused Dragon Detection</t>
  </si>
  <si>
    <t>Hit hidden enemy within range, forces them to move to a new hiding place.</t>
  </si>
  <si>
    <t>Knowing Beyond Silence, Living Pulse Perception</t>
  </si>
  <si>
    <t>Unsurpassed Sight Discipline</t>
  </si>
  <si>
    <t>Any sight-based charm costs 1m less, minimum 1m.</t>
  </si>
  <si>
    <t>Blink</t>
  </si>
  <si>
    <t>1wp</t>
  </si>
  <si>
    <t>Reroll any Awarenesss roll, keeping charm effects and allowing new ones.</t>
  </si>
  <si>
    <t>Unsurpassed Taste and Smell Discipline</t>
  </si>
  <si>
    <t>Autowin read intention to smell mood. Expand library and index. Smell bleeding characters.</t>
  </si>
  <si>
    <t>Unsurpassed Hearing and Touch Discipline</t>
  </si>
  <si>
    <t>Hear loud noises up to 5x ess miles. Also extra techniques.</t>
  </si>
  <si>
    <t>Dedicated Unerring Ear</t>
  </si>
  <si>
    <t>3m/exchange</t>
  </si>
  <si>
    <t>Hear anyone on your plane talking to you. One-way only.</t>
  </si>
  <si>
    <t>Eye of the Unconquered Sun</t>
  </si>
  <si>
    <t>10m, 1wp</t>
  </si>
  <si>
    <t>One Turn</t>
  </si>
  <si>
    <t>I CAN SEE FOREVER.</t>
  </si>
  <si>
    <t>Fists of Iron Technique</t>
  </si>
  <si>
    <t>Parry lethal with hands. Unarmed does lethal, withering ignores (ess+intimacy) soak.</t>
  </si>
  <si>
    <t>Brawl</t>
  </si>
  <si>
    <t>Iron Battle Focus</t>
  </si>
  <si>
    <t>Immune to further onslaught penalties until next action.</t>
  </si>
  <si>
    <t>Ferocious Jab</t>
  </si>
  <si>
    <t>Add your opponent's onslaught as damage dice to your attack.</t>
  </si>
  <si>
    <t>Heaven Thunder Hammer</t>
  </si>
  <si>
    <t>Knock enemies down or further away depending on succ.</t>
  </si>
  <si>
    <t>Vicious Lunge</t>
  </si>
  <si>
    <t>Add 1 succ to grapple attack and (ess or 3) dice to initiative roll.</t>
  </si>
  <si>
    <t>Unbreakable Grasp</t>
  </si>
  <si>
    <t>2m/round pres.</t>
  </si>
  <si>
    <t>Pay 2m when hit to conserve grapple control rounds.</t>
  </si>
  <si>
    <t>Thunderclap Rush Attack</t>
  </si>
  <si>
    <t>Free move and attack. Uses up turn.</t>
  </si>
  <si>
    <t>Wind and Stones Defense</t>
  </si>
  <si>
    <t>Add enemy's onslaught to your evasion or parry.</t>
  </si>
  <si>
    <t>Crashing Wave Throw</t>
  </si>
  <si>
    <t>When ending a grapple to throw, +2 damage per round forfeited. Throw up to short range.</t>
  </si>
  <si>
    <t>Falling Hammer Strike</t>
  </si>
  <si>
    <t>Enemy's onslaught is extended and builds until they aren't hit by you for 1 round.</t>
  </si>
  <si>
    <t>Swift Strike Prana</t>
  </si>
  <si>
    <t>Ferocious Jab, Thunderclap Rush Attack</t>
  </si>
  <si>
    <t>Devil-Strangling Attitude</t>
  </si>
  <si>
    <t>- (3m)</t>
  </si>
  <si>
    <t>Use Strength+Brawl to grapple.</t>
  </si>
  <si>
    <t>Ox-Stunning Blow</t>
  </si>
  <si>
    <t>Add 1 succ to attack and ess dice to damage. Only soaked by stamina.</t>
  </si>
  <si>
    <t>Reckless Fury Discard</t>
  </si>
  <si>
    <t>3m, 1i</t>
  </si>
  <si>
    <t>After enemy rolls attack, add their 1s to your parry or evasion. Precedence over charms that reroll 1s.</t>
  </si>
  <si>
    <t>Burning Fist Burial</t>
  </si>
  <si>
    <t>4m +1m/die</t>
  </si>
  <si>
    <t>Convert extra succ from decisive attack to its damage, 1m each.</t>
  </si>
  <si>
    <t>Force-Rending Strike</t>
  </si>
  <si>
    <t>Clash, Decisive-only</t>
  </si>
  <si>
    <t>Free clash against a decisive attack.</t>
  </si>
  <si>
    <t>Sledgehammer Fist Punch</t>
  </si>
  <si>
    <t>Add strength succ to a (strength + athletics) attack on an object. Speeds it up and is reflexive if it doesn't directly cause harm.</t>
  </si>
  <si>
    <t>Oak-Curling Clinch</t>
  </si>
  <si>
    <t>Convert extra succ from grapple attack into dice for control roll.</t>
  </si>
  <si>
    <t>Burning Proof of Authority</t>
  </si>
  <si>
    <t>Release grapple target with 2 rounds left to mark them. Reflexively grapple them again without a roll to continue the rounds left.</t>
  </si>
  <si>
    <t>Solar Cross-Counter</t>
  </si>
  <si>
    <t>3m, 1i, 1wp</t>
  </si>
  <si>
    <t>Counterattack, Decisive-only, Perilous</t>
  </si>
  <si>
    <t>After being hit by a close-range wither, counter with decisive with base damage equal to the damage you took.</t>
  </si>
  <si>
    <t>Blade-Rebuking Wrath</t>
  </si>
  <si>
    <t>4m, 1i</t>
  </si>
  <si>
    <t>Clash, Uniform</t>
  </si>
  <si>
    <t>Clash to disarm instead of damage.</t>
  </si>
  <si>
    <t>Hammer on Iron Technique</t>
  </si>
  <si>
    <t>Make ((strength or stamina/2) rounded up +1) attacks against a target.</t>
  </si>
  <si>
    <t>One With Violence</t>
  </si>
  <si>
    <t>Add ess initiative, up to 5, to the initiative break bonus for crashing someone with brawl or martial arts.</t>
  </si>
  <si>
    <t>Ox-Stunning Blow x2</t>
  </si>
  <si>
    <t>Can gain Init on top of penalizing target.</t>
  </si>
  <si>
    <t>Dancing With Strife Technique</t>
  </si>
  <si>
    <t>If defend against attack with 5+ succ, gain 1 wp. Once per scene.</t>
  </si>
  <si>
    <t>Knockout Blow</t>
  </si>
  <si>
    <t>5m,1wp,+1m,1i/die</t>
  </si>
  <si>
    <t>Double 9s and if they crash they're ko'd. Pay 1m 1i per damage added, up to the initiative gained.</t>
  </si>
  <si>
    <t>Cancel the Apocalypse</t>
  </si>
  <si>
    <t>Upong crashing a target, deactive one of their ongoing combat charms. Except permanent.</t>
  </si>
  <si>
    <t>Adamantine Fists of Battle</t>
  </si>
  <si>
    <t>When withering unarmed, add strength to overwhelming. For decisive, lethal double 10s and reroll 10s.</t>
  </si>
  <si>
    <t>Adamantine Fists of Battle x2</t>
  </si>
  <si>
    <t>5m,1wp (2m,1wp)</t>
  </si>
  <si>
    <t>Can activate scene-long reflexively for altered cost if Supp. version is used to damage opponent.</t>
  </si>
  <si>
    <t>Intercepting Fury Smite</t>
  </si>
  <si>
    <t>FRS is 4m and 1wp cheaper with improvised weapons. Drops current weapon.</t>
  </si>
  <si>
    <t>Fire-Eating Fist</t>
  </si>
  <si>
    <t>On a clash, enemy's 1s give you succ. Punching energy gives buffs.</t>
  </si>
  <si>
    <t>River-Binding Wrath</t>
  </si>
  <si>
    <t>2m or 4m</t>
  </si>
  <si>
    <t>2m to reroll recurring 5s and 6s on a grapple attack or control. 4m for both.</t>
  </si>
  <si>
    <t>Wicked Dissolve Dust</t>
  </si>
  <si>
    <t>When controlling a grapple, block attack using victim with a dexterity+brawl clash.</t>
  </si>
  <si>
    <t>River-Binding Wrath, Intercepting Fury Smite</t>
  </si>
  <si>
    <t>Rapturous Cradle</t>
  </si>
  <si>
    <t>May grab target marked by BPoA up to long range.</t>
  </si>
  <si>
    <t>Dragon Coil Technique</t>
  </si>
  <si>
    <t>Add ess succ to grapple attack and enemy's 10s add succ to your control roll.</t>
  </si>
  <si>
    <t>Ten Calamities Technique</t>
  </si>
  <si>
    <t>Grapple</t>
  </si>
  <si>
    <t>Choke out enemy in grapple as savaging attack.  Add +2 damage per round for wither, or +1 for decisive, ignoring hardness.</t>
  </si>
  <si>
    <t>Titan-Straightening Method</t>
  </si>
  <si>
    <t>Expend remaining control rounds for equal amount of withering savage attacks. Permanently allows DCT to grapple huge enemies for this charm.</t>
  </si>
  <si>
    <t>Shockwave Technique</t>
  </si>
  <si>
    <t>Throw grappled enemy at enemies. +4 damage dice per round left. Knocking them prone.</t>
  </si>
  <si>
    <t>Lightning Strikes Twice</t>
  </si>
  <si>
    <t>Make an extra attack after using CWT or HTH.</t>
  </si>
  <si>
    <t>Crashing Wave Throw, Heaven Thunder Hammer</t>
  </si>
  <si>
    <t>Fivefold Fury Onslaught</t>
  </si>
  <si>
    <t>Upgrades HoIT to use (strength or stamina)+1 attacks and bonus damage to each successful hit +1 then +2 etc.</t>
  </si>
  <si>
    <t>Striving Aftershock Method</t>
  </si>
  <si>
    <t>After making a decisive attack and resetting to base, add +2 to initiative.</t>
  </si>
  <si>
    <t>Superior Violent Knowledge</t>
  </si>
  <si>
    <t>At any time, store up to stamina initiative. When making a decisive attack, convert the initiative into raw damage.</t>
  </si>
  <si>
    <t>Inevitable Victory Meditation</t>
  </si>
  <si>
    <t>Roll wits+brawl and store the result. Use this result instead of a new brawl roll at any time.</t>
  </si>
  <si>
    <t>Incarnated Fury Attack</t>
  </si>
  <si>
    <t>10m, 3a, 1wp</t>
  </si>
  <si>
    <t>On a crashed target, make an unblockable and undodgeable withering attack with double 7s damage.</t>
  </si>
  <si>
    <t>Orichalcum Fists of Battle</t>
  </si>
  <si>
    <t>8m,3a,1wp,+1m a turn</t>
  </si>
  <si>
    <t>While using scene-long AFoB, eat anima to make decisive attacks ignore hardness and other bonuses for the scene.</t>
  </si>
  <si>
    <t>Raging Wrath Repeated</t>
  </si>
  <si>
    <t>After crashing a grapple target, reset combat action and restore all spent control rounds.</t>
  </si>
  <si>
    <t>Rampage-Berserker Attack</t>
  </si>
  <si>
    <t>7m, 3i, 1wp</t>
  </si>
  <si>
    <t>Make a withering brawl attack, with instead of being used for damage, extra successes determine extra attacks and repeated damage.</t>
  </si>
  <si>
    <t>Supremacy of War Meditation</t>
  </si>
  <si>
    <t>Each time reaching iconic anima from dim, use free full brawl excellency.</t>
  </si>
  <si>
    <t>Apocalypse Flare Attack</t>
  </si>
  <si>
    <t>Throw essence with damage equal to damage gathered using FEF. May add 3 anima for 3 succ and ess damage.</t>
  </si>
  <si>
    <t>Heaven Fury Smite</t>
  </si>
  <si>
    <t>After crashing target, reset attack to hit again instantly with a decisive attack against them. Using any combat ability.</t>
  </si>
  <si>
    <t>Ascendant Battle Visage</t>
  </si>
  <si>
    <t>15m, 3a, 1wp</t>
  </si>
  <si>
    <t>Go super saiyan. Rush with double 7s and can use strength instead. Use combat action to clash without delay, moving close to the enemy. Withering can't crash you unless close range. Can reflexively use OFoB cheaper. Store damage from any clash using FEF. May use AFA without spending anima.</t>
  </si>
  <si>
    <t>Heart-Eating Fist</t>
  </si>
  <si>
    <t>3a, 1wp</t>
  </si>
  <si>
    <t>Burning Sky Apocalypse Strike</t>
  </si>
  <si>
    <t>15m, 1wp</t>
  </si>
  <si>
    <t>MotSE 9</t>
  </si>
  <si>
    <t>Frugal Merchant Method</t>
  </si>
  <si>
    <t>Detect quality of a good.</t>
  </si>
  <si>
    <t>Bureaucr.</t>
  </si>
  <si>
    <t>Deft Official's Way</t>
  </si>
  <si>
    <t>Scenelong - add Bureaucracy to a Read Intentions roll, sometimes.</t>
  </si>
  <si>
    <t>Measuring Glance</t>
  </si>
  <si>
    <t>Unfailingly sense people's Intimacies towards an organization.</t>
  </si>
  <si>
    <t>Insightful Buyer Technique</t>
  </si>
  <si>
    <t>Know how much you can sell a thing for.</t>
  </si>
  <si>
    <t>Consumer-Evaluating Glance</t>
  </si>
  <si>
    <t>Know someone's budget and whether he plans to cheat you.</t>
  </si>
  <si>
    <t>Enlightened Discourse Method</t>
  </si>
  <si>
    <t>Scenelong – add half Bureaucracy to social influence or bureaucratic ends.</t>
  </si>
  <si>
    <t>Deft Official's Way, Frugal Merchant Method</t>
  </si>
  <si>
    <t>All-Seeing Master Procurer</t>
  </si>
  <si>
    <t>People can feel how great a merchant you are.</t>
  </si>
  <si>
    <t>Enigmatic Bureau Understanding</t>
  </si>
  <si>
    <t>Sense when someone tries to turn a member of an organization against it.</t>
  </si>
  <si>
    <t>Illimitable Master Fence</t>
  </si>
  <si>
    <t>Know what Bureaucracy specialties the people around you have.</t>
  </si>
  <si>
    <t>Speed the Wheels</t>
  </si>
  <si>
    <t>8m</t>
  </si>
  <si>
    <t>Task</t>
  </si>
  <si>
    <t>Accelerate granting bureaucratic requests.</t>
  </si>
  <si>
    <t>Bureau-Rectifying Method</t>
  </si>
  <si>
    <t>Investigation</t>
  </si>
  <si>
    <t>Scenelong - add Bureaucracy to Socialize and Investigate in a bureau; all members of the bureau trust you.</t>
  </si>
  <si>
    <t>Irresistible Salesman Spirit</t>
  </si>
  <si>
    <t>Bargain with double-7s.</t>
  </si>
  <si>
    <t>Consumer-Evaluating Glance, Insightful Buyer Technique</t>
  </si>
  <si>
    <t>Ungoverned Market Awareness</t>
  </si>
  <si>
    <t>Sense deals being made around you via Bureaucracy or Larceny.</t>
  </si>
  <si>
    <t>Bureau-Reforming Kata</t>
  </si>
  <si>
    <t>Remove corruption, with unclear results.</t>
  </si>
  <si>
    <t>Bureau-Rectifying Method, Enigmatic Bureau Understanding</t>
  </si>
  <si>
    <t>Indolent Official Charm</t>
  </si>
  <si>
    <t>Stackable</t>
  </si>
  <si>
    <t>Induce corruption, slowing bureaucratic process.</t>
  </si>
  <si>
    <t>Semantic Argument Technique</t>
  </si>
  <si>
    <t>Add half Bureaucracy to social influence to follow The Rewlz.</t>
  </si>
  <si>
    <t>Honor-Instilling Mantra</t>
  </si>
  <si>
    <t>Empowered Barter Stance</t>
  </si>
  <si>
    <t>Recover willpower for doing Bureaucracy.</t>
  </si>
  <si>
    <t>Soul-Snaring Pitch</t>
  </si>
  <si>
    <t>Mute, Psyche</t>
  </si>
  <si>
    <t>Sell anything to anyone.</t>
  </si>
  <si>
    <t>Woe-Capturing Web</t>
  </si>
  <si>
    <t>Sense magic targeting your organization; stop it, if necessary.</t>
  </si>
  <si>
    <t>Omen-Spawning Beast</t>
  </si>
  <si>
    <t>Profile the person using magic on your organization.</t>
  </si>
  <si>
    <t>Foul Air of Argument Technique</t>
  </si>
  <si>
    <t>Kill a project.</t>
  </si>
  <si>
    <t>Eclectic Verbiage of Law</t>
  </si>
  <si>
    <t>Free bureaucracy Excellency, once per season.</t>
  </si>
  <si>
    <t>Infinitely-Efficient Register</t>
  </si>
  <si>
    <t>Finish a project, without actually undertaking it.</t>
  </si>
  <si>
    <t>Pattern-Exploiting Commerce Spirit</t>
  </si>
  <si>
    <t>Taboo-Inflicting Diatribe</t>
  </si>
  <si>
    <t>Your bureaucracy may no longer _____.</t>
  </si>
  <si>
    <t>Subject-Hailing Ideology</t>
  </si>
  <si>
    <t>Compel a person to act in his official capacity.</t>
  </si>
  <si>
    <t>Creation of Adamant Specie</t>
  </si>
  <si>
    <t>MotSE 10</t>
  </si>
  <si>
    <t>Spectacle-Inciting Order</t>
  </si>
  <si>
    <t>MotSE 11</t>
  </si>
  <si>
    <t>Order-Conferring Action</t>
  </si>
  <si>
    <t>One week</t>
  </si>
  <si>
    <t>Enhance an organization's die pools; make it a bulwark against the Wyld.</t>
  </si>
  <si>
    <t>Flawless Handiwork Method</t>
  </si>
  <si>
    <t>Reroll 10s until they disappear.</t>
  </si>
  <si>
    <t>Craft</t>
  </si>
  <si>
    <t>Tireless Workhorse Method</t>
  </si>
  <si>
    <t>(2*Essence) free Major slots.</t>
  </si>
  <si>
    <t>Triumph-Forging Eye</t>
  </si>
  <si>
    <t>Free full Craft Excellency once a week.</t>
  </si>
  <si>
    <t>Efficient Craftsman Technique</t>
  </si>
  <si>
    <t>Reduce cost of making a Major slot.</t>
  </si>
  <si>
    <t>Brass Scales Falling</t>
  </si>
  <si>
    <t>When you roll for a project with no Excellency, gain sxp for each 10.</t>
  </si>
  <si>
    <t>Brass Scales Falling x2</t>
  </si>
  <si>
    <t>Increases cap to (Ess * 3)</t>
  </si>
  <si>
    <t>Craftsman Needs No Tools</t>
  </si>
  <si>
    <t>One task</t>
  </si>
  <si>
    <t>Finish a Basic or Major project in moments, with your bare hands.</t>
  </si>
  <si>
    <t>Crack-Mending Technique</t>
  </si>
  <si>
    <t>Repair a nearly destroyed thing.</t>
  </si>
  <si>
    <t>Flawless Handiwork Method x2</t>
  </si>
  <si>
    <t>Reroll 6s until they fail to appear.</t>
  </si>
  <si>
    <t>Supreme Masterwork Focus</t>
  </si>
  <si>
    <t>Basic and Major projects get double 9s.</t>
  </si>
  <si>
    <t>Arete-Shifting Prana</t>
  </si>
  <si>
    <t>Convert dots from one Craft Ability to a related one.</t>
  </si>
  <si>
    <t>Red Anvils Ringing</t>
  </si>
  <si>
    <t>Chains Fall Away</t>
  </si>
  <si>
    <t>Peerless Paragon of Craft</t>
  </si>
  <si>
    <t>Roll dice every story, gain sxp or gxp for roll.</t>
  </si>
  <si>
    <t>Chains Fall Away, Craftsman Needs No Tools</t>
  </si>
  <si>
    <t>Shattering Grasp</t>
  </si>
  <si>
    <t>Break stuff.</t>
  </si>
  <si>
    <t>Durability-Enhancing Technique</t>
  </si>
  <si>
    <t>Make a mundane object permanently durable.</t>
  </si>
  <si>
    <t>Time Heals Nothing</t>
  </si>
  <si>
    <t>Create a major slot for repairs only.</t>
  </si>
  <si>
    <t>Blood Diamond Sweat</t>
  </si>
  <si>
    <t>Extra craft points for repairs.</t>
  </si>
  <si>
    <t>Bright-Forging Prana</t>
  </si>
  <si>
    <t>Act as if you had three more Craft Charms than you did; you can switch up which ones.</t>
  </si>
  <si>
    <t>Experiential Conjuring of True Void</t>
  </si>
  <si>
    <t>Salient</t>
  </si>
  <si>
    <t>Bonus non-Charm successes/dice on non-Basic projects. (Why both?)</t>
  </si>
  <si>
    <t>Design Beyond Limit</t>
  </si>
  <si>
    <t>Add Evocations to a weapon.</t>
  </si>
  <si>
    <t>Crack-Mending Technique, Craftsman Needs No Tools</t>
  </si>
  <si>
    <t>Unbroken Image Focus</t>
  </si>
  <si>
    <t>Spend craft points for bonus non-Charm successes.</t>
  </si>
  <si>
    <t>First Movement of the Demiurge</t>
  </si>
  <si>
    <t>Convert non-successes to 10s, for every three of a kind success you roll.</t>
  </si>
  <si>
    <t>Supreme Celestial Focus</t>
  </si>
  <si>
    <t>Spend gxp to raise a new Craft Ability.</t>
  </si>
  <si>
    <t>Sublime Transference</t>
  </si>
  <si>
    <t>Convert 4sxp &lt;-&gt; 2gxp &lt;-&gt; 1wxp</t>
  </si>
  <si>
    <t>Ages-Echoing Wisdom</t>
  </si>
  <si>
    <t>Gain (Major Slots) gp at the end of every story.</t>
  </si>
  <si>
    <t>Efficient Craftsman Technique, Sublime Transference</t>
  </si>
  <si>
    <t>Dragon Soul Emergence</t>
  </si>
  <si>
    <t>Gain one Superior slot.</t>
  </si>
  <si>
    <t>Supreme Perfection of Craft</t>
  </si>
  <si>
    <t>Gain sxp and gxp for each Craft Ability at 5, once a day.</t>
  </si>
  <si>
    <t>Peerless Paragon of Craft, Supreme Celestial Focus</t>
  </si>
  <si>
    <t>Thousand-Forge Hands</t>
  </si>
  <si>
    <t>Accelerate Superior or Legendary projects to weeks/months.</t>
  </si>
  <si>
    <t>Object-Strengthening Touch</t>
  </si>
  <si>
    <t>Make an object temporarily nigh-invulnerable.</t>
  </si>
  <si>
    <t>Chaos-Resistance Preparation</t>
  </si>
  <si>
    <t>An object – and anyone nearby – can resist the Wyld for extended periods.</t>
  </si>
  <si>
    <t>Breach-Healing Method</t>
  </si>
  <si>
    <t>You and allies gain (Essence) dice to rolls using smarty-pants Abilities.</t>
  </si>
  <si>
    <t>Supreme Masterwork Focus x2</t>
  </si>
  <si>
    <t>5m, 1wp, 1gxp</t>
  </si>
  <si>
    <t>Basic, Major, or Superior get double 8s.</t>
  </si>
  <si>
    <t>Copper Spider Conception</t>
  </si>
  <si>
    <t>Reduce cost of making a Superior slot.</t>
  </si>
  <si>
    <t>Clay and Breath Practice</t>
  </si>
  <si>
    <t>Earn sxp while making a Superior project.</t>
  </si>
  <si>
    <t>Spirit-Gathering Industry</t>
  </si>
  <si>
    <t>Finish a Superior project at lower cost.</t>
  </si>
  <si>
    <t>Summit-Piercing Touch</t>
  </si>
  <si>
    <t>Build Superior projects in Major slots.</t>
  </si>
  <si>
    <t>Vice-Miracle Technique</t>
  </si>
  <si>
    <t>Once a season, whip out a free 2-dot Artifact.</t>
  </si>
  <si>
    <t>Divine Transcendence of Craft</t>
  </si>
  <si>
    <t>Gain 3 wxp/story.</t>
  </si>
  <si>
    <t>Words-as-Workshop Method</t>
  </si>
  <si>
    <t>Mute, Stackable</t>
  </si>
  <si>
    <t>Invent artifact tools out of the air for a temporary purpose.</t>
  </si>
  <si>
    <t>Craftsman Needs No Tools, Vice-Miracle Technique</t>
  </si>
  <si>
    <t>Time Heals Nothing x2</t>
  </si>
  <si>
    <t>Create a superior slot for repairs only.</t>
  </si>
  <si>
    <t>The Art of Permanence</t>
  </si>
  <si>
    <t>Make an object that lasts forever – an ever-burning candle, say.</t>
  </si>
  <si>
    <t>Realizing the Form Supernal</t>
  </si>
  <si>
    <t>Bonus successes to repair an object.</t>
  </si>
  <si>
    <t>Celestial Reforging Technique</t>
  </si>
  <si>
    <t>Switch up which Evocations in a weapon are live.</t>
  </si>
  <si>
    <t>Add Evocations to a weapon again.</t>
  </si>
  <si>
    <t>Supreme Masterwork Focus x3</t>
  </si>
  <si>
    <t>2m, 1wxp</t>
  </si>
  <si>
    <t>Any Craft roll gets double 7s.</t>
  </si>
  <si>
    <t>Essence-Forging Kata</t>
  </si>
  <si>
    <t>One day</t>
  </si>
  <si>
    <t>Infinite Craft Mastery. Like, literally, exactly that, except daylong.</t>
  </si>
  <si>
    <t>Mind-Expanding Meditation</t>
  </si>
  <si>
    <t>Spend sxp to raise the limit of your Excellency.</t>
  </si>
  <si>
    <t>Inspiration-Renewing Vision</t>
  </si>
  <si>
    <t>Roll once for a Superior or Legendary project; this doesn't count against the maximum allowed rolls.</t>
  </si>
  <si>
    <t>Essence-Forging Kata, Supreme Masterwork Focus x2</t>
  </si>
  <si>
    <t>Divine Inspiration Technique</t>
  </si>
  <si>
    <t>Roll an extra die for every three successes on a Craft roll.</t>
  </si>
  <si>
    <t>First Movement of the Demiurge, Supreme Masterwork Focus x2</t>
  </si>
  <si>
    <t>Ever-Ready Innovation Discipline</t>
  </si>
  <si>
    <t>Unwinding Gyre Meditation</t>
  </si>
  <si>
    <t>Chain the gxp from one Superior project into the next, making it easier and more rewarding.</t>
  </si>
  <si>
    <t>God-Forge Within</t>
  </si>
  <si>
    <t>Gain two Legendary slots.</t>
  </si>
  <si>
    <t>Free Evocations.</t>
  </si>
  <si>
    <t>Horizon-Unveiling Insight</t>
  </si>
  <si>
    <t>Get an extra roll before the end of Superior/Legendary projects.</t>
  </si>
  <si>
    <t>Holistic Miracle Understanding</t>
  </si>
  <si>
    <t>If DIT produces 3+ more successes, add 3 more dice.</t>
  </si>
  <si>
    <t>Exegesis of the Distilled Form</t>
  </si>
  <si>
    <t>Convert all wxp into real experience points.</t>
  </si>
  <si>
    <t>Spirit-Stoking Elevation</t>
  </si>
  <si>
    <t>Spend wxp 5:1 in place of real experience points for Lore Charms and similar effects.</t>
  </si>
  <si>
    <t>Sun-Heart Tenacity</t>
  </si>
  <si>
    <t>On finishing a Legendary project, gain bonus successes to your next Superior/Legendary.</t>
  </si>
  <si>
    <t>Wonder-Forging Genius</t>
  </si>
  <si>
    <t>While building 10 Artifacts of the same level simultaneously, immediately finish one of them at no cost.</t>
  </si>
  <si>
    <t>God-Forge Within, Vice-Miracle Technique</t>
  </si>
  <si>
    <t>Dual Magnus Prana</t>
  </si>
  <si>
    <t>On death, reveal that the you that died was really a magic-robot-clone, and the real you has been elsewhere the whole time.</t>
  </si>
  <si>
    <t>5*</t>
  </si>
  <si>
    <t>Terrestrial Circle Sorcery, Wonder-Forging Genius</t>
  </si>
  <si>
    <t>Drifting Leaf Elusion</t>
  </si>
  <si>
    <t>Your Evasion wins ties, rather than losing them.</t>
  </si>
  <si>
    <t>Dodge</t>
  </si>
  <si>
    <t>Reed in the Wind</t>
  </si>
  <si>
    <t>Spend Initiative to raise Dodge, breaking the cap.</t>
  </si>
  <si>
    <t>Reflex Sidestep Technique</t>
  </si>
  <si>
    <t>Have Evasion 2+ when ambushed.</t>
  </si>
  <si>
    <t>Leaping Dodge Method</t>
  </si>
  <si>
    <t>After dodging an effect, move one range band.</t>
  </si>
  <si>
    <t>Shadow Over Water</t>
  </si>
  <si>
    <t>Remove any penalties to Evasion.</t>
  </si>
  <si>
    <t>Dust Motes Whirling</t>
  </si>
  <si>
    <t>Disengage with double-9s.</t>
  </si>
  <si>
    <t>Searing Quicksilver Flight</t>
  </si>
  <si>
    <t>When you dodge, the enemy loses 1i.</t>
  </si>
  <si>
    <t>Shadow Dancer Method</t>
  </si>
  <si>
    <t>- (1m)</t>
  </si>
  <si>
    <t>Keep the Initiative for Disengaging (or even earn it back, if you close again).</t>
  </si>
  <si>
    <t>Drifting Shadow Focus</t>
  </si>
  <si>
    <t>One turn</t>
  </si>
  <si>
    <t>On a successful dodge, redirect the attack to anyone at close range.</t>
  </si>
  <si>
    <t>Fourfold Shiver Binding</t>
  </si>
  <si>
    <t>Flow Like Blood</t>
  </si>
  <si>
    <t>Ignore all Evasion penalties against enemies with lower Initiative. Cut cost of RitW in half. Gain 1i each round you are at close range and not struck.</t>
  </si>
  <si>
    <t>Fleet Dreaming Image</t>
  </si>
  <si>
    <t>Disengage while at short range, rather than close.</t>
  </si>
  <si>
    <t>Force-Stealing Feint</t>
  </si>
  <si>
    <t>Gain the 1i lost by the opponent from SQF.</t>
  </si>
  <si>
    <t>Seven Shadow Evasion</t>
  </si>
  <si>
    <t>Perfectly dodge any attack.</t>
  </si>
  <si>
    <t>Safety Between Heartbeats</t>
  </si>
  <si>
    <t>Opponent loses 1i for each 1 rolled on the attack.</t>
  </si>
  <si>
    <t>Rumor of Form</t>
  </si>
  <si>
    <t>Convert enemy 1s into -1 successes.</t>
  </si>
  <si>
    <t>Way of Whispers Technique</t>
  </si>
  <si>
    <t>DLE and RoF don't count as Charms for the purpose of UWM.</t>
  </si>
  <si>
    <t>Vaporous Division</t>
  </si>
  <si>
    <t>Cancel damage at 4m/success.</t>
  </si>
  <si>
    <t>Sunlight Bleeding Away</t>
  </si>
  <si>
    <t>Retreat twice after disengaging instead of once.</t>
  </si>
  <si>
    <t>Thousand Steps' Stillness</t>
  </si>
  <si>
    <t>On a successful dodge, gain 1i per 1 or 2 enemy rolls.</t>
  </si>
  <si>
    <t>Unbowed Willow Meditation</t>
  </si>
  <si>
    <t>On a successful dodge without Charms, crash the enemy and steal his Initiative.</t>
  </si>
  <si>
    <t>Hundred Shadow Ways</t>
  </si>
  <si>
    <t>Learn an enemy Charm and become immune to its effects.</t>
  </si>
  <si>
    <t>Living Bonds Unburdened</t>
  </si>
  <si>
    <t>Create extra -0 health levels; if hit by an attack that only damages these levels, you count as dodging it.</t>
  </si>
  <si>
    <t>Unbridled Shade Attitude</t>
  </si>
  <si>
    <t>Gain 1i for every -0 health level you lose.</t>
  </si>
  <si>
    <t>Harm-Dismissing Meditation</t>
  </si>
  <si>
    <t>Stand still for a round, and heal health levels.</t>
  </si>
  <si>
    <t>Refinement of Flowing Shadows</t>
  </si>
  <si>
    <t>After using SSE, gain 1i/round until you are struck or move too far away.</t>
  </si>
  <si>
    <t>Enduring Mental Toughness</t>
  </si>
  <si>
    <t>Bridge</t>
  </si>
  <si>
    <t>Ignore penalties from injuries and other harm to your Resolve and Guile.</t>
  </si>
  <si>
    <t>Integrity</t>
  </si>
  <si>
    <t>Destiny-Manifesting Method</t>
  </si>
  <si>
    <t>Magic can alter you, but it cannot immediately render you unable to be who you are. (“Turn into a duck” becomes “Become duck-ish, but continue to daiklave things just fine; also, you can break this curse.”)</t>
  </si>
  <si>
    <t>Stubborn Boar Defense</t>
  </si>
  <si>
    <t>Gain +2 Resolve against issues you've resisted in the past.</t>
  </si>
  <si>
    <t>Enduring Mental Toughness x2</t>
  </si>
  <si>
    <t>Integrity-Protecting Prana</t>
  </si>
  <si>
    <t>- (5m, 1wp)</t>
  </si>
  <si>
    <t>Resist the natural twisting power of the Charm.</t>
  </si>
  <si>
    <t>Legend-Soul Revival</t>
  </si>
  <si>
    <t>Become immune to any curse you've broken via DMM.</t>
  </si>
  <si>
    <t>Spirit-Maintaining Maneuver</t>
  </si>
  <si>
    <t>Spend 5m for 1wp when resisting social influence or magic.</t>
  </si>
  <si>
    <t>Temptation-Resisting Stance</t>
  </si>
  <si>
    <t>Undying Solar Resolve</t>
  </si>
  <si>
    <t>Gain 1m for every 1 or 2 rolled on social influence or curses.</t>
  </si>
  <si>
    <t>Mind-Cleansing Prana</t>
  </si>
  <si>
    <t>Bridge, Mute</t>
  </si>
  <si>
    <t>Meditate for an hour; gain +2 successes on a concentration-based roll.</t>
  </si>
  <si>
    <t>Steel Heart Stance</t>
  </si>
  <si>
    <t>Reject influence even after being persuaded.</t>
  </si>
  <si>
    <t>Clear Mind Discipline</t>
  </si>
  <si>
    <t>1/day MCP only takes seconds.</t>
  </si>
  <si>
    <t>Energy Restoration Prana</t>
  </si>
  <si>
    <t>Treat a use of MCP as a full night's sleep, also restoring 20m and resetting 1/day Charms.</t>
  </si>
  <si>
    <t>Righteous Lion Defense</t>
  </si>
  <si>
    <t>Make one of your Principles (nearly) inviolable.</t>
  </si>
  <si>
    <t>Watchful Eyes of Heaven</t>
  </si>
  <si>
    <t>Sense when someone nearby is considering acting against a Principle you like.</t>
  </si>
  <si>
    <t>Accord of the Unbreakable Spirit</t>
  </si>
  <si>
    <t>One hour</t>
  </si>
  <si>
    <t>Pray with your followers for an hour; for the duration, they can resist the Wyld, disease, and hardship.</t>
  </si>
  <si>
    <t>Phoenix Renewal Tactic</t>
  </si>
  <si>
    <t>Use your Willpower to resist an attack with no clear means of defense.</t>
  </si>
  <si>
    <t>Phoenix Renewal Tactic x2</t>
  </si>
  <si>
    <t>Grants 1 non-Charm succ, can convert 2wp dice to 3 succ.</t>
  </si>
  <si>
    <t>Sun King Radiance</t>
  </si>
  <si>
    <t>Your followers gain Intimacies and bonus dice when they see you succeed socially.</t>
  </si>
  <si>
    <t>Soul-Nourishing Technique</t>
  </si>
  <si>
    <t>Your sermons feed your followers.</t>
  </si>
  <si>
    <t>Enduring Mental Toughness x3</t>
  </si>
  <si>
    <t>8m, 1wp</t>
  </si>
  <si>
    <t>Day</t>
  </si>
  <si>
    <t>Spirit-Tempering Practice</t>
  </si>
  <si>
    <t>Outside combat, turn motes into Willpower.</t>
  </si>
  <si>
    <t>Empowered Soul Technique</t>
  </si>
  <si>
    <t>1/day, raise your Resolve at 1m/point instead of 2m/point.</t>
  </si>
  <si>
    <t>Transcendent Hero's Meditation</t>
  </si>
  <si>
    <t>After being forced to act against an Intimacy, shatter the effect controlling you.</t>
  </si>
  <si>
    <t>Righteous Soul Judgment</t>
  </si>
  <si>
    <t>When your Intimacies are challenged, ignore the cost of three Charms to resist harm or influence.</t>
  </si>
  <si>
    <t>Barque of Transcendent Vision</t>
  </si>
  <si>
    <t>While using MCP, you cannot be influenced, but you also can't react to others.</t>
  </si>
  <si>
    <t>Unhesitating Dedication</t>
  </si>
  <si>
    <t>Steal successes from your enemy's social influence.</t>
  </si>
  <si>
    <t>Invincible Solar Aegis</t>
  </si>
  <si>
    <t>Use a Defining Principle to shake off major contradictory magical effects.</t>
  </si>
  <si>
    <t>Eminent Paragon Approach</t>
  </si>
  <si>
    <t>Everyone around you realizes you have a particular Defining Principle.</t>
  </si>
  <si>
    <t>Divine Mantle</t>
  </si>
  <si>
    <t>Learn a bunch of non-Eclipse-tagged Spirit Charms, as long as they fit your Principles and Charms.</t>
  </si>
  <si>
    <t>Eminent Paragon Approach, Invincible Solar Aegis</t>
  </si>
  <si>
    <t>Empathic Aegis Discipline</t>
  </si>
  <si>
    <t>MotSE 12</t>
  </si>
  <si>
    <t>Strength From Conviction Stance</t>
  </si>
  <si>
    <t>MotSE 13</t>
  </si>
  <si>
    <t>Body-Restoring Benison</t>
  </si>
  <si>
    <t>When using MCP, heal and avoid the need for food.</t>
  </si>
  <si>
    <t>Inviolable Essence-Merging</t>
  </si>
  <si>
    <t>While using MCP, become immune to harm.</t>
  </si>
  <si>
    <t>Body-Restoring Benison, Energy Restoration Prana</t>
  </si>
  <si>
    <t>Fetich-Tracing Eye</t>
  </si>
  <si>
    <t>MotSE 14</t>
  </si>
  <si>
    <t>Investig.</t>
  </si>
  <si>
    <t>Crafty Observation Method</t>
  </si>
  <si>
    <t>Truth-Rendering Attitude</t>
  </si>
  <si>
    <t>One Action</t>
  </si>
  <si>
    <t>Judge's Ear Technique</t>
  </si>
  <si>
    <t>Watchman's Infallible Eye</t>
  </si>
  <si>
    <t>Auto-detect “There's something fishy here; roll to try to notice it.” Nice!</t>
  </si>
  <si>
    <t>Inquisitor's Unfailing Notice</t>
  </si>
  <si>
    <t>Auto-detect “Larceny is being used nearby.”</t>
  </si>
  <si>
    <t>Case a scene in seconds, with bonuses.</t>
  </si>
  <si>
    <t>Divine Induction Technique</t>
  </si>
  <si>
    <t>1/scene, free full Excellency.</t>
  </si>
  <si>
    <t>Tell whether one statement is true or false.</t>
  </si>
  <si>
    <t>Evidence-Discerning Method</t>
  </si>
  <si>
    <t>2m, 1wp</t>
  </si>
  <si>
    <t>Profile criminal based on crime scene; auto-detect characters matching profile.</t>
  </si>
  <si>
    <t>Miraculous Stunning Insight</t>
  </si>
  <si>
    <t>1/scene, roll Investigation with double-8s.</t>
  </si>
  <si>
    <t>Watchful Justiciar's Eye</t>
  </si>
  <si>
    <t>Get an alert (and an explanation) when a character acts against your profile of him.</t>
  </si>
  <si>
    <t>Irresistible Questioning Technique</t>
  </si>
  <si>
    <t>Compel a character to honestly answer questions.</t>
  </si>
  <si>
    <t>Dauntless Inquisitor Attitude</t>
  </si>
  <si>
    <t>Infinite Investigation Mastery, roughly.</t>
  </si>
  <si>
    <t>Evidence-Restoring Prana</t>
  </si>
  <si>
    <t>Varies</t>
  </si>
  <si>
    <t>Momentarily restore destroyed evidence.</t>
  </si>
  <si>
    <t>Ten Magistrate Eyes</t>
  </si>
  <si>
    <t>Auto-succeed on a case scene action. Make Holmes-style logical connections between objects and events.</t>
  </si>
  <si>
    <t>Evidence-Discerning Method, Judge's Ear Technique</t>
  </si>
  <si>
    <t>Unknown Wisdom Epiphany</t>
  </si>
  <si>
    <t>Reenact the events of the crime from the perspective of one of the participants.</t>
  </si>
  <si>
    <t>Enlightened Touch Insight</t>
  </si>
  <si>
    <t>Sense the emotions of the person who left behind a piece of evidence.</t>
  </si>
  <si>
    <t>Judge-General's Stance</t>
  </si>
  <si>
    <t>10m</t>
  </si>
  <si>
    <t>Reset any Investigation Charms with limited use frequency (DIT, MSI, IQT, and MMM).</t>
  </si>
  <si>
    <t>Empathic Recall Discipline</t>
  </si>
  <si>
    <t>Understand the perpetrator's motivations, as per read intentions.</t>
  </si>
  <si>
    <t>Mind Manse Meditation</t>
  </si>
  <si>
    <t>12m, 1wp</t>
  </si>
  <si>
    <t>Enter your “Mind Manse” and solve some piece of the mystery.</t>
  </si>
  <si>
    <t>Empathic Recall Discipline, Evidence-Restoring Prana</t>
  </si>
  <si>
    <t>Seasoned Criminal Method</t>
  </si>
  <si>
    <t>You can attract criminals, avoid the attention of magistrates, or appear to be involved in any crimes in the area.</t>
  </si>
  <si>
    <t>Larceny</t>
  </si>
  <si>
    <t>Spurious Presence</t>
  </si>
  <si>
    <t>Appear to belong, wherever you are; boost your Guile to resist detection.</t>
  </si>
  <si>
    <t>Flawless Pickpocketing Technique</t>
  </si>
  <si>
    <t>Infallibly steal a thing.</t>
  </si>
  <si>
    <t>Lock-Opening Touch</t>
  </si>
  <si>
    <t>Automatically pick a lock.</t>
  </si>
  <si>
    <t>Preying on Uncertainty Approach</t>
  </si>
  <si>
    <t>Treat another's uncertainty as a Minor Intimacy.</t>
  </si>
  <si>
    <t>Clever Bandit's Rook</t>
  </si>
  <si>
    <t>Claim ownership of a thing.</t>
  </si>
  <si>
    <t>Swift Gambler's Eye</t>
  </si>
  <si>
    <t>Read Intentions better against someone while gambling.</t>
  </si>
  <si>
    <t>Lightning-Hand Sleight</t>
  </si>
  <si>
    <t>Cheat at a board game or poison a drink.</t>
  </si>
  <si>
    <t>Flawlessly Impenetrable Disguise</t>
  </si>
  <si>
    <t>Until the Exalt sleeps</t>
  </si>
  <si>
    <t>Create a perfect disguise.</t>
  </si>
  <si>
    <t>Phantom Hood Technique</t>
  </si>
  <si>
    <t>1/scene, mute five motes.</t>
  </si>
  <si>
    <t>Living Shadow Preparedness</t>
  </si>
  <si>
    <t>Bank successes for future Larceny or Stealth actions.</t>
  </si>
  <si>
    <t>Criminal Seduction Method</t>
  </si>
  <si>
    <t>Doubt-Sealing Heist</t>
  </si>
  <si>
    <t>Convince a target you've always owned something you steal from him.</t>
  </si>
  <si>
    <t>Unshakable Rogue's Spirit</t>
  </si>
  <si>
    <t>Add successes to a Larceny or Stealth roll, at the cost of future Initiative.</t>
  </si>
  <si>
    <t>Proof-Eating Palm</t>
  </si>
  <si>
    <t>Perfectly palm an object.</t>
  </si>
  <si>
    <t>Stealing From Plain Sight Spirit</t>
  </si>
  <si>
    <t>Steal someone's pants. Or, well, something else in plain sight, but probably pants.</t>
  </si>
  <si>
    <t>Master Plan Meditation</t>
  </si>
  <si>
    <t>Build points to spend on retroactive(?) larceny actions.</t>
  </si>
  <si>
    <t>Magpie's Invisible Talon</t>
  </si>
  <si>
    <t>Steal from several yards away, even with obstacles in the way.</t>
  </si>
  <si>
    <t>Stealing from Plain Sight Spirit</t>
  </si>
  <si>
    <t>Perfect Mirror</t>
  </si>
  <si>
    <t>Pretend to be another person, including special effects.</t>
  </si>
  <si>
    <t>Reversal of Fortune</t>
  </si>
  <si>
    <t>Steal from someone trying to pickpocket you.</t>
  </si>
  <si>
    <t>Door-Evading Technique</t>
  </si>
  <si>
    <t>Teleport through a door. But, like, skillfully, not with magic.</t>
  </si>
  <si>
    <t>Fate-Shifting Solar Arete</t>
  </si>
  <si>
    <t>Treat some number from 2-5 as a 10.</t>
  </si>
  <si>
    <t>Lightning-Hand Sleight, Unshakable Rogue's Spirit</t>
  </si>
  <si>
    <t>Skillful Reappropriation (Phantom Sting Search)</t>
  </si>
  <si>
    <t>Plant evidence on a target.</t>
  </si>
  <si>
    <t>Iron Wolves' Grasp</t>
  </si>
  <si>
    <t>Steal your enemy's weapon mid fight.</t>
  </si>
  <si>
    <t>Stealing from Plain Sight Spirit, Reversal of Fortune</t>
  </si>
  <si>
    <t>Flashing Ruse Prana</t>
  </si>
  <si>
    <t>Adopt a disguise instantly.</t>
  </si>
  <si>
    <t>Split Deception Method</t>
  </si>
  <si>
    <t>Wear two disguises at once.</t>
  </si>
  <si>
    <t>Sun-Stealing Shadow Spirit</t>
  </si>
  <si>
    <t>MotSE 15</t>
  </si>
  <si>
    <t>Fate-Shifting Solar Arete x2</t>
  </si>
  <si>
    <t>Can treat 2 numbers from 2-5 as 10s.</t>
  </si>
  <si>
    <t>Null Anima Gloves</t>
  </si>
  <si>
    <t>Prevent criminals and creatures of darkness from attacking you, briefly; enable a number of weird theft possibilities (dreams, Initiative, etc.).</t>
  </si>
  <si>
    <t>Iron Wolves' Grasp, Proof-Eating Palm, Skillful Reappropriation (Phantom Sting Search)</t>
  </si>
  <si>
    <t>Night's Eye Meditation</t>
  </si>
  <si>
    <t>Make your disguises “retroactively harder to pierce.”</t>
  </si>
  <si>
    <t>Unbroken Darkness Approach</t>
  </si>
  <si>
    <t>1/scene, free full Larceny Excellency.</t>
  </si>
  <si>
    <t>Whirling Brush Method</t>
  </si>
  <si>
    <t>Mute, Written-only</t>
  </si>
  <si>
    <t>Copy a book in seconds.</t>
  </si>
  <si>
    <t>Linguistics</t>
  </si>
  <si>
    <t>Flawless Brush Discipline</t>
  </si>
  <si>
    <t>Written-only</t>
  </si>
  <si>
    <t>Forge handwriting; render a perfect copy.</t>
  </si>
  <si>
    <t>Letter-Within-A-Letter Technique</t>
  </si>
  <si>
    <t>Hide a message to a specific individual in another written message.</t>
  </si>
  <si>
    <t>Subtle Speech Method</t>
  </si>
  <si>
    <t>One idea conveyed</t>
  </si>
  <si>
    <t>As LWALT, but spoken instead of written.</t>
  </si>
  <si>
    <t>Flowing Elegant Hand</t>
  </si>
  <si>
    <t>Double 9s on written works.</t>
  </si>
  <si>
    <t>Strange Tongue Understanding</t>
  </si>
  <si>
    <t>Interpret one statement in a foreign language, or parse “abstruse language.”</t>
  </si>
  <si>
    <t>Poetic Expression Style</t>
  </si>
  <si>
    <t>Communicate via body language.</t>
  </si>
  <si>
    <t>Sagacious Reading of Intent</t>
  </si>
  <si>
    <t>Automatically sense the Intimacies behind a written work.</t>
  </si>
  <si>
    <t>Mingled Tongue Technique</t>
  </si>
  <si>
    <t>Fuse two languages into a new language that speakers of either tongue can understand.</t>
  </si>
  <si>
    <t>Word-Shield Invocation</t>
  </si>
  <si>
    <t>After using SRoI, raise Resolve by Linguistics/2.</t>
  </si>
  <si>
    <t>Stolen Voice Technique</t>
  </si>
  <si>
    <t>Write in the style of another person.</t>
  </si>
  <si>
    <t>Essence-Laden Missive</t>
  </si>
  <si>
    <t>Mute, Psyche, Written-only</t>
  </si>
  <si>
    <t>Compel the reader to announce the contents of the message.</t>
  </si>
  <si>
    <t>Moving the Unseen Hand</t>
  </si>
  <si>
    <t>Write an anonymous letter, which readers will assume was written by a specific person.</t>
  </si>
  <si>
    <t>Voice-Caging Calligraphy</t>
  </si>
  <si>
    <t>Prevent the reader from repeating the contents of the letter.</t>
  </si>
  <si>
    <t>Single Voice Kata</t>
  </si>
  <si>
    <t>Speak a language that everyone can understand.</t>
  </si>
  <si>
    <t>Vanishing Immersion Style</t>
  </si>
  <si>
    <t>The character's Guile cannot be pierced while she's reading.</t>
  </si>
  <si>
    <t>Discerning Savant's Eye</t>
  </si>
  <si>
    <t>Read faded scripts.</t>
  </si>
  <si>
    <t>Flowing Elegant Hand x2</t>
  </si>
  <si>
    <t>Double 8s on written works.</t>
  </si>
  <si>
    <t>Power-Snaring Image</t>
  </si>
  <si>
    <t>Copy any magic embedded in a document.</t>
  </si>
  <si>
    <t>Flashing Quill Atemi</t>
  </si>
  <si>
    <t>One minute</t>
  </si>
  <si>
    <t>Edit a document without trace.</t>
  </si>
  <si>
    <t>Mind-Swallowing Missive</t>
  </si>
  <si>
    <t>Psyche, Written-only</t>
  </si>
  <si>
    <t>Target forgets all known languages.</t>
  </si>
  <si>
    <t>Cup Boils Over</t>
  </si>
  <si>
    <t>Kill someone who has no sensible Intimacies.</t>
  </si>
  <si>
    <t>Mind-Swallowing Missive, Voice-Caging Calligraphy</t>
  </si>
  <si>
    <t>Twisted Words Technique</t>
  </si>
  <si>
    <t>Psyche</t>
  </si>
  <si>
    <t>Convince someone of the truth of an assertion – but then have them do the opposite of that.</t>
  </si>
  <si>
    <t>Flowing Elegant Hand, Letter-Within-A-Letter Technique, Subtle Speech Method</t>
  </si>
  <si>
    <t>Excellent Emissary's Tongue</t>
  </si>
  <si>
    <t>Learn a new language.</t>
  </si>
  <si>
    <t>Single Voice Kata, Strange Tongue Understanding</t>
  </si>
  <si>
    <t>Perfect Recollection Discipline</t>
  </si>
  <si>
    <t>Maintain a perfect memory of a written work.</t>
  </si>
  <si>
    <t>Swift Sage's Eye</t>
  </si>
  <si>
    <t>One text</t>
  </si>
  <si>
    <t>Read a book at superhuman speed.</t>
  </si>
  <si>
    <t>Mind-Scribing Method</t>
  </si>
  <si>
    <t>Write a book in your miiiiiiiiiiind.</t>
  </si>
  <si>
    <t>Heaven-Drawing Discipline</t>
  </si>
  <si>
    <t>Reduce time required to compose a work, though not the time to write it.</t>
  </si>
  <si>
    <t>Soul-Drawing Pattern</t>
  </si>
  <si>
    <t>Indelible Spoken Script</t>
  </si>
  <si>
    <t>5m (+1wp)</t>
  </si>
  <si>
    <t>Heaven-Drawing Discipline x2</t>
  </si>
  <si>
    <t>Reduce time required by two units to compose, but not write.</t>
  </si>
  <si>
    <t>Perfect Celestial Author</t>
  </si>
  <si>
    <t>Combine Simple Charms on a single work.</t>
  </si>
  <si>
    <t>Unbreakable Fascination Method</t>
  </si>
  <si>
    <t>Hold people spellbound as long as you speak (or as long as they read what you have written).</t>
  </si>
  <si>
    <t>Flowing Elegant Hand x3</t>
  </si>
  <si>
    <t>Double 7s on written works.</t>
  </si>
  <si>
    <t>Heaven-Drawing Discipline x3</t>
  </si>
  <si>
    <t>Reduce time required by three units to compose, but not write.</t>
  </si>
  <si>
    <t>Essence-Lending Method</t>
  </si>
  <si>
    <t>Transfer motes to an ally.</t>
  </si>
  <si>
    <t>Lore</t>
  </si>
  <si>
    <t>Wyld-Dispelling Prana</t>
  </si>
  <si>
    <t>Protect an object or character from Wyld-twisting.</t>
  </si>
  <si>
    <t>Will-Bolstering Method</t>
  </si>
  <si>
    <t>Transfer Willpower to an ally.</t>
  </si>
  <si>
    <t>Chaos-Repelling Pattern</t>
  </si>
  <si>
    <t>Characters within short range are protected from the Wyld.</t>
  </si>
  <si>
    <t>Harmonious Academic Methodology</t>
  </si>
  <si>
    <t>Get ALL the Lore Specialties, and get bonuses when they apply.</t>
  </si>
  <si>
    <t>First Knowledge's Grace</t>
  </si>
  <si>
    <t>Teach the unteachable. Row row, fight da powa.</t>
  </si>
  <si>
    <t>Flowing Mind Prana</t>
  </si>
  <si>
    <t>Spend your XP to train someone else. Roll XP as dice at end of story; recover successes.</t>
  </si>
  <si>
    <t>Bottomless Wellspring Approach</t>
  </si>
  <si>
    <t>Gain bonuses when introducing/challenging facts.</t>
  </si>
  <si>
    <t>Wound-Accepting Technique</t>
  </si>
  <si>
    <t>Accept wounds from an ally.</t>
  </si>
  <si>
    <t>Essence Font Technique</t>
  </si>
  <si>
    <t>Make ELM and WBM Reflexive, with bonuses.</t>
  </si>
  <si>
    <t>Hidden Wisdom Bestowal</t>
  </si>
  <si>
    <t>Hide one lesson inside another.</t>
  </si>
  <si>
    <t>Tireless Learner Method</t>
  </si>
  <si>
    <t>Reroll nonsuccesses when using FMP.</t>
  </si>
  <si>
    <t>Lore-Inducing Concentration</t>
  </si>
  <si>
    <t>Reroll 6s when introducing/challenging facts.</t>
  </si>
  <si>
    <t>Truth-Rendering Gaze</t>
  </si>
  <si>
    <t>Reveal the function of an object.</t>
  </si>
  <si>
    <t>Soul-Light Spreading Discipline</t>
  </si>
  <si>
    <t>MotSE 16</t>
  </si>
  <si>
    <t>Legendary Scholar's Curriculum</t>
  </si>
  <si>
    <t>Use FMP to train many people at once.</t>
  </si>
  <si>
    <t>Selfsame Master Instructor</t>
  </si>
  <si>
    <t>Use FMP to teach spells or Charms.</t>
  </si>
  <si>
    <t>Sacred Relic Understanding</t>
  </si>
  <si>
    <t>Receive a vision of how to use an artifact.</t>
  </si>
  <si>
    <t>Wake the Sleeper</t>
  </si>
  <si>
    <t>Gain Evocations for free.</t>
  </si>
  <si>
    <t>Heaven-Turning Calculations</t>
  </si>
  <si>
    <t>Add non-Charm dice to thinky problems, permanently.</t>
  </si>
  <si>
    <t>Injury-Forcing Technique</t>
  </si>
  <si>
    <t>Push wounds onto a target.</t>
  </si>
  <si>
    <t>Essence-Draining Touch</t>
  </si>
  <si>
    <t>Drain motes from the target.</t>
  </si>
  <si>
    <t>Essence-Twining Method</t>
  </si>
  <si>
    <t>Convert the target's personal motes to peripheral or vice-versa.</t>
  </si>
  <si>
    <t>Force-Draining Whisper</t>
  </si>
  <si>
    <t>Steal damage from an attack through your mystic mumblings.</t>
  </si>
  <si>
    <t>Immanent Solar Glory</t>
  </si>
  <si>
    <t>Regain 1m when you roll a 10 on a Lore roll.</t>
  </si>
  <si>
    <t>Flowing Essence Conversion</t>
  </si>
  <si>
    <t>10m, 3a</t>
  </si>
  <si>
    <t>Reset your anima to dim.</t>
  </si>
  <si>
    <t>Power-Restoring Invocation</t>
  </si>
  <si>
    <t>2i, 3a</t>
  </si>
  <si>
    <t>Burn out your anima, restoring motes to allies.</t>
  </si>
  <si>
    <t>Surging Essence Flow</t>
  </si>
  <si>
    <t>Allow ELM and WBM to be used at range.</t>
  </si>
  <si>
    <t>Order-Affirming Blow</t>
  </si>
  <si>
    <t>Destroy Wyld-twisting effects.</t>
  </si>
  <si>
    <t>Wyld-Shaping Technique</t>
  </si>
  <si>
    <t>TEAR NEW REALITY FROM THE LAUGHING TEETH OF MADNESS.</t>
  </si>
  <si>
    <t>Chaos-Repelling Pattern, Order-Affirming Blow, Truth-Rendering Gaze</t>
  </si>
  <si>
    <t>Hero-Induction Method</t>
  </si>
  <si>
    <t>When using WST, create specialist workers.</t>
  </si>
  <si>
    <t>Wyld Cauldron Mastery</t>
  </si>
  <si>
    <t>When using WST, gain bonus successes.</t>
  </si>
  <si>
    <t>Wyld-Called Weapon</t>
  </si>
  <si>
    <t>Make artifact weapons using WST.</t>
  </si>
  <si>
    <t>Wyld-Forging Focus</t>
  </si>
  <si>
    <t>Skip a roll when using WST.</t>
  </si>
  <si>
    <t>Cloud-Wreathed Scholar</t>
  </si>
  <si>
    <t>Hundred Sages Focus</t>
  </si>
  <si>
    <t>Legend-Spirit Convocation</t>
  </si>
  <si>
    <t>MotSE 17</t>
  </si>
  <si>
    <t>Tome-Rearing Gesture</t>
  </si>
  <si>
    <t>Make a book you thought up using Mind-Scribing Method.</t>
  </si>
  <si>
    <t>Wyld-Shaping Technique, Mind-Scribing Method</t>
  </si>
  <si>
    <t>Power-Awarding Prana</t>
  </si>
  <si>
    <t>Grant Charms you don't know to a character (maybe you!).</t>
  </si>
  <si>
    <t>Essence Font Technique, Selfsame Master Instructor</t>
  </si>
  <si>
    <t>Prophet of Seventeen Cycles</t>
  </si>
  <si>
    <t>Predict the future, granting bonuses to those who follow your predictions and penalties to those who don't.</t>
  </si>
  <si>
    <t>Will-Shattering Illusion</t>
  </si>
  <si>
    <t>Steal Willpower and Initiative by posing a riddle.</t>
  </si>
  <si>
    <t>Chaos-Repelling Pattern, Force-Draining Whisper</t>
  </si>
  <si>
    <t>Surging Inner Fire</t>
  </si>
  <si>
    <t>Recover extra motes.</t>
  </si>
  <si>
    <t>Seal of Infinite Wisdom</t>
  </si>
  <si>
    <t>Boost the effect of ISG to 8s, 9s, and 10s for one roll.</t>
  </si>
  <si>
    <t>Sevenfold Savant Mantle</t>
  </si>
  <si>
    <t>Reduce cost of one use of WST.</t>
  </si>
  <si>
    <t>Power Beyond Reason</t>
  </si>
  <si>
    <t>Gain double-8s on one use of WST.</t>
  </si>
  <si>
    <t>Manse-Raising Method</t>
  </si>
  <si>
    <t>Build a manse using WST.</t>
  </si>
  <si>
    <t>Demiurgic Suspiration</t>
  </si>
  <si>
    <t>Regenerate motes while using WST.</t>
  </si>
  <si>
    <t>All-Knowing Enlightened Sovereign</t>
  </si>
  <si>
    <t>Power Beyond Reason x2</t>
  </si>
  <si>
    <t>Can use again on another phase to get double 7s.</t>
  </si>
  <si>
    <t>God-King's Shrike (Dogstar Ruminations)</t>
  </si>
  <si>
    <t>30m, 1wp</t>
  </si>
  <si>
    <t>Drop a nuke on an enemy nation from your basement. Yes, really.</t>
  </si>
  <si>
    <t>Incalculable Flowing Mind</t>
  </si>
  <si>
    <t>Gain 3wp.</t>
  </si>
  <si>
    <t>Unstoppable Magnus Approach</t>
  </si>
  <si>
    <t>Trade motes and Initiative for Willpower.</t>
  </si>
  <si>
    <t>Incalculable Flowing Mind, Surging Inner Fire</t>
  </si>
  <si>
    <t>Savant of Nine Glories</t>
  </si>
  <si>
    <t>Reduce cost of WST.</t>
  </si>
  <si>
    <t>Ailment-Rectifying Method</t>
  </si>
  <si>
    <t>Grant target bonuses to resist disease.</t>
  </si>
  <si>
    <t>Medicine</t>
  </si>
  <si>
    <t>Flawless Diagnosis Technique</t>
  </si>
  <si>
    <t>Perfectly diagnose an illness.</t>
  </si>
  <si>
    <t>Plague-Banishing Incitation</t>
  </si>
  <si>
    <t>Cure disease immediately.</t>
  </si>
  <si>
    <t>Wound-Mending Care Technique</t>
  </si>
  <si>
    <t>Restore health levels immediately.</t>
  </si>
  <si>
    <t>Wound-Cleansing Meditation</t>
  </si>
  <si>
    <t>Convert target's aggravated damage to lethal.</t>
  </si>
  <si>
    <t>Touch of Blissful Release</t>
  </si>
  <si>
    <t>Negate the target's wound penalties, though target cannot be active.</t>
  </si>
  <si>
    <t>Contagion-Curing Touch</t>
  </si>
  <si>
    <t>Gain bonuses to treat illness, permanently.</t>
  </si>
  <si>
    <t>Instant Treatment Methodology</t>
  </si>
  <si>
    <t>Perform an hour of treatment in seconds.</t>
  </si>
  <si>
    <t>Feit of Imparted Nature</t>
  </si>
  <si>
    <t>Grant temporary -0 health levels.</t>
  </si>
  <si>
    <t>Wound-Banishing Strike</t>
  </si>
  <si>
    <t>Remove a magical crippling injury mid-combat.</t>
  </si>
  <si>
    <t>Body-Purifying Admonitions</t>
  </si>
  <si>
    <t>Cause a poison to disperse after its next interval.</t>
  </si>
  <si>
    <t>Anointment of Miraculous Health</t>
  </si>
  <si>
    <t>Convert aggravated damage, or cure bashing/lethal, instantly.</t>
  </si>
  <si>
    <t>Body-Sculpting Essence Method</t>
  </si>
  <si>
    <t>As ITM, but the patient also recovers on their feet in seconds.</t>
  </si>
  <si>
    <t>Wholeness-Restoring Meditation</t>
  </si>
  <si>
    <t>Restore missing limbs, regrow eyes, or treat madness.</t>
  </si>
  <si>
    <t>Healing Trance Meditation</t>
  </si>
  <si>
    <t>Regenerate motes and willpower, and continue to do while making Medicine rolls.</t>
  </si>
  <si>
    <t>Contagion-Curing Touch, Wholeness-Restoring Meditation</t>
  </si>
  <si>
    <t>Life-Exchanging Prana</t>
  </si>
  <si>
    <t>Spend health levels for motes for Medicine Charms.</t>
  </si>
  <si>
    <t>Anodyne of Celestial Dreaming</t>
  </si>
  <si>
    <t>Remove target's wound penalties; if target is active, doctor takes -1 penalties.</t>
  </si>
  <si>
    <t>Master Chirurgeon Meditation</t>
  </si>
  <si>
    <t>Medicine Excellency is permanently 1m/2 dice.</t>
  </si>
  <si>
    <t>Any Medicine Charm</t>
  </si>
  <si>
    <t>Benison of Celestial Healing</t>
  </si>
  <si>
    <t>Use a Medicine Charm without paying its cost.</t>
  </si>
  <si>
    <t>Life-Sculpting Hands Technique</t>
  </si>
  <si>
    <t>1/scene free full Excellency.</t>
  </si>
  <si>
    <t>Healer's Unerring Hands</t>
  </si>
  <si>
    <t>Reroll non-successes in Medicine.</t>
  </si>
  <si>
    <t>Immaculate Solar Physician</t>
  </si>
  <si>
    <t>1/day, double Medicine successes.</t>
  </si>
  <si>
    <t>Perfect Celestial Chirurgeon</t>
  </si>
  <si>
    <t>1/story, double-7s on a Medicine roll.</t>
  </si>
  <si>
    <t>Time-Halting Flow</t>
  </si>
  <si>
    <t>MotSE 18</t>
  </si>
  <si>
    <t>Dipping Swallow Defense</t>
  </si>
  <si>
    <t>Ignore Defense penalties; gain 1i for parrying.</t>
  </si>
  <si>
    <t>Melee</t>
  </si>
  <si>
    <t>Call the Blade</t>
  </si>
  <si>
    <t>Call your weapon to hand with a successful roll.</t>
  </si>
  <si>
    <t>Nimble Reaving Wind</t>
  </si>
  <si>
    <t>Excellent Strike</t>
  </si>
  <si>
    <t>Gain a success and recurring 1s.</t>
  </si>
  <si>
    <t>One Weapon Two Blows</t>
  </si>
  <si>
    <t>After reducing an enemy from Initiative above yours to Init below yours, make a Reflexive attack.</t>
  </si>
  <si>
    <t>Fire and Stones Strike</t>
  </si>
  <si>
    <t>Add post-soak damage or transfer extra attack successes to a Decisive damage roll.</t>
  </si>
  <si>
    <t>Peony Blossom Technique</t>
  </si>
  <si>
    <t>Spend your anima to make an extra attack.</t>
  </si>
  <si>
    <t>Bulwark Stance</t>
  </si>
  <si>
    <t>Until next turn</t>
  </si>
  <si>
    <t>Ignore Defense penalties for one turn; opponent does reduced damage.</t>
  </si>
  <si>
    <t>Summoning the Loyal Steel</t>
  </si>
  <si>
    <t>Store a weapon in Elsewhere.</t>
  </si>
  <si>
    <t>Arc Shedding Rain Technique</t>
  </si>
  <si>
    <t>War Lion Stance</t>
  </si>
  <si>
    <t>Defend another reflexively.</t>
  </si>
  <si>
    <t>Solar Counterattack</t>
  </si>
  <si>
    <t>Counterattack, Decisive-only</t>
  </si>
  <si>
    <t>Counterattack before damage is rolled against you.</t>
  </si>
  <si>
    <t>Gleaming Sever</t>
  </si>
  <si>
    <t>1m, 1i</t>
  </si>
  <si>
    <t>MotSE 19</t>
  </si>
  <si>
    <t>Guard-Breaking Technique</t>
  </si>
  <si>
    <t>When Defending Other, grant extra Initiative to your charge with a Distract Gambit.</t>
  </si>
  <si>
    <t>Hail-Shattering Practice</t>
  </si>
  <si>
    <t>Attacker loses 1 success for each 1 or 2 rolled.</t>
  </si>
  <si>
    <t>Glorious Solar Saber</t>
  </si>
  <si>
    <t>Summon a magical glowing sword.</t>
  </si>
  <si>
    <t>Rising Sun Slash</t>
  </si>
  <si>
    <t>Add bonus successes if you roll a straight.</t>
  </si>
  <si>
    <t>Calm and Ready Focus</t>
  </si>
  <si>
    <t>Gain 1i when parrying as part of a Defend Other.</t>
  </si>
  <si>
    <t>Iron Raptor Technique</t>
  </si>
  <si>
    <t>Mute, Uniform</t>
  </si>
  <si>
    <t>Make a Melee attack at Medium range.</t>
  </si>
  <si>
    <t>Call the Blade, Excellent Strike</t>
  </si>
  <si>
    <t>Sandstorm-Wind Attack</t>
  </si>
  <si>
    <t>5m, 2i</t>
  </si>
  <si>
    <t>Make a Decisive attack at Short range, ignoring hardness and cover.</t>
  </si>
  <si>
    <t>Edge of Morning Sunlight</t>
  </si>
  <si>
    <t>Roll Decisive damage dice against Creatures of Darkness on a hit, even if that hit was Withering(!).</t>
  </si>
  <si>
    <t>Stark Truth of Steel Method</t>
  </si>
  <si>
    <t>2m, 1i</t>
  </si>
  <si>
    <t>Agile Dragonfly Blade</t>
  </si>
  <si>
    <t>Treat your Initiative as being three higher for the purposes of OWTB.</t>
  </si>
  <si>
    <t>Iron Whirlwind Attack</t>
  </si>
  <si>
    <t>Make a big magical flurry. Can chain off of PBT.</t>
  </si>
  <si>
    <t>Fivefold Bulwark Stance</t>
  </si>
  <si>
    <t>Ignore “certain” penalties to Defense.</t>
  </si>
  <si>
    <t>Heavenly Guardian Defense</t>
  </si>
  <si>
    <t>Perilous, Decisive-only</t>
  </si>
  <si>
    <t>Parry the unparryable.</t>
  </si>
  <si>
    <t>Unassailable Guardian Posture</t>
  </si>
  <si>
    <t>Attacks may not be applied to the character you're defending.</t>
  </si>
  <si>
    <t>Ready in Eight Directions Stance</t>
  </si>
  <si>
    <t>Counterattack every attack for the next round.</t>
  </si>
  <si>
    <t>Foe-Cleaving Focus</t>
  </si>
  <si>
    <t>Gain 1m for every 10 rolled when using RSS.</t>
  </si>
  <si>
    <t>Hungry Tiger Technique</t>
  </si>
  <si>
    <t>Dual, Perilous</t>
  </si>
  <si>
    <t>Do extra damage to a Crashed opponent.</t>
  </si>
  <si>
    <t>Invincible Fury of the Dawn</t>
  </si>
  <si>
    <t>Gain extra attacks with IWA.</t>
  </si>
  <si>
    <t>Perfect Strike Discipline</t>
  </si>
  <si>
    <t>Free full Excellency.</t>
  </si>
  <si>
    <t>Dipping Swallow Defense, Excellent Strike</t>
  </si>
  <si>
    <t>Flashing Edge of Dawn</t>
  </si>
  <si>
    <t>Counterattack, Withering-only</t>
  </si>
  <si>
    <t>Make a Withering counterattack, turning any stolen damage into Decisive dice.</t>
  </si>
  <si>
    <t>One Weapon Two Blows, Solar Counterattack</t>
  </si>
  <si>
    <t>Fervent Blow</t>
  </si>
  <si>
    <t>Reflexively Clash with an attack.</t>
  </si>
  <si>
    <t>Over-and-Under Method</t>
  </si>
  <si>
    <t>Combine FEoD and FB.</t>
  </si>
  <si>
    <t>Immortal Blade Triumphant</t>
  </si>
  <si>
    <t>Extra damage on all attacks for the rest of the scene.</t>
  </si>
  <si>
    <t>Corona of Radiance</t>
  </si>
  <si>
    <t>Raise defense against creatures of darkness; burn them if they touch you.</t>
  </si>
  <si>
    <t>Sharp Light of Judgment Stance</t>
  </si>
  <si>
    <t>Gain extra damage against creatures of darkness; treat people you hate as creatures of darkness.</t>
  </si>
  <si>
    <t>Blazing Solar Bolt</t>
  </si>
  <si>
    <t>Shoot a bolt of energy at an enemy; works better against creatures of darkness.</t>
  </si>
  <si>
    <t>Victorious Wreath (Against the World Stance)</t>
  </si>
  <si>
    <t>6m, 1wp (+1i/rnd)</t>
  </si>
  <si>
    <t>Fivefold Bulwark Stance, Ready in Eight Directions Stance</t>
  </si>
  <si>
    <t>Whirlwind-Tempest Deflection</t>
  </si>
  <si>
    <t>Flashing Edge of Dawn, Heavenly Guardian Defense</t>
  </si>
  <si>
    <t>Shattering Clash</t>
  </si>
  <si>
    <t>MotSE 20</t>
  </si>
  <si>
    <t>Omniscient Focus Attack</t>
  </si>
  <si>
    <t>Decisive-only, clash</t>
  </si>
  <si>
    <t>MotSE 21</t>
  </si>
  <si>
    <t>All-Sundering Strike</t>
  </si>
  <si>
    <t>Clash</t>
  </si>
  <si>
    <t>Fervent Blow, Hail-Shattering Practice</t>
  </si>
  <si>
    <t>Divine Executioner Stance</t>
  </si>
  <si>
    <t>6m(+1m)</t>
  </si>
  <si>
    <t>Heaven Sword Flash</t>
  </si>
  <si>
    <t>Decisive-only, Perilous</t>
  </si>
  <si>
    <t>Decisively strike all opponents at close range.</t>
  </si>
  <si>
    <t>Circle of Bright Reaving</t>
  </si>
  <si>
    <t>Withering-only, Perilous</t>
  </si>
  <si>
    <t>If you kill anyone with HSF, make a withering strike against all opponents at close range. If you Crash anyone, you can pop HSF again.</t>
  </si>
  <si>
    <t>Protection of Celestial Bliss</t>
  </si>
  <si>
    <t>When you use HGD, accumulate extra Initiative for later uses of HGD.</t>
  </si>
  <si>
    <t>Spirit-Detecting Glance</t>
  </si>
  <si>
    <t>See spirits.</t>
  </si>
  <si>
    <t>Occult</t>
  </si>
  <si>
    <t>Uncanny Perception Technique</t>
  </si>
  <si>
    <t>A mental alarm goes off when there's a spirit nearby.</t>
  </si>
  <si>
    <t>Spirit-Cutting Attack</t>
  </si>
  <si>
    <t>Strike a spirit.</t>
  </si>
  <si>
    <t>Spirit-Manifesting Word</t>
  </si>
  <si>
    <t>Allow a spirit ally to materialize for 1m.</t>
  </si>
  <si>
    <t>Keen Unnatural Eye</t>
  </si>
  <si>
    <t>Permanent bonus dice on attempts to investigate or follow spirits.</t>
  </si>
  <si>
    <t>Spirit-Draining Stance</t>
  </si>
  <si>
    <t>Do extra damage to spirits for the scene.</t>
  </si>
  <si>
    <t>Ghost-Eating Technique</t>
  </si>
  <si>
    <t>Do aggravated damage to spirits, and steal motes from them. Permanently destroy spirits and, uh, imordials-Pray. (Shhh, don't mention them by name!)</t>
  </si>
  <si>
    <t>Uncanny Shroud Defense</t>
  </si>
  <si>
    <t>An attack that would kill you doesn't. You need to heal before using this again, though.</t>
  </si>
  <si>
    <t>Ancient Tongue Understanding</t>
  </si>
  <si>
    <t>Speak Old Realm and other spirit language. Bonus successes to shaping actions for the scene(!).</t>
  </si>
  <si>
    <t>Terrestrial Circle Sorcery</t>
  </si>
  <si>
    <t>Terrestrial Circle Sorcery.</t>
  </si>
  <si>
    <t>Ivory Circle Necromancy</t>
  </si>
  <si>
    <t>Phantom-Seizing Strike</t>
  </si>
  <si>
    <t>An immaterial enemy becomes material when you strike him.</t>
  </si>
  <si>
    <t>Spirit-Slaying Stance</t>
  </si>
  <si>
    <t>Scenelong bonus dice to attacks vs. spirits. Very cheap Infinite Occult Mastery.</t>
  </si>
  <si>
    <t>Supernal Control Method</t>
  </si>
  <si>
    <t>Free full Occult Excellency.</t>
  </si>
  <si>
    <t>Spirit-Repelling Diagram</t>
  </si>
  <si>
    <t>Spirits at short range must materialize or retreat.</t>
  </si>
  <si>
    <t>Breath-Drinker Method</t>
  </si>
  <si>
    <t>Steal motes equal to damage done to a spirit.</t>
  </si>
  <si>
    <t>Nine Specters Ban</t>
  </si>
  <si>
    <t>Immaterial beings must pay Willpower to attack you.</t>
  </si>
  <si>
    <t>Spirit-Repelling Diagram, Uncanny Shroud Defense</t>
  </si>
  <si>
    <t>Spirit-Caging Mandala</t>
  </si>
  <si>
    <t>Trap and materialize a spirit for a few rounds.</t>
  </si>
  <si>
    <t>Material Exegesis Prana</t>
  </si>
  <si>
    <t>Materialize several spirit allies.</t>
  </si>
  <si>
    <t>Dark-Minder's Observances</t>
  </si>
  <si>
    <t>Learn several thaumaturgical rituals. Er, what's a thaumaturgical ritual?</t>
  </si>
  <si>
    <t>All-Encompassing Sorcerer's Sight</t>
  </si>
  <si>
    <t>Detect shaping actions, sorcery, Evocations, and spirit sanctums for one instant.</t>
  </si>
  <si>
    <t>Carnal Spirit Rending</t>
  </si>
  <si>
    <t>Temporarily absorb the powers of a spirit killed via GET.</t>
  </si>
  <si>
    <t>Burning Exorcism Technique</t>
  </si>
  <si>
    <t>Force a spirit or spiritual disease(?) from its host.</t>
  </si>
  <si>
    <t>Six Eternities' Travail</t>
  </si>
  <si>
    <t>MotSE 22</t>
  </si>
  <si>
    <t>Celestial Circle Sorcery</t>
  </si>
  <si>
    <t>Celestial Circle Sorcery.</t>
  </si>
  <si>
    <t>Burning Eye of the Deliverer</t>
  </si>
  <si>
    <t>Notice disguises and shapeshifting with AESS.</t>
  </si>
  <si>
    <t>Soul Projection Method</t>
  </si>
  <si>
    <t>Spiritually enter another's body to do battle with possessing forces (or to inflict possessing forces on the target).</t>
  </si>
  <si>
    <t>Wyld-Binding Prana</t>
  </si>
  <si>
    <t>SCM works on unshaped fair folk and similar beings.</t>
  </si>
  <si>
    <t>Spirit-Draining Mudra</t>
  </si>
  <si>
    <t>Fuel your Charms and spells with motes stolen from a spirit trapped via SCM.</t>
  </si>
  <si>
    <t>Demon-Compelling Noose</t>
  </si>
  <si>
    <t>Gain social influence bonuses against a spirit trapped via SCM.</t>
  </si>
  <si>
    <t>All Souls Benediction</t>
  </si>
  <si>
    <t>Spirits to an enormous distance are forced to materialize and remain material.</t>
  </si>
  <si>
    <t>Gloaming Eye Understanding</t>
  </si>
  <si>
    <t>Commit motes to learn spirit Charms.</t>
  </si>
  <si>
    <t>Anima-Suffused Spirit</t>
  </si>
  <si>
    <t>1m+2m,1a/hl</t>
  </si>
  <si>
    <t>What Light Reveals (Living Specter's Flame)</t>
  </si>
  <si>
    <t>Sorcerer's Burning Chakra</t>
  </si>
  <si>
    <t>When at full anima, AESS automatically activates.</t>
  </si>
  <si>
    <t>Immortal Soul Vigil</t>
  </si>
  <si>
    <t>When using SPM, detect signs of past spiritual predation; come to subject's aid if such predation recurs.</t>
  </si>
  <si>
    <t>Spirit-Shredding Exorcism</t>
  </si>
  <si>
    <t>Reduce Essence of a target trapped via SCM.</t>
  </si>
  <si>
    <t>Spirit-Drawing Oculus</t>
  </si>
  <si>
    <t>1wp, 3a</t>
  </si>
  <si>
    <t>Spend your anima to gather motes to spend on thinky-actions.</t>
  </si>
  <si>
    <t>Ephemeral Induction Technique</t>
  </si>
  <si>
    <t>20m, 1wp</t>
  </si>
  <si>
    <t>Create a spirit.</t>
  </si>
  <si>
    <t>Carnal Spirit Rending, Gloaming Eye Understanding, Wyld-Binding Prana</t>
  </si>
  <si>
    <t>Solar Circle Sorcery</t>
  </si>
  <si>
    <t>Solar Circle Sorcery.</t>
  </si>
  <si>
    <t>Respect-Commanding Attitude</t>
  </si>
  <si>
    <t>One Performance action</t>
  </si>
  <si>
    <t>People must pay WP to leave or interrupt your performance.</t>
  </si>
  <si>
    <t>Perform.</t>
  </si>
  <si>
    <t>Masterful Performance Exercise</t>
  </si>
  <si>
    <t>Bonus success + recurring 1s.</t>
  </si>
  <si>
    <t>Impassioned Orator Technique</t>
  </si>
  <si>
    <t>Double-9s, on oratory.</t>
  </si>
  <si>
    <t>Perfect Harmony Technique</t>
  </si>
  <si>
    <t>Double-9s, on music. Hang on, that seems familiar…</t>
  </si>
  <si>
    <t>Graceful Reed Dancing</t>
  </si>
  <si>
    <t>Gain double-9s while dancing.</t>
  </si>
  <si>
    <t>Cunning Mimicry Technique</t>
  </si>
  <si>
    <t>Mimic a voice perfectly. For ten seconds, after an hour of warming up.</t>
  </si>
  <si>
    <t>Thousand Courtesan Ways</t>
  </si>
  <si>
    <t>Mood-Inducing Music</t>
  </si>
  <si>
    <t>One song</t>
  </si>
  <si>
    <t>Grant or remove dice to attempts to create social influence, depending on whether it fits with the mood of your music.</t>
  </si>
  <si>
    <t>Battle-Dancer Method</t>
  </si>
  <si>
    <t>Add (Performance/2) to your Defense.</t>
  </si>
  <si>
    <t>Shining Expression Style</t>
  </si>
  <si>
    <t>Your dance inspires people to talk about their Ties.</t>
  </si>
  <si>
    <t>Voice-Hurling Method</t>
  </si>
  <si>
    <t>Ventriloquism.</t>
  </si>
  <si>
    <t>Splendid Magpie Approach</t>
  </si>
  <si>
    <t>Mimic an animal.</t>
  </si>
  <si>
    <t>Celestial Bliss Trick</t>
  </si>
  <si>
    <t>Defining Tie of Lust. (Essence) auto-successes. “World-shaking climax.” … Stay classy, Exalted.</t>
  </si>
  <si>
    <t>Soul-Firing Performance</t>
  </si>
  <si>
    <t>Inflict emotion on a group; all those affected reconsider a past decision in that emotional context.</t>
  </si>
  <si>
    <t>Most Excellent Mockingbird</t>
  </si>
  <si>
    <t>Mimic a voice perfectly for a scene.</t>
  </si>
  <si>
    <t>Stillness-Drawing Meditation</t>
  </si>
  <si>
    <t>Recover motes when you influence a group.</t>
  </si>
  <si>
    <t>Phantom-Conjuring Performance</t>
  </si>
  <si>
    <t>Create illustrative illusions.</t>
  </si>
  <si>
    <t>Masterful Performance Exercise, Respect-Commanding Attitude</t>
  </si>
  <si>
    <t>Fury Inciting Speech</t>
  </si>
  <si>
    <t>Incite a mob to action.</t>
  </si>
  <si>
    <t>Heart-Compelling Method</t>
  </si>
  <si>
    <t>Appeal to an emotionally-charged Intimacy, creating Storyteller-defined action.</t>
  </si>
  <si>
    <t>Master Thespian Style</t>
  </si>
  <si>
    <t>Gain +1 Guile as long as you stay in character. Characters who fail to pierce your Guile read Intimacies for the character you're playing.</t>
  </si>
  <si>
    <t>Divine Instrument</t>
  </si>
  <si>
    <t>1m or 2m</t>
  </si>
  <si>
    <t>MotSE 23</t>
  </si>
  <si>
    <t>Drama-Fueling Ardor</t>
  </si>
  <si>
    <t>MotSE 24</t>
  </si>
  <si>
    <t>Dogmatic Contagion Discipline</t>
  </si>
  <si>
    <t>On inspiring a crowd, grant bonus dice to those affected.</t>
  </si>
  <si>
    <t>Battle Anthem (of the Solar Exalted)</t>
  </si>
  <si>
    <t>Grant bonus dice to battle groups.</t>
  </si>
  <si>
    <t>Plectral Harbinger's Approach</t>
  </si>
  <si>
    <t>Grant bonus dice to a social influence.</t>
  </si>
  <si>
    <t>Soul-Stirring Cantata</t>
  </si>
  <si>
    <t>Allies regenerate extra motes while listening to your music.</t>
  </si>
  <si>
    <t>Winding Sinuous Motion</t>
  </si>
  <si>
    <t>Reduce target's Resolve or Guile by 2 vs. your next social influence.</t>
  </si>
  <si>
    <t>Trance of Fugue Vision</t>
  </si>
  <si>
    <t>Gain motes for rolling 10s or attempting performance, but only with scenelong Charms up.</t>
  </si>
  <si>
    <t>Penultimate Unity of Form</t>
  </si>
  <si>
    <t>One Performance Action</t>
  </si>
  <si>
    <t>Non-supplemental Performance Charms can be used with other performance types.</t>
  </si>
  <si>
    <t>Soul-Bracing Momentous Power</t>
  </si>
  <si>
    <t>Spend ~25% of your Willpower to make an influence roll more successful and harder to resist.</t>
  </si>
  <si>
    <t>Memory-Reweaving Discipline</t>
  </si>
  <si>
    <t>A group accepts a false memory. Announcing “Lelouch vi Britannia commands you!” optional.</t>
  </si>
  <si>
    <t>Demon Wracking Shout</t>
  </si>
  <si>
    <t>Vaporize creatures of darkness to long range with an extremely potent Decisive.</t>
  </si>
  <si>
    <t>Infectious Zealotry Approach</t>
  </si>
  <si>
    <t>Convince another character to attempt social influence now, forgoing all other purposes.</t>
  </si>
  <si>
    <t>Heroism-Encouraging Ballad</t>
  </si>
  <si>
    <t>Either the Solar and an ally are immune to fear, or a larger group (or battle group) gain courage bonuses.</t>
  </si>
  <si>
    <t>Monk-Seducing Demon Dance</t>
  </si>
  <si>
    <t>Inspire characters to lust after or admire you.</t>
  </si>
  <si>
    <t>Thousand Courtesan Ways, Winding Sinuous Motion</t>
  </si>
  <si>
    <t>Seventeen Cycles Symphony</t>
  </si>
  <si>
    <t>Heart-Compelling Method, Plectral Harbinger's Approach</t>
  </si>
  <si>
    <t>Divinely-Inspired Performance</t>
  </si>
  <si>
    <t>Seven Thunders Voice</t>
  </si>
  <si>
    <t>5m, 1wp (6m, 1wp)</t>
  </si>
  <si>
    <t>Unmatched Showmanship Style</t>
  </si>
  <si>
    <t>1/scene, free full muted Excellency.</t>
  </si>
  <si>
    <t>Memory-Reweaving Discipline x2</t>
  </si>
  <si>
    <t>May only target a single character.</t>
  </si>
  <si>
    <t>Soul Voice</t>
  </si>
  <si>
    <t>1/day, for the next performance, your Performance Charms cost no motes.</t>
  </si>
  <si>
    <t>Pivotal Encore Performance</t>
  </si>
  <si>
    <t>1wp, 1lhl</t>
  </si>
  <si>
    <t>Reset USS and SV.</t>
  </si>
  <si>
    <t>Harmonious Presence Meditation</t>
  </si>
  <si>
    <t>Gain bonus dice to social rolls for a scene; social Charms are 1m cheaper.</t>
  </si>
  <si>
    <t>Presence</t>
  </si>
  <si>
    <t>Listener-Swaying Argument</t>
  </si>
  <si>
    <t>Gain bonuses to Instill or Persuade – bigger bonuses, if the target boosts his Resolve.</t>
  </si>
  <si>
    <t>Tiger's Dread Symmetry</t>
  </si>
  <si>
    <t>Permanent bonus to Presence and intimidate. With MRP, auto-intimidate anyone who tries to ambush you.</t>
  </si>
  <si>
    <t>Poised Lion Attitude</t>
  </si>
  <si>
    <t>MotSE 25</t>
  </si>
  <si>
    <t>Excellent Friend Approach</t>
  </si>
  <si>
    <t>Anyone with Defining Ties to you will perform inconvenient tasks without a roll.</t>
  </si>
  <si>
    <t>Harmonious Presence Meditation, Listener-Swaying Argument</t>
  </si>
  <si>
    <t>Impassioned Discourse Technique</t>
  </si>
  <si>
    <t>Gain bonuses to persuasion in line with your Intimacies.</t>
  </si>
  <si>
    <t>Majestic Radiant Presence</t>
  </si>
  <si>
    <t>Enemies must pay 1wp the first time they speak or act against you.</t>
  </si>
  <si>
    <t>Threefold Magnetic Ardor</t>
  </si>
  <si>
    <t>Turn your high-Appearance bonus dice into bonus successes.</t>
  </si>
  <si>
    <t>Empowering Shout</t>
  </si>
  <si>
    <t>Grant an ally +1 to one Attribute and one Ability.</t>
  </si>
  <si>
    <t>Underling-Promoting Touch</t>
  </si>
  <si>
    <t>Anyone with Intimacies for the Solar also has Intimacies for the target; the target can act with the Solar's authority.</t>
  </si>
  <si>
    <t>Awakened Carnal Demiurge</t>
  </si>
  <si>
    <t>Increase your Appearance by 1; lower the target's Resolve if this is seduction.</t>
  </si>
  <si>
    <t>Enemy-Castigating Solar Judgment</t>
  </si>
  <si>
    <t>A Decisive attack on creatures of darkness does agg, or a social influence attempt lowers their resolve. Treat people you hate as CoDs, for this one attack.</t>
  </si>
  <si>
    <t>Impassioned Discourse Technique, Majestic Radiant Presence</t>
  </si>
  <si>
    <t>Fulminating Word</t>
  </si>
  <si>
    <t>Increase the cost of a Decision Point (i.e., reject successful Persuade) by 1wp.</t>
  </si>
  <si>
    <t>Authority-Radiating Stance</t>
  </si>
  <si>
    <t>Allies to Medium range are immune to fear penalties. Have we seen fear penalties, so far?</t>
  </si>
  <si>
    <t>Terrifying Apparition of Glory</t>
  </si>
  <si>
    <t>Threaten everyone out to Long range. Also, inflict a fear penalty on battle groups – well, that answers that.</t>
  </si>
  <si>
    <t>Blazing Glorious Icon</t>
  </si>
  <si>
    <t>Bonus dice to threaten, persuade, or instill.</t>
  </si>
  <si>
    <t>Mind-Wiping Gaze</t>
  </si>
  <si>
    <t>Target forgets one piece of social influence he was about to carry out.</t>
  </si>
  <si>
    <t>Hypnotic Tongue Technique</t>
  </si>
  <si>
    <t>Psyche, Mute</t>
  </si>
  <si>
    <t>Program the target with a series of short commands. Really wishing I hadn't made a Code Geass joke already.</t>
  </si>
  <si>
    <t>Mind-Wiping Gaze, Fulminating Word</t>
  </si>
  <si>
    <t>Worshipful Lackey Acquisition</t>
  </si>
  <si>
    <t>On succeeding at a major task, your enemies must grovel before you for the next few days.</t>
  </si>
  <si>
    <t>Prophet-Uplifting Evocation</t>
  </si>
  <si>
    <t>Grant a follower motes and a Resolve bonus to act as your prophet.</t>
  </si>
  <si>
    <t>Shedding Infinite Radiance</t>
  </si>
  <si>
    <t>Grant three bonus successes to a follower.</t>
  </si>
  <si>
    <t>Rose-Lipped Seduction Style</t>
  </si>
  <si>
    <t>Double-9s on seduction. Seduce even people who can't be seduced.</t>
  </si>
  <si>
    <t>Holy Touch</t>
  </si>
  <si>
    <t>God-Heeling Gesture</t>
  </si>
  <si>
    <t>Unnerving Solar Presence</t>
  </si>
  <si>
    <t>MotSE 26</t>
  </si>
  <si>
    <t>Crowned King of Eternity</t>
  </si>
  <si>
    <t>1/scene, free Presence, Performance, or Socialize Excellency.</t>
  </si>
  <si>
    <t>Favor-Conferring Prana</t>
  </si>
  <si>
    <t>As per ES, but stacking with that bonus and of Indefinite duration.</t>
  </si>
  <si>
    <t>Empowering Shout, Underling-Promoting Touch</t>
  </si>
  <si>
    <t>Countenance of Vast Wrath</t>
  </si>
  <si>
    <t>Burn your anima for extra Intimidation dice. Enemies who don't attack you lose 1i/turn.</t>
  </si>
  <si>
    <t>Voice-Empowering Aspect (Aspect-Imbued Voice)</t>
  </si>
  <si>
    <t>6m (1m, 1wp)</t>
  </si>
  <si>
    <t>Divinity-Conferring Touch (Celestial Exaltation Method)</t>
  </si>
  <si>
    <t>MotSE 27</t>
  </si>
  <si>
    <t>Ox-Body Technique</t>
  </si>
  <si>
    <t>Extra health levels.</t>
  </si>
  <si>
    <t>Resistan.</t>
  </si>
  <si>
    <t>Whirlwind Armor-Donning Prana</t>
  </si>
  <si>
    <t>Put on armor in a handful of turns. Er, how long does it take normally?</t>
  </si>
  <si>
    <t>Armed and Ready Discipline</t>
  </si>
  <si>
    <t>Durability of Oak Meditation</t>
  </si>
  <si>
    <t>One tick</t>
  </si>
  <si>
    <t>4 Hardness, -2 damage to all attacks for one tick.</t>
  </si>
  <si>
    <t>Spirit Strengthens the Skin</t>
  </si>
  <si>
    <t>1m/soak or 2m/sux</t>
  </si>
  <si>
    <t>Withering-only</t>
  </si>
  <si>
    <t>Post-hit soak booster. Upgrades to remove damage successes.</t>
  </si>
  <si>
    <t>Body-Mending Meditation</t>
  </si>
  <si>
    <t>Heal fast. (Recommended with lots of OBT.)</t>
  </si>
  <si>
    <t>Iron Skin Concentration</t>
  </si>
  <si>
    <t>Instant or Indefinite</t>
  </si>
  <si>
    <t>Soak unsoakable withering damage; against a Decisive attack, create extra health levels.</t>
  </si>
  <si>
    <t>Front-Line Warrior's Stamina</t>
  </si>
  <si>
    <t>Gain [~.25*your health levels]i.</t>
  </si>
  <si>
    <t>Armored Scout's Invigoration</t>
  </si>
  <si>
    <t>Once your armor is on, its Mobility penalty is 0.</t>
  </si>
  <si>
    <t>Poison-Resisting Meditation</t>
  </si>
  <si>
    <t>Scenelong bonus dice vs. poison.</t>
  </si>
  <si>
    <t>Essence-Gathering Temper</t>
  </si>
  <si>
    <t>1i</t>
  </si>
  <si>
    <t>Perilous, Withering-only</t>
  </si>
  <si>
    <t>When struck by a Withering attack, pay 1i to recover (damage dice/2)m.</t>
  </si>
  <si>
    <t>Hauberk-Summoning Gesture</t>
  </si>
  <si>
    <t>Store your armor in Elsewhere.</t>
  </si>
  <si>
    <t>Diamond-Body Prana</t>
  </si>
  <si>
    <t>Become immune to minor scenery damage, from brambles(?) to bonfires. Gain soak or hardness. Can't be used in armor.</t>
  </si>
  <si>
    <t>Iron Kettle Body</t>
  </si>
  <si>
    <t>Halve (or more) post-soak damage of a Withering attack.</t>
  </si>
  <si>
    <t>Illness-Resisting Meditation</t>
  </si>
  <si>
    <t>Bonus successes vs. illness.</t>
  </si>
  <si>
    <t>Willpower-Enhancing Spirit</t>
  </si>
  <si>
    <t>1/fight, when struck by a Decisive, pay 2i to gain 1wp.</t>
  </si>
  <si>
    <t>Adamant Skin Technique</t>
  </si>
  <si>
    <t>Apply soak to a Decisive attack(!). Perfect soak vs. uncountable damage.</t>
  </si>
  <si>
    <t>Diamond-Body Prana, Iron Kettle Body</t>
  </si>
  <si>
    <t>Tiger Warrior's Endurance</t>
  </si>
  <si>
    <t>1/fight, heal when you recover from Crash.</t>
  </si>
  <si>
    <t>Body-Mending Meditation, Front-Line Warrior's Stamina</t>
  </si>
  <si>
    <t>Battle Fury Focus</t>
  </si>
  <si>
    <t>Go into a berserk rage. Gain +1 die to combat pools; reduce wound penalties by 1.</t>
  </si>
  <si>
    <t>Glorious Solar Plate</t>
  </si>
  <si>
    <t>Summon magical glowing sun-armor. (Still not a technique!)</t>
  </si>
  <si>
    <t>Wound-Knitting Exercise</t>
  </si>
  <si>
    <t>Until fully healed</t>
  </si>
  <si>
    <t>Heal your -0 health levels gradually, but in combat time.</t>
  </si>
  <si>
    <t>Unbreakable Warrior's Mastery</t>
  </si>
  <si>
    <t>Reduce the penalty and duration of a crippling attack. (What's a crippling attack?)</t>
  </si>
  <si>
    <t>Ruin-Abasing Shrug</t>
  </si>
  <si>
    <t>1/scene, force attacker to reroll successful damage dice.</t>
  </si>
  <si>
    <t>Immunity to Everything Technique</t>
  </si>
  <si>
    <t>Gain immunity to any poison or disease you've encountered before, and resistance to the rest.</t>
  </si>
  <si>
    <t>Fury-Fed Ardor</t>
  </si>
  <si>
    <t>When struck by a Decisive attack, gain (half the non-successful damage dice)i.</t>
  </si>
  <si>
    <t>Bloodthirsty Sword-Dancer Spirit</t>
  </si>
  <si>
    <t>While under BFF, go into a more-berserk (berserker?) rage. Gain +3 dice to combat pools; ignore wound penalties; recover 1m/turn.</t>
  </si>
  <si>
    <t>Fortress-Body Discipline</t>
  </si>
  <si>
    <t>MotSE 28</t>
  </si>
  <si>
    <t>Aegis of Invincible Might</t>
  </si>
  <si>
    <t>Gain 20 Hardness, bonus soak, and post-soak damage negation, but only as long as you make big attacks every turn.</t>
  </si>
  <si>
    <t>Master Horseman's Techniques</t>
  </si>
  <si>
    <t>Gain a number of minor mount-enhancing Abilities – prevent fatigue, call it to you, etc.</t>
  </si>
  <si>
    <t>Ride</t>
  </si>
  <si>
    <t>Flashing Thunderbolt Steed</t>
  </si>
  <si>
    <t>Mount resists fatigue, gains a movement success, and can use Graceful Crane Stance/Monkey Leap Technique.</t>
  </si>
  <si>
    <t>Seasoned Beast-Rider's Approach</t>
  </si>
  <si>
    <t>Your mount gains its own move and attack actions, as well as its own Initiative track.</t>
  </si>
  <si>
    <t>Elusive Mount Technique</t>
  </si>
  <si>
    <t>Reflexively Disengage while you are mounted.</t>
  </si>
  <si>
    <t>Wind-Racing Essence Infusion</t>
  </si>
  <si>
    <t>Your mount moves at greater speeds while outside combat. (How fast does it normally move, outside combat?)</t>
  </si>
  <si>
    <t>Single Spirit Method</t>
  </si>
  <si>
    <t>Mount can rise from prone for 1m.</t>
  </si>
  <si>
    <t>Worthy Mount Technique</t>
  </si>
  <si>
    <t>Your mount can reflexively Defend Other on you.</t>
  </si>
  <si>
    <t>Mount Preservation Method</t>
  </si>
  <si>
    <t>Spend your health levels on behalf of your mount, at a reduced rate.</t>
  </si>
  <si>
    <t>Storm-Racing Destrier</t>
  </si>
  <si>
    <t>One Day</t>
  </si>
  <si>
    <t>Flashing Thunderbolt Steed, Hardship-Surviving Mendicant Spirit</t>
  </si>
  <si>
    <t>Harmonious Tacking Technique</t>
  </si>
  <si>
    <t>Tack and bard a mount in 1-4 rounds.</t>
  </si>
  <si>
    <t>Immortal Rider's Advantage</t>
  </si>
  <si>
    <t>Transfer half your Initiative to your mount, or vice-versa.</t>
  </si>
  <si>
    <t>Untouchable Horseman's Attitude</t>
  </si>
  <si>
    <t>Automatically succeed at a Disengage as long as only one enemy is at close range.</t>
  </si>
  <si>
    <t>Immortal Charger's Gallop</t>
  </si>
  <si>
    <t>Convert mount's speed bonus to successes.</t>
  </si>
  <si>
    <t>Saddle-Staying Courses</t>
  </si>
  <si>
    <t>Recover instantly from an unhorse Gambit.</t>
  </si>
  <si>
    <t>Rousing Backlash Assault</t>
  </si>
  <si>
    <t>While using WMT and SBR, your mount may Decisively counterattack for attacks on you.</t>
  </si>
  <si>
    <t>Woe and Storm Evasion</t>
  </si>
  <si>
    <t>Your mount (barely) avoids Crash or death, as long as it had at least 2i or 2 HLs to begin with.</t>
  </si>
  <si>
    <t>Supernal Lash Discipline</t>
  </si>
  <si>
    <t>Double mount's speed for the scene.</t>
  </si>
  <si>
    <t>Speed-Fury Focus</t>
  </si>
  <si>
    <t>ICG can be used to enhance a Join Battle roll.</t>
  </si>
  <si>
    <t>Inexhaustible Destrier's Gait</t>
  </si>
  <si>
    <t>Your mount ignores wound penalties.</t>
  </si>
  <si>
    <t>Coursing Firebolt Flash</t>
  </si>
  <si>
    <t>Recurring 1s on a mounted movement roll; leave a trail of bonfire flames in your wake.</t>
  </si>
  <si>
    <t>Horse-Stealing Leap</t>
  </si>
  <si>
    <t>Unhorse someone and steal his mount.</t>
  </si>
  <si>
    <t>Horse-Healing Technique</t>
  </si>
  <si>
    <t>Over a scene of treatment, absorb and reduce your mount's wounds.</t>
  </si>
  <si>
    <t>Resilience of the Chosen Mount</t>
  </si>
  <si>
    <t>An attack on your mount loses 1 damage per 1 or 2 rolled.</t>
  </si>
  <si>
    <t>Wrathful Mount Invigoration</t>
  </si>
  <si>
    <t>Your mount gains 1i/turn, plus bonuses when you outrace an enemy.</t>
  </si>
  <si>
    <t>Phantom Steed</t>
  </si>
  <si>
    <t>Summon an Essence-horse. But it's an expression of skill, and no one would try to label this a… yeah, you get the joke.</t>
  </si>
  <si>
    <t>Hero Rides Away</t>
  </si>
  <si>
    <t>Ride off into the sunset. Recover motes and Willpower, and remove a point of Limit.</t>
  </si>
  <si>
    <t>Phantom Rider's Approach</t>
  </si>
  <si>
    <t>If someone approaches you after a Disengage, retreat two range bands.</t>
  </si>
  <si>
    <t>Fierce Charger's Pulse</t>
  </si>
  <si>
    <t>For each 10 the enemy rolls, gain 1m for use on Ride Charms next turn.</t>
  </si>
  <si>
    <t>Grizzled Cataphract's Way</t>
  </si>
  <si>
    <t>Substitute Ride for Awarenesss in Join Battle.</t>
  </si>
  <si>
    <t>Rapid Cavalry Approach</t>
  </si>
  <si>
    <t>Move three range bands a turn at extreme range from all enemies, or two bands/turn at closer ranges.</t>
  </si>
  <si>
    <t>Sometimes Horses Fly Approach</t>
  </si>
  <si>
    <t>Your mount runs on water or air for one turn.</t>
  </si>
  <si>
    <t>Soaring Pegasus Style</t>
  </si>
  <si>
    <t>Rush an enemy in the air.</t>
  </si>
  <si>
    <t>Whirlwind Horse-Armoring Prana</t>
  </si>
  <si>
    <t>Summon your mount's tack, barding, and weapons from Elsewhere.</t>
  </si>
  <si>
    <t>Bard-Lightening Prana</t>
  </si>
  <si>
    <t>Mount armor has no Mobility penalty.</t>
  </si>
  <si>
    <t>Untouchable Solar Steed</t>
  </si>
  <si>
    <t>Activate “attack-evasive Dodge Charms” on behalf of your mount.</t>
  </si>
  <si>
    <t>Seven Cyclones Rearing</t>
  </si>
  <si>
    <t>While using WMT and SBR, your mount may (reflexively?) Decisively Clash with attacks aimed at you.</t>
  </si>
  <si>
    <t>Iron Simhata Style</t>
  </si>
  <si>
    <t>Your mount gains bonus soak for the scene.</t>
  </si>
  <si>
    <t>Salty Dog Method</t>
  </si>
  <si>
    <t>Permanent benefits: recurring 6s on Sail; add Sail/2 to Resolve vs. supernatural fear; recover instantly from a fall; find your way to anywhere you've been before.</t>
  </si>
  <si>
    <t>Sail</t>
  </si>
  <si>
    <t>Shipwreck-Surviving Stamina</t>
  </si>
  <si>
    <t>Permanently +2 Stamina for resisting deprivation (food, oxygen, etc.).</t>
  </si>
  <si>
    <t>Safe Bearing Technique</t>
  </si>
  <si>
    <t>Until the hazard has passed</t>
  </si>
  <si>
    <t>Ship-Claiming Stance</t>
  </si>
  <si>
    <t>Anyone on your ship without permission takes -1 die. You can pull 5m from the ship.</t>
  </si>
  <si>
    <t>Ship-Sleeking Technique</t>
  </si>
  <si>
    <t>Ship's Speed +1.</t>
  </si>
  <si>
    <t>Skiff-To-Scow Method</t>
  </si>
  <si>
    <t>Fathoms-Fed Spirit</t>
  </si>
  <si>
    <t>Permanent bonus: if you wake up on a ship, you can ignore the WP cost to resist one social influence that day.</t>
  </si>
  <si>
    <t>Orichalcum Letters of Marque</t>
  </si>
  <si>
    <t>Creatures of darkness in your crew don't count as such for the purpose of social magic, your anima, or your area-of-effect attacks.</t>
  </si>
  <si>
    <t>Immortal Mariner's Advantage</t>
  </si>
  <si>
    <t>Double-9s or recurring 1s on a Sail roll, after the roll is made (!).</t>
  </si>
  <si>
    <t>Legendary Captain's Signature</t>
  </si>
  <si>
    <t>Pilot</t>
  </si>
  <si>
    <t>Double ship's Maneuverability and add 1 to its Speed for one maneuver.</t>
  </si>
  <si>
    <t>Sea Ambush Technique</t>
  </si>
  <si>
    <t>Deck-Sweeping Fusillade</t>
  </si>
  <si>
    <t>Ship-Breaker Method</t>
  </si>
  <si>
    <t>Superior Positioning Technique</t>
  </si>
  <si>
    <t>In a Positioning maneuver, treat enemy 1s as your 10s. Cancel the enemy's Ram maneuver.</t>
  </si>
  <si>
    <t>Ship-Imperiled Vigor</t>
  </si>
  <si>
    <t>Permanently gain X dice to your ship-defending actions, where -X is your ship's hull penalty.</t>
  </si>
  <si>
    <t>Weather-Anticipating Intuition</t>
  </si>
  <si>
    <t>Predict the weather for the next day or so.</t>
  </si>
  <si>
    <t>Tide-Cutting Essence Infusion</t>
  </si>
  <si>
    <t>Ship's Speed +1 for one day. Incompatible with WRD.</t>
  </si>
  <si>
    <t>Wave-Riding Discipline</t>
  </si>
  <si>
    <t>Double ship's Speed bonus for sails, but reduce any rower bonus to +1. No bonus for being dragged by sea monsters. Incompatible with TCE.</t>
  </si>
  <si>
    <t>Hull-Preserving Technique</t>
  </si>
  <si>
    <t>Negate all damage to the ship for one turn.</t>
  </si>
  <si>
    <t>Hull-Taming Transfusion</t>
  </si>
  <si>
    <t>Spend 3HL to heal one level of damage to your ship.</t>
  </si>
  <si>
    <t>Ship-Leavening Meditation</t>
  </si>
  <si>
    <t>Negate your ship's hull penalty.</t>
  </si>
  <si>
    <t>Indomitable Voyager's Perseverance</t>
  </si>
  <si>
    <t>Reroll all nonsuccesses on a Sail action.</t>
  </si>
  <si>
    <t>Immortal Mariner's Advantage or Salty Dog Method</t>
  </si>
  <si>
    <t>Ocean-Conquering Avatar</t>
  </si>
  <si>
    <t>1/scene, free full Sail Excellency.</t>
  </si>
  <si>
    <t>Wind-Defying Course Technique</t>
  </si>
  <si>
    <t>Reduce wind-based penalties (are those a thing, prior to now?) by 3.</t>
  </si>
  <si>
    <t>Current-Cutting Technique</t>
  </si>
  <si>
    <t>Reduce curret-based penalties to speed by 2 and from sea monsters.</t>
  </si>
  <si>
    <t>Implacable Sea Wolf Spirit</t>
  </si>
  <si>
    <t>-2 Momentum to the cost of all maneuvers for the rest of the scene.</t>
  </si>
  <si>
    <t>Deadly Ichneumon Assault</t>
  </si>
  <si>
    <t>On a successful ram, also shock and board.</t>
  </si>
  <si>
    <t>Rail-Storming Fervor</t>
  </si>
  <si>
    <t>Sea Serpent Flash</t>
  </si>
  <si>
    <t>Double Momentum gained via a Positioning maneuver.</t>
  </si>
  <si>
    <t>Tide-Carried Omens</t>
  </si>
  <si>
    <t>Sense danger (Essence) minutes early, apparently whether on a boat or not. Bonus successes to Awarenesss on a boat.</t>
  </si>
  <si>
    <t>Chaos-Cutting Galley</t>
  </si>
  <si>
    <t>Render the ship and crew immune to the Wyld.</t>
  </si>
  <si>
    <t>Blood and Salt Bondage</t>
  </si>
  <si>
    <t>Gain extra health levels equal to the ship's current hull.</t>
  </si>
  <si>
    <t>Ship-Sustaining Spirit</t>
  </si>
  <si>
    <t>Commit motes to keep your ship from falling apart at 0 health.</t>
  </si>
  <si>
    <t>Burning Anima Sails</t>
  </si>
  <si>
    <t>6m, 1wp, 3a</t>
  </si>
  <si>
    <t>Expend your anima to make SWEET BURNING SUN-SAILS that terrify creatures of darkness.</t>
  </si>
  <si>
    <t>Blood and Salt Bondage,</t>
  </si>
  <si>
    <t>Storm-Weathering Essence Infusion</t>
  </si>
  <si>
    <t>Invincible Admiral Method</t>
  </si>
  <si>
    <t>Give bonus dice to your fleet, when maneuvering.</t>
  </si>
  <si>
    <t>Sea Devil Training Technique</t>
  </si>
  <si>
    <t>Permanently enhance your sailors' stats.</t>
  </si>
  <si>
    <t>Ship-Rolling Juggernaut Method</t>
  </si>
  <si>
    <t>On incapacitating another ship with a maneuver, you keep all your existing Momentum (and gain more!) instead of losing it.</t>
  </si>
  <si>
    <t>Ship-Razing Renewal</t>
  </si>
  <si>
    <t>On incapacitating another ship with a maneuver, gain motes and Willpower.</t>
  </si>
  <si>
    <t>Black Fathoms Blessed</t>
  </si>
  <si>
    <t>Add your ship's Speed to your personal movement, and its Maneuverability to your Defense. Speak an ancient ocean language. Become immune to drowning.</t>
  </si>
  <si>
    <t>Any ten Sail Charms</t>
  </si>
  <si>
    <t>Ash and Storm Aegis</t>
  </si>
  <si>
    <t>Hull-Preserving Technique, Element-Resisting Prana</t>
  </si>
  <si>
    <t>Perfect Reckoning Technique</t>
  </si>
  <si>
    <t>MotSE 29</t>
  </si>
  <si>
    <t>Mast of Everything Situation</t>
  </si>
  <si>
    <t>Apocryphal</t>
  </si>
  <si>
    <t>Death-Daring Maneuver</t>
  </si>
  <si>
    <t>Apocryphal, Pilot</t>
  </si>
  <si>
    <t>Any five Sail Charms</t>
  </si>
  <si>
    <t>Master and Commander Method</t>
  </si>
  <si>
    <t>MotSE 30</t>
  </si>
  <si>
    <t>Mastery of Small Manners</t>
  </si>
  <si>
    <t>You are incapable of faux pas. People with Ties to the local culture have Minor Ties to you.</t>
  </si>
  <si>
    <t>Socialize</t>
  </si>
  <si>
    <t>Motive-Discerning Technique</t>
  </si>
  <si>
    <t>Read intentions with double-9s.</t>
  </si>
  <si>
    <t>Quicksilver Falcon's Eye</t>
  </si>
  <si>
    <t>Sense any application of Resolve or Guile in the next turn.</t>
  </si>
  <si>
    <t>Shadow Over Day</t>
  </si>
  <si>
    <t>1m for +1 Guile, or 2m for +2 Guile.</t>
  </si>
  <si>
    <t>Motive-Discerning Technique x2</t>
  </si>
  <si>
    <t>Player can guess at a related Intimacy, if correct character knows it.</t>
  </si>
  <si>
    <t>Humble Servant Approach</t>
  </si>
  <si>
    <t>After Reading Intentions of the target while he was talking to someone else, he takes -2 Guile when you Read Intentions while he's talking to you.</t>
  </si>
  <si>
    <t>Night Passes Over</t>
  </si>
  <si>
    <t>Ignore all penalties to Guile, except wound penalties and the penalty for thinking you're alone.</t>
  </si>
  <si>
    <t>Viper-Scenting Method</t>
  </si>
  <si>
    <t>Energic Influence Technique</t>
  </si>
  <si>
    <t>MotSE 31</t>
  </si>
  <si>
    <t>Motive-Discerning Technique x3</t>
  </si>
  <si>
    <t>If player is incorrect on guess, they may guess again for a second Intimacy.</t>
  </si>
  <si>
    <t>Umbral Eyes Focus</t>
  </si>
  <si>
    <t>Know the intensity of all Intimacies you've Instilled yourself in the target.</t>
  </si>
  <si>
    <t>Intent-Tracing Stare</t>
  </si>
  <si>
    <t>Detect when an NPC Reads Intentions on someone else nearby.</t>
  </si>
  <si>
    <t>Motive-Discerning Technique, Shadow Over Day</t>
  </si>
  <si>
    <t>Rancor-Raising Spirit</t>
  </si>
  <si>
    <t>Culture Hero Approach</t>
  </si>
  <si>
    <t>On observing a ritual, discern its significance. Bonus successes if you have to perform the rite.</t>
  </si>
  <si>
    <t>Unimpeachable Discourse Technique</t>
  </si>
  <si>
    <t>Recurring 1s any time MoSM would apply. (Always?)</t>
  </si>
  <si>
    <t>Indecent Proposal Method</t>
  </si>
  <si>
    <t>Intimacies towards you will not drop as a result of any Persuade attempt you make, unless characters pay 1wp.</t>
  </si>
  <si>
    <t>Dauntless Assayer Method</t>
  </si>
  <si>
    <t>Retry a Read Intentions action on the same target.</t>
  </si>
  <si>
    <t>Preeminent Gala Knife</t>
  </si>
  <si>
    <t>Gain 2m when you succeed at a Socialize action, to a max of the Socialize motes you've spent this scene.</t>
  </si>
  <si>
    <t>Wise-Eyed Courtier Method</t>
  </si>
  <si>
    <t>Read Intentions on everyone in the scene.</t>
  </si>
  <si>
    <t>Discretionary Gesture</t>
  </si>
  <si>
    <t>Boost an ally's Guile. By glaring daggers at him. Awesome.</t>
  </si>
  <si>
    <t>Deep-Eyed Soul Gazing</t>
  </si>
  <si>
    <t>Bonus dice when Reading Intentions on someone who failed to do the same to you.</t>
  </si>
  <si>
    <t>Easily-Discarded Presence Method</t>
  </si>
  <si>
    <t>After defending against Read Intentions, pretend you failed, the target will disregard you.</t>
  </si>
  <si>
    <t>Guarded Thoughts Meditation</t>
  </si>
  <si>
    <t>Infinite Socialize Mastery; only applies to boosting Guile.</t>
  </si>
  <si>
    <t>Penumbra Self Meditation</t>
  </si>
  <si>
    <t>Perfectly conceal an Intimacy.</t>
  </si>
  <si>
    <t>Inverted Ego Mask</t>
  </si>
  <si>
    <t>If an Intimacy would be detected, you can change it to something else to fool the person looking. If you Limit Break, though, your pretend Intimacy might become real!</t>
  </si>
  <si>
    <t>Soul-Testing Method</t>
  </si>
  <si>
    <t>MotSE 32</t>
  </si>
  <si>
    <t>Cunning Insight Technique</t>
  </si>
  <si>
    <t>Witnessing a social action, you may guess at the Intimacy behind it. If correct, you discern an Intimacy without having to roll Read Intentions.</t>
  </si>
  <si>
    <t>Doubt-Sowing Contention Method</t>
  </si>
  <si>
    <t>Preempt a target about to perform social influence; that influence is treated as if it had already been tried and failed.</t>
  </si>
  <si>
    <t>Effective Counterargument</t>
  </si>
  <si>
    <t>Counterattack</t>
  </si>
  <si>
    <t>1/scene, intervene after social influence to boost the target's Resolve with a counterargument.</t>
  </si>
  <si>
    <t>Wise Counsel (Flashing Soul Reform)</t>
  </si>
  <si>
    <t>Advise another to grant bonus successes for use on future social actions. Target gains an Intimacy for you.</t>
  </si>
  <si>
    <t>Endless Obsession Feint</t>
  </si>
  <si>
    <t>Anyone you defeat socially becomes obsessed with you, taking die penalties and coming to love or hate you.</t>
  </si>
  <si>
    <t>Aspersions Cast Aside</t>
  </si>
  <si>
    <t>Got a pencil handy? Okay, take your 1s and 2s, and give them to someone else nearby. He rolls; find his lowest success number, and for each 2 you have, cancel one of those. Find his next success number (i.e., 8 if the first one was 7), and for each 1 you have, cancel one of those. You gain successes equal to those canceled for him; if he doesn't roll well enough, he looks ridiculous.</t>
  </si>
  <si>
    <t>Asp Bites Its Tail</t>
  </si>
  <si>
    <t>Counterattack, Mute</t>
  </si>
  <si>
    <t>If a target tries to turn a third party against you, the aspersions fall back on the target instead.</t>
  </si>
  <si>
    <t>Aspersions Cast Aside, Effective Counterargument</t>
  </si>
  <si>
    <t>Fete-Watcher Stance</t>
  </si>
  <si>
    <t>Bonus dice to Join Battle and Awarenesss if you sense hostility in the room.</t>
  </si>
  <si>
    <t>Seen and Seeing Method</t>
  </si>
  <si>
    <t>When you block another's Read Intentions, you may reply with one of your own.</t>
  </si>
  <si>
    <t>Seen and Seeing Method x2</t>
  </si>
  <si>
    <t>Can notice a Read Intentions from a hidden source.</t>
  </si>
  <si>
    <t>Face-Charming Prana</t>
  </si>
  <si>
    <t>Compel another to Read Intentions on you.</t>
  </si>
  <si>
    <t>Selfsame Master Procurer</t>
  </si>
  <si>
    <t>If a target fails to Read Intentions on you, he believes he can use you to accomplish some aim.</t>
  </si>
  <si>
    <t>Soul-Void Kata</t>
  </si>
  <si>
    <t>Hypnotize a character who fails to read your Guile.</t>
  </si>
  <si>
    <t>Face-Charming Prana, Inverted Ego Mask</t>
  </si>
  <si>
    <t>Knowing the Soul's Price</t>
  </si>
  <si>
    <t>Know what it would take to persuade someone to take a particular action.</t>
  </si>
  <si>
    <t>Seen and Seeing Method, Wise-Eyed Courtier Method</t>
  </si>
  <si>
    <t>Understanding the Court</t>
  </si>
  <si>
    <t>Sense the Ties, mannerisms, and behavior of everyone involved in court, including those currently absent.</t>
  </si>
  <si>
    <t>Culture Hero Approach, Knowing the Soul's Price</t>
  </si>
  <si>
    <t>Unbound Social Mastery</t>
  </si>
  <si>
    <t>1/scene, free full Socialize Excellency. This Charm references “venting a point of Limit” by achieving a legendary social goal – is that a thing mentioned anywhere else?</t>
  </si>
  <si>
    <t>Heart-Eclipsing Shroud</t>
  </si>
  <si>
    <t>- (10m, 1wp)</t>
  </si>
  <si>
    <t>Over the course of a few hours, shift into a different persona with its own Intimacies.</t>
  </si>
  <si>
    <t>Hundred-Faced Stranger</t>
  </si>
  <si>
    <t>Your personas have some of your Ability dots + ½ your total XP to spend on more.</t>
  </si>
  <si>
    <t>Legend Mask Methodology</t>
  </si>
  <si>
    <t>Your personas may learn Charms.</t>
  </si>
  <si>
    <t>Friend of a Friend Approach</t>
  </si>
  <si>
    <t>Someone who loves someone who loves you also has a Minor Tie for you.</t>
  </si>
  <si>
    <t>Seen and Seeing Method x3</t>
  </si>
  <si>
    <t>Can response with a Read Intentions even if theirs piereces your Guile.</t>
  </si>
  <si>
    <t>Venomous Rumors Technique</t>
  </si>
  <si>
    <t>Curse someone to be hated by a social group.</t>
  </si>
  <si>
    <t>Even-Touched Prophet</t>
  </si>
  <si>
    <t>1/scene, double-8s on a Socialize roll.</t>
  </si>
  <si>
    <t>Elusive Dream Defense</t>
  </si>
  <si>
    <t>1/story, add your Guile to your Resolve or vice-versa. Ignore effect of Intimacies on Resolve.</t>
  </si>
  <si>
    <t>Draw the Curtain</t>
  </si>
  <si>
    <t>One persona has 75% of your total XP, plus 2/3 of any future XP. (What?)</t>
  </si>
  <si>
    <t>At Your Service</t>
  </si>
  <si>
    <t>Craft a custom persona to meet someone's needs.</t>
  </si>
  <si>
    <t>Draw the Curtain, Knowing the Soul's Price</t>
  </si>
  <si>
    <t>Fugue-Empowered Other</t>
  </si>
  <si>
    <t>Access a persona's Abilities and Charms for one tick. On Limit Break, shuffle your Intimacies with the persona's Intimacies.</t>
  </si>
  <si>
    <t>Soul Reprisal</t>
  </si>
  <si>
    <t>On death, you regenerate into a persona as per Doctor Who. Like, blatantly as per Doctor Who.</t>
  </si>
  <si>
    <t>Perfect Shadow Stillness</t>
  </si>
  <si>
    <t>Reroll all dice other than 10s on a Stealth action.</t>
  </si>
  <si>
    <t>Stealth</t>
  </si>
  <si>
    <t>Invisible Statue Spirit</t>
  </si>
  <si>
    <t>Perfect immunity to sight-based detection as long as you don't move.</t>
  </si>
  <si>
    <t>Easily-Overlooked Presence Method</t>
  </si>
  <si>
    <t>Blend perfectly in the crowd. Checkpoints or magic actively opposing your cause may still detect you.</t>
  </si>
  <si>
    <t>Blinding Battle Feint</t>
  </si>
  <si>
    <t>Join Battle using Stealth; if you act first, you're also hidden.</t>
  </si>
  <si>
    <t>Guardian Fog Approach</t>
  </si>
  <si>
    <t>Hide someone else.</t>
  </si>
  <si>
    <t>Stalking Wolf Attitude</t>
  </si>
  <si>
    <t>Ignore the -3 penalty to moving in stealth. Gain Initiative while you remain hidden.</t>
  </si>
  <si>
    <t>Stalking Shadow Spirit</t>
  </si>
  <si>
    <t>Blurred Form Style</t>
  </si>
  <si>
    <t>Infinite Stealth Mastery. You can hide in plain sight, but moving range bands automatically reveals you.</t>
  </si>
  <si>
    <t>Mental Invisibility Technique</t>
  </si>
  <si>
    <t>Roll Stealth against target's Resolve; if you succeed, you're imperceptible to him until you Join Battle or try to steal something the target cares about.</t>
  </si>
  <si>
    <t>Shadow Victor's Repose</t>
  </si>
  <si>
    <t>Reroll Join Battle mid-fight and add the Initiative to your pool.</t>
  </si>
  <si>
    <t>Dark Sentinel's Way</t>
  </si>
  <si>
    <t>Defend Other from concealment.</t>
  </si>
  <si>
    <t>Flash-Eyed Killer's Insight</t>
  </si>
  <si>
    <t>Reset SVR after incapacitating an enemy.</t>
  </si>
  <si>
    <t>Hidden Snake Recoil</t>
  </si>
  <si>
    <t>Enter stealth reflexively after incapacitating an enemy.</t>
  </si>
  <si>
    <t>Smoke and Shadow Cover</t>
  </si>
  <si>
    <t>Concealment counts as cover.</t>
  </si>
  <si>
    <t>Killing Shroud Technique</t>
  </si>
  <si>
    <t>Sun Swallowing Practice</t>
  </si>
  <si>
    <t>Commit motes to temporarily hide anima levels.</t>
  </si>
  <si>
    <t>Vanishing From Mind's Eye Method</t>
  </si>
  <si>
    <t>Hide so well that everyone forgets about you.</t>
  </si>
  <si>
    <t>Sound and Scent Banishing Attitude</t>
  </si>
  <si>
    <t>Render yourself proof against detection from one sense (except sight).</t>
  </si>
  <si>
    <t>Blurred Form Style, Vanishing From Mind's Eye Method</t>
  </si>
  <si>
    <t>Ten Whispers Silence Meditation</t>
  </si>
  <si>
    <t>Attempts to detect you by hearing alone take -1 success for each 1 or 2 rolled.</t>
  </si>
  <si>
    <t>Mind Shroud Meditation</t>
  </si>
  <si>
    <t>On using SVR, everyone forgets you were there for (Essence) rounds.</t>
  </si>
  <si>
    <t>Shadow Replacement Technique</t>
  </si>
  <si>
    <t>Perilous, Mute</t>
  </si>
  <si>
    <t>Hide in a target's shadow, controlling his body.</t>
  </si>
  <si>
    <t>Shadow-Crossing Leap Technique</t>
  </si>
  <si>
    <t>Move one range band in stealth without penalty; incompatible with BFS.</t>
  </si>
  <si>
    <t>Shadow-Striking Way</t>
  </si>
  <si>
    <t>Decisive-only, Mute</t>
  </si>
  <si>
    <t>MotSE 33</t>
  </si>
  <si>
    <t>Hidden Snake Recoil, Killing Shroud Technique</t>
  </si>
  <si>
    <t>Fivefold Shadow Burial</t>
  </si>
  <si>
    <t>Enemies permanently take -2 successes for each 1 rolled on Awarenesss rolls.</t>
  </si>
  <si>
    <t>False Image Feint</t>
  </si>
  <si>
    <t>Still got that pencil? So the attacker rolls and hits you Decisively, and then he rolls damage. Between the two, he rolls six 1s and 2s. You roll Stealth against his Awarenesss; if you succeed, he misses, and if you roll a 10, you enter stealth.</t>
  </si>
  <si>
    <t>Hidden Snake Recoil, Vanishing From Mind's Eye Method</t>
  </si>
  <si>
    <t>Food-Gathering Exercise, Friendship with Animals Approach, Hardship-Surviving Mendicant Spirit</t>
  </si>
  <si>
    <t>Teleport back to a chosen hiding place.</t>
  </si>
  <si>
    <t>Food-Gathering Exercise</t>
  </si>
  <si>
    <t>Gather enough food for one or more people in any environment.</t>
  </si>
  <si>
    <t>Survival</t>
  </si>
  <si>
    <t>Friendship with Animals Approach</t>
  </si>
  <si>
    <t>Wild animals are friendly, or at least won't attack.</t>
  </si>
  <si>
    <t>Hardship-Surviving Mendicant Spirit</t>
  </si>
  <si>
    <t>Remove penalties and minor troubles for rough environment. Does not resist environmental damage.</t>
  </si>
  <si>
    <t>Harmony with Nature Approach</t>
  </si>
  <si>
    <t>MotSE 34</t>
  </si>
  <si>
    <t>Food-Gathering Exercise, Friend-ship with Animals Approach, Hardship-Surviving Men-dicant Spirit</t>
  </si>
  <si>
    <t>Spirit-Tied Pet</t>
  </si>
  <si>
    <t>10m, 1wp, 1xp</t>
  </si>
  <si>
    <t>Your familiar is unshakably loyal and produces motes and willpower. You can see through its senses.</t>
  </si>
  <si>
    <t>Familiar-Honing Instruction</t>
  </si>
  <si>
    <t>Command your familiar, granting it bonus dice on its attacks.</t>
  </si>
  <si>
    <t>Ambush Predator Style</t>
  </si>
  <si>
    <t>Your familiar gets to use your Join Battle roll, with bonus successes. Bonus dice granted to this action by FHI gain recurring successes.</t>
  </si>
  <si>
    <t>Trackless Region Navigation</t>
  </si>
  <si>
    <t>Lead a small group safely through the wilderness at 20 miles/day. (How fast is normal?)</t>
  </si>
  <si>
    <t>Beast-Mastering Behavior</t>
  </si>
  <si>
    <t>Train a new familiar, or train an existing familiar to use its latent, magical, or blatantly supernatural powers.</t>
  </si>
  <si>
    <t>Bestial Traits Technique</t>
  </si>
  <si>
    <t>10m, 1wp, 2xp</t>
  </si>
  <si>
    <t>Recurring 1s on a training roll. Grant a familiar bonus stats with an XP investment.</t>
  </si>
  <si>
    <t>Unshakeable Bloodhound Technique</t>
  </si>
  <si>
    <t>When tracking another, you have recurring 5s and 6s and his 1s count as 10s for you.</t>
  </si>
  <si>
    <t>Deadly Onslaught Coordination</t>
  </si>
  <si>
    <t>Call your familiar to attack alongside you.</t>
  </si>
  <si>
    <t>Hide-Hardening Practice</t>
  </si>
  <si>
    <t>Permanent soak/hardness boost for your familiar.</t>
  </si>
  <si>
    <t>Life of the Aurochs</t>
  </si>
  <si>
    <t>Extra health levels for your familiar.</t>
  </si>
  <si>
    <t>Spirit-Hunting Hound</t>
  </si>
  <si>
    <t>Your familiar can see dematerialized spirits.</t>
  </si>
  <si>
    <t>Force-Building Predator Style</t>
  </si>
  <si>
    <t>Your familiar permanently generates 1i/turn, except when DPM is active.</t>
  </si>
  <si>
    <t>Element-Resisting Prana</t>
  </si>
  <si>
    <t>Ignore drowning and toxic gas; reduce all environmental damage by your Resistance.</t>
  </si>
  <si>
    <t>Traceless Passage</t>
  </si>
  <si>
    <t>Bonuses to your attempts to leave no tracks with a small group. Mundane tracking automatically fails.</t>
  </si>
  <si>
    <t>Eye-Deceiving Camouflage</t>
  </si>
  <si>
    <t>Perfectly conceal yourself or your stash against mundane senses.</t>
  </si>
  <si>
    <t>Red-Toothed Execution Order</t>
  </si>
  <si>
    <t>1/scene, your Familiar's Decisive attacks roll over extra successes into damage.</t>
  </si>
  <si>
    <t>Ghost Panther Slinking</t>
  </si>
  <si>
    <t>Use your Stealth Charms while possessing your familiar.</t>
  </si>
  <si>
    <t>Beast-Mastering Behavior, Bestial Traits Technique</t>
  </si>
  <si>
    <t>Saga Beast Virtue</t>
  </si>
  <si>
    <t>Your familiar grows, gains stat boosts, and develops beneficial mutations. (Wings!)</t>
  </si>
  <si>
    <t>Hide-Hardening Practice, Life of the Aurochs</t>
  </si>
  <si>
    <t>Phantom-Rending Fangs</t>
  </si>
  <si>
    <t>Your familiar grapples spirits, making them vulnerable to you. Cheaper in conjunction with FHI.</t>
  </si>
  <si>
    <t>Crimson Talon Vigor</t>
  </si>
  <si>
    <t>When you land a Withering attack, your familiar gains half as much Initiative as you do.</t>
  </si>
  <si>
    <t>Deadly Predator Method</t>
  </si>
  <si>
    <t>Your familiar becomes huge and intimidating. It can attempt huge feats of strength and gains major bonuses to movement actions. Its attacks will hit. Its Initiative does not reset. It CANNOT DIE, or even be wounded by Decisive attacks. If it Crashes, the Charm ends.</t>
  </si>
  <si>
    <t>Crimson Talon Vigor, Red-Toothed Execution Order, Saga Beast Virtue</t>
  </si>
  <si>
    <t>Food-Gathering Exercise, Friend-ship with Animals Approach, Element-Resisting Prana</t>
  </si>
  <si>
    <t>Riotous Cry of the Beast</t>
  </si>
  <si>
    <t>Colossal Rampaging Beast</t>
  </si>
  <si>
    <t>7m, 3a, 1wp</t>
  </si>
  <si>
    <t>MotSE 35</t>
  </si>
  <si>
    <t>Baara-Unleashing Technique</t>
  </si>
  <si>
    <t>Precision of the Striking Raptor</t>
  </si>
  <si>
    <t>Calculate Accuracy on a Withering attack as if you were at Close range. At Close range, subtract 1 from target's Defense.</t>
  </si>
  <si>
    <t>Thrown</t>
  </si>
  <si>
    <t>Steel Storm Descending</t>
  </si>
  <si>
    <t>Cheap Excellency on your first attack if you roll the highest Join Battle. At E3, doesn't reset your Initiative.</t>
  </si>
  <si>
    <t>Flashing Draw Mastery</t>
  </si>
  <si>
    <t>Take your first turn earlier, even though you don't gain extra Initiative. Works cross-Ability.</t>
  </si>
  <si>
    <t>Joint-Wounding Attack</t>
  </si>
  <si>
    <t>Decisive-only, Stackable</t>
  </si>
  <si>
    <t>If your Decisive deals 3HL, the target takes -3 to all die pools for the scene.</t>
  </si>
  <si>
    <t>Triple Distance Attack Technique</t>
  </si>
  <si>
    <t>Make Thrown attacks from Long range.</t>
  </si>
  <si>
    <t>Spitting Hand Technique</t>
  </si>
  <si>
    <t>MotSE 36</t>
  </si>
  <si>
    <t>Angle-Tracing Edge</t>
  </si>
  <si>
    <t>Negate the target's cover.</t>
  </si>
  <si>
    <t>Cascade of Cutting Terror</t>
  </si>
  <si>
    <t>1/scene, make an undodgeable attack with a full Excellency that also strikes all targets nearby.</t>
  </si>
  <si>
    <t>Diving Hawk Discipline</t>
  </si>
  <si>
    <t>Thunder-Quelling Gesture</t>
  </si>
  <si>
    <t>Swarm-Culling Instinct</t>
  </si>
  <si>
    <t>Reroll one nonsuccess for each 10 on a Join Battle. If you roll highest, attack (Dexterity) opponents.</t>
  </si>
  <si>
    <t>Mist on Water Attack</t>
  </si>
  <si>
    <t>Target struck by a Decisive attack can make no sound for several rounds.</t>
  </si>
  <si>
    <t>Observer-Deceiving Attack</t>
  </si>
  <si>
    <t>A thrown attack appears to come from a different direction. At E3, make thrown attacks from stealth without revealing yourself.</t>
  </si>
  <si>
    <t>Flying Steel Ruse</t>
  </si>
  <si>
    <t>“Reroll 6s equal to your 7s” on a Distract or Disarm gambit, + bonus successes.</t>
  </si>
  <si>
    <t>Empty Palm Technique</t>
  </si>
  <si>
    <t>1/scene, keep your Initiative after disarming the target.</t>
  </si>
  <si>
    <t>Fallen Weapon Deflection</t>
  </si>
  <si>
    <t>Knock a dropped weapon one range band.</t>
  </si>
  <si>
    <t>Fallen Weapon Deflection x2</t>
  </si>
  <si>
    <t>Allows you to target an already fallen or dropped weapon.</t>
  </si>
  <si>
    <t>Mist-Gathering Practice</t>
  </si>
  <si>
    <t>Bonus Initiative when you Aim to make a Decisive from cover or stealth.</t>
  </si>
  <si>
    <t>Shower of Deadly Blades</t>
  </si>
  <si>
    <t>Your Withering attack strikes all enemies within short range of the target.</t>
  </si>
  <si>
    <t>Death-Dealing Diffusion</t>
  </si>
  <si>
    <t>Whirlwind Hand of the Striker</t>
  </si>
  <si>
    <t>MotSE 37</t>
  </si>
  <si>
    <t>Shrike Saving Discretion</t>
  </si>
  <si>
    <t>When you use SCI to strike a target Decisively, you may retain extra Initiative equal to the 9s and 10s rolled.</t>
  </si>
  <si>
    <t>Crimson Razor Wind</t>
  </si>
  <si>
    <t>When you fool an opponent with ODA, you can make a Decisive ambush attack</t>
  </si>
  <si>
    <t>Sharp Hand Feint</t>
  </si>
  <si>
    <t>Automatically hit with a Distract attack.</t>
  </si>
  <si>
    <t>Shadow Wind Slash (Shadow Wind Kill)</t>
  </si>
  <si>
    <t>Roll a Decisive attack or Disarm gambit twice, taking the better result.</t>
  </si>
  <si>
    <t>Shadow Thrust Spark</t>
  </si>
  <si>
    <t>When you hit with SHF, you also Disarm the target.</t>
  </si>
  <si>
    <t>Savage Wolf Attack</t>
  </si>
  <si>
    <t>When someone tries to recover a weapon you've Disarmed from him, you get a free unblockable, undodgeable Withering attack on him.</t>
  </si>
  <si>
    <t>Falling Icicle Strike</t>
  </si>
  <si>
    <t>Double damage on an ambush attack.</t>
  </si>
  <si>
    <t>Fiery Solar Chakram</t>
  </si>
  <si>
    <t>Throw an accurate, extra-damaging Kamehameha.</t>
  </si>
  <si>
    <t>Dancing Steel Symphony</t>
  </si>
  <si>
    <t>9m, 1wp</t>
  </si>
  <si>
    <t>Death-Dealing Diffusion, Shower of Deadly Blades</t>
  </si>
  <si>
    <t>Cutting Circle of Destruction</t>
  </si>
  <si>
    <t>Throw an attack that strikes multiple enemies with Withering blows before reaching a final enemy with a Decisive.</t>
  </si>
  <si>
    <t>War God Descendent</t>
  </si>
  <si>
    <t>Your army has +1 Size and ignores the penalty for poor drill troops.</t>
  </si>
  <si>
    <t>War</t>
  </si>
  <si>
    <t>Immortal Commander's Presence</t>
  </si>
  <si>
    <t>Train a crew to reroll nonsuccesses on an artillery weapon.</t>
  </si>
  <si>
    <t>Holistic Battle Understanding</t>
  </si>
  <si>
    <t>When rolling for a stratagem, ignore penalties for unfamiliarity with the enemy general or army.</t>
  </si>
  <si>
    <t>Ideal Battle Knowledge Prana</t>
  </si>
  <si>
    <t>Double-9s or double-8s on an Order.</t>
  </si>
  <si>
    <t>League of Iron Preparation</t>
  </si>
  <si>
    <t>Your troops are immune to mundane demoralization (as per the maneuver), as well as penalties for weather, food, etc.</t>
  </si>
  <si>
    <t>Rout-Stemming Gesture</t>
  </si>
  <si>
    <t>Make a reflexive rally action with bonus successes.</t>
  </si>
  <si>
    <t>Unstoppable Solar Conqueror</t>
  </si>
  <si>
    <t>MotSE 38</t>
  </si>
  <si>
    <t>Redoubt-Raising Gesture</t>
  </si>
  <si>
    <t>Finish a strategic maneuver with one less success.</t>
  </si>
  <si>
    <t>Tiger Warrior Training Technique</t>
  </si>
  <si>
    <t>Grant your unit improved stats and drill; spend XP to grant them bonuses against select enemies or perfect morale.</t>
  </si>
  <si>
    <t>Magnanimity of the Unstoppable Icon</t>
  </si>
  <si>
    <t>Recover points of Magnitude equal to the 1s and 2s on an enemy rally for numbers roll.</t>
  </si>
  <si>
    <t>General of the All-Seeing Sun</t>
  </si>
  <si>
    <t>Excellency discount on a Strategic Maneuver; with sufficient successes, pull several maneuvers at once.</t>
  </si>
  <si>
    <t>Immortal Warlord's Tactic</t>
  </si>
  <si>
    <t>Enact an uncounterable Strategic Maneuver with double-7s.</t>
  </si>
  <si>
    <t>Battle Path Ascendant</t>
  </si>
  <si>
    <t>When your army empties the Magnitude of another army, you can roll Join Battle.</t>
  </si>
  <si>
    <t>March of the Returner</t>
  </si>
  <si>
    <t>1/scene, make an automatically successful rally action.</t>
  </si>
  <si>
    <t>Supremacy of the Divine Army</t>
  </si>
  <si>
    <t>Make a reflexive rally for numbers action, recruiting animals or nature itself to your side.</t>
  </si>
  <si>
    <t>Four Glories Meditation</t>
  </si>
  <si>
    <t>Permanently, recurring 6s on a War roll.</t>
  </si>
  <si>
    <t>Transcendent Warlord's Genius</t>
  </si>
  <si>
    <t>When activating BPA, you can perform a maneuver with successes no higher than half the Initiative gained.</t>
  </si>
  <si>
    <t>Battle-Visionary's Foresight</t>
  </si>
  <si>
    <t>Choose two maneuvers; if the enemy chooses one of them, you automatically win the maneuver roll and can enact a stratagem of equal or fewer successes.</t>
  </si>
  <si>
    <t>General of the All-Seeing Sun, Transcendent Warlord's Genius</t>
  </si>
  <si>
    <t>One with Five Forces</t>
  </si>
  <si>
    <t>Generalized Ammunition Technique</t>
  </si>
  <si>
    <t>Five Seasons Approach</t>
  </si>
  <si>
    <t>Opportune Shot</t>
  </si>
  <si>
    <t>Inexorable Advance</t>
  </si>
  <si>
    <t>Forgotten Earth</t>
  </si>
  <si>
    <t>Hungry Touch</t>
  </si>
  <si>
    <t>Burn Life</t>
  </si>
  <si>
    <t>Invisible Motion</t>
  </si>
  <si>
    <t>Prior Warning</t>
  </si>
  <si>
    <t>Expected Pain</t>
  </si>
  <si>
    <t>Inevitable Pursuit</t>
  </si>
  <si>
    <t>Wise Choice</t>
  </si>
  <si>
    <t>Tolerant Strife</t>
  </si>
  <si>
    <t>Unobstructed Blow</t>
  </si>
  <si>
    <t>Crimson Palm Counterstrike</t>
  </si>
  <si>
    <t>Weak-Spine Sense</t>
  </si>
  <si>
    <t>Horrific Wreath</t>
  </si>
  <si>
    <t>Knuckle-Cracking Stance</t>
  </si>
  <si>
    <t>3m, 3i, 1wp</t>
  </si>
  <si>
    <t>World-Shaping Artistic Vision</t>
  </si>
  <si>
    <t>Elemental Vision</t>
  </si>
  <si>
    <t>Elegant Patterns of Fate</t>
  </si>
  <si>
    <t>Destiny-Knitting Entanglement</t>
  </si>
  <si>
    <t>Excellent Implementation of Objectives</t>
  </si>
  <si>
    <t>Song of Spirit Persuasion</t>
  </si>
  <si>
    <t>Godly Companion</t>
  </si>
  <si>
    <t>3m (1wp)</t>
  </si>
  <si>
    <t>Implicit Construction Methodology</t>
  </si>
  <si>
    <t>Trouble Reduction Strategy</t>
  </si>
  <si>
    <t>Snappy Banter Approach</t>
  </si>
  <si>
    <t>Sweet Flirtation Smile</t>
  </si>
  <si>
    <t>Tears of the Blade</t>
  </si>
  <si>
    <t>Smiling at the Damned</t>
  </si>
  <si>
    <t>Terminate Illness</t>
  </si>
  <si>
    <t>Efficient Secretary Technique</t>
  </si>
  <si>
    <t>Marvelous Inclusion of Details</t>
  </si>
  <si>
    <t>Embracing Life Method</t>
  </si>
  <si>
    <t>One project</t>
  </si>
  <si>
    <t>Conning Chaos Technique</t>
  </si>
  <si>
    <t>Equitable Partnership</t>
  </si>
  <si>
    <t>Comforting Matriarch Embrace</t>
  </si>
  <si>
    <t>Systematic Understanding of Everything</t>
  </si>
  <si>
    <t>One dream</t>
  </si>
  <si>
    <t>Of the Shape of the World</t>
  </si>
  <si>
    <t>Of Horrors Best Unknown</t>
  </si>
  <si>
    <t>Of Truths Best Unspoken</t>
  </si>
  <si>
    <t>Of Secrets Yet Untold</t>
  </si>
  <si>
    <t>Of Things Desired and Feared</t>
  </si>
  <si>
    <t>Transcendent Hatchet of Fate</t>
  </si>
  <si>
    <t>Smooth Transition</t>
  </si>
  <si>
    <t>Icy Hand</t>
  </si>
  <si>
    <t>Shield of Mars</t>
  </si>
  <si>
    <t>Impeding the Flow</t>
  </si>
  <si>
    <t>Orchestration of Conflict</t>
  </si>
  <si>
    <t>Serenity in Blood</t>
  </si>
  <si>
    <t>Harmony of Blows</t>
  </si>
  <si>
    <t>Perfection of the Visionary Warrior</t>
  </si>
  <si>
    <t>Mark of Exaltation</t>
  </si>
  <si>
    <t>Innocuous Maneuver</t>
  </si>
  <si>
    <t>Unweaving Method</t>
  </si>
  <si>
    <t>Terminal Sanction</t>
  </si>
  <si>
    <t>Willing Assumption of Chains</t>
  </si>
  <si>
    <t>Strange Days</t>
  </si>
  <si>
    <t>Faultless Ceremony</t>
  </si>
  <si>
    <t>Impossible-to-Remember Party Approach</t>
  </si>
  <si>
    <t>Defense of Shining Joy</t>
  </si>
  <si>
    <t>Perfection in Life</t>
  </si>
  <si>
    <t>10m (1wp)</t>
  </si>
  <si>
    <t>Harmonic Completion</t>
  </si>
  <si>
    <t>Force Decision</t>
  </si>
  <si>
    <t>Wounded Lion Strength</t>
  </si>
  <si>
    <t>Water and Fire Treaty</t>
  </si>
  <si>
    <t>Optimistic Security Practice</t>
  </si>
  <si>
    <t>Red Haze</t>
  </si>
  <si>
    <t>Aspect of the Bear</t>
  </si>
  <si>
    <t>Water and Fire Legion</t>
  </si>
  <si>
    <t>Strength of the Mast</t>
  </si>
  <si>
    <t>Invisible at the Center</t>
  </si>
  <si>
    <t>Unwavering Well-Being Meditation</t>
  </si>
  <si>
    <t>Heartless Maiden Trance</t>
  </si>
  <si>
    <t>Unswerving Juggernaut Principle</t>
  </si>
  <si>
    <t>Ordained Bridle of Mercury</t>
  </si>
  <si>
    <t>Yellow Path</t>
  </si>
  <si>
    <t>Glory Path</t>
  </si>
  <si>
    <t>Superior-Entreating Memorial Style</t>
  </si>
  <si>
    <t>Riding the Dragon</t>
  </si>
  <si>
    <t>1m or 3m, 1wp</t>
  </si>
  <si>
    <t>Iron Drill Exercise</t>
  </si>
  <si>
    <t>Handsome Boy Eyes</t>
  </si>
  <si>
    <t>Cash and Murder Games</t>
  </si>
  <si>
    <t>Breaking the Wild Mortal</t>
  </si>
  <si>
    <t>Shun the Smiling Lady</t>
  </si>
  <si>
    <t>Hot-Eyed Snake Whispering</t>
  </si>
  <si>
    <t>Life Without Compunction</t>
  </si>
  <si>
    <t>Wanting and Fearing Prayer</t>
  </si>
  <si>
    <t>Soft Presence Practice</t>
  </si>
  <si>
    <t>Sidereal Shell Games</t>
  </si>
  <si>
    <t>Blinding the Boar</t>
  </si>
  <si>
    <t>Masque of the Uncanny</t>
  </si>
  <si>
    <t>Duck Fate</t>
  </si>
  <si>
    <t>Sky Spirit Demand</t>
  </si>
  <si>
    <t>Willful Weapon Method</t>
  </si>
  <si>
    <t>Dual, Mute</t>
  </si>
  <si>
    <t>Bold Filcher</t>
  </si>
  <si>
    <t>Thought-Swiping Distraction</t>
  </si>
  <si>
    <t>Unrelenting Torment Technique</t>
  </si>
  <si>
    <t>Auspicious Recruitment Drive</t>
  </si>
  <si>
    <t>Battle-Fellow Attitude</t>
  </si>
  <si>
    <t>Predestined Triumph Practice</t>
  </si>
  <si>
    <t>Uniform, Perilous</t>
  </si>
  <si>
    <t>One scene</t>
  </si>
  <si>
    <t>4m, 2i</t>
  </si>
  <si>
    <t>10m, 1wp, 1ahl</t>
  </si>
  <si>
    <t>Perilous, Uniform</t>
  </si>
  <si>
    <t>- (+3m)</t>
  </si>
  <si>
    <t>- (+2m)</t>
  </si>
  <si>
    <t>- (5m)</t>
  </si>
  <si>
    <t>8m, 3i, 1wp</t>
  </si>
  <si>
    <t>5m, 5i, 1wp</t>
  </si>
  <si>
    <t>One story</t>
  </si>
  <si>
    <t>(Essence) days</t>
  </si>
  <si>
    <t>One investigation</t>
  </si>
  <si>
    <t>Until completed</t>
  </si>
  <si>
    <t>- (+1wp)</t>
  </si>
  <si>
    <t>1ahl</t>
  </si>
  <si>
    <t>5m, 3i, 1wp</t>
  </si>
  <si>
    <t>One performance</t>
  </si>
  <si>
    <t>Aggravated, Decisive-only</t>
  </si>
  <si>
    <t>Aggravated</t>
  </si>
  <si>
    <t>- (+1m)</t>
  </si>
  <si>
    <t>4m (+1wp)</t>
  </si>
  <si>
    <t>20m, 2wp</t>
  </si>
  <si>
    <t>- (+4m)</t>
  </si>
  <si>
    <t>- (2i)</t>
  </si>
  <si>
    <t>Mute, Perilous, Uniform</t>
  </si>
  <si>
    <t>- (+5m)</t>
  </si>
  <si>
    <t>2m per level of anima, 1wp</t>
  </si>
  <si>
    <t>(Essence + Perception) days</t>
  </si>
  <si>
    <t>3m per Charm</t>
  </si>
  <si>
    <t>Until grapple is released</t>
  </si>
  <si>
    <t>10m, 1wp (5m, 1wp)</t>
  </si>
  <si>
    <t>5m, 1wp (1m, 1wp)</t>
  </si>
  <si>
    <t>Sidereal</t>
  </si>
  <si>
    <t>Ascending Journeys Horoscope</t>
  </si>
  <si>
    <t>Mute, Shaping (Fate), Stackable</t>
  </si>
  <si>
    <t>Sid 156</t>
  </si>
  <si>
    <t>Journeys</t>
  </si>
  <si>
    <t>Any three Journeys Charms</t>
  </si>
  <si>
    <t>Descending Journeys Horoscope</t>
  </si>
  <si>
    <t>Sid 158</t>
  </si>
  <si>
    <t>Honest Face Spirit</t>
  </si>
  <si>
    <t>Any Journeys Charm</t>
  </si>
  <si>
    <t>Good Worker Spirit</t>
  </si>
  <si>
    <t>Mysterious Wanderer Wisdom</t>
  </si>
  <si>
    <t>Sid 159</t>
  </si>
  <si>
    <t>Fellow Traveler Rapport</t>
  </si>
  <si>
    <t>Predestined Escort Coincidence</t>
  </si>
  <si>
    <t>Auspicious Voyage Omen</t>
  </si>
  <si>
    <t>Sid 160</t>
  </si>
  <si>
    <t>Ascending Journeys Horoscope or Descending Journeys Horoscope</t>
  </si>
  <si>
    <t>Joyous Grasshopper Spirit</t>
  </si>
  <si>
    <t>Satisfaction in Emptiness</t>
  </si>
  <si>
    <t>Legitimate Ownership Benefit</t>
  </si>
  <si>
    <t>10m, 3wp</t>
  </si>
  <si>
    <t>Any ten Journeys Charms</t>
  </si>
  <si>
    <t>Sid 161</t>
  </si>
  <si>
    <t>The Mast Sways</t>
  </si>
  <si>
    <t>Sid 162</t>
  </si>
  <si>
    <t>Yeddim-Hauling Wage</t>
  </si>
  <si>
    <t>Mute, Shaping (Fate)</t>
  </si>
  <si>
    <t>Sid 163</t>
  </si>
  <si>
    <t>The Center Must Hold</t>
  </si>
  <si>
    <t>Optimistic Security Practice, Unwavering Well-Being</t>
  </si>
  <si>
    <t>Unbroken Weave Deflection</t>
  </si>
  <si>
    <t>Forward-Thinking Technique</t>
  </si>
  <si>
    <t>One Way Forward</t>
  </si>
  <si>
    <t>Sid 164</t>
  </si>
  <si>
    <t>Optimistic Security Practice, Unwavering Well-Being Meditation</t>
  </si>
  <si>
    <t>Loom-Shifting Nudge</t>
  </si>
  <si>
    <t>The Mast Upholds All</t>
  </si>
  <si>
    <t>Invisible at the Center, The Mast Sways</t>
  </si>
  <si>
    <t>Inevitability Without Finesse</t>
  </si>
  <si>
    <t>Forward-Thinking Technique, Strength of the Mast</t>
  </si>
  <si>
    <t>Maiden Sheds No Tears</t>
  </si>
  <si>
    <t>Sid 165</t>
  </si>
  <si>
    <t>One-Direction Invocation</t>
  </si>
  <si>
    <t>Any ten Resistance Charms</t>
  </si>
  <si>
    <t>Blow-Wind-Blow Style</t>
  </si>
  <si>
    <t>Sid 166</t>
  </si>
  <si>
    <t>Iron Heart, Iron Horse</t>
  </si>
  <si>
    <t>Until the bridle is presented</t>
  </si>
  <si>
    <t>Sid 167</t>
  </si>
  <si>
    <t>Field Mouse Rider</t>
  </si>
  <si>
    <t>Plausible Stabling Arrangement</t>
  </si>
  <si>
    <t>3m (10m, 1wp)</t>
  </si>
  <si>
    <t>Sid 168</t>
  </si>
  <si>
    <t>One journey</t>
  </si>
  <si>
    <t>Messenger’s Oath</t>
  </si>
  <si>
    <t>Desirable Maiden’s Bargain</t>
  </si>
  <si>
    <t>Messenger’s Oath, Yellow Path</t>
  </si>
  <si>
    <t>Spirit-Shape Companion</t>
  </si>
  <si>
    <t>Sid 169</t>
  </si>
  <si>
    <t>Acquaintance-Improving Dressage</t>
  </si>
  <si>
    <t>Sid 170</t>
  </si>
  <si>
    <t>Blow-Wind-Blow Style, Iron Heart, Iron Horse, Yellow Path</t>
  </si>
  <si>
    <t>Fiend-Humbling Horsemanship</t>
  </si>
  <si>
    <t>Decisive-only, Psyche, Shaping (Body)</t>
  </si>
  <si>
    <t>Breaking the Wild Mortal, Godly Companion</t>
  </si>
  <si>
    <t>Invisible Spirit Rider</t>
  </si>
  <si>
    <t>Sid 171</t>
  </si>
  <si>
    <t>Godly Companion, Yellow Path</t>
  </si>
  <si>
    <t>Message-Without-Messenger Pact</t>
  </si>
  <si>
    <t>- (+1ahl)</t>
  </si>
  <si>
    <t>Without Temptation</t>
  </si>
  <si>
    <t>Sid 172</t>
  </si>
  <si>
    <t>Any ten Ride Charms</t>
  </si>
  <si>
    <t>Certain Peril Preparation</t>
  </si>
  <si>
    <t>Salt-Into-Ash Sleight</t>
  </si>
  <si>
    <t>Sid 173</t>
  </si>
  <si>
    <t>Serendipitous Voyage</t>
  </si>
  <si>
    <t>Ship-Commanding Attitude</t>
  </si>
  <si>
    <t>Stone-Skipping Spirit</t>
  </si>
  <si>
    <t>Yellow Sky Augury</t>
  </si>
  <si>
    <t>Divination</t>
  </si>
  <si>
    <t>Sid 174</t>
  </si>
  <si>
    <t>Choosing for Fangs</t>
  </si>
  <si>
    <t>Omen of Mutiny</t>
  </si>
  <si>
    <t>Mute, Pilot</t>
  </si>
  <si>
    <t>Sid 175</t>
  </si>
  <si>
    <t>Walls of Salt and Ash</t>
  </si>
  <si>
    <t>Implicit Admiralty Assumption</t>
  </si>
  <si>
    <t>Mirror-Shattering Method</t>
  </si>
  <si>
    <t>Serendipitous Voyage, Stone-Skipping Spirit</t>
  </si>
  <si>
    <t>Meticulous Disaster Agenda</t>
  </si>
  <si>
    <t>Sid 176</t>
  </si>
  <si>
    <t>Mirror-Shattering Method, Yellow Sky Augury</t>
  </si>
  <si>
    <t>Disaster-Accelerating Expedience</t>
  </si>
  <si>
    <t>Sid 177</t>
  </si>
  <si>
    <t>Dire Squall Forewarning</t>
  </si>
  <si>
    <t>Until the disaster occurs</t>
  </si>
  <si>
    <t>Five Ordeals Odyssey</t>
  </si>
  <si>
    <t>Until the challenge is overcome</t>
  </si>
  <si>
    <t>Adopting the Untamed Face</t>
  </si>
  <si>
    <t>Sid 178</t>
  </si>
  <si>
    <t>Becoming the Wilderness</t>
  </si>
  <si>
    <t>Creation’s Subtle Whisper</t>
  </si>
  <si>
    <t>Sid 179</t>
  </si>
  <si>
    <t>World-Witness Concentration</t>
  </si>
  <si>
    <t>Poetic Sacrifice Insurance</t>
  </si>
  <si>
    <t>Stronger Than This Job</t>
  </si>
  <si>
    <t>Sky-and-Rain Mantra</t>
  </si>
  <si>
    <t>Sid 180</t>
  </si>
  <si>
    <t>Entombed Soul Monument</t>
  </si>
  <si>
    <t>Tomb-Parole Sanction</t>
  </si>
  <si>
    <t>(Essence + Charisma) days</t>
  </si>
  <si>
    <t>Adopting the Untamed Face, Sky Spirit Demand</t>
  </si>
  <si>
    <t>Beloved World Embrace</t>
  </si>
  <si>
    <t>Sid 181</t>
  </si>
  <si>
    <t>Becoming the Wilderness, Poetic Sacrifice Insurance</t>
  </si>
  <si>
    <t>Marshalling Infinite Strength</t>
  </si>
  <si>
    <t>5m, 1wp (5m per round/hour)</t>
  </si>
  <si>
    <t>Wilderness-Commanding Practice</t>
  </si>
  <si>
    <t>Becoming the Wilderness, Sky-and-Rain Mantra</t>
  </si>
  <si>
    <t>Oar-Cracking Exertion</t>
  </si>
  <si>
    <t>Sid 182</t>
  </si>
  <si>
    <t>Dreaming the Wild Lands</t>
  </si>
  <si>
    <t>(Perception) days</t>
  </si>
  <si>
    <t>Any ten Survival Charms</t>
  </si>
  <si>
    <t>Insatiable Weapon Wanderlust</t>
  </si>
  <si>
    <t>Uniform, Versatile</t>
  </si>
  <si>
    <t>Sid 183</t>
  </si>
  <si>
    <t>Returning Swallow Flight</t>
  </si>
  <si>
    <t>Decisive-only, Versatile</t>
  </si>
  <si>
    <t>Shrike-Roosting Gesture</t>
  </si>
  <si>
    <t>3m (1m)</t>
  </si>
  <si>
    <t>Pelican Aloft Departure</t>
  </si>
  <si>
    <t>Versatile</t>
  </si>
  <si>
    <t>Shadow-Piercing Needle</t>
  </si>
  <si>
    <t>Dual, Versatile</t>
  </si>
  <si>
    <t>Pain Amplification Stratagem</t>
  </si>
  <si>
    <t>Sid 184</t>
  </si>
  <si>
    <t>Maiden-and-Shadow Form</t>
  </si>
  <si>
    <t>Aggravated, Dual, Form</t>
  </si>
  <si>
    <t>Any four Thrown Charms</t>
  </si>
  <si>
    <t>Impromptu Betrayal Trick</t>
  </si>
  <si>
    <t>Willful Weapon Technique</t>
  </si>
  <si>
    <t>Careless Surveillance Tactic</t>
  </si>
  <si>
    <t>Life-Gets-Worse Approach</t>
  </si>
  <si>
    <t>Sid 185</t>
  </si>
  <si>
    <t>Shining Flock of Adversities</t>
  </si>
  <si>
    <t>Frayed Skein Entanglement</t>
  </si>
  <si>
    <t>Magpie’s Favorite Bauble</t>
  </si>
  <si>
    <t>Sid 186</t>
  </si>
  <si>
    <t>Unmoved Mover Principle</t>
  </si>
  <si>
    <t>Essence Thorn Practice</t>
  </si>
  <si>
    <t>Maiden-and-Shadow Enlightenment</t>
  </si>
  <si>
    <t>Maiden-and-Shadow Form, any five Thrown Charms</t>
  </si>
  <si>
    <t>Three-Body Trilemma</t>
  </si>
  <si>
    <t>10m, 1i, 1wp</t>
  </si>
  <si>
    <t>Flown Beyond the World</t>
  </si>
  <si>
    <t>Sid 187</t>
  </si>
  <si>
    <t>Shadow Migration Tactic</t>
  </si>
  <si>
    <t>Essence Thorn Practice, Willful Weapon Method</t>
  </si>
  <si>
    <t>Wandering Axe Foresight</t>
  </si>
  <si>
    <t>Insatiable Weapon Wanderlust, Life-Gets-Worse Approach, Magpie’s Favorite Baublee</t>
  </si>
  <si>
    <t>Decisive-only, Psyche</t>
  </si>
  <si>
    <t>Sid 188</t>
  </si>
  <si>
    <t>Any ten Thrown Charms</t>
  </si>
  <si>
    <t>Ascending Serenity Horoscope</t>
  </si>
  <si>
    <t>Sid 189</t>
  </si>
  <si>
    <t>Serenities</t>
  </si>
  <si>
    <t>Any three Serenity Charms</t>
  </si>
  <si>
    <t>Descending Serenity Horoscope</t>
  </si>
  <si>
    <t>1 or 3m, 1wp</t>
  </si>
  <si>
    <t>Celestial Union Understanding</t>
  </si>
  <si>
    <t>Sid 190</t>
  </si>
  <si>
    <t>Spouse-Saving Grace</t>
  </si>
  <si>
    <t>Worthy Cause Demonstration</t>
  </si>
  <si>
    <t>Worthy Cause Demonstration (x2)</t>
  </si>
  <si>
    <t>Sway of Unseen Stars</t>
  </si>
  <si>
    <t>Any five Serenity Charms</t>
  </si>
  <si>
    <t>Abandoned Words Curse</t>
  </si>
  <si>
    <t>8m, 1wp (3m, 1wp)</t>
  </si>
  <si>
    <t>Sid 191</t>
  </si>
  <si>
    <t>Tyrannous Majority Mirror</t>
  </si>
  <si>
    <t>Without Words, Without the Wordless</t>
  </si>
  <si>
    <t>Sid 192</t>
  </si>
  <si>
    <t>Forge-and-Spindle Marriage</t>
  </si>
  <si>
    <t>Creation of Beauty</t>
  </si>
  <si>
    <t>2m per die</t>
  </si>
  <si>
    <t>Sid 193</t>
  </si>
  <si>
    <t>Warp-and-Weft Handiwork</t>
  </si>
  <si>
    <t>5m, 2s/g/wxp</t>
  </si>
  <si>
    <t>Atelier-and-Embassy Auspice</t>
  </si>
  <si>
    <t>One social interaction or event</t>
  </si>
  <si>
    <t>Wife-Procuring Tailfeathers</t>
  </si>
  <si>
    <t>Shaping (Fate), Stackable</t>
  </si>
  <si>
    <t>Sid 194</t>
  </si>
  <si>
    <t>Mending Warped Designs</t>
  </si>
  <si>
    <t>Untangling Snarled Strands</t>
  </si>
  <si>
    <t>Shaping (Fate)</t>
  </si>
  <si>
    <t>Sid 195</t>
  </si>
  <si>
    <t>Predestined Delivery Shaping</t>
  </si>
  <si>
    <t>Until the object arrives</t>
  </si>
  <si>
    <t>Sword-Queen’s Foretold Blade</t>
  </si>
  <si>
    <t>Elegant Patterns of Fate, Excellent Implementation of Objectives</t>
  </si>
  <si>
    <t>Heaven-and-Hell Embassy</t>
  </si>
  <si>
    <t>Sid 196</t>
  </si>
  <si>
    <t>Proper Plumage</t>
  </si>
  <si>
    <t>Until the Sidereal removes her outfit</t>
  </si>
  <si>
    <t>Sid 197</t>
  </si>
  <si>
    <t>Swan-and-Duckling Parable</t>
  </si>
  <si>
    <t>Unraveled Skein Insight</t>
  </si>
  <si>
    <t>Cosmos-Sustaining Demiurge</t>
  </si>
  <si>
    <t>Fortuitous Fellowship</t>
  </si>
  <si>
    <t>Sid 198</t>
  </si>
  <si>
    <t>Unassuming Vizier Wisdom</t>
  </si>
  <si>
    <t>10m, 1wp, 1wxp per dot</t>
  </si>
  <si>
    <t>Sid 199</t>
  </si>
  <si>
    <t>Any ten Craft Charms</t>
  </si>
  <si>
    <t>Absent Self</t>
  </si>
  <si>
    <t>Elusive Object of Desire</t>
  </si>
  <si>
    <t>Counterattack, Mute, Uniform</t>
  </si>
  <si>
    <t>Sid 200</t>
  </si>
  <si>
    <t>Avoidance</t>
  </si>
  <si>
    <t>Perilous, Shaping (Mind)</t>
  </si>
  <si>
    <t>Delighted Maiden Mien</t>
  </si>
  <si>
    <t>Empty Sky Tranquility</t>
  </si>
  <si>
    <t>Sid 201</t>
  </si>
  <si>
    <t>Frenzied Courtship Dodge</t>
  </si>
  <si>
    <t>Enticing Mystery Elopement</t>
  </si>
  <si>
    <t>Sid 202</t>
  </si>
  <si>
    <t>Distant Worries Dismissed</t>
  </si>
  <si>
    <t>Auspicious Sidestep Serendipity</t>
  </si>
  <si>
    <t>Unwelcome Courtship Interception</t>
  </si>
  <si>
    <t>Suitor-Deflecting Sidestep</t>
  </si>
  <si>
    <t>Sid 203</t>
  </si>
  <si>
    <t>Nemesis Evasion Smile</t>
  </si>
  <si>
    <t>Neighborhood Relocation Scheme</t>
  </si>
  <si>
    <t>Shaping (Fate, Mind)</t>
  </si>
  <si>
    <t>Until the Sidereal stops moving</t>
  </si>
  <si>
    <t>Any ten Dodge Charms</t>
  </si>
  <si>
    <t>Blue Vervain Binding</t>
  </si>
  <si>
    <t>Sid 205</t>
  </si>
  <si>
    <t>Favorable Inflection Procedure</t>
  </si>
  <si>
    <t>Best Friend’s Couch Invitation</t>
  </si>
  <si>
    <t>Ice-and-Fire Binding</t>
  </si>
  <si>
    <t>Sid 206</t>
  </si>
  <si>
    <t>Knot of Destiny</t>
  </si>
  <si>
    <t>Sid 207</t>
  </si>
  <si>
    <t>Equitable Partnership (x2)</t>
  </si>
  <si>
    <t>Enduring Companionship Affirmation</t>
  </si>
  <si>
    <t>Sid 208</t>
  </si>
  <si>
    <t>Aster Petal Covenant</t>
  </si>
  <si>
    <t>Ice-and-Fire Binding, Knot of Destiny</t>
  </si>
  <si>
    <t>Beloved Maiden’s Bride</t>
  </si>
  <si>
    <t>Circumstance-Contriving Resplendency</t>
  </si>
  <si>
    <t>Sid 209</t>
  </si>
  <si>
    <t>Remembering the Best Times</t>
  </si>
  <si>
    <t>Secret Bloodline Revelation</t>
  </si>
  <si>
    <t>Aster Petal Covenant, Enduring Companionship Affirmation, Favorable Inflection Procedure</t>
  </si>
  <si>
    <t>Lover’s Oath</t>
  </si>
  <si>
    <t>Sid 210</t>
  </si>
  <si>
    <t>Any ten Linguistics Charms</t>
  </si>
  <si>
    <t>Sid 211</t>
  </si>
  <si>
    <t>Beauty in Misfortune</t>
  </si>
  <si>
    <t>Beauty in Misfortune (x2)</t>
  </si>
  <si>
    <t>1/story when sidereal fulfills an auspicious prospect according to charm requirements, end a Psyche effect she suffers</t>
  </si>
  <si>
    <t>Missed Step Enlightenment</t>
  </si>
  <si>
    <t>Sid 212</t>
  </si>
  <si>
    <t>Compassionate Essence Replenishment</t>
  </si>
  <si>
    <t>Easygoing Friend Approach</t>
  </si>
  <si>
    <t>Brigand-and-Carouser Attracting Style</t>
  </si>
  <si>
    <t>Sid 213</t>
  </si>
  <si>
    <t>Heart-Brightening Presentation Style</t>
  </si>
  <si>
    <t>Serenity Beyond Fear</t>
  </si>
  <si>
    <t>Heart-Brightening Presentation Style, Perfection in Life</t>
  </si>
  <si>
    <t>Unnoticed Virtuoso Encore</t>
  </si>
  <si>
    <t>5m (5m or 5i per round/minute)</t>
  </si>
  <si>
    <t>Mute, Shaping (Mind)</t>
  </si>
  <si>
    <t>Listen to the Heart</t>
  </si>
  <si>
    <t>Sid 214</t>
  </si>
  <si>
    <t>Fivefold Maiden Harmony</t>
  </si>
  <si>
    <t>Sid 215</t>
  </si>
  <si>
    <t>Lining the Road With Sugar and Wine</t>
  </si>
  <si>
    <t>Listen to the Heart, Serenity Beyond Fear</t>
  </si>
  <si>
    <t>The Maiden Stumbles</t>
  </si>
  <si>
    <t>Beauty in Misfortune, Faultless Ceremony, Perfection in Life</t>
  </si>
  <si>
    <t>Apocalypse-Soothing Psalm</t>
  </si>
  <si>
    <t>Lining the Road with Sugar and Wine</t>
  </si>
  <si>
    <t>Freeing the Fettered Dancer</t>
  </si>
  <si>
    <t>Sid 216</t>
  </si>
  <si>
    <t>Beauty in Misfortune (x2), Missed Step Enlightenment</t>
  </si>
  <si>
    <t>Any ten Performance Charms</t>
  </si>
  <si>
    <t>Follow the Blue String</t>
  </si>
  <si>
    <t>Sid 217</t>
  </si>
  <si>
    <t>Cantarella Kiss Intrigue</t>
  </si>
  <si>
    <t>Sid 218</t>
  </si>
  <si>
    <t>Gilded Cage Entrapment</t>
  </si>
  <si>
    <t>Psyche, Shaping (Fate)</t>
  </si>
  <si>
    <t>Stern Essence Replenishment</t>
  </si>
  <si>
    <t>Sid 219</t>
  </si>
  <si>
    <t>You-and-Yours Stance</t>
  </si>
  <si>
    <t>Ubiquitous Paramour Daydream</t>
  </si>
  <si>
    <t>Sid 220</t>
  </si>
  <si>
    <t>Idle Pillow Talk Approach</t>
  </si>
  <si>
    <t>Leash-and-Collar Wisdom</t>
  </si>
  <si>
    <t>Gilded Cage Entrapment, You-and-Yours Stance</t>
  </si>
  <si>
    <t>Coercion By Any Means</t>
  </si>
  <si>
    <t>Freedom in Chains</t>
  </si>
  <si>
    <t>Sid 221</t>
  </si>
  <si>
    <t>Faceless Idol Obsession</t>
  </si>
  <si>
    <t>Psyche, Shaping (Mind)</t>
  </si>
  <si>
    <t>Handsome Boy Eyes, Idle Pillow Talk Approach, Leash-and-Collar Wisdom</t>
  </si>
  <si>
    <t>Any ten Socialize Charms</t>
  </si>
  <si>
    <t>Ascending Battles Horoscope</t>
  </si>
  <si>
    <t>Mute, Shaping (Fate), Stackable, Uniform</t>
  </si>
  <si>
    <t>Sid 222</t>
  </si>
  <si>
    <t>Battles</t>
  </si>
  <si>
    <t>Any three Battles Charms</t>
  </si>
  <si>
    <t>Descending Battles Horoscope</t>
  </si>
  <si>
    <t>Mute, Shaping (Fate), Uniform</t>
  </si>
  <si>
    <t>Auspicious Implement for Strife</t>
  </si>
  <si>
    <t>Sid 223</t>
  </si>
  <si>
    <t>Holistic Arsenal Methodology</t>
  </si>
  <si>
    <t>Judicious Application of Force</t>
  </si>
  <si>
    <t>Sheathing the Crimson Blade</t>
  </si>
  <si>
    <t>Sid 224</t>
  </si>
  <si>
    <t>Wearing Red to a Wedding</t>
  </si>
  <si>
    <t>Unyielding Tenacity</t>
  </si>
  <si>
    <t>Someone’s Son Style</t>
  </si>
  <si>
    <t>Battlefield Genius Style</t>
  </si>
  <si>
    <t>Sid 225</t>
  </si>
  <si>
    <t>Eye for Strife</t>
  </si>
  <si>
    <t>Angry Maiden Mantle</t>
  </si>
  <si>
    <t>Hero-Supporting Performance</t>
  </si>
  <si>
    <t>Sid 226</t>
  </si>
  <si>
    <t>Any three Battles Charm</t>
  </si>
  <si>
    <t>Battle-Carrying Presence</t>
  </si>
  <si>
    <t>Conquering Star Command</t>
  </si>
  <si>
    <t>Any five Battles Charms</t>
  </si>
  <si>
    <t>Understanding Ecstatic Ways</t>
  </si>
  <si>
    <t>Conquering Star Command, Wearing Red to a Wedding</t>
  </si>
  <si>
    <t>Any-Direction Arrow</t>
  </si>
  <si>
    <t>Sid 227</t>
  </si>
  <si>
    <t>Flaw-Revealing Tactic</t>
  </si>
  <si>
    <t>Apologetic Feint</t>
  </si>
  <si>
    <t>Ill-Omened Quarrel</t>
  </si>
  <si>
    <t>Mirrored Fate Shot</t>
  </si>
  <si>
    <t>Sid 228</t>
  </si>
  <si>
    <t>Strange Quiver Trick</t>
  </si>
  <si>
    <t>Clay Maiden Form</t>
  </si>
  <si>
    <t>Form</t>
  </si>
  <si>
    <t>Any four Archery Charms</t>
  </si>
  <si>
    <t>Misdirected Wisdom Trick</t>
  </si>
  <si>
    <t>Sid 229</t>
  </si>
  <si>
    <t>Every-Direction Arrow</t>
  </si>
  <si>
    <t>Parallax Strafing Methodology</t>
  </si>
  <si>
    <t>Strategy Without Commitment</t>
  </si>
  <si>
    <t>Hidden Arrow Tactic</t>
  </si>
  <si>
    <t>Clay Maiden Enlightenment</t>
  </si>
  <si>
    <t>Sid 230</t>
  </si>
  <si>
    <t>Clay Maiden Form, any five Archery Charms</t>
  </si>
  <si>
    <t>Empty Quiver Ruse</t>
  </si>
  <si>
    <t>Perilous, Uniform, Versatile</t>
  </si>
  <si>
    <t>Every-Direction Arrow, Generalized Ammunition Technique, Opportune Shot</t>
  </si>
  <si>
    <t>Several Arrows of Reason</t>
  </si>
  <si>
    <t>Aggravated, Dual, Versatile</t>
  </si>
  <si>
    <t>Shooting Star Flare</t>
  </si>
  <si>
    <t>Quiver-Filling Requisition</t>
  </si>
  <si>
    <t>Clash, Decisive-only, Stackable</t>
  </si>
  <si>
    <t>Sid 231</t>
  </si>
  <si>
    <t>Ally-Concealing Arrow</t>
  </si>
  <si>
    <t>Empty Quiver Ruse, Hidden Arrow Tactic, Misdirected Wisdom Trick</t>
  </si>
  <si>
    <t>Unburdened Soul Arrow</t>
  </si>
  <si>
    <t>Many-Missiles Bow Technique</t>
  </si>
  <si>
    <t>Any ten Archery Charms</t>
  </si>
  <si>
    <t>Sid 233</t>
  </si>
  <si>
    <t>Aggravated, Dual</t>
  </si>
  <si>
    <t>Hostility Acceptance Technique</t>
  </si>
  <si>
    <t>Versatile, Withering-only</t>
  </si>
  <si>
    <t>Speared Boar Struggle</t>
  </si>
  <si>
    <t>Counterattack, Decisive-only, Versatile</t>
  </si>
  <si>
    <t>Sid 234</t>
  </si>
  <si>
    <t>Iron Brute Fist</t>
  </si>
  <si>
    <t>Lady-or-Tiger Tactic</t>
  </si>
  <si>
    <t>Wrapped Fly Embrace</t>
  </si>
  <si>
    <t>Lady-or-Tiger Embrace</t>
  </si>
  <si>
    <t>Drowning Maiden Form</t>
  </si>
  <si>
    <t>Dual, Form</t>
  </si>
  <si>
    <t>Sid 235</t>
  </si>
  <si>
    <t>Any four Brawl Charms</t>
  </si>
  <si>
    <t>Breath-Seizing Grasp</t>
  </si>
  <si>
    <t>Sacrifice Without Regret</t>
  </si>
  <si>
    <t>Decisive-only, Perilous, Versatile</t>
  </si>
  <si>
    <t>Sever the Thread</t>
  </si>
  <si>
    <t>Horrific Wreath, Iron Brute Fist</t>
  </si>
  <si>
    <t>Indiscriminate Doom Betrayal</t>
  </si>
  <si>
    <t>Sid 236</t>
  </si>
  <si>
    <t>Hostility Acceptance Technique, Unobstructed Blow</t>
  </si>
  <si>
    <t>Blood Bought With Blood</t>
  </si>
  <si>
    <t>Drowning Maiden Enlightenment</t>
  </si>
  <si>
    <t>Drowning Maiden Form, any five Brawl Charms</t>
  </si>
  <si>
    <t>Battlefield Decimation Technique</t>
  </si>
  <si>
    <t>Dead Spouse Defense</t>
  </si>
  <si>
    <t>Sid 237</t>
  </si>
  <si>
    <t>Someone Dies Strike</t>
  </si>
  <si>
    <t>Easily-Accepted Proposition Stance</t>
  </si>
  <si>
    <t>Any ten Brawl Charms</t>
  </si>
  <si>
    <t>Impeding the flow</t>
  </si>
  <si>
    <t>Watchful Maiden Mien</t>
  </si>
  <si>
    <t>Sid 238</t>
  </si>
  <si>
    <t>Meditation on Violence</t>
  </si>
  <si>
    <t>1m per point of penalty/die</t>
  </si>
  <si>
    <t>Doom-Seeking Stroke</t>
  </si>
  <si>
    <t>Dusty Shelf Restraint</t>
  </si>
  <si>
    <t>Sid 239</t>
  </si>
  <si>
    <t>Fateful Exchange</t>
  </si>
  <si>
    <t>Instructive Riposte</t>
  </si>
  <si>
    <t>Indomitable Shieldbearer Expertise</t>
  </si>
  <si>
    <t>3m (2m)</t>
  </si>
  <si>
    <t>Maiden-on-the-Shelf Form</t>
  </si>
  <si>
    <t>Any four Melee Charms</t>
  </si>
  <si>
    <t>Inner Eye Strike</t>
  </si>
  <si>
    <t>Sid 240</t>
  </si>
  <si>
    <t>Serenity in Blood (x2)</t>
  </si>
  <si>
    <t>The Spear Not Held</t>
  </si>
  <si>
    <t>Sid 241</t>
  </si>
  <si>
    <t>Maiden-and-Gambler Stance</t>
  </si>
  <si>
    <t>6m, 1wp (1i per round)</t>
  </si>
  <si>
    <t>Maiden-on-the-Shelf Enlightenment</t>
  </si>
  <si>
    <t>Maiden-on-the-Shelf Form, any five Melee Charms</t>
  </si>
  <si>
    <t>Forceful Demonstration of Error</t>
  </si>
  <si>
    <t>Fateful Exchange, Instructive Riposte</t>
  </si>
  <si>
    <t>Temperate Blade Meditation</t>
  </si>
  <si>
    <t>2m, 2i, 1wp</t>
  </si>
  <si>
    <t>Simple or Supplemental</t>
  </si>
  <si>
    <t>Sid 242</t>
  </si>
  <si>
    <t>Ninth Direction Slash</t>
  </si>
  <si>
    <t>15m, 1wp (5m)</t>
  </si>
  <si>
    <t>Clash, Dual</t>
  </si>
  <si>
    <t>Any ten Melee Charms</t>
  </si>
  <si>
    <t>Hero’s Iron Skin</t>
  </si>
  <si>
    <t>Impose Nature</t>
  </si>
  <si>
    <t>Sid 243</t>
  </si>
  <si>
    <t>Caught in the Heart’s Wake</t>
  </si>
  <si>
    <t>Presence-in-Absence Technique</t>
  </si>
  <si>
    <t>Until the condition is met</t>
  </si>
  <si>
    <t>1m, 1ahl</t>
  </si>
  <si>
    <t>Sid 244</t>
  </si>
  <si>
    <t>Heroic Essence Replenishment</t>
  </si>
  <si>
    <t>Someone Else’s Destiny</t>
  </si>
  <si>
    <t>Sword-Tongue Intensity</t>
  </si>
  <si>
    <t>Sid 245</t>
  </si>
  <si>
    <t>Instructive Conviction Aura</t>
  </si>
  <si>
    <t>3m (2i per level)</t>
  </si>
  <si>
    <t>Hero’s Iron Skin, Someone Else’s Destiny</t>
  </si>
  <si>
    <t>5m, 1lhl</t>
  </si>
  <si>
    <t>Sid 246</t>
  </si>
  <si>
    <t>Baleful Slaughter Omen</t>
  </si>
  <si>
    <t>Ego-Shattering Reminiscence</t>
  </si>
  <si>
    <t>Seizing the Heart</t>
  </si>
  <si>
    <t>Sid 247</t>
  </si>
  <si>
    <t>Beyond the Shattered Wall</t>
  </si>
  <si>
    <t>Ego-Shattering Reminiscence, Force Decision, Presence-in-Absence Technique</t>
  </si>
  <si>
    <t>Storm’s Eye Stance</t>
  </si>
  <si>
    <t>10m (5m, 1wp)</t>
  </si>
  <si>
    <t>Sid 248</t>
  </si>
  <si>
    <t>Any ten Presence Charms</t>
  </si>
  <si>
    <t>Battalion-Bureau Leadership</t>
  </si>
  <si>
    <t>Sid 249</t>
  </si>
  <si>
    <t>Heroic General Presence</t>
  </si>
  <si>
    <t>Foretold Strategy Technique</t>
  </si>
  <si>
    <t>Knowing the Enemy</t>
  </si>
  <si>
    <t>Sid 250</t>
  </si>
  <si>
    <t>Bestowing the Crimson Banner</t>
  </si>
  <si>
    <t>Sagacious Formulation of Strategy</t>
  </si>
  <si>
    <t>Bestowing the Crimson Banner, Foretold Strategy Technique</t>
  </si>
  <si>
    <t>Dread Harbinger of Strife</t>
  </si>
  <si>
    <t>Sid 251</t>
  </si>
  <si>
    <t>Training Mandate of Auspicious Battle</t>
  </si>
  <si>
    <t>Training Mandate of Celestial Empowerment</t>
  </si>
  <si>
    <t>Essence-Draining Battle Pattern</t>
  </si>
  <si>
    <t>Sid 252</t>
  </si>
  <si>
    <t>Fiend-Blocking Battle Pattern</t>
  </si>
  <si>
    <t>Heroic Exploit Propagation</t>
  </si>
  <si>
    <t>Sid 253</t>
  </si>
  <si>
    <t>Preordained Arrival of Victory</t>
  </si>
  <si>
    <t>Seven Apocalypses Commander</t>
  </si>
  <si>
    <t>Tide of History</t>
  </si>
  <si>
    <t>Sid 254</t>
  </si>
  <si>
    <t>Training Mandate of War-God Puissance</t>
  </si>
  <si>
    <t>Tattered Standard Denigration</t>
  </si>
  <si>
    <t>Dread Harbinger of Strife, Heroic Exploit Propagation, Knowing the Enemy</t>
  </si>
  <si>
    <t>Spirit-Binding Battle Pattern</t>
  </si>
  <si>
    <t>Form, Psyche</t>
  </si>
  <si>
    <t>Sid 255</t>
  </si>
  <si>
    <t>Any ten War Charms</t>
  </si>
  <si>
    <t>Ascending Secrets Horoscope</t>
  </si>
  <si>
    <t>Secrets</t>
  </si>
  <si>
    <t>Any three Secrets Charms</t>
  </si>
  <si>
    <t>Descending Secrets Horoscope</t>
  </si>
  <si>
    <t>Sid 256</t>
  </si>
  <si>
    <t>Ascending Destiny Mien</t>
  </si>
  <si>
    <t>Sid 257</t>
  </si>
  <si>
    <t>Enticing Puzzle Exculpation</t>
  </si>
  <si>
    <t>Infallible Broker’s Confidences</t>
  </si>
  <si>
    <t>Never Cease Moving</t>
  </si>
  <si>
    <t>Oracular Wisdom</t>
  </si>
  <si>
    <t>Sid 258</t>
  </si>
  <si>
    <t>Oldest Secret Revealed</t>
  </si>
  <si>
    <t>Any Ascending (Caste) Horoscope or Descending (Caste) Horoscope</t>
  </si>
  <si>
    <t>Unsolved Problem Obsession</t>
  </si>
  <si>
    <t>Any five Secrets Charms</t>
  </si>
  <si>
    <t>Birthing the Maiden of Wisdom</t>
  </si>
  <si>
    <t>Any ten Secrets Charms</t>
  </si>
  <si>
    <t>Divination, Mute</t>
  </si>
  <si>
    <t>Sid 259</t>
  </si>
  <si>
    <t>Sid 260</t>
  </si>
  <si>
    <t>Provable Location of the Gate</t>
  </si>
  <si>
    <t>Unwritten Words Revelation</t>
  </si>
  <si>
    <t>Broken Silence Happenstance</t>
  </si>
  <si>
    <t>Sid 261</t>
  </si>
  <si>
    <t>Research Assistant Invocation</t>
  </si>
  <si>
    <t>Wilting Petal Witness</t>
  </si>
  <si>
    <t>Sid 262</t>
  </si>
  <si>
    <t>Bending the Mirror</t>
  </si>
  <si>
    <t>Guilty Conscience Expiation</t>
  </si>
  <si>
    <t>Witness Invention Technique</t>
  </si>
  <si>
    <t>Sid 263</t>
  </si>
  <si>
    <t>Lucid Enigma Labyrinth</t>
  </si>
  <si>
    <t>Ceaseless Pursuit of Truth</t>
  </si>
  <si>
    <t>Broken Silence Happenstance, Lucid Enigma Labyrinth, Wilting Petal Witness</t>
  </si>
  <si>
    <t>Sid 264</t>
  </si>
  <si>
    <t>Any ten Investigation Charms</t>
  </si>
  <si>
    <t>Honorable Thief Spirit</t>
  </si>
  <si>
    <t>Hayseed Eye</t>
  </si>
  <si>
    <t>Sid 265</t>
  </si>
  <si>
    <t>Maiden-in-the-Pot Escape</t>
  </si>
  <si>
    <t>Creation-Smuggling Procedures</t>
  </si>
  <si>
    <t>Sid 266</t>
  </si>
  <si>
    <t>Name-Pilfering Practice</t>
  </si>
  <si>
    <t>Mute, Shaping (Fate, Mind), Stackable</t>
  </si>
  <si>
    <t>Sid 267</t>
  </si>
  <si>
    <t>Dream Confiscation Approach</t>
  </si>
  <si>
    <t>Aggravated, Mute, Psyche</t>
  </si>
  <si>
    <t>One story or Instant</t>
  </si>
  <si>
    <t>Mute, Perilous, Shaping (Fate)</t>
  </si>
  <si>
    <t>Legitimate Pseudonym Trick</t>
  </si>
  <si>
    <t>Expedited Approval of Justice</t>
  </si>
  <si>
    <t>Sid 268</t>
  </si>
  <si>
    <t>Talisman Forgery Technique</t>
  </si>
  <si>
    <t>Lazy Works Smart</t>
  </si>
  <si>
    <t>Sid 269</t>
  </si>
  <si>
    <t>Sanctum-Breaching Heist</t>
  </si>
  <si>
    <t>Contraband Miracle Confiscation</t>
  </si>
  <si>
    <t>Sidereal Shell Games, Thought-Swiping Distraction</t>
  </si>
  <si>
    <t>Sid 270</t>
  </si>
  <si>
    <t>Any ten Larceny Charms</t>
  </si>
  <si>
    <t>The Methodology of Secrets</t>
  </si>
  <si>
    <t>Sid 271</t>
  </si>
  <si>
    <t>Professorial Mien</t>
  </si>
  <si>
    <t>Avoiding-the-Truth Technique</t>
  </si>
  <si>
    <t>Sid 272</t>
  </si>
  <si>
    <t>Sid 273</t>
  </si>
  <si>
    <t>Horoscope Revision Technique</t>
  </si>
  <si>
    <t>Stab the Seer’s Eye</t>
  </si>
  <si>
    <t>Sid 274</t>
  </si>
  <si>
    <t>Well-Schooled Pedant Defense</t>
  </si>
  <si>
    <t>Dismissive Scholar’s Sniff</t>
  </si>
  <si>
    <t>Unreliable Source Dismissal</t>
  </si>
  <si>
    <t>Avoiding-the-Truth Technique, Dismissive Scholar’s Sniff, Systematic Understanding of Everything</t>
  </si>
  <si>
    <t>(Victim’s Integrity + 5) days</t>
  </si>
  <si>
    <t>Sid 275</t>
  </si>
  <si>
    <t>Any ten Lore Charms</t>
  </si>
  <si>
    <t>Incite Decorum</t>
  </si>
  <si>
    <t>Sid 276</t>
  </si>
  <si>
    <t>Prince-of-the-Earth Attitude</t>
  </si>
  <si>
    <t>Light of Celestial Revelation</t>
  </si>
  <si>
    <t>Manifestation-Haling Summons</t>
  </si>
  <si>
    <t>Sid 277</t>
  </si>
  <si>
    <t>Tell-Tale Symphony</t>
  </si>
  <si>
    <t>Panoply of Fallen Stars</t>
  </si>
  <si>
    <t>Seer’s Starry Eye</t>
  </si>
  <si>
    <t>Invincible Essence Mantle</t>
  </si>
  <si>
    <t>1wp or 3a</t>
  </si>
  <si>
    <t>Sid 278</t>
  </si>
  <si>
    <t>Unimpeachable Divinity Credentials</t>
  </si>
  <si>
    <t>Official Notice of Alienation</t>
  </si>
  <si>
    <t>Sid 279</t>
  </si>
  <si>
    <t>Incite Decorum, Mark of Exaltation, Unweaving Method</t>
  </si>
  <si>
    <t>Official Notice of Alienation (x2)</t>
  </si>
  <si>
    <t>3m, 1wp (5m)</t>
  </si>
  <si>
    <t>Fate is All Things</t>
  </si>
  <si>
    <t>Incite Decorum, Tell-Tale Symphony</t>
  </si>
  <si>
    <t>Bound in Ivy Fetters</t>
  </si>
  <si>
    <t>Innocuous Maneuver, Invincible Essence Mantle, Official Notice of Alienation (×2)</t>
  </si>
  <si>
    <t>Sid 281</t>
  </si>
  <si>
    <t>Any ten Occult Charms</t>
  </si>
  <si>
    <t>Any four Secrets Charms</t>
  </si>
  <si>
    <t>Cloaked in Enigma</t>
  </si>
  <si>
    <t>Weaver of Mystery</t>
  </si>
  <si>
    <t>Sid 282</t>
  </si>
  <si>
    <t>Terrestrial Circle Sorcery, any five Terrestrial Circle</t>
  </si>
  <si>
    <t>Legend-Dimming Obscurity</t>
  </si>
  <si>
    <t>Foot Treads No Twig</t>
  </si>
  <si>
    <t>Privacy-Enhancing Gesture</t>
  </si>
  <si>
    <t>Mute,</t>
  </si>
  <si>
    <t>Sid 283</t>
  </si>
  <si>
    <t>Extinguished Stars Constellation</t>
  </si>
  <si>
    <t>1m per character, 1wp</t>
  </si>
  <si>
    <t>Subordinate Inspiration Technique</t>
  </si>
  <si>
    <t>Unbreakable Silence</t>
  </si>
  <si>
    <t>Self-Annihilating Discretion</t>
  </si>
  <si>
    <t>Sid 284</t>
  </si>
  <si>
    <t>Gift of a Broken Mask</t>
  </si>
  <si>
    <t>Shaping (Mind)</t>
  </si>
  <si>
    <t>Extinguished Stars Constellation, Legend-Dimming Obscurity</t>
  </si>
  <si>
    <t>Walking Outside Fate</t>
  </si>
  <si>
    <t>Cracked Mask Sacrifice</t>
  </si>
  <si>
    <t>Self-Annihilating Discretion, Walking Outside Fate</t>
  </si>
  <si>
    <t>Everywhere-and-Nowhere Technique</t>
  </si>
  <si>
    <t>Until the Sidereal leaves concealment</t>
  </si>
  <si>
    <t>Sid 285</t>
  </si>
  <si>
    <t>Lamp-Covering Shroud</t>
  </si>
  <si>
    <t>Unfettered by Law</t>
  </si>
  <si>
    <t>Blinding the Boar, Privacy-Enhancing Gesture, Walking Outside Fate</t>
  </si>
  <si>
    <t>Ceasing-to-Exist Approach</t>
  </si>
  <si>
    <t>Sid 286</t>
  </si>
  <si>
    <t>Any ten Stealth Charms</t>
  </si>
  <si>
    <t>Ascending Endings Horoscope</t>
  </si>
  <si>
    <t>Sid 287</t>
  </si>
  <si>
    <t>Endings</t>
  </si>
  <si>
    <t>Any three Endings Charms</t>
  </si>
  <si>
    <t>Descending Endings Horoscope</t>
  </si>
  <si>
    <t>Sid 288</t>
  </si>
  <si>
    <t>Any Endings Charm</t>
  </si>
  <si>
    <t>Borrowed Coffin Ploy</t>
  </si>
  <si>
    <t>Morbid Premonition</t>
  </si>
  <si>
    <t>Sid 289</t>
  </si>
  <si>
    <t>Crossing Plutonian Shores</t>
  </si>
  <si>
    <t>5m (+1m)</t>
  </si>
  <si>
    <t>Any five Endings Charms</t>
  </si>
  <si>
    <t>Fivefold Omen of Doom</t>
  </si>
  <si>
    <t>Decisive-only, Shaping (Fate)</t>
  </si>
  <si>
    <t>Shroud of Death’s Allure</t>
  </si>
  <si>
    <t>Sid 290</t>
  </si>
  <si>
    <t>Crossing Plutonian Shores, Tears of the Blade</t>
  </si>
  <si>
    <t>Sid 291</t>
  </si>
  <si>
    <t>Refused Burden</t>
  </si>
  <si>
    <t>3m per dot, 1ahl (+1wp)</t>
  </si>
  <si>
    <t>Distance-Severing Stride</t>
  </si>
  <si>
    <t>Step-Silencing Exercise</t>
  </si>
  <si>
    <t>Sid 292</t>
  </si>
  <si>
    <t>Cage-Shattering Grasp</t>
  </si>
  <si>
    <t>1m (+1wp)</t>
  </si>
  <si>
    <t>Chains of Adorjan</t>
  </si>
  <si>
    <t>5m, 4i, 1wp, 1ahl</t>
  </si>
  <si>
    <t>Aggravated, Perilous</t>
  </si>
  <si>
    <t>Sid 293</t>
  </si>
  <si>
    <t>Cage-Shattering Grasp, Step-Silencing Exercise</t>
  </si>
  <si>
    <t>Inner Flame Purification</t>
  </si>
  <si>
    <t>Unexpected Delay</t>
  </si>
  <si>
    <t>Shattered Stepping-Stone Advance</t>
  </si>
  <si>
    <t>Forgotten Earth, Hungry Touch, Inexorable Advance</t>
  </si>
  <si>
    <t>Pull Down the Sky</t>
  </si>
  <si>
    <t>15m, 1wp, 1ahl</t>
  </si>
  <si>
    <t>Sid 294</t>
  </si>
  <si>
    <t>Any ten Athletics Charms</t>
  </si>
  <si>
    <t>Divination, Mute, Uniform</t>
  </si>
  <si>
    <t>Sid 295</t>
  </si>
  <si>
    <t>Anticipated Betrayal</t>
  </si>
  <si>
    <t>Heavenly Sentinel Eye</t>
  </si>
  <si>
    <t>Sid 296</t>
  </si>
  <si>
    <t>Supernal Awareness</t>
  </si>
  <si>
    <t>Supernal Awareness (x2)</t>
  </si>
  <si>
    <t>5m (5m, 1wp)</t>
  </si>
  <si>
    <t>Feathered Cloak Trick</t>
  </si>
  <si>
    <t>Sid 297</t>
  </si>
  <si>
    <t>Reading Dead Eyes</t>
  </si>
  <si>
    <t>Sid 298</t>
  </si>
  <si>
    <t>Dark-Winged Watcher</t>
  </si>
  <si>
    <t>Feathered Cloak Trick, Supernal Awareness</t>
  </si>
  <si>
    <t>Illusion-Piercing Vigilance</t>
  </si>
  <si>
    <t>Old Sorrows Reminiscence</t>
  </si>
  <si>
    <t>Prior Warning, Reading Dead Eyes</t>
  </si>
  <si>
    <t>Marked for the Gallows</t>
  </si>
  <si>
    <t>Divination, Dual</t>
  </si>
  <si>
    <t>Sid 299</t>
  </si>
  <si>
    <t>Expected Pain, Supernal Awareness, Wise Choice</t>
  </si>
  <si>
    <t>Conclusive Wisdom</t>
  </si>
  <si>
    <t>Divination, Psyche</t>
  </si>
  <si>
    <t>Any ten Awareness Charms</t>
  </si>
  <si>
    <t>Sid 300</t>
  </si>
  <si>
    <t>Terminal Sanction (x2)</t>
  </si>
  <si>
    <t>Harvest Ripe Wheat, Father Falling Hay</t>
  </si>
  <si>
    <t>Corruption Elimination Agenda</t>
  </si>
  <si>
    <t>Sid 301</t>
  </si>
  <si>
    <t>Record-Obtaining Inquiry</t>
  </si>
  <si>
    <t>Slick Essence Replenishment</t>
  </si>
  <si>
    <t>Underling Invisibility Practice</t>
  </si>
  <si>
    <t>Old Fellows Society Luncheon</t>
  </si>
  <si>
    <t>Sid 302</t>
  </si>
  <si>
    <t>Employment Termination Venom</t>
  </si>
  <si>
    <t>Celestial Intervention Appeal</t>
  </si>
  <si>
    <t>Crisis-Weathering Insurance</t>
  </si>
  <si>
    <t>Sid 303</t>
  </si>
  <si>
    <t>Calamity-Stalling Patience</t>
  </si>
  <si>
    <t>As long as the Sidereal opposes the crisis</t>
  </si>
  <si>
    <t>Paralyzed Committee Infliction</t>
  </si>
  <si>
    <t>Sid 304</t>
  </si>
  <si>
    <t>Fallow Field Invites Flame</t>
  </si>
  <si>
    <t>Corruption Elimination Agenda, Employment Termination Venom</t>
  </si>
  <si>
    <t>End Debate</t>
  </si>
  <si>
    <t>Sid 305</t>
  </si>
  <si>
    <t>Any ten Bureaucracy Charms</t>
  </si>
  <si>
    <t>Until Hope’s End</t>
  </si>
  <si>
    <t>Promise of Tomorrow</t>
  </si>
  <si>
    <t>Sid 306</t>
  </si>
  <si>
    <t>Until Hope's End</t>
  </si>
  <si>
    <t>Necessary Betrayal Attitude</t>
  </si>
  <si>
    <t>Dream-Sacrificing Maneuver</t>
  </si>
  <si>
    <t>Hope-Ending Bluntness</t>
  </si>
  <si>
    <t>Minimum Legal Defense Competence</t>
  </si>
  <si>
    <t>Sid 307</t>
  </si>
  <si>
    <t>Creation-Preserving Will</t>
  </si>
  <si>
    <t>Oath of the Sword</t>
  </si>
  <si>
    <t>1lhl+</t>
  </si>
  <si>
    <t>Gift of Forsaken Hope</t>
  </si>
  <si>
    <t>Dream-Sacrificing Maneuver, Until Hope’s End</t>
  </si>
  <si>
    <t>In Destiny’s Service</t>
  </si>
  <si>
    <t>Sid 308</t>
  </si>
  <si>
    <t>Loyalty-Sacrificing Sidestep</t>
  </si>
  <si>
    <t>Dream-Sacrificing Maneuver, Oath of the Sword</t>
  </si>
  <si>
    <t>Death-of-Self Meditation</t>
  </si>
  <si>
    <t>Sid 309</t>
  </si>
  <si>
    <t>Last Hope Salvation</t>
  </si>
  <si>
    <t>Any ten Integrity Charms</t>
  </si>
  <si>
    <t>Sid 310</t>
  </si>
  <si>
    <t>Peaceable Conclusion</t>
  </si>
  <si>
    <t>Rising Butterfly Prayer</t>
  </si>
  <si>
    <t>Sid 311</t>
  </si>
  <si>
    <t>Obituary Composition Technique</t>
  </si>
  <si>
    <t>Solemn Psychopomp Duty</t>
  </si>
  <si>
    <t>Soul-Reviving Eulogy</t>
  </si>
  <si>
    <t>Sid 312</t>
  </si>
  <si>
    <t>Dignity of the Dead</t>
  </si>
  <si>
    <t>1m per point of penalty</t>
  </si>
  <si>
    <t>Deferred Wounds</t>
  </si>
  <si>
    <t>Denature Venom</t>
  </si>
  <si>
    <t>Sid 313</t>
  </si>
  <si>
    <t>Embracing the Mortal Coil</t>
  </si>
  <si>
    <t>Any two of Deferred Wounds, Denature Venom, or Terminate Illness</t>
  </si>
  <si>
    <t>Dutiful Dead Conscription</t>
  </si>
  <si>
    <t>Invocation of the Storm-Following Silence</t>
  </si>
  <si>
    <t>Sid 314</t>
  </si>
  <si>
    <t>Foretold Epitaph Epiphany</t>
  </si>
  <si>
    <t>Shadow of the Reaper</t>
  </si>
  <si>
    <t>Embracing the Mortal Coil, Peaceable Conclusion</t>
  </si>
  <si>
    <t>Dead Man’s Stand</t>
  </si>
  <si>
    <t>Decisive-only, Mute, Perilous</t>
  </si>
  <si>
    <t>Dignity of the Dead, Embracing the Mortal Coil</t>
  </si>
  <si>
    <t>Earth-and-Sky Bargain</t>
  </si>
  <si>
    <t>15m, 1wp (3m per Charm)</t>
  </si>
  <si>
    <t>Sid 315</t>
  </si>
  <si>
    <t>Any ten Medicine Charms</t>
  </si>
  <si>
    <t>Общий итог</t>
  </si>
  <si>
    <t>dawn, zenith</t>
  </si>
  <si>
    <t>dawn</t>
  </si>
  <si>
    <t>eclipse</t>
  </si>
  <si>
    <t>zenith</t>
  </si>
  <si>
    <t>night, eclipse</t>
  </si>
  <si>
    <t>night</t>
  </si>
  <si>
    <t>twilight, night</t>
  </si>
  <si>
    <t>twilight, eclipse</t>
  </si>
  <si>
    <t>zenith, eclipse</t>
  </si>
  <si>
    <t>twilight</t>
  </si>
  <si>
    <t>Martial Arts</t>
  </si>
  <si>
    <t>zenith, night</t>
  </si>
  <si>
    <t>zenith, twilight</t>
  </si>
  <si>
    <t>dawn, night</t>
  </si>
  <si>
    <t>Количество по полю Name</t>
  </si>
  <si>
    <t>Названия строк</t>
  </si>
  <si>
    <t>(Все)</t>
  </si>
  <si>
    <t>Present</t>
  </si>
  <si>
    <t>Realm Begins</t>
  </si>
  <si>
    <t>Чейоп Кеджак</t>
  </si>
  <si>
    <t>shogunate</t>
  </si>
  <si>
    <t>Левиафан</t>
  </si>
  <si>
    <t>usurpation</t>
  </si>
  <si>
    <t>ДР Ингоша СебКогти</t>
  </si>
  <si>
    <t>The "present" for Dreams of the First Age campaigns</t>
  </si>
  <si>
    <t>прошло</t>
  </si>
  <si>
    <t>что</t>
  </si>
  <si>
    <t>End of Time of Cascading Years</t>
  </si>
  <si>
    <t>Start of Time of Cascading Years</t>
  </si>
  <si>
    <t>Autochthon leaves Creation</t>
  </si>
  <si>
    <t>History begins</t>
  </si>
  <si>
    <t>Realm</t>
  </si>
  <si>
    <t>Autochthonia</t>
  </si>
  <si>
    <t>First Age</t>
  </si>
  <si>
    <t>Event</t>
  </si>
  <si>
    <t xml:space="preserve">10m, 1wp </t>
  </si>
  <si>
    <t xml:space="preserve">1m </t>
  </si>
  <si>
    <t xml:space="preserve">5m </t>
  </si>
  <si>
    <t xml:space="preserve">4m, 4i, 1wp </t>
  </si>
  <si>
    <t xml:space="preserve">4m </t>
  </si>
  <si>
    <t xml:space="preserve">3m, 1wp </t>
  </si>
  <si>
    <t xml:space="preserve">3m </t>
  </si>
  <si>
    <t xml:space="preserve">2m </t>
  </si>
  <si>
    <t xml:space="preserve">5m, 1wp </t>
  </si>
  <si>
    <t xml:space="preserve">5m, 1wp, 1+a </t>
  </si>
  <si>
    <t xml:space="preserve">6m </t>
  </si>
  <si>
    <t xml:space="preserve">2m or 1m, 1wp </t>
  </si>
  <si>
    <t xml:space="preserve">1m, 1wp </t>
  </si>
  <si>
    <t xml:space="preserve">6m, 1wp </t>
  </si>
  <si>
    <t xml:space="preserve">3m, 2i </t>
  </si>
  <si>
    <t xml:space="preserve">2m/turn </t>
  </si>
  <si>
    <t xml:space="preserve">10m, 1wp, 2xp </t>
  </si>
  <si>
    <t xml:space="preserve">10m, 1wp, 1xp </t>
  </si>
  <si>
    <t>Food-Gathering Exercise, Friendship with Animals Approach, Element-Resisting Prana</t>
  </si>
  <si>
    <t xml:space="preserve">15m, 1wp </t>
  </si>
  <si>
    <t xml:space="preserve">-(6m) </t>
  </si>
  <si>
    <t xml:space="preserve">12m, 1wp </t>
  </si>
  <si>
    <t xml:space="preserve">10m </t>
  </si>
  <si>
    <t xml:space="preserve">-(4m, 1wp) </t>
  </si>
  <si>
    <t xml:space="preserve">2m, 1wp </t>
  </si>
  <si>
    <t xml:space="preserve">7m, 1wp </t>
  </si>
  <si>
    <t xml:space="preserve">1wp or 2i </t>
  </si>
  <si>
    <t xml:space="preserve">8m, 1wp </t>
  </si>
  <si>
    <t xml:space="preserve">2m/anima level </t>
  </si>
  <si>
    <t xml:space="preserve">6m, 3a </t>
  </si>
  <si>
    <t xml:space="preserve">5m or 7m </t>
  </si>
  <si>
    <t xml:space="preserve">4m, 1wp, 2xp </t>
  </si>
  <si>
    <t xml:space="preserve">1wp </t>
  </si>
  <si>
    <t xml:space="preserve">4m, 1wp </t>
  </si>
  <si>
    <t xml:space="preserve">-(7m) </t>
  </si>
  <si>
    <t xml:space="preserve">7m or 12m </t>
  </si>
  <si>
    <t xml:space="preserve">-(3m) </t>
  </si>
  <si>
    <t xml:space="preserve">-(1i) </t>
  </si>
  <si>
    <t xml:space="preserve">1m or 2m or 3m or 5m, 1wp </t>
  </si>
  <si>
    <t xml:space="preserve">7m </t>
  </si>
  <si>
    <t xml:space="preserve">4m, 1hl or 4m, 1lhl </t>
  </si>
  <si>
    <t xml:space="preserve">3m or 4m, 1a </t>
  </si>
  <si>
    <t xml:space="preserve">4m, 3i, 1wp </t>
  </si>
  <si>
    <t xml:space="preserve">3m, 2i, 1wp </t>
  </si>
  <si>
    <t xml:space="preserve">2m to 6m </t>
  </si>
  <si>
    <t xml:space="preserve">1hl/three successes </t>
  </si>
  <si>
    <t xml:space="preserve">2m, 1wp or 4m, 1wp </t>
  </si>
  <si>
    <t xml:space="preserve">1m/-0 health level </t>
  </si>
  <si>
    <t xml:space="preserve">2m or 6m </t>
  </si>
  <si>
    <t xml:space="preserve">8m </t>
  </si>
  <si>
    <t xml:space="preserve">2i </t>
  </si>
  <si>
    <t xml:space="preserve">1i </t>
  </si>
  <si>
    <t xml:space="preserve">4m or 6m </t>
  </si>
  <si>
    <t>-(1wp)</t>
  </si>
  <si>
    <t xml:space="preserve">20m, 1wp </t>
  </si>
  <si>
    <t xml:space="preserve">16m, 1wp </t>
  </si>
  <si>
    <t xml:space="preserve">4i </t>
  </si>
  <si>
    <t xml:space="preserve">3m/Charm </t>
  </si>
  <si>
    <t xml:space="preserve">4m, 1wp, +3m/language </t>
  </si>
  <si>
    <t xml:space="preserve">-(1m) </t>
  </si>
  <si>
    <t xml:space="preserve">Varies </t>
  </si>
  <si>
    <t xml:space="preserve">-(1m, 1wp) </t>
  </si>
  <si>
    <t xml:space="preserve">1m/work </t>
  </si>
  <si>
    <t xml:space="preserve">-(Varies) </t>
  </si>
  <si>
    <t xml:space="preserve">- (4m, 1wp) </t>
  </si>
  <si>
    <t>-(7m, 1wp)</t>
  </si>
  <si>
    <t xml:space="preserve">6m, 1a, 2i </t>
  </si>
  <si>
    <t xml:space="preserve">5m, 2i, 1wp </t>
  </si>
  <si>
    <t xml:space="preserve">4m, 1i/sux or 4m or 4m, 1wp </t>
  </si>
  <si>
    <t xml:space="preserve">5m, 2i </t>
  </si>
  <si>
    <t xml:space="preserve">1m/success </t>
  </si>
  <si>
    <t xml:space="preserve">1m, 1wp, 3a </t>
  </si>
  <si>
    <t xml:space="preserve">1m/die or 1m/success </t>
  </si>
  <si>
    <t xml:space="preserve">1lhl/3m </t>
  </si>
  <si>
    <t xml:space="preserve">5m, 1wp or 5i, 1wp </t>
  </si>
  <si>
    <t xml:space="preserve">5m, 10i </t>
  </si>
  <si>
    <t xml:space="preserve">30m, 1wp </t>
  </si>
  <si>
    <t xml:space="preserve">10m, 1wp, 10xp </t>
  </si>
  <si>
    <t xml:space="preserve">7m, 1wp, 8xp </t>
  </si>
  <si>
    <t xml:space="preserve">15m, 1wp, 2xp </t>
  </si>
  <si>
    <t xml:space="preserve">5m/hl, 1wp </t>
  </si>
  <si>
    <t xml:space="preserve">1xp </t>
  </si>
  <si>
    <t xml:space="preserve">3m/health level, 1wp </t>
  </si>
  <si>
    <t xml:space="preserve">1xp+ </t>
  </si>
  <si>
    <t xml:space="preserve">5m + 1m/1xp </t>
  </si>
  <si>
    <t xml:space="preserve">13m, 1wp </t>
  </si>
  <si>
    <t xml:space="preserve">-(5m, 1wp) </t>
  </si>
  <si>
    <t xml:space="preserve">3m, 4i </t>
  </si>
  <si>
    <t xml:space="preserve">-1 Initiative/success </t>
  </si>
  <si>
    <t xml:space="preserve">1m or 5m </t>
  </si>
  <si>
    <t xml:space="preserve">5m/disguise </t>
  </si>
  <si>
    <t xml:space="preserve">-(10m, 1wp) </t>
  </si>
  <si>
    <t xml:space="preserve">16m, 1wp, 20xp </t>
  </si>
  <si>
    <t xml:space="preserve">1 Limit </t>
  </si>
  <si>
    <t xml:space="preserve">- (5m, 1wp) </t>
  </si>
  <si>
    <t xml:space="preserve">- (3m, 1wp) </t>
  </si>
  <si>
    <t xml:space="preserve">5m/1wp </t>
  </si>
  <si>
    <t xml:space="preserve">2m/mote, 1wp </t>
  </si>
  <si>
    <t xml:space="preserve">30wxp </t>
  </si>
  <si>
    <t xml:space="preserve">25sxp, 15gxp, 10wxp + all remaining wxp </t>
  </si>
  <si>
    <t xml:space="preserve">15m, 1wp, 4xp, 4wxp </t>
  </si>
  <si>
    <t xml:space="preserve">12m, 1wp, 2wxp </t>
  </si>
  <si>
    <t xml:space="preserve">1sxp/cap increase, 1wxp </t>
  </si>
  <si>
    <t xml:space="preserve">10m, 1wp, 3xp </t>
  </si>
  <si>
    <t xml:space="preserve">6m, 1wxp </t>
  </si>
  <si>
    <t xml:space="preserve">3m + 1s/g/wxp/success </t>
  </si>
  <si>
    <t xml:space="preserve">4m, 4s/g/wxp </t>
  </si>
  <si>
    <t xml:space="preserve">4m, 1sxp, 1wp </t>
  </si>
  <si>
    <t xml:space="preserve">2m, 3hls/1hul </t>
  </si>
  <si>
    <t xml:space="preserve">1m or 2m </t>
  </si>
  <si>
    <t xml:space="preserve">3m/Intimacy </t>
  </si>
  <si>
    <t xml:space="preserve">3m, 3i +1m, 1i/hl </t>
  </si>
  <si>
    <t xml:space="preserve">Permanent </t>
  </si>
  <si>
    <t xml:space="preserve">4m/damage removed </t>
  </si>
  <si>
    <t xml:space="preserve">3m/-1 </t>
  </si>
  <si>
    <t xml:space="preserve">1m, 2i </t>
  </si>
  <si>
    <t xml:space="preserve">2i/1 Evasion </t>
  </si>
  <si>
    <t>w</t>
  </si>
  <si>
    <t xml:space="preserve"> C/F   </t>
  </si>
  <si>
    <t xml:space="preserve"> Ability          </t>
  </si>
  <si>
    <t xml:space="preserve"> Навык                </t>
  </si>
  <si>
    <t xml:space="preserve">               </t>
  </si>
  <si>
    <t xml:space="preserve">       </t>
  </si>
  <si>
    <t xml:space="preserve"> Сопротивление        </t>
  </si>
  <si>
    <t xml:space="preserve"> Верховая езда        </t>
  </si>
  <si>
    <t xml:space="preserve"> Парус. плавание      </t>
  </si>
  <si>
    <t xml:space="preserve"> Выживание            </t>
  </si>
  <si>
    <t xml:space="preserve"> Стрельба             </t>
  </si>
  <si>
    <t xml:space="preserve"> Драка                </t>
  </si>
  <si>
    <t xml:space="preserve"> Ближний бой          </t>
  </si>
  <si>
    <t xml:space="preserve"> Война                </t>
  </si>
  <si>
    <t xml:space="preserve"> Расследование        </t>
  </si>
  <si>
    <t xml:space="preserve"> Кража                </t>
  </si>
  <si>
    <t xml:space="preserve"> Скрытность           </t>
  </si>
  <si>
    <t xml:space="preserve"> Атлетика             </t>
  </si>
  <si>
    <t xml:space="preserve"> Бдительность         </t>
  </si>
  <si>
    <t xml:space="preserve"> Медицина             </t>
  </si>
  <si>
    <t xml:space="preserve"> зел</t>
  </si>
  <si>
    <t>син</t>
  </si>
  <si>
    <t xml:space="preserve">оранж </t>
  </si>
  <si>
    <t>Дом/Созвездие</t>
  </si>
  <si>
    <t>☿Мачта</t>
  </si>
  <si>
    <t>☿Посланник</t>
  </si>
  <si>
    <t>☿Капитан</t>
  </si>
  <si>
    <t>☿Штурвал</t>
  </si>
  <si>
    <t>☿Чайка</t>
  </si>
  <si>
    <t>♀Павлин</t>
  </si>
  <si>
    <t>♀Кувшин</t>
  </si>
  <si>
    <t>♀Колонна</t>
  </si>
  <si>
    <t>♀Музыкант</t>
  </si>
  <si>
    <t>♀Любовники</t>
  </si>
  <si>
    <t>Колчан♂</t>
  </si>
  <si>
    <t>Перчатка♂</t>
  </si>
  <si>
    <t>Копье♂</t>
  </si>
  <si>
    <t>Щит♂</t>
  </si>
  <si>
    <t>Знамя♂</t>
  </si>
  <si>
    <t>Ключ♃</t>
  </si>
  <si>
    <t>Стражи♃</t>
  </si>
  <si>
    <t>Сокровищница♃</t>
  </si>
  <si>
    <t>Чародей♃</t>
  </si>
  <si>
    <t>Маска♃</t>
  </si>
  <si>
    <t>♄Ворон</t>
  </si>
  <si>
    <t>♄Меч</t>
  </si>
  <si>
    <t>♄Труп</t>
  </si>
  <si>
    <t>♄Телега с сеном</t>
  </si>
  <si>
    <t>♄Восходящий Дым</t>
  </si>
  <si>
    <t>☿</t>
  </si>
  <si>
    <t>♀</t>
  </si>
  <si>
    <t>♂</t>
  </si>
  <si>
    <t>♃</t>
  </si>
  <si>
    <t>♄</t>
  </si>
  <si>
    <t>Дом</t>
  </si>
  <si>
    <t>все</t>
  </si>
  <si>
    <t>C</t>
  </si>
  <si>
    <t>F</t>
  </si>
  <si>
    <t>mb</t>
  </si>
  <si>
    <t>оранж</t>
  </si>
  <si>
    <t xml:space="preserve"> Метание          </t>
  </si>
  <si>
    <t xml:space="preserve"> Знания           </t>
  </si>
  <si>
    <t xml:space="preserve"> Бюрократия       </t>
  </si>
  <si>
    <t xml:space="preserve"> Целостность      </t>
  </si>
  <si>
    <t>Боевые искусства</t>
  </si>
  <si>
    <t>Присутствие</t>
  </si>
  <si>
    <t>Уклонение</t>
  </si>
  <si>
    <t>Ремесло</t>
  </si>
  <si>
    <t xml:space="preserve">Выступление     </t>
  </si>
  <si>
    <t xml:space="preserve">Лингвистика   </t>
  </si>
  <si>
    <t xml:space="preserve">Социализация   </t>
  </si>
  <si>
    <t>Performance</t>
  </si>
  <si>
    <t xml:space="preserve">Оккультизм    </t>
  </si>
  <si>
    <t>Выбор</t>
  </si>
  <si>
    <t>Названия столбцов</t>
  </si>
  <si>
    <t>Investigate</t>
  </si>
  <si>
    <t>Bureaucracy</t>
  </si>
  <si>
    <t>Созвездие</t>
  </si>
  <si>
    <t>Resistance</t>
  </si>
  <si>
    <t>Количество по полю Выбор</t>
  </si>
  <si>
    <t>синий</t>
  </si>
  <si>
    <t>зеленый</t>
  </si>
  <si>
    <t>Фильтрация</t>
  </si>
  <si>
    <t>aggr dmg to undead, may use to banish ghost</t>
  </si>
  <si>
    <t>insta kill incap or willing; Lethe+no hungy ghost;</t>
  </si>
  <si>
    <t>мертвецы</t>
  </si>
  <si>
    <t>rutual on decesead to next happy life</t>
  </si>
  <si>
    <t>commit to remove Bah and lethal HL</t>
  </si>
  <si>
    <t>instantly anti-disease</t>
  </si>
  <si>
    <t>embrace mortality - gain buffs</t>
  </si>
  <si>
    <t>Комменты</t>
  </si>
  <si>
    <t>вряд ли</t>
  </si>
  <si>
    <t>(пусто)</t>
  </si>
  <si>
    <t>возможно</t>
  </si>
  <si>
    <t>надежда</t>
  </si>
  <si>
    <t>работа с духами</t>
  </si>
  <si>
    <t>вполне</t>
  </si>
  <si>
    <t>забавное, но не</t>
  </si>
  <si>
    <t>прыгать вместе с Бангом</t>
  </si>
  <si>
    <t>цикл на предвидение жопы</t>
  </si>
  <si>
    <t>цикл на слежку</t>
  </si>
  <si>
    <t>цикл на врановых</t>
  </si>
  <si>
    <t>цикл на поствидение</t>
  </si>
  <si>
    <t>усиление по расстоянию</t>
  </si>
  <si>
    <t>ясновидение Гранат</t>
  </si>
  <si>
    <t>"да -не- умер в конце Драйва!"</t>
  </si>
  <si>
    <t>секретные письма в Бюро</t>
  </si>
  <si>
    <t>ради всей Айни?</t>
  </si>
  <si>
    <t>просто хиты</t>
  </si>
  <si>
    <t>в сияющей судьбе</t>
  </si>
  <si>
    <t>как она дерется</t>
  </si>
  <si>
    <t>притягивать вещи</t>
  </si>
  <si>
    <t>Дева</t>
  </si>
  <si>
    <t>Марс</t>
  </si>
  <si>
    <t>Сатурн</t>
  </si>
  <si>
    <t>Меркурий</t>
  </si>
  <si>
    <t>Юпитер</t>
  </si>
  <si>
    <t>Венера</t>
  </si>
  <si>
    <t>для путешествий</t>
  </si>
  <si>
    <t>наделить своей чертой</t>
  </si>
  <si>
    <t>сжигаем годы жизни за силищу</t>
  </si>
  <si>
    <t>тема не та</t>
  </si>
  <si>
    <t>дает сок в ослабляющих, особенно против тормозных</t>
  </si>
  <si>
    <t>скучно</t>
  </si>
  <si>
    <t>это для игрока</t>
  </si>
  <si>
    <t>спецмедик</t>
  </si>
  <si>
    <t>шаги или твой транспорт БЕСШУМНЫ (автопровал Персепшена на слух)</t>
  </si>
  <si>
    <t>доп атака после Сокрушения</t>
  </si>
  <si>
    <t>защитный штраф массово</t>
  </si>
  <si>
    <t>Блокируй неблокируемое</t>
  </si>
  <si>
    <t>проблемы с гороскопами</t>
  </si>
  <si>
    <t>благословение или проклятие</t>
  </si>
  <si>
    <t>Социалка</t>
  </si>
  <si>
    <t>"подсветка" на врагов судьбы</t>
  </si>
  <si>
    <t>заговор зубов в бою</t>
  </si>
  <si>
    <t>оружие с тегом МА можно использовать другими навыками</t>
  </si>
  <si>
    <t>призывать свою компетенцию для Резолва</t>
  </si>
  <si>
    <t>это про Бюро</t>
  </si>
  <si>
    <t>постоянная планка для Резолва</t>
  </si>
  <si>
    <t>"нормально делай нормально будет"</t>
  </si>
  <si>
    <t>работа с связями надежды</t>
  </si>
  <si>
    <t>как соларская атлетика</t>
  </si>
  <si>
    <t>принуждение материализоваться</t>
  </si>
  <si>
    <t>исчезающие письма</t>
  </si>
  <si>
    <t>это работа в Бюро</t>
  </si>
  <si>
    <t>моты</t>
  </si>
  <si>
    <t>воспоминния</t>
  </si>
  <si>
    <t>цикл мастермайнда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</si>
</sst>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u/>
      <sz val="10"/>
      <name val="Arial"/>
    </font>
    <font>
      <sz val="10"/>
      <name val="Arial"/>
    </font>
    <font>
      <sz val="8"/>
      <color rgb="FF000000"/>
      <name val="Arial"/>
      <family val="2"/>
      <charset val="204"/>
    </font>
    <font>
      <sz val="10"/>
      <color rgb="FF000000"/>
      <name val="Arial"/>
      <family val="2"/>
      <charset val="204"/>
    </font>
    <font>
      <sz val="8"/>
      <color rgb="FFFF0000"/>
      <name val="Arial"/>
      <family val="2"/>
      <charset val="204"/>
    </font>
    <font>
      <i/>
      <sz val="8"/>
      <color rgb="FF004B83"/>
      <name val="Arial"/>
      <family val="2"/>
      <charset val="204"/>
    </font>
    <font>
      <b/>
      <sz val="8"/>
      <color rgb="FF000000"/>
      <name val="Arial"/>
      <family val="2"/>
      <charset val="204"/>
    </font>
    <font>
      <sz val="10"/>
      <color theme="7" tint="-0.499984740745262"/>
      <name val="Arial"/>
      <family val="2"/>
      <charset val="204"/>
    </font>
    <font>
      <i/>
      <sz val="10"/>
      <color theme="7" tint="-0.499984740745262"/>
      <name val="Arial"/>
      <family val="2"/>
      <charset val="204"/>
    </font>
    <font>
      <b/>
      <u/>
      <sz val="10"/>
      <name val="Arial"/>
      <family val="2"/>
      <charset val="204"/>
    </font>
    <font>
      <b/>
      <sz val="10"/>
      <color rgb="FF000000"/>
      <name val="Arial"/>
      <family val="2"/>
      <charset val="204"/>
    </font>
    <font>
      <sz val="10"/>
      <color rgb="FF000000"/>
      <name val="Arial"/>
    </font>
    <font>
      <sz val="10"/>
      <color rgb="FFFF0000"/>
      <name val="Arial"/>
      <family val="2"/>
      <charset val="204"/>
    </font>
  </fonts>
  <fills count="13">
    <fill>
      <patternFill patternType="none"/>
    </fill>
    <fill>
      <patternFill patternType="gray125"/>
    </fill>
    <fill>
      <patternFill patternType="solid">
        <fgColor theme="5" tint="-0.249977111117893"/>
        <bgColor indexed="64"/>
      </patternFill>
    </fill>
    <fill>
      <patternFill patternType="solid">
        <fgColor theme="8" tint="-0.49998474074526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9F9F9"/>
        <bgColor indexed="64"/>
      </patternFill>
    </fill>
    <fill>
      <patternFill patternType="solid">
        <fgColor rgb="FFEAECF0"/>
        <bgColor indexed="64"/>
      </patternFill>
    </fill>
    <fill>
      <patternFill patternType="solid">
        <fgColor theme="8" tint="0.59999389629810485"/>
        <bgColor indexed="64"/>
      </patternFill>
    </fill>
    <fill>
      <patternFill patternType="solid">
        <fgColor rgb="FFCCCCFF"/>
        <bgColor indexed="64"/>
      </patternFill>
    </fill>
    <fill>
      <patternFill patternType="solid">
        <fgColor rgb="FFFA6148"/>
        <bgColor indexed="64"/>
      </patternFill>
    </fill>
    <fill>
      <patternFill patternType="solid">
        <fgColor theme="8" tint="0.79998168889431442"/>
        <bgColor indexed="64"/>
      </patternFill>
    </fill>
  </fills>
  <borders count="10">
    <border>
      <left/>
      <right/>
      <top/>
      <bottom/>
      <diagonal/>
    </border>
    <border>
      <left style="medium">
        <color rgb="FFA2A9B1"/>
      </left>
      <right style="medium">
        <color rgb="FFAAAAAA"/>
      </right>
      <top style="medium">
        <color rgb="FFA2A9B1"/>
      </top>
      <bottom style="medium">
        <color rgb="FFAAAAAA"/>
      </bottom>
      <diagonal/>
    </border>
    <border>
      <left style="medium">
        <color rgb="FFA2A9B1"/>
      </left>
      <right style="medium">
        <color rgb="FFA2A9B1"/>
      </right>
      <top style="medium">
        <color rgb="FFA2A9B1"/>
      </top>
      <bottom style="medium">
        <color rgb="FFAAAAAA"/>
      </bottom>
      <diagonal/>
    </border>
    <border>
      <left style="medium">
        <color rgb="FFAAAAAA"/>
      </left>
      <right style="medium">
        <color rgb="FFA2A9B1"/>
      </right>
      <top style="medium">
        <color rgb="FFA2A9B1"/>
      </top>
      <bottom style="medium">
        <color rgb="FFAAAAAA"/>
      </bottom>
      <diagonal/>
    </border>
    <border>
      <left style="medium">
        <color rgb="FFA2A9B1"/>
      </left>
      <right style="medium">
        <color rgb="FFAAAAAA"/>
      </right>
      <top style="medium">
        <color rgb="FFA2A9B1"/>
      </top>
      <bottom style="medium">
        <color rgb="FFA2A9B1"/>
      </bottom>
      <diagonal/>
    </border>
    <border>
      <left style="medium">
        <color rgb="FFA2A9B1"/>
      </left>
      <right style="medium">
        <color rgb="FFA2A9B1"/>
      </right>
      <top style="medium">
        <color rgb="FFA2A9B1"/>
      </top>
      <bottom style="medium">
        <color rgb="FFA2A9B1"/>
      </bottom>
      <diagonal/>
    </border>
    <border>
      <left style="medium">
        <color rgb="FFAAAAAA"/>
      </left>
      <right style="medium">
        <color rgb="FFA2A9B1"/>
      </right>
      <top style="medium">
        <color rgb="FFA2A9B1"/>
      </top>
      <bottom style="medium">
        <color rgb="FFA2A9B1"/>
      </bottom>
      <diagonal/>
    </border>
    <border>
      <left style="medium">
        <color rgb="FFA2A9B1"/>
      </left>
      <right style="medium">
        <color rgb="FFAAAAAA"/>
      </right>
      <top style="medium">
        <color rgb="FFAAAAAA"/>
      </top>
      <bottom style="medium">
        <color rgb="FFA2A9B1"/>
      </bottom>
      <diagonal/>
    </border>
    <border>
      <left style="medium">
        <color rgb="FFA2A9B1"/>
      </left>
      <right style="medium">
        <color rgb="FFA2A9B1"/>
      </right>
      <top style="medium">
        <color rgb="FFAAAAAA"/>
      </top>
      <bottom style="medium">
        <color rgb="FFA2A9B1"/>
      </bottom>
      <diagonal/>
    </border>
    <border>
      <left style="medium">
        <color rgb="FFAAAAAA"/>
      </left>
      <right style="medium">
        <color rgb="FFA2A9B1"/>
      </right>
      <top style="medium">
        <color rgb="FFAAAAAA"/>
      </top>
      <bottom style="medium">
        <color rgb="FFA2A9B1"/>
      </bottom>
      <diagonal/>
    </border>
  </borders>
  <cellStyleXfs count="2">
    <xf numFmtId="0" fontId="0" fillId="0" borderId="0"/>
    <xf numFmtId="9" fontId="12" fillId="0" borderId="0" applyFont="0" applyFill="0" applyBorder="0" applyAlignment="0" applyProtection="0"/>
  </cellStyleXfs>
  <cellXfs count="49">
    <xf numFmtId="0" fontId="0" fillId="0" borderId="0" xfId="0"/>
    <xf numFmtId="0" fontId="1" fillId="0" borderId="0" xfId="0" applyFont="1"/>
    <xf numFmtId="0" fontId="1" fillId="0" borderId="0" xfId="0" applyFont="1" applyAlignment="1">
      <alignment horizontal="right"/>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0" borderId="0" xfId="0" applyAlignment="1">
      <alignment horizontal="left"/>
    </xf>
    <xf numFmtId="10" fontId="2" fillId="0" borderId="0" xfId="0" applyNumberFormat="1" applyFont="1" applyAlignment="1">
      <alignment horizontal="left"/>
    </xf>
    <xf numFmtId="0" fontId="0" fillId="0" borderId="0" xfId="0" applyAlignment="1">
      <alignment horizontal="right"/>
    </xf>
    <xf numFmtId="0" fontId="0" fillId="0" borderId="0" xfId="0" applyAlignment="1">
      <alignment horizontal="left" indent="2"/>
    </xf>
    <xf numFmtId="0" fontId="0" fillId="0" borderId="0" xfId="0" applyAlignment="1">
      <alignment horizontal="left" inden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pivotButton="1"/>
    <xf numFmtId="0" fontId="3" fillId="7" borderId="0" xfId="0" applyFont="1" applyFill="1" applyAlignment="1">
      <alignment vertical="center" wrapText="1"/>
    </xf>
    <xf numFmtId="0" fontId="3" fillId="7" borderId="1" xfId="0" applyFont="1" applyFill="1" applyBorder="1" applyAlignment="1">
      <alignment vertical="center" wrapText="1"/>
    </xf>
    <xf numFmtId="0" fontId="3" fillId="7" borderId="2" xfId="0" applyFont="1" applyFill="1" applyBorder="1" applyAlignment="1">
      <alignment vertical="center" wrapText="1"/>
    </xf>
    <xf numFmtId="0" fontId="3" fillId="7" borderId="3" xfId="0" applyFont="1" applyFill="1" applyBorder="1" applyAlignment="1">
      <alignment vertical="center" wrapText="1"/>
    </xf>
    <xf numFmtId="0" fontId="3" fillId="7" borderId="4" xfId="0" applyFont="1" applyFill="1" applyBorder="1" applyAlignment="1">
      <alignment vertical="center" wrapText="1"/>
    </xf>
    <xf numFmtId="0" fontId="3" fillId="7" borderId="5" xfId="0" applyFont="1" applyFill="1" applyBorder="1" applyAlignment="1">
      <alignment vertical="center" wrapText="1"/>
    </xf>
    <xf numFmtId="0" fontId="3" fillId="7" borderId="6" xfId="0" applyFont="1" applyFill="1" applyBorder="1" applyAlignment="1">
      <alignment vertical="center" wrapText="1"/>
    </xf>
    <xf numFmtId="0" fontId="4" fillId="0" borderId="0" xfId="0" applyFont="1"/>
    <xf numFmtId="0" fontId="5" fillId="7" borderId="4" xfId="0" applyFont="1" applyFill="1" applyBorder="1" applyAlignment="1">
      <alignment vertical="center" wrapText="1"/>
    </xf>
    <xf numFmtId="0" fontId="5" fillId="7" borderId="5" xfId="0" applyFont="1" applyFill="1" applyBorder="1" applyAlignment="1">
      <alignment vertical="center" wrapText="1"/>
    </xf>
    <xf numFmtId="0" fontId="6" fillId="7" borderId="5" xfId="0" applyFont="1" applyFill="1" applyBorder="1" applyAlignment="1">
      <alignment vertical="center" wrapText="1"/>
    </xf>
    <xf numFmtId="0" fontId="5" fillId="7" borderId="6" xfId="0" applyFont="1" applyFill="1" applyBorder="1" applyAlignment="1">
      <alignment vertical="center" wrapText="1"/>
    </xf>
    <xf numFmtId="0" fontId="7" fillId="8" borderId="7"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1" fillId="6" borderId="0" xfId="0" applyFont="1" applyFill="1"/>
    <xf numFmtId="0" fontId="0" fillId="9" borderId="0" xfId="0" applyFill="1"/>
    <xf numFmtId="0" fontId="0" fillId="10" borderId="0" xfId="0" applyFill="1"/>
    <xf numFmtId="0" fontId="0" fillId="11" borderId="0" xfId="0" applyFill="1"/>
    <xf numFmtId="0" fontId="8" fillId="0" borderId="0" xfId="0" applyFont="1"/>
    <xf numFmtId="0" fontId="9" fillId="0" borderId="0" xfId="0" applyFont="1"/>
    <xf numFmtId="0" fontId="4" fillId="9" borderId="0" xfId="0" applyFont="1" applyFill="1"/>
    <xf numFmtId="0" fontId="4" fillId="11" borderId="0" xfId="0" applyFont="1" applyFill="1"/>
    <xf numFmtId="0" fontId="4" fillId="10" borderId="0" xfId="0" applyFont="1" applyFill="1"/>
    <xf numFmtId="0" fontId="10" fillId="11" borderId="0" xfId="0" applyFont="1" applyFill="1"/>
    <xf numFmtId="0" fontId="11" fillId="0" borderId="0" xfId="0" applyFont="1"/>
    <xf numFmtId="0" fontId="0" fillId="0" borderId="0" xfId="0" applyNumberFormat="1"/>
    <xf numFmtId="10" fontId="0" fillId="0" borderId="0" xfId="0" applyNumberFormat="1"/>
    <xf numFmtId="0" fontId="0" fillId="6" borderId="0" xfId="0" applyNumberFormat="1" applyFill="1"/>
    <xf numFmtId="9" fontId="0" fillId="0" borderId="0" xfId="1" applyFont="1"/>
    <xf numFmtId="0" fontId="13" fillId="0" borderId="0" xfId="0" applyFont="1"/>
    <xf numFmtId="0" fontId="0" fillId="12" borderId="0" xfId="0" applyNumberFormat="1" applyFill="1"/>
  </cellXfs>
  <cellStyles count="2">
    <cellStyle name="Обычный" xfId="0" builtinId="0"/>
    <cellStyle name="Процентный" xfId="1" builtinId="5"/>
  </cellStyles>
  <dxfs count="62">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bgColor theme="8" tint="0.79998168889431442"/>
        </patternFill>
      </fill>
    </dxf>
    <dxf>
      <fill>
        <patternFill>
          <bgColor theme="8"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9" tint="0.59999389629810485"/>
        </patternFill>
      </fill>
    </dxf>
    <dxf>
      <fill>
        <patternFill patternType="solid">
          <bgColor theme="9" tint="0.59999389629810485"/>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8" tint="-0.499984740745262"/>
        </patternFill>
      </fill>
    </dxf>
    <dxf>
      <fill>
        <patternFill patternType="solid">
          <bgColor theme="8" tint="-0.499984740745262"/>
        </patternFill>
      </fill>
    </dxf>
    <dxf>
      <fill>
        <patternFill patternType="solid">
          <bgColor theme="6" tint="0.59999389629810485"/>
        </patternFill>
      </fill>
    </dxf>
    <dxf>
      <fill>
        <patternFill patternType="solid">
          <bgColor theme="6" tint="0.59999389629810485"/>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FA6148"/>
      <color rgb="FFCCCC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63728</xdr:colOff>
      <xdr:row>1</xdr:row>
      <xdr:rowOff>135773</xdr:rowOff>
    </xdr:from>
    <xdr:ext cx="3878350" cy="2558476"/>
    <mc:AlternateContent xmlns:mc="http://schemas.openxmlformats.org/markup-compatibility/2006" xmlns:a14="http://schemas.microsoft.com/office/drawing/2010/main">
      <mc:Choice Requires="a14">
        <xdr:graphicFrame macro="">
          <xdr:nvGraphicFramePr>
            <xdr:cNvPr id="2" name="Ability">
              <a:extLst>
                <a:ext uri="{FF2B5EF4-FFF2-40B4-BE49-F238E27FC236}">
                  <a16:creationId xmlns:a16="http://schemas.microsoft.com/office/drawing/2014/main" id="{850B54FF-BA8A-43AE-8445-C33264C112EF}"/>
                </a:ext>
              </a:extLst>
            </xdr:cNvPr>
            <xdr:cNvGraphicFramePr/>
          </xdr:nvGraphicFramePr>
          <xdr:xfrm>
            <a:off x="0" y="0"/>
            <a:ext cx="0" cy="0"/>
          </xdr:xfrm>
          <a:graphic>
            <a:graphicData uri="http://schemas.microsoft.com/office/drawing/2010/slicer">
              <sle:slicer xmlns:sle="http://schemas.microsoft.com/office/drawing/2010/slicer" name="Ability"/>
            </a:graphicData>
          </a:graphic>
        </xdr:graphicFrame>
      </mc:Choice>
      <mc:Fallback xmlns="">
        <xdr:sp macro="" textlink="">
          <xdr:nvSpPr>
            <xdr:cNvPr id="0" name=""/>
            <xdr:cNvSpPr>
              <a:spLocks noTextEdit="1"/>
            </xdr:cNvSpPr>
          </xdr:nvSpPr>
          <xdr:spPr>
            <a:xfrm>
              <a:off x="5439291" y="292791"/>
              <a:ext cx="3878350" cy="2558476"/>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29</xdr:col>
      <xdr:colOff>266007</xdr:colOff>
      <xdr:row>2</xdr:row>
      <xdr:rowOff>108063</xdr:rowOff>
    </xdr:from>
    <xdr:to>
      <xdr:col>35</xdr:col>
      <xdr:colOff>8313</xdr:colOff>
      <xdr:row>17</xdr:row>
      <xdr:rowOff>8478</xdr:rowOff>
    </xdr:to>
    <mc:AlternateContent xmlns:mc="http://schemas.openxmlformats.org/markup-compatibility/2006" xmlns:a14="http://schemas.microsoft.com/office/drawing/2010/main">
      <mc:Choice Requires="a14">
        <xdr:graphicFrame macro="">
          <xdr:nvGraphicFramePr>
            <xdr:cNvPr id="2" name="Abil. Min">
              <a:extLst>
                <a:ext uri="{FF2B5EF4-FFF2-40B4-BE49-F238E27FC236}">
                  <a16:creationId xmlns:a16="http://schemas.microsoft.com/office/drawing/2014/main" id="{00C16EA8-941A-05DB-8795-64BE0F9C7A04}"/>
                </a:ext>
              </a:extLst>
            </xdr:cNvPr>
            <xdr:cNvGraphicFramePr/>
          </xdr:nvGraphicFramePr>
          <xdr:xfrm>
            <a:off x="0" y="0"/>
            <a:ext cx="0" cy="0"/>
          </xdr:xfrm>
          <a:graphic>
            <a:graphicData uri="http://schemas.microsoft.com/office/drawing/2010/slicer">
              <sle:slicer xmlns:sle="http://schemas.microsoft.com/office/drawing/2010/slicer" name="Abil. Min"/>
            </a:graphicData>
          </a:graphic>
        </xdr:graphicFrame>
      </mc:Choice>
      <mc:Fallback xmlns="">
        <xdr:sp macro="" textlink="">
          <xdr:nvSpPr>
            <xdr:cNvPr id="0" name=""/>
            <xdr:cNvSpPr>
              <a:spLocks noTextEdit="1"/>
            </xdr:cNvSpPr>
          </xdr:nvSpPr>
          <xdr:spPr>
            <a:xfrm>
              <a:off x="17664545" y="423947"/>
              <a:ext cx="1828800" cy="2269542"/>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Obsidian%20Circe\One%20Vault%20to%20Roll%20Them%20All\Master%20Sheet%20-%20With%20Formulas.xlsx" TargetMode="External"/><Relationship Id="rId1" Type="http://schemas.openxmlformats.org/officeDocument/2006/relationships/externalLinkPath" Target="Master%20Sheet%20-%20With%20Formula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E:\Obsidian%20Circe\One%20Vault%20to%20Roll%20Them%20All\Exalted%20Solar%20Road\00.%20files\Master%20Sheet%20-%20With%20Formulas.xlsx" TargetMode="External"/><Relationship Id="rId1" Type="http://schemas.openxmlformats.org/officeDocument/2006/relationships/externalLinkPath" Target="Exalted%20Solar%20Road/00.%20files/Master%20Sheet%20-%20With%20Formul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acter"/>
      <sheetName val="Biography"/>
      <sheetName val="Exp."/>
      <sheetName val="Charms"/>
      <sheetName val="Sorted Charms"/>
      <sheetName val="Custom Charms"/>
      <sheetName val="Combat"/>
      <sheetName val="Equipment"/>
      <sheetName val="Craft"/>
      <sheetName val="Sorcery"/>
      <sheetName val="Shapeshifting"/>
      <sheetName val="ChangelogCredits"/>
      <sheetName val="Chargen"/>
      <sheetName val="Evocations"/>
      <sheetName val="Martial Arts"/>
      <sheetName val="SMAs"/>
      <sheetName val="Spells"/>
      <sheetName val="Splat Charms"/>
      <sheetName val="Charm List"/>
      <sheetName val="Data"/>
      <sheetName val="Math"/>
      <sheetName val="CharmListValidation"/>
      <sheetName val="Chargen Reference"/>
      <sheetName val="DiscordBotInferface"/>
    </sheetNames>
    <sheetDataSet>
      <sheetData sheetId="0">
        <row r="6">
          <cell r="P6" t="str">
            <v>●</v>
          </cell>
        </row>
      </sheetData>
      <sheetData sheetId="1" refreshError="1"/>
      <sheetData sheetId="2">
        <row r="1">
          <cell r="T1" t="b">
            <v>0</v>
          </cell>
        </row>
      </sheetData>
      <sheetData sheetId="3" refreshError="1"/>
      <sheetData sheetId="4" refreshError="1"/>
      <sheetData sheetId="5" refreshError="1"/>
      <sheetData sheetId="6">
        <row r="11">
          <cell r="AV11" t="b">
            <v>0</v>
          </cell>
          <cell r="AY11">
            <v>0</v>
          </cell>
        </row>
      </sheetData>
      <sheetData sheetId="7">
        <row r="2">
          <cell r="Y2" t="str">
            <v/>
          </cell>
          <cell r="AC2" t="str">
            <v/>
          </cell>
        </row>
        <row r="4">
          <cell r="Y4" t="str">
            <v/>
          </cell>
          <cell r="AC4" t="str">
            <v/>
          </cell>
        </row>
        <row r="6">
          <cell r="Y6" t="str">
            <v/>
          </cell>
          <cell r="AC6" t="str">
            <v/>
          </cell>
        </row>
        <row r="8">
          <cell r="Y8" t="str">
            <v/>
          </cell>
          <cell r="AC8" t="str">
            <v/>
          </cell>
        </row>
        <row r="11">
          <cell r="Y11" t="str">
            <v/>
          </cell>
          <cell r="AA11" t="str">
            <v/>
          </cell>
          <cell r="AC11" t="str">
            <v/>
          </cell>
        </row>
        <row r="12">
          <cell r="Y12" t="str">
            <v/>
          </cell>
          <cell r="AA12" t="str">
            <v/>
          </cell>
          <cell r="AC12" t="str">
            <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B1" t="str">
            <v>Name</v>
          </cell>
          <cell r="C1" t="str">
            <v>Cost</v>
          </cell>
          <cell r="D1" t="str">
            <v>Type</v>
          </cell>
          <cell r="E1" t="str">
            <v>Keywords</v>
          </cell>
          <cell r="F1" t="str">
            <v>Duration</v>
          </cell>
          <cell r="G1" t="str">
            <v>Description</v>
          </cell>
          <cell r="H1" t="str">
            <v>Page #</v>
          </cell>
        </row>
        <row r="2">
          <cell r="B2" t="str">
            <v>Cirrus Skiff</v>
          </cell>
          <cell r="C2" t="str">
            <v>15sm, 1wp</v>
          </cell>
          <cell r="E2" t="str">
            <v>None</v>
          </cell>
          <cell r="F2" t="str">
            <v>Until Ended</v>
          </cell>
          <cell r="H2">
            <v>471</v>
          </cell>
          <cell r="J2" t="str">
            <v>Cirrus Skiff</v>
          </cell>
          <cell r="K2" t="str">
            <v>Cantata of Empty Voices</v>
          </cell>
          <cell r="L2" t="str">
            <v>Benediction of Archgenesis</v>
          </cell>
        </row>
        <row r="3">
          <cell r="B3" t="str">
            <v>Corrupted Words</v>
          </cell>
          <cell r="C3" t="str">
            <v>15sm, 1wp</v>
          </cell>
          <cell r="E3" t="str">
            <v>Psyche</v>
          </cell>
          <cell r="F3" t="str">
            <v>Indefinite</v>
          </cell>
          <cell r="H3">
            <v>472</v>
          </cell>
          <cell r="J3" t="str">
            <v>Corrupted Words</v>
          </cell>
          <cell r="K3" t="str">
            <v>Demon of the Second Circle</v>
          </cell>
          <cell r="L3" t="str">
            <v>Death Ray</v>
          </cell>
        </row>
        <row r="4">
          <cell r="B4" t="str">
            <v>Death of Obsidian Butterflies</v>
          </cell>
          <cell r="C4" t="str">
            <v>15sm, 1wp</v>
          </cell>
          <cell r="E4" t="str">
            <v>Decisive-only, Perilous</v>
          </cell>
          <cell r="F4" t="str">
            <v>Instant</v>
          </cell>
          <cell r="H4">
            <v>472</v>
          </cell>
          <cell r="J4" t="str">
            <v>Death of Obsidian Butterflies</v>
          </cell>
          <cell r="K4" t="str">
            <v>Impenetrable Veil of Night</v>
          </cell>
          <cell r="L4" t="str">
            <v>Demon of the Third Circle</v>
          </cell>
        </row>
        <row r="5">
          <cell r="B5" t="str">
            <v>Demon of the First Circle</v>
          </cell>
          <cell r="C5" t="str">
            <v>Ritual, 2wp</v>
          </cell>
          <cell r="E5" t="str">
            <v>None</v>
          </cell>
          <cell r="F5" t="str">
            <v>Instant</v>
          </cell>
          <cell r="H5">
            <v>473</v>
          </cell>
          <cell r="J5" t="str">
            <v>Demon of the First Circle</v>
          </cell>
          <cell r="K5" t="str">
            <v>Incomparable Body Arsenel</v>
          </cell>
          <cell r="L5" t="str">
            <v>Rain of Doom</v>
          </cell>
        </row>
        <row r="6">
          <cell r="B6" t="str">
            <v>Flight of the Brilliant Raptor</v>
          </cell>
          <cell r="C6" t="str">
            <v>15sm, 1wp</v>
          </cell>
          <cell r="E6" t="str">
            <v>Decisive-only, Perilous</v>
          </cell>
          <cell r="F6" t="str">
            <v>Instant</v>
          </cell>
          <cell r="H6">
            <v>473</v>
          </cell>
          <cell r="J6" t="str">
            <v>Flight of the Brilliant Raptor</v>
          </cell>
          <cell r="K6" t="str">
            <v>Ivory Orchid Pavilion</v>
          </cell>
          <cell r="L6" t="str">
            <v>Birth of Sanity's Sorrow</v>
          </cell>
        </row>
        <row r="7">
          <cell r="B7" t="str">
            <v>Infallible Messenger</v>
          </cell>
          <cell r="C7" t="str">
            <v>5sm, 2wp</v>
          </cell>
          <cell r="E7" t="str">
            <v>None</v>
          </cell>
          <cell r="F7" t="str">
            <v>Until message is delivered</v>
          </cell>
          <cell r="H7">
            <v>474</v>
          </cell>
          <cell r="J7" t="str">
            <v>Infallible Messenger</v>
          </cell>
          <cell r="K7" t="str">
            <v>Magma Kraken</v>
          </cell>
          <cell r="L7" t="str">
            <v>Dolorous Mist of Domination</v>
          </cell>
        </row>
        <row r="8">
          <cell r="B8" t="str">
            <v>Invulnerable Skin of Bronze</v>
          </cell>
          <cell r="C8" t="str">
            <v>20sm, 1wp</v>
          </cell>
          <cell r="E8" t="str">
            <v>None</v>
          </cell>
          <cell r="F8" t="str">
            <v>One Day</v>
          </cell>
          <cell r="H8">
            <v>474</v>
          </cell>
          <cell r="J8" t="str">
            <v>Invulnerable Skin of Bronze</v>
          </cell>
          <cell r="K8" t="str">
            <v>Shadows of the Ancient Past</v>
          </cell>
          <cell r="L8" t="str">
            <v>Drowning in the Endless Dark</v>
          </cell>
        </row>
        <row r="9">
          <cell r="B9" t="str">
            <v>Mists of Eventide</v>
          </cell>
          <cell r="C9" t="str">
            <v>7sm, 2wp</v>
          </cell>
          <cell r="E9" t="str">
            <v>None</v>
          </cell>
          <cell r="F9" t="str">
            <v>Three rounds</v>
          </cell>
          <cell r="H9">
            <v>474</v>
          </cell>
          <cell r="J9" t="str">
            <v>Mists of Eventide</v>
          </cell>
          <cell r="K9" t="str">
            <v>Travel Without Distance</v>
          </cell>
          <cell r="L9" t="str">
            <v>Invocation of the Hekatonkhires</v>
          </cell>
        </row>
        <row r="10">
          <cell r="B10" t="str">
            <v>Silent Words of Dreams and Nightmares</v>
          </cell>
          <cell r="C10" t="str">
            <v>Ritual, 1wp</v>
          </cell>
          <cell r="E10" t="str">
            <v>None</v>
          </cell>
          <cell r="F10" t="str">
            <v>One dream</v>
          </cell>
          <cell r="H10">
            <v>475</v>
          </cell>
          <cell r="J10" t="str">
            <v>Silent Words of Dreams and Nightmares</v>
          </cell>
          <cell r="K10" t="str">
            <v>Cloud Trapeze</v>
          </cell>
          <cell r="L10" t="str">
            <v>Mouth of the Abyss</v>
          </cell>
        </row>
        <row r="11">
          <cell r="B11" t="str">
            <v>Stormwind Rider</v>
          </cell>
          <cell r="C11" t="str">
            <v>15sm, 1wp</v>
          </cell>
          <cell r="E11" t="str">
            <v>None</v>
          </cell>
          <cell r="F11" t="str">
            <v>One hour</v>
          </cell>
          <cell r="H11">
            <v>475</v>
          </cell>
          <cell r="J11" t="str">
            <v>Stormwind Rider</v>
          </cell>
          <cell r="K11" t="str">
            <v>Insidious Tendrils of Hate</v>
          </cell>
          <cell r="L11" t="str">
            <v>Thus Ends All Flame</v>
          </cell>
        </row>
        <row r="12">
          <cell r="B12" t="str">
            <v>Summon Elemental</v>
          </cell>
          <cell r="C12" t="str">
            <v>Ritual, 2wp</v>
          </cell>
          <cell r="E12" t="str">
            <v>None</v>
          </cell>
          <cell r="F12" t="str">
            <v>Instant</v>
          </cell>
          <cell r="H12">
            <v>476</v>
          </cell>
          <cell r="J12" t="str">
            <v>Summon Elemental</v>
          </cell>
          <cell r="K12" t="str">
            <v>Prince of the Fallen Tower</v>
          </cell>
          <cell r="L12" t="str">
            <v>Example Sol.</v>
          </cell>
        </row>
        <row r="13">
          <cell r="B13" t="str">
            <v>Wood Dragon's Claws</v>
          </cell>
          <cell r="C13" t="str">
            <v>5sm, 1wp</v>
          </cell>
          <cell r="E13" t="str">
            <v>None</v>
          </cell>
          <cell r="F13" t="str">
            <v>Until dismissed</v>
          </cell>
          <cell r="H13">
            <v>476</v>
          </cell>
          <cell r="J13" t="str">
            <v>Wood Dragon's Claws</v>
          </cell>
          <cell r="K13" t="str">
            <v>Molten Shape of Shifting Glas</v>
          </cell>
        </row>
        <row r="14">
          <cell r="B14" t="str">
            <v>Beckoning That Which Stirs the Sky</v>
          </cell>
          <cell r="C14" t="str">
            <v>Ritual, 2wp</v>
          </cell>
          <cell r="E14" t="str">
            <v>None</v>
          </cell>
          <cell r="F14" t="str">
            <v>(1 + threshold successes) hours</v>
          </cell>
          <cell r="J14" t="str">
            <v>Beckoning That Which Stirs the Sky</v>
          </cell>
          <cell r="K14" t="str">
            <v>Hidden Judges of the Secret Flame</v>
          </cell>
        </row>
        <row r="15">
          <cell r="B15" t="str">
            <v>Floral Ferry</v>
          </cell>
          <cell r="C15" t="str">
            <v>20sm, 1wp</v>
          </cell>
          <cell r="E15" t="str">
            <v>None</v>
          </cell>
          <cell r="F15" t="str">
            <v>Until journey is completed</v>
          </cell>
          <cell r="J15" t="str">
            <v>Floral Ferry</v>
          </cell>
          <cell r="K15" t="str">
            <v>Mirror Nemesis Vizier</v>
          </cell>
        </row>
        <row r="16">
          <cell r="B16" t="str">
            <v>Impervious Sphere of Water</v>
          </cell>
          <cell r="C16" t="str">
            <v>15sm, 1wp</v>
          </cell>
          <cell r="E16" t="str">
            <v>None</v>
          </cell>
          <cell r="F16" t="str">
            <v>One scene</v>
          </cell>
          <cell r="J16" t="str">
            <v>Impervious Sphere of Water</v>
          </cell>
          <cell r="K16" t="str">
            <v>Masquerade of Coquelicot Veils</v>
          </cell>
        </row>
        <row r="17">
          <cell r="B17" t="str">
            <v>Keel Cleaves the Clouds</v>
          </cell>
          <cell r="C17" t="str">
            <v>25sm, 2wp</v>
          </cell>
          <cell r="E17" t="str">
            <v>None</v>
          </cell>
          <cell r="F17" t="str">
            <v>One day</v>
          </cell>
          <cell r="J17" t="str">
            <v>Keel Cleaves the Clouds</v>
          </cell>
          <cell r="K17" t="str">
            <v>Warden of the Nepenthean Gardens</v>
          </cell>
        </row>
        <row r="18">
          <cell r="B18" t="str">
            <v>Sculpted Seafoam Eidolon</v>
          </cell>
          <cell r="C18" t="str">
            <v>10sm, 2wp</v>
          </cell>
          <cell r="E18" t="str">
            <v>None</v>
          </cell>
          <cell r="F18" t="str">
            <v>One day</v>
          </cell>
          <cell r="J18" t="str">
            <v>Sculpted Seafoam Eidolon</v>
          </cell>
          <cell r="K18" t="str">
            <v>Banished from the Sunlit Realm</v>
          </cell>
        </row>
        <row r="19">
          <cell r="B19" t="str">
            <v>Spoke the Wooden Face</v>
          </cell>
          <cell r="C19" t="str">
            <v>5sm, 1wp</v>
          </cell>
          <cell r="E19" t="str">
            <v>None</v>
          </cell>
          <cell r="F19" t="str">
            <v>One scene</v>
          </cell>
          <cell r="J19" t="str">
            <v>Spoke the Wooden Face</v>
          </cell>
          <cell r="K19" t="str">
            <v>Caging the Broken Soul</v>
          </cell>
        </row>
        <row r="20">
          <cell r="B20" t="str">
            <v>Stalwart Earth Guardian</v>
          </cell>
          <cell r="C20" t="str">
            <v>Ritual, 1wp</v>
          </cell>
          <cell r="E20" t="str">
            <v>None</v>
          </cell>
          <cell r="F20" t="str">
            <v>Twelve hours</v>
          </cell>
          <cell r="J20" t="str">
            <v>Stalwart Earth Guardian</v>
          </cell>
          <cell r="K20" t="str">
            <v>Corpse-Engine of Annihilation</v>
          </cell>
        </row>
        <row r="21">
          <cell r="B21" t="str">
            <v>Thunder Wolf Howl</v>
          </cell>
          <cell r="C21" t="str">
            <v>15sm, 1wp</v>
          </cell>
          <cell r="E21" t="str">
            <v>Decisive-only</v>
          </cell>
          <cell r="F21" t="str">
            <v>Instant</v>
          </cell>
          <cell r="J21" t="str">
            <v>Thunder Wolf Howl</v>
          </cell>
          <cell r="K21" t="str">
            <v>Forest of Ivory Razors</v>
          </cell>
        </row>
        <row r="22">
          <cell r="B22" t="str">
            <v>Unslakable Thrist of the Devil-Maw</v>
          </cell>
          <cell r="C22" t="str">
            <v>15sm, 1wp</v>
          </cell>
          <cell r="E22" t="str">
            <v>None</v>
          </cell>
          <cell r="F22" t="str">
            <v>Instant</v>
          </cell>
          <cell r="J22" t="str">
            <v>Unslakable Thrist of the Devil-Maw</v>
          </cell>
          <cell r="K22" t="str">
            <v>Halls of Labyrinthine Horror</v>
          </cell>
        </row>
        <row r="23">
          <cell r="B23" t="str">
            <v>Virtuous Guardian of Flame</v>
          </cell>
          <cell r="C23" t="str">
            <v>15sm, 2wp</v>
          </cell>
          <cell r="E23" t="str">
            <v>None</v>
          </cell>
          <cell r="F23" t="str">
            <v>One day</v>
          </cell>
          <cell r="J23" t="str">
            <v>Virtuous Guardian of Flame</v>
          </cell>
          <cell r="K23" t="str">
            <v>Harrowing Scythe of Azet-Ithey</v>
          </cell>
        </row>
        <row r="24">
          <cell r="B24" t="str">
            <v>Blood Lash</v>
          </cell>
          <cell r="C24" t="str">
            <v>10sm, 1lhl, 1wp</v>
          </cell>
          <cell r="E24" t="str">
            <v>None</v>
          </cell>
          <cell r="F24" t="str">
            <v>Until Dismissed</v>
          </cell>
          <cell r="J24" t="str">
            <v>Blood Lash</v>
          </cell>
          <cell r="K24" t="str">
            <v>Haunting the Dying Breath</v>
          </cell>
        </row>
        <row r="25">
          <cell r="B25" t="str">
            <v>Flight of Separation</v>
          </cell>
          <cell r="C25" t="str">
            <v>15sm, 1wp</v>
          </cell>
          <cell r="E25" t="str">
            <v>None</v>
          </cell>
          <cell r="F25" t="str">
            <v>Indefinite</v>
          </cell>
          <cell r="J25" t="str">
            <v>Flight of Separation</v>
          </cell>
          <cell r="K25" t="str">
            <v>Hundred Shade Breath</v>
          </cell>
        </row>
        <row r="26">
          <cell r="B26" t="str">
            <v>Peacock Shadow Eyes</v>
          </cell>
          <cell r="C26" t="str">
            <v>7sm, 2wp</v>
          </cell>
          <cell r="E26" t="str">
            <v>Psyche</v>
          </cell>
          <cell r="F26" t="str">
            <v>One Scene</v>
          </cell>
          <cell r="J26" t="str">
            <v>Peacock Shadow Eyes</v>
          </cell>
          <cell r="K26" t="str">
            <v>Jackal Who Feasts Upon Lies</v>
          </cell>
        </row>
        <row r="27">
          <cell r="B27" t="str">
            <v>Cantata of Empty Voices</v>
          </cell>
          <cell r="C27" t="str">
            <v>15sm, 2wp</v>
          </cell>
          <cell r="E27" t="str">
            <v>Perilous</v>
          </cell>
          <cell r="F27" t="str">
            <v>Instant or until ended</v>
          </cell>
          <cell r="H27">
            <v>476</v>
          </cell>
          <cell r="J27" t="str">
            <v>Abhorrence of Breath</v>
          </cell>
          <cell r="K27" t="str">
            <v>Mortification of the Hallowed Self</v>
          </cell>
        </row>
        <row r="28">
          <cell r="B28" t="str">
            <v>Demon of the Second Circle</v>
          </cell>
          <cell r="C28" t="str">
            <v>Ritual, 3wp</v>
          </cell>
          <cell r="E28" t="str">
            <v>None</v>
          </cell>
          <cell r="F28" t="str">
            <v>Instant</v>
          </cell>
          <cell r="H28">
            <v>477</v>
          </cell>
          <cell r="J28" t="str">
            <v>Blessed Dead Fools</v>
          </cell>
          <cell r="K28" t="str">
            <v>Slumber of the Wandering Shade</v>
          </cell>
        </row>
        <row r="29">
          <cell r="B29" t="str">
            <v>Impenetrable Veil of Night</v>
          </cell>
          <cell r="C29" t="str">
            <v>30sm, 1wp</v>
          </cell>
          <cell r="E29" t="str">
            <v>None</v>
          </cell>
          <cell r="F29" t="str">
            <v>One day</v>
          </cell>
          <cell r="H29">
            <v>477</v>
          </cell>
          <cell r="J29" t="str">
            <v>Blessure of Bloody Respite</v>
          </cell>
          <cell r="K29" t="str">
            <v>Example Cel.</v>
          </cell>
        </row>
        <row r="30">
          <cell r="B30" t="str">
            <v>Incomparable Body Arsenel</v>
          </cell>
          <cell r="C30" t="str">
            <v>30sm, 2wp</v>
          </cell>
          <cell r="E30" t="str">
            <v>None</v>
          </cell>
          <cell r="F30" t="str">
            <v>(Essence) hours</v>
          </cell>
          <cell r="H30">
            <v>477</v>
          </cell>
          <cell r="J30" t="str">
            <v>Bone Puppet Dance</v>
          </cell>
        </row>
        <row r="31">
          <cell r="B31" t="str">
            <v>Ivory Orchid Pavilion</v>
          </cell>
          <cell r="C31" t="str">
            <v>Ritual, 1wp</v>
          </cell>
          <cell r="E31" t="str">
            <v>None</v>
          </cell>
          <cell r="F31" t="str">
            <v>One day</v>
          </cell>
          <cell r="H31">
            <v>478</v>
          </cell>
          <cell r="J31" t="str">
            <v>Curse of Creeping Calcification</v>
          </cell>
        </row>
        <row r="32">
          <cell r="B32" t="str">
            <v>Magma Kraken</v>
          </cell>
          <cell r="C32" t="str">
            <v>30sm, 1wp</v>
          </cell>
          <cell r="E32" t="str">
            <v>None</v>
          </cell>
          <cell r="F32" t="str">
            <v>One scene</v>
          </cell>
          <cell r="H32">
            <v>478</v>
          </cell>
          <cell r="J32" t="str">
            <v>Door of the Dead</v>
          </cell>
        </row>
        <row r="33">
          <cell r="B33" t="str">
            <v>Shadows of the Ancient Past</v>
          </cell>
          <cell r="C33" t="str">
            <v>10sm, 2wp</v>
          </cell>
          <cell r="E33" t="str">
            <v>None</v>
          </cell>
          <cell r="F33" t="str">
            <v>One scene</v>
          </cell>
          <cell r="H33">
            <v>480</v>
          </cell>
          <cell r="J33" t="str">
            <v>Field of Fell Dreams</v>
          </cell>
        </row>
        <row r="34">
          <cell r="B34" t="str">
            <v>Travel Without Distance</v>
          </cell>
          <cell r="C34" t="str">
            <v>25sm, 2wp</v>
          </cell>
          <cell r="E34" t="str">
            <v>Perilous</v>
          </cell>
          <cell r="F34" t="str">
            <v>Instant</v>
          </cell>
          <cell r="H34">
            <v>480</v>
          </cell>
          <cell r="J34" t="str">
            <v>Flesh and Bone Winds</v>
          </cell>
        </row>
        <row r="35">
          <cell r="B35" t="str">
            <v>Cloud Trapeze</v>
          </cell>
          <cell r="C35" t="str">
            <v>30sm, 1wp</v>
          </cell>
          <cell r="E35" t="str">
            <v>None</v>
          </cell>
          <cell r="F35" t="str">
            <v>Until Dismissed</v>
          </cell>
          <cell r="J35" t="str">
            <v>Flesh-Slouging Wave</v>
          </cell>
        </row>
        <row r="36">
          <cell r="B36" t="str">
            <v>Insidious Tendrils of Hate</v>
          </cell>
          <cell r="C36" t="str">
            <v>Ritual, 2wp</v>
          </cell>
          <cell r="E36" t="str">
            <v>Psyche</v>
          </cell>
          <cell r="F36" t="str">
            <v>(Manipulation) Days</v>
          </cell>
          <cell r="J36" t="str">
            <v>Grotesque Masque of the Inevitable</v>
          </cell>
        </row>
        <row r="37">
          <cell r="B37" t="str">
            <v>Prince of the Fallen Tower</v>
          </cell>
          <cell r="C37" t="str">
            <v>20sm, 1wp</v>
          </cell>
          <cell r="E37" t="str">
            <v>None</v>
          </cell>
          <cell r="F37" t="str">
            <v>(Essence) hours</v>
          </cell>
          <cell r="J37" t="str">
            <v>Malediction of the Infested HEart</v>
          </cell>
        </row>
        <row r="38">
          <cell r="B38" t="str">
            <v>Molten Shape of Shifting Glas</v>
          </cell>
          <cell r="C38" t="str">
            <v>20sm, 2wp</v>
          </cell>
          <cell r="E38" t="str">
            <v>None</v>
          </cell>
          <cell r="F38" t="str">
            <v>One scene</v>
          </cell>
          <cell r="J38" t="str">
            <v>Raise the Skeletal Horde</v>
          </cell>
        </row>
        <row r="39">
          <cell r="B39" t="str">
            <v>Hidden Judges of the Secret Flame</v>
          </cell>
          <cell r="C39" t="str">
            <v>20sm, 1wp</v>
          </cell>
          <cell r="E39" t="str">
            <v>None</v>
          </cell>
          <cell r="F39" t="str">
            <v>Varies</v>
          </cell>
          <cell r="J39" t="str">
            <v>Seat of Deadly Splendor</v>
          </cell>
        </row>
        <row r="40">
          <cell r="B40" t="str">
            <v>Mirror Nemesis Vizier</v>
          </cell>
          <cell r="C40" t="str">
            <v>Ritual, 2wp</v>
          </cell>
          <cell r="E40" t="str">
            <v>None</v>
          </cell>
          <cell r="F40" t="str">
            <v>One week</v>
          </cell>
          <cell r="J40" t="str">
            <v>Summon Ghost</v>
          </cell>
        </row>
        <row r="41">
          <cell r="B41" t="str">
            <v>Masquerade of Coquelicot Veils</v>
          </cell>
          <cell r="C41" t="str">
            <v>20m, 2wp</v>
          </cell>
          <cell r="E41" t="str">
            <v>Psyche</v>
          </cell>
          <cell r="F41" t="str">
            <v>(Essence) days</v>
          </cell>
          <cell r="J41" t="str">
            <v>Visions of the Bonfire</v>
          </cell>
        </row>
        <row r="42">
          <cell r="B42" t="str">
            <v>Warden of the Nepenthean Gardens</v>
          </cell>
          <cell r="C42" t="str">
            <v>25sm, 2wp</v>
          </cell>
          <cell r="E42" t="str">
            <v>None</v>
          </cell>
          <cell r="F42" t="str">
            <v>(Essence) hours</v>
          </cell>
          <cell r="J42" t="str">
            <v>Wrath of Ravenous Hunger</v>
          </cell>
        </row>
        <row r="43">
          <cell r="B43" t="str">
            <v>Benediction of Archgenesis</v>
          </cell>
          <cell r="C43" t="str">
            <v>Ritual, 3wp</v>
          </cell>
          <cell r="E43" t="str">
            <v>None</v>
          </cell>
          <cell r="F43" t="str">
            <v>Instant</v>
          </cell>
          <cell r="H43">
            <v>480</v>
          </cell>
          <cell r="J43" t="str">
            <v>Example Terr.</v>
          </cell>
        </row>
        <row r="44">
          <cell r="B44" t="str">
            <v>Death Ray</v>
          </cell>
          <cell r="C44" t="str">
            <v>25sm, 2wp</v>
          </cell>
          <cell r="E44" t="str">
            <v>Aggravated, Decisive-only, Perilous</v>
          </cell>
          <cell r="F44" t="str">
            <v>Instant or until ended</v>
          </cell>
          <cell r="H44">
            <v>481</v>
          </cell>
        </row>
        <row r="45">
          <cell r="B45" t="str">
            <v>Demon of the Third Circle</v>
          </cell>
          <cell r="C45" t="str">
            <v>Ritual, 4wp</v>
          </cell>
          <cell r="E45" t="str">
            <v>None</v>
          </cell>
          <cell r="F45" t="str">
            <v>Instant</v>
          </cell>
          <cell r="H45">
            <v>482</v>
          </cell>
        </row>
        <row r="46">
          <cell r="B46" t="str">
            <v>Rain of Doom</v>
          </cell>
          <cell r="C46" t="str">
            <v>40sm, 3wp</v>
          </cell>
          <cell r="E46" t="str">
            <v>Aggravated</v>
          </cell>
          <cell r="F46" t="str">
            <v>Until sunrise</v>
          </cell>
          <cell r="H46">
            <v>483</v>
          </cell>
        </row>
        <row r="47">
          <cell r="B47" t="str">
            <v>Abhorrence of Breath</v>
          </cell>
          <cell r="C47" t="str">
            <v>10nm, 1wp</v>
          </cell>
          <cell r="E47" t="str">
            <v>None</v>
          </cell>
          <cell r="F47" t="str">
            <v>One scene</v>
          </cell>
          <cell r="H47" t="str">
            <v>Aby 335</v>
          </cell>
        </row>
        <row r="48">
          <cell r="B48" t="str">
            <v>Blessed Dead Fools</v>
          </cell>
          <cell r="C48" t="str">
            <v>Ritual, 1wp</v>
          </cell>
          <cell r="E48" t="str">
            <v>None</v>
          </cell>
          <cell r="F48" t="str">
            <v>One night</v>
          </cell>
          <cell r="H48" t="str">
            <v>Aby 335</v>
          </cell>
        </row>
        <row r="49">
          <cell r="B49" t="str">
            <v>Blessure of Bloody Respite</v>
          </cell>
          <cell r="C49" t="str">
            <v>Ritual, 1wp</v>
          </cell>
          <cell r="E49" t="str">
            <v>None</v>
          </cell>
          <cell r="F49" t="str">
            <v>One week</v>
          </cell>
          <cell r="H49" t="str">
            <v>Aby 336</v>
          </cell>
        </row>
        <row r="50">
          <cell r="B50" t="str">
            <v>Bone Puppet Dance</v>
          </cell>
          <cell r="C50" t="str">
            <v>13nm, 1wp</v>
          </cell>
          <cell r="E50" t="str">
            <v>None</v>
          </cell>
          <cell r="F50" t="str">
            <v>Instant</v>
          </cell>
          <cell r="H50" t="str">
            <v>Aby 336</v>
          </cell>
        </row>
        <row r="51">
          <cell r="B51" t="str">
            <v>Curse of Creeping Calcification</v>
          </cell>
          <cell r="C51" t="str">
            <v>13nm, 1wp</v>
          </cell>
          <cell r="E51" t="str">
            <v>Decisive-only, Shaping (Body)</v>
          </cell>
          <cell r="F51" t="str">
            <v>One Week</v>
          </cell>
          <cell r="H51" t="str">
            <v>Aby 337</v>
          </cell>
        </row>
        <row r="52">
          <cell r="B52" t="str">
            <v>Door of the Dead</v>
          </cell>
          <cell r="C52" t="str">
            <v>Ritual, 1wp</v>
          </cell>
          <cell r="E52" t="str">
            <v>None</v>
          </cell>
          <cell r="F52" t="str">
            <v>Instant</v>
          </cell>
          <cell r="H52" t="str">
            <v>Aby 337</v>
          </cell>
        </row>
        <row r="53">
          <cell r="B53" t="str">
            <v>Field of Fell Dreams</v>
          </cell>
          <cell r="C53" t="str">
            <v>10nm, 1wp</v>
          </cell>
          <cell r="E53" t="str">
            <v>None</v>
          </cell>
          <cell r="F53" t="str">
            <v>Instant</v>
          </cell>
          <cell r="H53" t="str">
            <v>Aby 338</v>
          </cell>
        </row>
        <row r="54">
          <cell r="B54" t="str">
            <v>Flesh and Bone Winds</v>
          </cell>
          <cell r="C54" t="str">
            <v>10nm, 1wp</v>
          </cell>
          <cell r="E54" t="str">
            <v>Perilous</v>
          </cell>
          <cell r="F54" t="str">
            <v>One scene</v>
          </cell>
          <cell r="H54" t="str">
            <v>Aby 338</v>
          </cell>
        </row>
        <row r="55">
          <cell r="B55" t="str">
            <v>Flesh-Slouging Wave</v>
          </cell>
          <cell r="C55" t="str">
            <v>13nm, 1wp</v>
          </cell>
          <cell r="E55" t="str">
            <v>Decisive-only</v>
          </cell>
          <cell r="F55" t="str">
            <v>Instant</v>
          </cell>
          <cell r="H55" t="str">
            <v>Aby 339</v>
          </cell>
        </row>
        <row r="56">
          <cell r="B56" t="str">
            <v>Grotesque Masque of the Inevitable</v>
          </cell>
          <cell r="C56" t="str">
            <v>10nm, 1wp</v>
          </cell>
          <cell r="E56" t="str">
            <v>None</v>
          </cell>
          <cell r="F56" t="str">
            <v>One week</v>
          </cell>
          <cell r="H56" t="str">
            <v>Aby 339</v>
          </cell>
        </row>
        <row r="57">
          <cell r="B57" t="str">
            <v>Malediction of the Infested HEart</v>
          </cell>
          <cell r="C57" t="str">
            <v>13nm, 1wp</v>
          </cell>
          <cell r="E57" t="str">
            <v>Psyche</v>
          </cell>
          <cell r="F57" t="str">
            <v>Instant</v>
          </cell>
          <cell r="H57" t="str">
            <v>Aby 340</v>
          </cell>
        </row>
        <row r="58">
          <cell r="B58" t="str">
            <v>Raise the Skeletal Horde</v>
          </cell>
          <cell r="C58" t="str">
            <v>13nm, 2wp</v>
          </cell>
          <cell r="E58" t="str">
            <v>None</v>
          </cell>
          <cell r="F58" t="str">
            <v>Indefinite</v>
          </cell>
          <cell r="H58" t="str">
            <v>Aby 340</v>
          </cell>
        </row>
        <row r="59">
          <cell r="B59" t="str">
            <v>Seat of Deadly Splendor</v>
          </cell>
          <cell r="C59" t="str">
            <v>10nm, 1wp</v>
          </cell>
          <cell r="E59" t="str">
            <v>None</v>
          </cell>
          <cell r="F59" t="str">
            <v>Until the necromancer rises</v>
          </cell>
          <cell r="H59" t="str">
            <v>Aby 340</v>
          </cell>
        </row>
        <row r="60">
          <cell r="B60" t="str">
            <v>Summon Ghost</v>
          </cell>
          <cell r="C60" t="str">
            <v>Ritual, 2wp</v>
          </cell>
          <cell r="E60" t="str">
            <v>None</v>
          </cell>
          <cell r="F60" t="str">
            <v>Instant</v>
          </cell>
          <cell r="H60" t="str">
            <v>Aby 341</v>
          </cell>
        </row>
        <row r="61">
          <cell r="B61" t="str">
            <v>Visions of the Bonfire</v>
          </cell>
          <cell r="C61" t="str">
            <v>Ritual, 2wp</v>
          </cell>
          <cell r="E61" t="str">
            <v>None</v>
          </cell>
          <cell r="F61" t="str">
            <v>One scene</v>
          </cell>
          <cell r="H61" t="str">
            <v>Aby 341</v>
          </cell>
        </row>
        <row r="62">
          <cell r="B62" t="str">
            <v>Wrath of Ravenous Hunger</v>
          </cell>
          <cell r="C62" t="str">
            <v>13nm, 1wp</v>
          </cell>
          <cell r="E62" t="str">
            <v>Psyche</v>
          </cell>
          <cell r="F62" t="str">
            <v>One week</v>
          </cell>
          <cell r="H62" t="str">
            <v>Aby 342</v>
          </cell>
        </row>
        <row r="63">
          <cell r="B63" t="str">
            <v>Banished from the Sunlit Realm</v>
          </cell>
          <cell r="C63" t="str">
            <v>15nm, 2wp</v>
          </cell>
          <cell r="E63" t="str">
            <v>Shaping (Soul)</v>
          </cell>
          <cell r="F63" t="str">
            <v>Instant</v>
          </cell>
          <cell r="H63" t="str">
            <v>Aby 342</v>
          </cell>
        </row>
        <row r="64">
          <cell r="B64" t="str">
            <v>Caging the Broken Soul</v>
          </cell>
          <cell r="C64" t="str">
            <v>Ritual, 2wp</v>
          </cell>
          <cell r="E64" t="str">
            <v>Psyche</v>
          </cell>
          <cell r="F64" t="str">
            <v>Instant</v>
          </cell>
          <cell r="H64" t="str">
            <v>Aby 342</v>
          </cell>
        </row>
        <row r="65">
          <cell r="B65" t="str">
            <v>Corpse-Engine of Annihilation</v>
          </cell>
          <cell r="C65" t="str">
            <v>Ritual, 3wp</v>
          </cell>
          <cell r="E65" t="str">
            <v>None</v>
          </cell>
          <cell r="F65" t="str">
            <v>Indefinite</v>
          </cell>
          <cell r="H65" t="str">
            <v>Aby 343</v>
          </cell>
        </row>
        <row r="66">
          <cell r="B66" t="str">
            <v>Forest of Ivory Razors</v>
          </cell>
          <cell r="C66" t="str">
            <v>20nm, 2wp</v>
          </cell>
          <cell r="E66" t="str">
            <v>None</v>
          </cell>
          <cell r="F66" t="str">
            <v>One day</v>
          </cell>
          <cell r="H66" t="str">
            <v>Aby 344</v>
          </cell>
        </row>
        <row r="67">
          <cell r="B67" t="str">
            <v>Halls of Labyrinthine Horror</v>
          </cell>
          <cell r="C67" t="str">
            <v>20nm, 2wp</v>
          </cell>
          <cell r="E67" t="str">
            <v>Shaping (Terrain)</v>
          </cell>
          <cell r="F67" t="str">
            <v>One day</v>
          </cell>
          <cell r="H67" t="str">
            <v>Aby 345</v>
          </cell>
        </row>
        <row r="68">
          <cell r="B68" t="str">
            <v>Harrowing Scythe of Azet-Ithey</v>
          </cell>
          <cell r="C68" t="str">
            <v>20nm, 2wp</v>
          </cell>
          <cell r="E68" t="str">
            <v>Psyche</v>
          </cell>
          <cell r="F68" t="str">
            <v>Instant or One scene</v>
          </cell>
          <cell r="H68" t="str">
            <v>Aby 346</v>
          </cell>
        </row>
        <row r="69">
          <cell r="B69" t="str">
            <v>Haunting the Dying Breath</v>
          </cell>
          <cell r="C69" t="str">
            <v>Ritual, 2wp</v>
          </cell>
          <cell r="E69" t="str">
            <v>None</v>
          </cell>
          <cell r="F69" t="str">
            <v>One scene</v>
          </cell>
          <cell r="H69" t="str">
            <v>Aby 346</v>
          </cell>
        </row>
        <row r="70">
          <cell r="B70" t="str">
            <v>Hundred Shade Breath</v>
          </cell>
          <cell r="C70" t="str">
            <v>7nm, 1lhl, 2wp</v>
          </cell>
          <cell r="E70" t="str">
            <v>None</v>
          </cell>
          <cell r="F70" t="str">
            <v>One scene</v>
          </cell>
          <cell r="H70" t="str">
            <v>Aby 347</v>
          </cell>
        </row>
        <row r="71">
          <cell r="B71" t="str">
            <v>Jackal Who Feasts Upon Lies</v>
          </cell>
          <cell r="C71" t="str">
            <v>20nm, 1wp</v>
          </cell>
          <cell r="E71" t="str">
            <v>None</v>
          </cell>
          <cell r="F71" t="str">
            <v>Instant</v>
          </cell>
          <cell r="H71" t="str">
            <v>Aby 347</v>
          </cell>
        </row>
        <row r="72">
          <cell r="B72" t="str">
            <v>Mortification of the Hallowed Self</v>
          </cell>
          <cell r="C72" t="str">
            <v>15nm, 2wp</v>
          </cell>
          <cell r="E72" t="str">
            <v>None</v>
          </cell>
          <cell r="F72" t="str">
            <v>One day</v>
          </cell>
          <cell r="H72" t="str">
            <v>Aby 348</v>
          </cell>
        </row>
        <row r="73">
          <cell r="B73" t="str">
            <v>Slumber of the Wandering Shade</v>
          </cell>
          <cell r="C73" t="str">
            <v>20nm, 2wp</v>
          </cell>
          <cell r="E73" t="str">
            <v>None</v>
          </cell>
          <cell r="F73" t="str">
            <v>One scene</v>
          </cell>
          <cell r="H73" t="str">
            <v>Aby 348</v>
          </cell>
        </row>
        <row r="74">
          <cell r="B74" t="str">
            <v>Birth of Sanity's Sorrow</v>
          </cell>
          <cell r="C74" t="str">
            <v>30nm, 3wp</v>
          </cell>
          <cell r="E74" t="str">
            <v>None</v>
          </cell>
          <cell r="F74" t="str">
            <v>One scene</v>
          </cell>
          <cell r="H74" t="str">
            <v>Aby 350</v>
          </cell>
        </row>
        <row r="75">
          <cell r="B75" t="str">
            <v>Dolorous Mist of Domination</v>
          </cell>
          <cell r="C75" t="str">
            <v>Ritual, 3wp</v>
          </cell>
          <cell r="E75" t="str">
            <v>None</v>
          </cell>
          <cell r="F75" t="str">
            <v>Indefinite</v>
          </cell>
          <cell r="H75" t="str">
            <v>Aby 350</v>
          </cell>
        </row>
        <row r="76">
          <cell r="B76" t="str">
            <v>Drowning in the Endless Dark</v>
          </cell>
          <cell r="C76" t="str">
            <v>40nm, 3wp</v>
          </cell>
          <cell r="E76" t="str">
            <v>None</v>
          </cell>
          <cell r="F76" t="str">
            <v>One scene</v>
          </cell>
          <cell r="H76" t="str">
            <v>Aby 351</v>
          </cell>
        </row>
        <row r="77">
          <cell r="B77" t="str">
            <v>Invocation of the Hekatonkhires</v>
          </cell>
          <cell r="C77" t="str">
            <v>Ritual, 4wp</v>
          </cell>
          <cell r="E77" t="str">
            <v>None</v>
          </cell>
          <cell r="F77" t="str">
            <v>Instant</v>
          </cell>
          <cell r="H77" t="str">
            <v>Aby 352</v>
          </cell>
        </row>
        <row r="78">
          <cell r="B78" t="str">
            <v>Mouth of the Abyss</v>
          </cell>
          <cell r="C78" t="str">
            <v>40nm, 3wp</v>
          </cell>
          <cell r="E78" t="str">
            <v>None</v>
          </cell>
          <cell r="F78" t="str">
            <v>Instant</v>
          </cell>
          <cell r="H78" t="str">
            <v>Aby 353</v>
          </cell>
        </row>
        <row r="79">
          <cell r="B79" t="str">
            <v>Thus Ends All Flame</v>
          </cell>
          <cell r="C79" t="str">
            <v>33nm, 3wp</v>
          </cell>
          <cell r="E79" t="str">
            <v>None</v>
          </cell>
          <cell r="F79" t="str">
            <v>One week</v>
          </cell>
          <cell r="H79" t="str">
            <v>Aby 353</v>
          </cell>
        </row>
        <row r="103">
          <cell r="B103" t="str">
            <v>Example Terr.</v>
          </cell>
          <cell r="C103" t="str">
            <v>1m</v>
          </cell>
          <cell r="E103" t="str">
            <v>Mute</v>
          </cell>
          <cell r="F103" t="str">
            <v>Instant</v>
          </cell>
          <cell r="G103" t="str">
            <v>It does what it does</v>
          </cell>
          <cell r="H103">
            <v>334</v>
          </cell>
        </row>
        <row r="104">
          <cell r="B104" t="str">
            <v>Example Cel.</v>
          </cell>
          <cell r="C104" t="str">
            <v>2m</v>
          </cell>
          <cell r="E104" t="str">
            <v>Mute</v>
          </cell>
          <cell r="F104" t="str">
            <v>Instant</v>
          </cell>
          <cell r="G104" t="str">
            <v>It does what it does</v>
          </cell>
          <cell r="H104">
            <v>334</v>
          </cell>
        </row>
        <row r="105">
          <cell r="B105" t="str">
            <v>Example Sol.</v>
          </cell>
          <cell r="C105" t="str">
            <v>3m</v>
          </cell>
          <cell r="E105" t="str">
            <v>Mute</v>
          </cell>
          <cell r="F105" t="str">
            <v>Instant</v>
          </cell>
          <cell r="G105" t="str">
            <v>It does what it does</v>
          </cell>
          <cell r="H105">
            <v>334</v>
          </cell>
        </row>
      </sheetData>
      <sheetData sheetId="17"/>
      <sheetData sheetId="18">
        <row r="2">
          <cell r="A2" t="str">
            <v>The colors show Charm minimums.</v>
          </cell>
          <cell r="I2">
            <v>1</v>
          </cell>
          <cell r="J2">
            <v>1</v>
          </cell>
          <cell r="K2">
            <v>0</v>
          </cell>
        </row>
        <row r="3">
          <cell r="A3" t="str">
            <v>Ability in col. A, Essence in B</v>
          </cell>
          <cell r="I3">
            <v>2</v>
          </cell>
          <cell r="J3">
            <v>2</v>
          </cell>
          <cell r="K3">
            <v>0</v>
          </cell>
        </row>
        <row r="4">
          <cell r="A4" t="str">
            <v>Blue is 1, Red is 5</v>
          </cell>
          <cell r="I4">
            <v>3</v>
          </cell>
          <cell r="J4">
            <v>3</v>
          </cell>
          <cell r="K4">
            <v>0</v>
          </cell>
        </row>
        <row r="5">
          <cell r="A5" t="str">
            <v>They will disappear when you meet them.</v>
          </cell>
          <cell r="I5">
            <v>4</v>
          </cell>
          <cell r="J5">
            <v>4</v>
          </cell>
          <cell r="K5">
            <v>0</v>
          </cell>
        </row>
        <row r="6">
          <cell r="A6" t="str">
            <v>You may clear these cells when you wish.</v>
          </cell>
          <cell r="I6">
            <v>5</v>
          </cell>
          <cell r="J6">
            <v>5</v>
          </cell>
          <cell r="K6">
            <v>0</v>
          </cell>
        </row>
        <row r="7">
          <cell r="A7" t="str">
            <v/>
          </cell>
        </row>
        <row r="23">
          <cell r="A23" t="str">
            <v>Rain of Unseen Threads</v>
          </cell>
          <cell r="B23" t="str">
            <v>5m (1m)</v>
          </cell>
          <cell r="C23" t="str">
            <v>Reflexive</v>
          </cell>
          <cell r="D23" t="str">
            <v>Mute</v>
          </cell>
          <cell r="E23" t="str">
            <v>One scene</v>
          </cell>
          <cell r="H23" t="str">
            <v>Charcoal March of Spiders</v>
          </cell>
          <cell r="I23">
            <v>3</v>
          </cell>
          <cell r="J23">
            <v>3</v>
          </cell>
          <cell r="K23">
            <v>0</v>
          </cell>
          <cell r="L23" t="str">
            <v>None</v>
          </cell>
        </row>
        <row r="24">
          <cell r="A24" t="str">
            <v>Nest of Living Strands</v>
          </cell>
          <cell r="B24" t="str">
            <v>- (+1wp)</v>
          </cell>
          <cell r="C24" t="str">
            <v>Permanent</v>
          </cell>
          <cell r="D24" t="str">
            <v>Enlightenment</v>
          </cell>
          <cell r="E24" t="str">
            <v>Permanent</v>
          </cell>
          <cell r="H24" t="str">
            <v>Charcoal March of Spiders</v>
          </cell>
          <cell r="I24">
            <v>4</v>
          </cell>
          <cell r="J24">
            <v>3</v>
          </cell>
          <cell r="K24">
            <v>0</v>
          </cell>
          <cell r="L24" t="str">
            <v>Rain of Unseen Threads</v>
          </cell>
        </row>
        <row r="25">
          <cell r="A25" t="str">
            <v>Unnatural Many-Step Stride</v>
          </cell>
          <cell r="B25" t="str">
            <v>5m (+1wp)</v>
          </cell>
          <cell r="C25" t="str">
            <v>Reflexive</v>
          </cell>
          <cell r="D25" t="str">
            <v>Enlightenment, Mute, Perilous</v>
          </cell>
          <cell r="E25" t="str">
            <v>Until next turn</v>
          </cell>
          <cell r="H25" t="str">
            <v>Charcoal March of Spiders</v>
          </cell>
          <cell r="I25">
            <v>4</v>
          </cell>
          <cell r="J25">
            <v>3</v>
          </cell>
          <cell r="K25">
            <v>0</v>
          </cell>
          <cell r="L25" t="str">
            <v>Rain of Unseen Threads</v>
          </cell>
        </row>
        <row r="26">
          <cell r="A26" t="str">
            <v>Dance of the Hungry Spider</v>
          </cell>
          <cell r="B26" t="str">
            <v>5m, 1wp</v>
          </cell>
          <cell r="C26" t="str">
            <v>Reflexive</v>
          </cell>
          <cell r="D26" t="str">
            <v>Enlightenment, Uniform</v>
          </cell>
          <cell r="E26" t="str">
            <v>One scene</v>
          </cell>
          <cell r="H26" t="str">
            <v>Charcoal March of Spiders</v>
          </cell>
          <cell r="I26">
            <v>5</v>
          </cell>
          <cell r="J26">
            <v>3</v>
          </cell>
          <cell r="K26">
            <v>0</v>
          </cell>
          <cell r="L26" t="str">
            <v>Unnatural Many-Step Stride</v>
          </cell>
        </row>
        <row r="27">
          <cell r="A27" t="str">
            <v>Maw of Dripping Venom</v>
          </cell>
          <cell r="B27" t="str">
            <v>5m, 1wp</v>
          </cell>
          <cell r="C27" t="str">
            <v>Simple</v>
          </cell>
          <cell r="D27" t="str">
            <v>Decisive-only, Enlightenment</v>
          </cell>
          <cell r="E27" t="str">
            <v>Instant</v>
          </cell>
          <cell r="H27" t="str">
            <v>Charcoal March of Spiders</v>
          </cell>
          <cell r="I27">
            <v>5</v>
          </cell>
          <cell r="J27">
            <v>3</v>
          </cell>
          <cell r="K27">
            <v>0</v>
          </cell>
          <cell r="L27" t="str">
            <v>Rain of Unseen Threads</v>
          </cell>
        </row>
        <row r="28">
          <cell r="A28" t="str">
            <v>Charcoal March of Spiders Form</v>
          </cell>
          <cell r="B28" t="str">
            <v>10m</v>
          </cell>
          <cell r="C28" t="str">
            <v>Simple</v>
          </cell>
          <cell r="D28" t="str">
            <v>Form, Perilous</v>
          </cell>
          <cell r="E28" t="str">
            <v>One scene</v>
          </cell>
          <cell r="H28" t="str">
            <v>Charcoal March of Spiders</v>
          </cell>
          <cell r="I28">
            <v>5</v>
          </cell>
          <cell r="J28">
            <v>4</v>
          </cell>
          <cell r="K28">
            <v>0</v>
          </cell>
          <cell r="L28" t="str">
            <v>Dance of the Hungry Spider, Maw of Dripping Venom,</v>
          </cell>
        </row>
        <row r="29">
          <cell r="A29" t="str">
            <v>Cannibalistic Heritage Technique</v>
          </cell>
          <cell r="B29" t="str">
            <v>5m, 1wp</v>
          </cell>
          <cell r="C29" t="str">
            <v>Reflexive</v>
          </cell>
          <cell r="D29" t="str">
            <v>Clash, Decisive-only</v>
          </cell>
          <cell r="E29" t="str">
            <v>Instant</v>
          </cell>
          <cell r="H29" t="str">
            <v>Charcoal March of Spiders</v>
          </cell>
          <cell r="I29">
            <v>5</v>
          </cell>
          <cell r="J29">
            <v>4</v>
          </cell>
          <cell r="K29">
            <v>0</v>
          </cell>
          <cell r="L29" t="str">
            <v>Charcoal March of Spiders Form</v>
          </cell>
        </row>
        <row r="30">
          <cell r="A30" t="str">
            <v>Jumping Spider Strike</v>
          </cell>
          <cell r="B30" t="str">
            <v>15m, 1wp</v>
          </cell>
          <cell r="C30" t="str">
            <v>Simple</v>
          </cell>
          <cell r="D30" t="str">
            <v>Decisive-only, Enlightenment</v>
          </cell>
          <cell r="E30" t="str">
            <v>Instant</v>
          </cell>
          <cell r="H30" t="str">
            <v>Charcoal March of Spiders</v>
          </cell>
          <cell r="I30">
            <v>5</v>
          </cell>
          <cell r="J30">
            <v>4</v>
          </cell>
          <cell r="K30">
            <v>0</v>
          </cell>
          <cell r="L30" t="str">
            <v>Charcoal March of Spiders Form</v>
          </cell>
        </row>
        <row r="31">
          <cell r="A31" t="str">
            <v>Thumbnail Spider March</v>
          </cell>
          <cell r="B31" t="str">
            <v>15m, 1wp (+1wp)</v>
          </cell>
          <cell r="C31" t="str">
            <v>Simple</v>
          </cell>
          <cell r="D31" t="str">
            <v>Decisive-only, Enlightenment</v>
          </cell>
          <cell r="E31" t="str">
            <v>Instant</v>
          </cell>
          <cell r="H31" t="str">
            <v>Charcoal March of Spiders</v>
          </cell>
          <cell r="I31">
            <v>5</v>
          </cell>
          <cell r="J31">
            <v>4</v>
          </cell>
          <cell r="K31">
            <v>0</v>
          </cell>
          <cell r="L31" t="str">
            <v>Jumping Spider Strike</v>
          </cell>
        </row>
        <row r="32">
          <cell r="A32" t="str">
            <v>Water Spider Bite</v>
          </cell>
          <cell r="B32" t="str">
            <v>- (+5m)</v>
          </cell>
          <cell r="C32" t="str">
            <v>Permanent</v>
          </cell>
          <cell r="D32" t="str">
            <v>Enlightenment, Shaping (Soul)</v>
          </cell>
          <cell r="E32" t="str">
            <v>Permanent</v>
          </cell>
          <cell r="H32" t="str">
            <v>Charcoal March of Spiders</v>
          </cell>
          <cell r="I32">
            <v>5</v>
          </cell>
          <cell r="J32">
            <v>4</v>
          </cell>
          <cell r="K32">
            <v>0</v>
          </cell>
          <cell r="L32" t="str">
            <v>Charcoal March of Spiders Form</v>
          </cell>
        </row>
        <row r="33">
          <cell r="A33" t="str">
            <v>Pattern Spider Touch</v>
          </cell>
          <cell r="B33" t="str">
            <v>10m, 1wp</v>
          </cell>
          <cell r="C33" t="str">
            <v>Simple</v>
          </cell>
          <cell r="D33" t="str">
            <v>Decisive-only, Psyche, Shaping (Body, Fate, Mind)</v>
          </cell>
          <cell r="E33" t="str">
            <v>Instant</v>
          </cell>
          <cell r="H33" t="str">
            <v>Charcoal March of Spiders</v>
          </cell>
          <cell r="I33">
            <v>5</v>
          </cell>
          <cell r="J33">
            <v>4</v>
          </cell>
          <cell r="K33">
            <v>0</v>
          </cell>
          <cell r="L33" t="str">
            <v>Cannibalistic Heritage Technique, Jumping Spider</v>
          </cell>
        </row>
        <row r="34">
          <cell r="A34" t="str">
            <v>Grandmother Spider Mastery</v>
          </cell>
          <cell r="B34" t="str">
            <v>- (+15m, 1wp)</v>
          </cell>
          <cell r="C34" t="str">
            <v>Permanent</v>
          </cell>
          <cell r="D34" t="str">
            <v>Enlightenment</v>
          </cell>
          <cell r="E34" t="str">
            <v>Permanent</v>
          </cell>
          <cell r="H34" t="str">
            <v>Citrine Pox of Contagion</v>
          </cell>
          <cell r="I34">
            <v>5</v>
          </cell>
          <cell r="J34">
            <v>5</v>
          </cell>
          <cell r="K34">
            <v>0</v>
          </cell>
          <cell r="L34" t="str">
            <v>Pattern Spider Touch</v>
          </cell>
        </row>
        <row r="35">
          <cell r="A35" t="str">
            <v>Perfect Reconstruction Method</v>
          </cell>
          <cell r="B35" t="str">
            <v>5m, 1wp</v>
          </cell>
          <cell r="C35" t="str">
            <v>Simple</v>
          </cell>
          <cell r="D35" t="str">
            <v>Decisive-only, Enlightenment</v>
          </cell>
          <cell r="E35" t="str">
            <v>Instant</v>
          </cell>
          <cell r="H35" t="str">
            <v>Citrine Pox of Contagion</v>
          </cell>
          <cell r="I35">
            <v>3</v>
          </cell>
          <cell r="J35">
            <v>3</v>
          </cell>
          <cell r="K35">
            <v>0</v>
          </cell>
          <cell r="L35" t="str">
            <v>None</v>
          </cell>
        </row>
        <row r="36">
          <cell r="A36" t="str">
            <v>Spirit-and-Body Purification Touch</v>
          </cell>
          <cell r="B36" t="str">
            <v>- (Varies)</v>
          </cell>
          <cell r="C36" t="str">
            <v>Permanent</v>
          </cell>
          <cell r="D36" t="str">
            <v>None</v>
          </cell>
          <cell r="E36" t="str">
            <v>Permanent</v>
          </cell>
          <cell r="H36" t="str">
            <v>Citrine Pox of Contagion</v>
          </cell>
          <cell r="I36">
            <v>5</v>
          </cell>
          <cell r="J36">
            <v>3</v>
          </cell>
          <cell r="K36">
            <v>0</v>
          </cell>
          <cell r="L36" t="str">
            <v>Perfect Reconstruction Method</v>
          </cell>
        </row>
        <row r="37">
          <cell r="A37" t="str">
            <v>Feverish Essence Infection</v>
          </cell>
          <cell r="B37" t="str">
            <v>10m, 1wp</v>
          </cell>
          <cell r="C37" t="str">
            <v>Simple</v>
          </cell>
          <cell r="D37" t="str">
            <v>Decisive-only, Enlightenment</v>
          </cell>
          <cell r="E37" t="str">
            <v>Instant</v>
          </cell>
          <cell r="H37" t="str">
            <v>Citrine Pox of Contagion</v>
          </cell>
          <cell r="I37">
            <v>3</v>
          </cell>
          <cell r="J37">
            <v>3</v>
          </cell>
          <cell r="K37">
            <v>0</v>
          </cell>
          <cell r="L37" t="str">
            <v>None</v>
          </cell>
        </row>
        <row r="38">
          <cell r="A38" t="str">
            <v>Spiritual Decay</v>
          </cell>
          <cell r="B38" t="str">
            <v>-</v>
          </cell>
          <cell r="C38" t="str">
            <v>Permanent</v>
          </cell>
          <cell r="D38" t="str">
            <v>Enlightenment, Uniform</v>
          </cell>
          <cell r="E38" t="str">
            <v>Permanent</v>
          </cell>
          <cell r="H38" t="str">
            <v>Citrine Pox of Contagion</v>
          </cell>
          <cell r="I38">
            <v>4</v>
          </cell>
          <cell r="J38">
            <v>3</v>
          </cell>
          <cell r="K38">
            <v>0</v>
          </cell>
          <cell r="L38" t="str">
            <v>Feverish Essence Infection</v>
          </cell>
        </row>
        <row r="39">
          <cell r="A39" t="str">
            <v>Citrine Poxes of Contagion Form</v>
          </cell>
          <cell r="B39" t="str">
            <v>20m, 1wp</v>
          </cell>
          <cell r="C39" t="str">
            <v>Simple</v>
          </cell>
          <cell r="D39" t="str">
            <v>Form, Withering-only</v>
          </cell>
          <cell r="E39" t="str">
            <v>One scene</v>
          </cell>
          <cell r="H39" t="str">
            <v>Citrine Pox of Contagion</v>
          </cell>
          <cell r="I39">
            <v>5</v>
          </cell>
          <cell r="J39">
            <v>4</v>
          </cell>
          <cell r="K39">
            <v>0</v>
          </cell>
          <cell r="L39" t="str">
            <v>Spirit-and-Body Purification Touch, Spiritual Decay</v>
          </cell>
        </row>
        <row r="40">
          <cell r="A40" t="str">
            <v>Gentle Touch of the Wicked Hand</v>
          </cell>
          <cell r="B40" t="str">
            <v>10m, 1wp</v>
          </cell>
          <cell r="C40" t="str">
            <v>Simple</v>
          </cell>
          <cell r="D40" t="str">
            <v>Decisive-only, Enlightenment</v>
          </cell>
          <cell r="E40" t="str">
            <v>Instant</v>
          </cell>
          <cell r="H40" t="str">
            <v>Citrine Pox of Contagion</v>
          </cell>
          <cell r="I40">
            <v>5</v>
          </cell>
          <cell r="J40">
            <v>4</v>
          </cell>
          <cell r="K40">
            <v>0</v>
          </cell>
          <cell r="L40" t="str">
            <v>Citrine Poxes of Contagion Form</v>
          </cell>
        </row>
        <row r="41">
          <cell r="A41" t="str">
            <v>Spiritual Perfection</v>
          </cell>
          <cell r="B41" t="str">
            <v>10m, 1wp</v>
          </cell>
          <cell r="C41" t="str">
            <v>Reflexive</v>
          </cell>
          <cell r="D41" t="str">
            <v>Clash, Enlightenment</v>
          </cell>
          <cell r="E41" t="str">
            <v>Instant</v>
          </cell>
          <cell r="H41" t="str">
            <v>Citrine Pox of Contagion</v>
          </cell>
          <cell r="I41">
            <v>5</v>
          </cell>
          <cell r="J41">
            <v>4</v>
          </cell>
          <cell r="K41">
            <v>0</v>
          </cell>
          <cell r="L41" t="str">
            <v>Citrine Poxes of Contagion Form</v>
          </cell>
        </row>
        <row r="42">
          <cell r="A42" t="str">
            <v>Glorious Citrine Protection</v>
          </cell>
          <cell r="B42" t="str">
            <v>3m, 1wp</v>
          </cell>
          <cell r="C42" t="str">
            <v>Reflexive</v>
          </cell>
          <cell r="D42" t="str">
            <v>Uniform</v>
          </cell>
          <cell r="E42" t="str">
            <v>Instant</v>
          </cell>
          <cell r="H42" t="str">
            <v>Citrine Pox of Contagion</v>
          </cell>
          <cell r="I42">
            <v>5</v>
          </cell>
          <cell r="J42">
            <v>4</v>
          </cell>
          <cell r="K42">
            <v>0</v>
          </cell>
          <cell r="L42" t="str">
            <v>Spiritual Perfection</v>
          </cell>
        </row>
        <row r="43">
          <cell r="A43" t="str">
            <v>Inner Dragon Unbinding</v>
          </cell>
          <cell r="B43" t="str">
            <v>15m, 1wp</v>
          </cell>
          <cell r="C43" t="str">
            <v>Simple</v>
          </cell>
          <cell r="D43" t="str">
            <v>Enlightenment, Perilous</v>
          </cell>
          <cell r="E43" t="str">
            <v>Instant</v>
          </cell>
          <cell r="H43" t="str">
            <v>Citrine Pox of Contagion</v>
          </cell>
          <cell r="I43">
            <v>5</v>
          </cell>
          <cell r="J43">
            <v>4</v>
          </cell>
          <cell r="K43">
            <v>0</v>
          </cell>
          <cell r="L43" t="str">
            <v>Spiritual Perfection</v>
          </cell>
        </row>
        <row r="44">
          <cell r="A44" t="str">
            <v>Flare of Invulnerability</v>
          </cell>
          <cell r="B44" t="str">
            <v>5m</v>
          </cell>
          <cell r="C44" t="str">
            <v>Reflexive</v>
          </cell>
          <cell r="D44" t="str">
            <v>Dual, Perilous</v>
          </cell>
          <cell r="E44" t="str">
            <v>One scene</v>
          </cell>
          <cell r="H44" t="str">
            <v>Citrine Pox of Contagion</v>
          </cell>
          <cell r="I44">
            <v>5</v>
          </cell>
          <cell r="J44">
            <v>5</v>
          </cell>
          <cell r="K44">
            <v>0</v>
          </cell>
          <cell r="L44" t="str">
            <v>Glorious Citrine Protection</v>
          </cell>
        </row>
        <row r="45">
          <cell r="A45" t="str">
            <v>Essence-Shattering Typhoon</v>
          </cell>
          <cell r="B45" t="str">
            <v>20m, 1wp</v>
          </cell>
          <cell r="C45" t="str">
            <v>Simple</v>
          </cell>
          <cell r="D45" t="str">
            <v>Aggravated, Enlightenment, Perilous</v>
          </cell>
          <cell r="E45" t="str">
            <v>Indefinite</v>
          </cell>
          <cell r="H45" t="str">
            <v>Citrine Pox of Contagion</v>
          </cell>
          <cell r="I45">
            <v>5</v>
          </cell>
          <cell r="J45">
            <v>5</v>
          </cell>
          <cell r="K45">
            <v>0</v>
          </cell>
          <cell r="L45" t="str">
            <v>Flare of Invulnerability, Gentle Touch of the Wicked</v>
          </cell>
        </row>
        <row r="46">
          <cell r="A46" t="str">
            <v>Futures Best Avoided</v>
          </cell>
          <cell r="B46" t="str">
            <v>5m, 2i, 1wp</v>
          </cell>
          <cell r="C46" t="str">
            <v>Reflexive</v>
          </cell>
          <cell r="D46" t="str">
            <v>Clash, Perilous</v>
          </cell>
          <cell r="E46" t="str">
            <v>Instant</v>
          </cell>
          <cell r="H46" t="str">
            <v>Emerald Gyre of Aeons</v>
          </cell>
          <cell r="I46">
            <v>3</v>
          </cell>
          <cell r="J46">
            <v>3</v>
          </cell>
          <cell r="K46">
            <v>0</v>
          </cell>
          <cell r="L46" t="str">
            <v>None</v>
          </cell>
        </row>
        <row r="47">
          <cell r="A47" t="str">
            <v>Striking Through Eternity</v>
          </cell>
          <cell r="B47" t="str">
            <v>15m, 1wp</v>
          </cell>
          <cell r="C47" t="str">
            <v>Simple</v>
          </cell>
          <cell r="D47" t="str">
            <v>Uniform</v>
          </cell>
          <cell r="E47" t="str">
            <v>Instant</v>
          </cell>
          <cell r="H47" t="str">
            <v>Emerald Gyre of Aeons</v>
          </cell>
          <cell r="I47">
            <v>5</v>
          </cell>
          <cell r="J47">
            <v>3</v>
          </cell>
          <cell r="K47">
            <v>0</v>
          </cell>
          <cell r="L47" t="str">
            <v>Futures Best Avoided</v>
          </cell>
        </row>
        <row r="48">
          <cell r="A48" t="str">
            <v>Then Is Now</v>
          </cell>
          <cell r="B48" t="str">
            <v>10m, 1wp</v>
          </cell>
          <cell r="C48" t="str">
            <v>Simple</v>
          </cell>
          <cell r="D48" t="str">
            <v>Enlightenment, Shaping (Object)</v>
          </cell>
          <cell r="E48" t="str">
            <v>Instant</v>
          </cell>
          <cell r="H48" t="str">
            <v>Emerald Gyre of Aeons</v>
          </cell>
          <cell r="I48">
            <v>3</v>
          </cell>
          <cell r="J48">
            <v>3</v>
          </cell>
          <cell r="K48">
            <v>0</v>
          </cell>
          <cell r="L48" t="str">
            <v>None</v>
          </cell>
        </row>
        <row r="49">
          <cell r="A49" t="str">
            <v>The Perpetual Moment</v>
          </cell>
          <cell r="B49" t="str">
            <v>15m, 1wp</v>
          </cell>
          <cell r="C49" t="str">
            <v>Simple</v>
          </cell>
          <cell r="D49" t="str">
            <v>Decisive-only, Enlightenment</v>
          </cell>
          <cell r="E49" t="str">
            <v>Instant</v>
          </cell>
          <cell r="H49" t="str">
            <v>Emerald Gyre of Aeons</v>
          </cell>
          <cell r="I49">
            <v>5</v>
          </cell>
          <cell r="J49">
            <v>3</v>
          </cell>
          <cell r="K49">
            <v>0</v>
          </cell>
          <cell r="L49" t="str">
            <v>Then Is Now</v>
          </cell>
        </row>
        <row r="50">
          <cell r="A50" t="str">
            <v>Emerald Gyre of Aeons Form</v>
          </cell>
          <cell r="B50" t="str">
            <v>15m, 1wp</v>
          </cell>
          <cell r="C50" t="str">
            <v>Simple</v>
          </cell>
          <cell r="D50" t="str">
            <v>Dual, Form</v>
          </cell>
          <cell r="E50" t="str">
            <v>One scene</v>
          </cell>
          <cell r="H50" t="str">
            <v>Emerald Gyre of Aeons</v>
          </cell>
          <cell r="I50">
            <v>5</v>
          </cell>
          <cell r="J50">
            <v>4</v>
          </cell>
          <cell r="K50">
            <v>0</v>
          </cell>
          <cell r="L50" t="str">
            <v>Striking Through Eternity, The Perpetual Moment</v>
          </cell>
        </row>
        <row r="51">
          <cell r="A51" t="str">
            <v>Battered by Eternity’s Tides</v>
          </cell>
          <cell r="B51" t="str">
            <v>10m, 1wp</v>
          </cell>
          <cell r="C51" t="str">
            <v>Simple</v>
          </cell>
          <cell r="D51" t="str">
            <v>Dual, Enlightenment</v>
          </cell>
          <cell r="E51" t="str">
            <v>Instant</v>
          </cell>
          <cell r="H51" t="str">
            <v>Emerald Gyre of Aeons</v>
          </cell>
          <cell r="I51">
            <v>5</v>
          </cell>
          <cell r="J51">
            <v>4</v>
          </cell>
          <cell r="K51">
            <v>0</v>
          </cell>
          <cell r="L51" t="str">
            <v>Emerald Gyre of Aeons Form</v>
          </cell>
        </row>
        <row r="52">
          <cell r="A52" t="str">
            <v>Doomed to Repeat</v>
          </cell>
          <cell r="B52" t="str">
            <v>5m, 5i, 1wp</v>
          </cell>
          <cell r="C52" t="str">
            <v>Reflexive</v>
          </cell>
          <cell r="D52" t="str">
            <v>Counterattack, Perilous</v>
          </cell>
          <cell r="E52" t="str">
            <v>Instant</v>
          </cell>
          <cell r="H52" t="str">
            <v>Emerald Gyre of Aeons</v>
          </cell>
          <cell r="I52">
            <v>5</v>
          </cell>
          <cell r="J52">
            <v>4</v>
          </cell>
          <cell r="K52">
            <v>0</v>
          </cell>
          <cell r="L52" t="str">
            <v>Emerald Gyre of Aeons Form</v>
          </cell>
        </row>
        <row r="53">
          <cell r="A53" t="str">
            <v>Lotus Labyrinth Durance</v>
          </cell>
          <cell r="B53" t="str">
            <v>8m, 1wp</v>
          </cell>
          <cell r="C53" t="str">
            <v>Simple</v>
          </cell>
          <cell r="D53" t="str">
            <v>Decisive-only, Enlightenment, Psyche</v>
          </cell>
          <cell r="E53" t="str">
            <v>Instant</v>
          </cell>
          <cell r="H53" t="str">
            <v>Emerald Gyre of Aeons</v>
          </cell>
          <cell r="I53">
            <v>5</v>
          </cell>
          <cell r="J53">
            <v>4</v>
          </cell>
          <cell r="K53">
            <v>0</v>
          </cell>
          <cell r="L53" t="str">
            <v>Doomed to Repeat</v>
          </cell>
        </row>
        <row r="54">
          <cell r="A54" t="str">
            <v>Histories Yet Unwritten</v>
          </cell>
          <cell r="B54" t="str">
            <v>5m per Charm, 1wp</v>
          </cell>
          <cell r="C54" t="str">
            <v>Simple</v>
          </cell>
          <cell r="D54" t="str">
            <v>Enlightenment</v>
          </cell>
          <cell r="E54" t="str">
            <v>Indefinite</v>
          </cell>
          <cell r="H54" t="str">
            <v>Emerald Gyre of Aeons</v>
          </cell>
          <cell r="I54">
            <v>5</v>
          </cell>
          <cell r="J54">
            <v>4</v>
          </cell>
          <cell r="K54">
            <v>0</v>
          </cell>
          <cell r="L54" t="str">
            <v>Lotus Labyrinth Durance</v>
          </cell>
        </row>
        <row r="55">
          <cell r="A55" t="str">
            <v>The Unwinding Gyre</v>
          </cell>
          <cell r="B55" t="str">
            <v>10m, 3i, 1wp</v>
          </cell>
          <cell r="C55" t="str">
            <v>Reflexive</v>
          </cell>
          <cell r="D55" t="str">
            <v>Enlightenment, Perilous, Uniform</v>
          </cell>
          <cell r="E55" t="str">
            <v>Instant</v>
          </cell>
          <cell r="H55" t="str">
            <v>Emerald Gyre of Aeons</v>
          </cell>
          <cell r="I55">
            <v>5</v>
          </cell>
          <cell r="J55">
            <v>4</v>
          </cell>
          <cell r="K55">
            <v>0</v>
          </cell>
          <cell r="L55" t="str">
            <v>Lotus Labyrinth Durance</v>
          </cell>
        </row>
        <row r="56">
          <cell r="A56" t="str">
            <v>Today Is Tomorrow</v>
          </cell>
          <cell r="B56" t="str">
            <v>5m, 1i, 1wp</v>
          </cell>
          <cell r="C56" t="str">
            <v>Reflexive</v>
          </cell>
          <cell r="D56" t="str">
            <v>Enlightenment, Perilous, Uniform</v>
          </cell>
          <cell r="E56" t="str">
            <v>Until next turn</v>
          </cell>
          <cell r="H56" t="str">
            <v>Emerald Gyre of Aeons</v>
          </cell>
          <cell r="I56">
            <v>5</v>
          </cell>
          <cell r="J56">
            <v>5</v>
          </cell>
          <cell r="K56">
            <v>0</v>
          </cell>
          <cell r="L56" t="str">
            <v>Histories Yet Unwritten, The Unwinding Gyre</v>
          </cell>
        </row>
        <row r="57">
          <cell r="A57" t="str">
            <v>The Moment That Is Murder</v>
          </cell>
          <cell r="B57" t="str">
            <v>30m, 10i, 1wp</v>
          </cell>
          <cell r="C57" t="str">
            <v>Simple</v>
          </cell>
          <cell r="D57" t="str">
            <v>Decisive-only</v>
          </cell>
          <cell r="E57" t="str">
            <v>Instant</v>
          </cell>
          <cell r="H57" t="str">
            <v>Emerald Gyre of Aeons</v>
          </cell>
          <cell r="I57">
            <v>5</v>
          </cell>
          <cell r="J57">
            <v>5</v>
          </cell>
          <cell r="K57">
            <v>0</v>
          </cell>
          <cell r="L57" t="str">
            <v>Battered by Eternity’s Tides, Today Is Tomorrow</v>
          </cell>
        </row>
        <row r="58">
          <cell r="A58" t="str">
            <v>Ripple in the Silvered Glass</v>
          </cell>
          <cell r="B58" t="str">
            <v>5m, 1wp</v>
          </cell>
          <cell r="C58" t="str">
            <v>Reflexive</v>
          </cell>
          <cell r="D58" t="str">
            <v>Decisive-only, Enlightenment</v>
          </cell>
          <cell r="E58" t="str">
            <v>Instant</v>
          </cell>
          <cell r="H58" t="str">
            <v>Obsidian Shards of Infinity</v>
          </cell>
          <cell r="I58">
            <v>3</v>
          </cell>
          <cell r="J58">
            <v>3</v>
          </cell>
          <cell r="K58">
            <v>0</v>
          </cell>
          <cell r="L58" t="str">
            <v>None</v>
          </cell>
        </row>
        <row r="59">
          <cell r="A59" t="str">
            <v>A Likeness of Absence</v>
          </cell>
          <cell r="B59" t="str">
            <v>10m, 1wp</v>
          </cell>
          <cell r="C59" t="str">
            <v>Reflexive</v>
          </cell>
          <cell r="D59" t="str">
            <v>Decisive-only, Enlightenment, Mute, Perilous</v>
          </cell>
          <cell r="E59" t="str">
            <v>Instant</v>
          </cell>
          <cell r="H59" t="str">
            <v>Obsidian Shards of Infinity</v>
          </cell>
          <cell r="I59">
            <v>4</v>
          </cell>
          <cell r="J59">
            <v>3</v>
          </cell>
          <cell r="K59">
            <v>0</v>
          </cell>
          <cell r="L59" t="str">
            <v>Ripple in the Silvered Glass</v>
          </cell>
        </row>
        <row r="60">
          <cell r="A60" t="str">
            <v>Black Shards Fall Like Ice</v>
          </cell>
          <cell r="B60" t="str">
            <v>15m, 1wp</v>
          </cell>
          <cell r="C60" t="str">
            <v>Simple</v>
          </cell>
          <cell r="D60" t="str">
            <v>Decisive-only, Enlightenment</v>
          </cell>
          <cell r="E60" t="str">
            <v>Instant</v>
          </cell>
          <cell r="H60" t="str">
            <v>Obsidian Shards of Infinity</v>
          </cell>
          <cell r="I60">
            <v>5</v>
          </cell>
          <cell r="J60">
            <v>3</v>
          </cell>
          <cell r="K60">
            <v>0</v>
          </cell>
          <cell r="L60" t="str">
            <v>A Likeness of Absence</v>
          </cell>
        </row>
        <row r="61">
          <cell r="A61" t="str">
            <v>Vanished Within the Glass</v>
          </cell>
          <cell r="B61" t="str">
            <v>5m, 1wp</v>
          </cell>
          <cell r="C61" t="str">
            <v>Simple</v>
          </cell>
          <cell r="D61" t="str">
            <v>Decisive-only</v>
          </cell>
          <cell r="E61" t="str">
            <v>Until the grapple is released</v>
          </cell>
          <cell r="H61" t="str">
            <v>Obsidian Shards of Infinity</v>
          </cell>
          <cell r="I61">
            <v>4</v>
          </cell>
          <cell r="J61">
            <v>3</v>
          </cell>
          <cell r="K61">
            <v>0</v>
          </cell>
          <cell r="L61" t="str">
            <v>Ripple in the Silvered Glass</v>
          </cell>
        </row>
        <row r="62">
          <cell r="A62" t="str">
            <v>Obsidian Shards of Infinity Form</v>
          </cell>
          <cell r="B62" t="str">
            <v>25m, 1wp</v>
          </cell>
          <cell r="C62" t="str">
            <v>Simple</v>
          </cell>
          <cell r="D62" t="str">
            <v>Clash, Dual, Form, Mute</v>
          </cell>
          <cell r="E62" t="str">
            <v>One scene</v>
          </cell>
          <cell r="H62" t="str">
            <v>Obsidian Shards of Infinity</v>
          </cell>
          <cell r="I62">
            <v>5</v>
          </cell>
          <cell r="J62">
            <v>4</v>
          </cell>
          <cell r="K62">
            <v>0</v>
          </cell>
          <cell r="L62" t="str">
            <v>Black Shards Fall Like Ice, Vanished Within the Glass</v>
          </cell>
        </row>
        <row r="63">
          <cell r="A63" t="str">
            <v>Shattered Self Duality</v>
          </cell>
          <cell r="B63" t="str">
            <v>15m, 1wp</v>
          </cell>
          <cell r="C63" t="str">
            <v>Simple</v>
          </cell>
          <cell r="D63" t="str">
            <v>None</v>
          </cell>
          <cell r="E63" t="str">
            <v>One scene</v>
          </cell>
          <cell r="H63" t="str">
            <v>Obsidian Shards of Infinity</v>
          </cell>
          <cell r="I63">
            <v>5</v>
          </cell>
          <cell r="J63">
            <v>4</v>
          </cell>
          <cell r="K63">
            <v>0</v>
          </cell>
          <cell r="L63" t="str">
            <v>Glimpse of Infinity</v>
          </cell>
        </row>
        <row r="64">
          <cell r="A64" t="str">
            <v>Draw Forth Every Shard</v>
          </cell>
          <cell r="B64" t="str">
            <v>- (+5m)</v>
          </cell>
          <cell r="C64" t="str">
            <v>Permanent</v>
          </cell>
          <cell r="D64" t="str">
            <v>Dual, Perilous</v>
          </cell>
          <cell r="E64" t="str">
            <v>Permanent</v>
          </cell>
          <cell r="H64" t="str">
            <v>Obsidian Shards of Infinity</v>
          </cell>
          <cell r="I64">
            <v>5</v>
          </cell>
          <cell r="J64">
            <v>5</v>
          </cell>
          <cell r="K64">
            <v>0</v>
          </cell>
          <cell r="L64" t="str">
            <v>Shattered Self Duality</v>
          </cell>
        </row>
        <row r="65">
          <cell r="A65" t="str">
            <v>Splintered Ego Nemesis</v>
          </cell>
          <cell r="B65" t="str">
            <v>15m, 1wp</v>
          </cell>
          <cell r="C65" t="str">
            <v>Simple</v>
          </cell>
          <cell r="D65" t="str">
            <v>Decisive-only, Enlightenment</v>
          </cell>
          <cell r="E65" t="str">
            <v>One scene</v>
          </cell>
          <cell r="H65" t="str">
            <v>Obsidian Shards of Infinity</v>
          </cell>
          <cell r="I65">
            <v>5</v>
          </cell>
          <cell r="J65">
            <v>5</v>
          </cell>
          <cell r="K65">
            <v>0</v>
          </cell>
          <cell r="L65" t="str">
            <v>Shattered Self Duality</v>
          </cell>
        </row>
        <row r="66">
          <cell r="A66" t="str">
            <v>Breathing on the Black Mirror</v>
          </cell>
          <cell r="B66" t="str">
            <v>20m, 2wp</v>
          </cell>
          <cell r="C66" t="str">
            <v>Simple</v>
          </cell>
          <cell r="D66" t="str">
            <v>Perilous</v>
          </cell>
          <cell r="E66" t="str">
            <v>Instant</v>
          </cell>
          <cell r="H66" t="str">
            <v>Obsidian Shards of Infinity</v>
          </cell>
          <cell r="I66">
            <v>5</v>
          </cell>
          <cell r="J66">
            <v>5</v>
          </cell>
          <cell r="K66">
            <v>0</v>
          </cell>
          <cell r="L66" t="str">
            <v>Echoes of Infinity</v>
          </cell>
        </row>
        <row r="67">
          <cell r="A67" t="str">
            <v>Deadly Starmetal Offensive</v>
          </cell>
          <cell r="B67" t="str">
            <v>5m</v>
          </cell>
          <cell r="C67" t="str">
            <v>Supplemental</v>
          </cell>
          <cell r="D67" t="str">
            <v>Uniform</v>
          </cell>
          <cell r="E67" t="str">
            <v>Instant</v>
          </cell>
          <cell r="H67" t="str">
            <v>Prismatic Arrangement of Creation</v>
          </cell>
          <cell r="I67">
            <v>3</v>
          </cell>
          <cell r="J67">
            <v>3</v>
          </cell>
          <cell r="K67">
            <v>0</v>
          </cell>
          <cell r="L67" t="str">
            <v>None</v>
          </cell>
        </row>
        <row r="68">
          <cell r="A68" t="str">
            <v>Five Jade Fury</v>
          </cell>
          <cell r="B68" t="str">
            <v>4m</v>
          </cell>
          <cell r="C68" t="str">
            <v>Supplemental</v>
          </cell>
          <cell r="D68" t="str">
            <v>Dual, Stackable</v>
          </cell>
          <cell r="E68" t="str">
            <v>Instant</v>
          </cell>
          <cell r="H68" t="str">
            <v>Prismatic Arrangement of Creation</v>
          </cell>
          <cell r="I68">
            <v>3</v>
          </cell>
          <cell r="J68">
            <v>3</v>
          </cell>
          <cell r="K68">
            <v>0</v>
          </cell>
          <cell r="L68" t="str">
            <v>None</v>
          </cell>
        </row>
        <row r="69">
          <cell r="A69" t="str">
            <v>Orichalcum Sheathing Stance</v>
          </cell>
          <cell r="B69" t="str">
            <v>5m, 3i</v>
          </cell>
          <cell r="C69" t="str">
            <v>Reflexive</v>
          </cell>
          <cell r="D69" t="str">
            <v>Dual, Perilous</v>
          </cell>
          <cell r="E69" t="str">
            <v>Instant</v>
          </cell>
          <cell r="H69" t="str">
            <v>Prismatic Arrangement of Creation</v>
          </cell>
          <cell r="I69">
            <v>3</v>
          </cell>
          <cell r="J69">
            <v>3</v>
          </cell>
          <cell r="K69">
            <v>0</v>
          </cell>
          <cell r="L69" t="str">
            <v>None</v>
          </cell>
        </row>
        <row r="70">
          <cell r="A70" t="str">
            <v>Flickering Moonsilver Approach</v>
          </cell>
          <cell r="B70" t="str">
            <v>5m, 1wp</v>
          </cell>
          <cell r="C70" t="str">
            <v>Simple</v>
          </cell>
          <cell r="D70" t="str">
            <v>Uniform</v>
          </cell>
          <cell r="E70" t="str">
            <v>Instant</v>
          </cell>
          <cell r="H70" t="str">
            <v>Prismatic Arrangement of Creation</v>
          </cell>
          <cell r="I70">
            <v>3</v>
          </cell>
          <cell r="J70">
            <v>3</v>
          </cell>
          <cell r="K70">
            <v>0</v>
          </cell>
          <cell r="L70" t="str">
            <v>None</v>
          </cell>
        </row>
        <row r="71">
          <cell r="A71" t="str">
            <v>Astrology Interruption Method</v>
          </cell>
          <cell r="B71" t="str">
            <v>1m, 1wp</v>
          </cell>
          <cell r="C71" t="str">
            <v>Reflexive</v>
          </cell>
          <cell r="D71" t="str">
            <v>None</v>
          </cell>
          <cell r="E71" t="str">
            <v>Instant</v>
          </cell>
          <cell r="H71" t="str">
            <v>Prismatic Arrangement of Creation</v>
          </cell>
          <cell r="I71">
            <v>3</v>
          </cell>
          <cell r="J71">
            <v>3</v>
          </cell>
          <cell r="K71">
            <v>0</v>
          </cell>
          <cell r="L71" t="str">
            <v>None</v>
          </cell>
        </row>
        <row r="72">
          <cell r="A72" t="str">
            <v>Sequential Essence Disruption</v>
          </cell>
          <cell r="B72" t="str">
            <v>1m, 1wp</v>
          </cell>
          <cell r="C72" t="str">
            <v>Supplemental</v>
          </cell>
          <cell r="D72" t="str">
            <v>Decisive-only</v>
          </cell>
          <cell r="E72" t="str">
            <v>Instant</v>
          </cell>
          <cell r="H72" t="str">
            <v>Prismatic Arrangement of Creation</v>
          </cell>
          <cell r="I72">
            <v>5</v>
          </cell>
          <cell r="J72">
            <v>3</v>
          </cell>
          <cell r="K72">
            <v>0</v>
          </cell>
          <cell r="L72" t="str">
            <v>Astrology Interruption Method</v>
          </cell>
        </row>
        <row r="73">
          <cell r="A73" t="str">
            <v>Essence Redirection Technique</v>
          </cell>
          <cell r="B73" t="str">
            <v>2m, 1wp</v>
          </cell>
          <cell r="C73" t="str">
            <v>Reflexive</v>
          </cell>
          <cell r="D73" t="str">
            <v>Enlightenment, Perilous, Uniform</v>
          </cell>
          <cell r="E73" t="str">
            <v>Instant</v>
          </cell>
          <cell r="H73" t="str">
            <v>Prismatic Arrangement of Creation</v>
          </cell>
          <cell r="I73">
            <v>5</v>
          </cell>
          <cell r="J73">
            <v>3</v>
          </cell>
          <cell r="K73">
            <v>0</v>
          </cell>
          <cell r="L73" t="str">
            <v>Sequential Essence Disruption</v>
          </cell>
        </row>
        <row r="74">
          <cell r="A74" t="str">
            <v>Spell-Shattering Palm</v>
          </cell>
          <cell r="B74" t="str">
            <v>5m (+0-3wp)</v>
          </cell>
          <cell r="C74" t="str">
            <v>Reflexive</v>
          </cell>
          <cell r="D74" t="str">
            <v>Clash, Decisive-only, Enlightenment</v>
          </cell>
          <cell r="E74" t="str">
            <v>Instant</v>
          </cell>
          <cell r="H74" t="str">
            <v>Prismatic Arrangement of Creation</v>
          </cell>
          <cell r="I74">
            <v>5</v>
          </cell>
          <cell r="J74">
            <v>3</v>
          </cell>
          <cell r="K74">
            <v>0</v>
          </cell>
          <cell r="L74" t="str">
            <v>Sequential Essence Disruption</v>
          </cell>
        </row>
        <row r="75">
          <cell r="A75" t="str">
            <v>Demesne Emulation Practice</v>
          </cell>
          <cell r="B75" t="str">
            <v>- (2m or 4m)</v>
          </cell>
          <cell r="C75" t="str">
            <v>Permanent</v>
          </cell>
          <cell r="D75" t="str">
            <v>None</v>
          </cell>
          <cell r="E75" t="str">
            <v>Permanent</v>
          </cell>
          <cell r="H75" t="str">
            <v>Prismatic Arrangement of Creation</v>
          </cell>
          <cell r="I75">
            <v>3</v>
          </cell>
          <cell r="J75">
            <v>3</v>
          </cell>
          <cell r="K75">
            <v>0</v>
          </cell>
          <cell r="L75" t="str">
            <v>None</v>
          </cell>
        </row>
        <row r="76">
          <cell r="A76" t="str">
            <v>Ways of Exaltation</v>
          </cell>
          <cell r="B76" t="str">
            <v>5m, 1wp</v>
          </cell>
          <cell r="C76" t="str">
            <v>Simple</v>
          </cell>
          <cell r="D76" t="str">
            <v>Enlightenment</v>
          </cell>
          <cell r="E76" t="str">
            <v>Indefinite</v>
          </cell>
          <cell r="H76" t="str">
            <v>Prismatic Arrangement of Creation</v>
          </cell>
          <cell r="I76">
            <v>3</v>
          </cell>
          <cell r="J76">
            <v>3</v>
          </cell>
          <cell r="K76">
            <v>0</v>
          </cell>
          <cell r="L76" t="str">
            <v>None</v>
          </cell>
        </row>
        <row r="77">
          <cell r="A77" t="str">
            <v>God Ways</v>
          </cell>
          <cell r="B77" t="str">
            <v>15m, 1wp</v>
          </cell>
          <cell r="C77" t="str">
            <v>Simple</v>
          </cell>
          <cell r="D77" t="str">
            <v>Enlightenment, Psyche</v>
          </cell>
          <cell r="E77" t="str">
            <v>(Essence) turns</v>
          </cell>
          <cell r="H77" t="str">
            <v>Prismatic Arrangement of Creation</v>
          </cell>
          <cell r="I77">
            <v>5</v>
          </cell>
          <cell r="J77">
            <v>3</v>
          </cell>
          <cell r="K77">
            <v>0</v>
          </cell>
          <cell r="L77" t="str">
            <v>Ways of Exaltation</v>
          </cell>
        </row>
        <row r="78">
          <cell r="A78" t="str">
            <v>Four Magical Materials Form</v>
          </cell>
          <cell r="B78" t="str">
            <v>10m, 1wp</v>
          </cell>
          <cell r="C78" t="str">
            <v>Simple</v>
          </cell>
          <cell r="D78" t="str">
            <v>Enlightenment, Form</v>
          </cell>
          <cell r="E78" t="str">
            <v>One scene</v>
          </cell>
          <cell r="H78" t="str">
            <v>Prismatic Arrangement of Creation</v>
          </cell>
          <cell r="I78">
            <v>5</v>
          </cell>
          <cell r="J78">
            <v>4</v>
          </cell>
          <cell r="K78">
            <v>0</v>
          </cell>
          <cell r="L78" t="str">
            <v>Deadly Starmetal Offensive, Five Jade Fury, Flickering</v>
          </cell>
        </row>
        <row r="79">
          <cell r="A79" t="str">
            <v>Soul-Fire Shaper Form</v>
          </cell>
          <cell r="B79" t="str">
            <v>10m, 1wp</v>
          </cell>
          <cell r="C79" t="str">
            <v>Simple</v>
          </cell>
          <cell r="D79" t="str">
            <v>Enlightenment, Form</v>
          </cell>
          <cell r="E79" t="str">
            <v>One scene</v>
          </cell>
          <cell r="H79" t="str">
            <v>Prismatic Arrangement of Creation</v>
          </cell>
          <cell r="I79">
            <v>5</v>
          </cell>
          <cell r="J79">
            <v>4</v>
          </cell>
          <cell r="K79">
            <v>0</v>
          </cell>
          <cell r="L79" t="str">
            <v>Essence Redirection Technique, Spell-Shattering Palm</v>
          </cell>
        </row>
        <row r="80">
          <cell r="A80" t="str">
            <v>Demesne-and-Manse Form</v>
          </cell>
          <cell r="B80" t="str">
            <v>10m, 1wp</v>
          </cell>
          <cell r="C80" t="str">
            <v>Simple</v>
          </cell>
          <cell r="D80" t="str">
            <v>Aggravated, Dual, Enlightenment, Form</v>
          </cell>
          <cell r="E80" t="str">
            <v>One scene</v>
          </cell>
          <cell r="H80" t="str">
            <v>Prismatic Arrangement of Creation</v>
          </cell>
          <cell r="I80">
            <v>5</v>
          </cell>
          <cell r="J80">
            <v>4</v>
          </cell>
          <cell r="K80">
            <v>0</v>
          </cell>
          <cell r="L80" t="str">
            <v>Demesne Emulation Practice</v>
          </cell>
        </row>
        <row r="81">
          <cell r="A81" t="str">
            <v>Games of Divinity Form</v>
          </cell>
          <cell r="B81" t="str">
            <v>10m, 1wp</v>
          </cell>
          <cell r="C81" t="str">
            <v>Simple</v>
          </cell>
          <cell r="D81" t="str">
            <v>Form</v>
          </cell>
          <cell r="E81" t="str">
            <v>One scene</v>
          </cell>
          <cell r="H81" t="str">
            <v>Prismatic Arrangement of Creation</v>
          </cell>
          <cell r="I81">
            <v>5</v>
          </cell>
          <cell r="J81">
            <v>4</v>
          </cell>
          <cell r="K81">
            <v>0</v>
          </cell>
          <cell r="L81" t="str">
            <v>God Ways</v>
          </cell>
        </row>
        <row r="82">
          <cell r="A82" t="str">
            <v>Prismatic Arrangement of Creation Form</v>
          </cell>
          <cell r="B82" t="str">
            <v>30m, 2wp</v>
          </cell>
          <cell r="C82" t="str">
            <v>Simple</v>
          </cell>
          <cell r="D82" t="str">
            <v>Form</v>
          </cell>
          <cell r="E82" t="str">
            <v>One scene</v>
          </cell>
          <cell r="H82" t="str">
            <v>Prismatic Arrangement of Creation</v>
          </cell>
          <cell r="I82">
            <v>5</v>
          </cell>
          <cell r="J82">
            <v>5</v>
          </cell>
          <cell r="K82">
            <v>0</v>
          </cell>
          <cell r="L82" t="str">
            <v>Demesne-and-Manse Form, Four Magical Materials</v>
          </cell>
        </row>
        <row r="83">
          <cell r="A83" t="str">
            <v>Four Magical Materials Form</v>
          </cell>
          <cell r="B83" t="str">
            <v>12m</v>
          </cell>
          <cell r="C83" t="str">
            <v>Simple</v>
          </cell>
          <cell r="D83" t="str">
            <v>Form</v>
          </cell>
          <cell r="E83" t="str">
            <v>One Scene</v>
          </cell>
          <cell r="H83" t="str">
            <v>Prism. Arrange. of Creation (HB)</v>
          </cell>
          <cell r="J83">
            <v>1</v>
          </cell>
        </row>
        <row r="84">
          <cell r="A84" t="str">
            <v>Manse and Demesne Form</v>
          </cell>
          <cell r="B84" t="str">
            <v>12m</v>
          </cell>
          <cell r="C84" t="str">
            <v>Simple</v>
          </cell>
          <cell r="D84" t="str">
            <v>Form</v>
          </cell>
          <cell r="E84" t="str">
            <v>One Scene</v>
          </cell>
          <cell r="H84" t="str">
            <v>Prism. Arrange. of Creation (HB)</v>
          </cell>
          <cell r="J84">
            <v>1</v>
          </cell>
        </row>
        <row r="85">
          <cell r="A85" t="str">
            <v>Soul Fire Shaper Form</v>
          </cell>
          <cell r="B85" t="str">
            <v>12m</v>
          </cell>
          <cell r="C85" t="str">
            <v>Simple</v>
          </cell>
          <cell r="D85" t="str">
            <v>Form</v>
          </cell>
          <cell r="E85" t="str">
            <v>One Scene</v>
          </cell>
          <cell r="H85" t="str">
            <v>Prism. Arrange. of Creation (HB)</v>
          </cell>
          <cell r="J85">
            <v>1</v>
          </cell>
        </row>
        <row r="86">
          <cell r="A86" t="str">
            <v>Exaltation Ways Form</v>
          </cell>
          <cell r="B86" t="str">
            <v>12m</v>
          </cell>
          <cell r="C86" t="str">
            <v>Simple</v>
          </cell>
          <cell r="D86" t="str">
            <v>Form</v>
          </cell>
          <cell r="E86" t="str">
            <v>One Scene</v>
          </cell>
          <cell r="H86" t="str">
            <v>Prism. Arrange. of Creation (HB)</v>
          </cell>
          <cell r="J86">
            <v>1</v>
          </cell>
        </row>
        <row r="87">
          <cell r="A87" t="str">
            <v>Prismatic Arrangement of Creation Form</v>
          </cell>
          <cell r="B87" t="str">
            <v>18m</v>
          </cell>
          <cell r="C87" t="str">
            <v>Simple</v>
          </cell>
          <cell r="D87" t="str">
            <v>Form</v>
          </cell>
          <cell r="E87" t="str">
            <v>One Scene</v>
          </cell>
          <cell r="H87" t="str">
            <v>Prism. Arrange. of Creation (HB)</v>
          </cell>
          <cell r="J87">
            <v>3</v>
          </cell>
        </row>
        <row r="88">
          <cell r="A88" t="str">
            <v>Dance of the Hungry Spider (First Leg)</v>
          </cell>
          <cell r="B88" t="str">
            <v>3m</v>
          </cell>
          <cell r="C88" t="str">
            <v>Reflexive</v>
          </cell>
          <cell r="D88" t="str">
            <v>Decisive-only</v>
          </cell>
          <cell r="E88" t="str">
            <v>Instant</v>
          </cell>
          <cell r="H88" t="str">
            <v>Charcoal March of Spiders (HB)</v>
          </cell>
          <cell r="J88">
            <v>1</v>
          </cell>
        </row>
        <row r="89">
          <cell r="A89" t="str">
            <v>Nest of Living Strands (Second Leg)</v>
          </cell>
          <cell r="B89" t="str">
            <v>7m, 1wp, 1i per target</v>
          </cell>
          <cell r="C89" t="str">
            <v>Simple</v>
          </cell>
          <cell r="D89" t="str">
            <v>Decisive-only</v>
          </cell>
          <cell r="E89" t="str">
            <v>Instant</v>
          </cell>
          <cell r="H89" t="str">
            <v>Charcoal March of Spiders (HB)</v>
          </cell>
          <cell r="J89">
            <v>1</v>
          </cell>
        </row>
        <row r="90">
          <cell r="A90" t="str">
            <v>Maw of Dripping Venom (Third Leg)</v>
          </cell>
          <cell r="B90" t="str">
            <v>5m</v>
          </cell>
          <cell r="C90" t="str">
            <v>Supplemental</v>
          </cell>
          <cell r="D90" t="str">
            <v>Decisive-only</v>
          </cell>
          <cell r="E90" t="str">
            <v>Instant</v>
          </cell>
          <cell r="H90" t="str">
            <v>Charcoal March of Spiders (HB)</v>
          </cell>
          <cell r="J90">
            <v>2</v>
          </cell>
        </row>
        <row r="91">
          <cell r="A91" t="str">
            <v>Thumbnail Spider March (Fourth Leg)</v>
          </cell>
          <cell r="B91" t="str">
            <v>7m, 1wp</v>
          </cell>
          <cell r="C91" t="str">
            <v>Simple</v>
          </cell>
          <cell r="D91" t="str">
            <v>Decisive-only</v>
          </cell>
          <cell r="E91" t="str">
            <v>Instant</v>
          </cell>
          <cell r="H91" t="str">
            <v>Charcoal March of Spiders (HB)</v>
          </cell>
          <cell r="J91">
            <v>2</v>
          </cell>
        </row>
        <row r="92">
          <cell r="A92" t="str">
            <v>Jumping Spider Strike (Fifth Leg)</v>
          </cell>
          <cell r="B92" t="str">
            <v>7m</v>
          </cell>
          <cell r="C92" t="str">
            <v>Simple</v>
          </cell>
          <cell r="D92" t="str">
            <v>Decisive-only</v>
          </cell>
          <cell r="E92" t="str">
            <v>Instant</v>
          </cell>
          <cell r="H92" t="str">
            <v>Charcoal March of Spiders (HB)</v>
          </cell>
          <cell r="J92">
            <v>3</v>
          </cell>
        </row>
        <row r="93">
          <cell r="A93" t="str">
            <v>Pattern Spider Touch (Sixth Leg)</v>
          </cell>
          <cell r="B93" t="str">
            <v>7m, 7i</v>
          </cell>
          <cell r="C93" t="str">
            <v>Simple</v>
          </cell>
          <cell r="D93" t="str">
            <v>Decisive-only</v>
          </cell>
          <cell r="E93" t="str">
            <v>Instant</v>
          </cell>
          <cell r="H93" t="str">
            <v>Charcoal March of Spiders (HB)</v>
          </cell>
          <cell r="J93">
            <v>4</v>
          </cell>
        </row>
        <row r="94">
          <cell r="A94" t="str">
            <v>Satisfying Idle Fantasy</v>
          </cell>
          <cell r="B94" t="str">
            <v>3m, 2i</v>
          </cell>
          <cell r="C94" t="str">
            <v>Supplemental</v>
          </cell>
          <cell r="D94" t="str">
            <v>Dual</v>
          </cell>
          <cell r="E94" t="str">
            <v>Instant</v>
          </cell>
          <cell r="H94" t="str">
            <v>Sapphire Veil of Passion (HB)</v>
          </cell>
          <cell r="J94">
            <v>1</v>
          </cell>
        </row>
        <row r="95">
          <cell r="A95" t="str">
            <v>Sapphire Veil of Passion Form</v>
          </cell>
          <cell r="B95" t="str">
            <v>8m</v>
          </cell>
          <cell r="C95" t="str">
            <v>Simple</v>
          </cell>
          <cell r="D95" t="str">
            <v>Form</v>
          </cell>
          <cell r="E95" t="str">
            <v>One Scene</v>
          </cell>
          <cell r="H95" t="str">
            <v>Sapphire Veil of Passion (HB)</v>
          </cell>
          <cell r="J95">
            <v>2</v>
          </cell>
        </row>
        <row r="96">
          <cell r="A96" t="str">
            <v>Yellow Dragon Flight</v>
          </cell>
          <cell r="B96" t="str">
            <v>(1wp)</v>
          </cell>
          <cell r="C96" t="str">
            <v>Reflexive</v>
          </cell>
          <cell r="D96" t="str">
            <v>Dual</v>
          </cell>
          <cell r="E96" t="str">
            <v>Permanent</v>
          </cell>
          <cell r="H96" t="str">
            <v>Sapphire Veil of Passion (HB)</v>
          </cell>
          <cell r="J96">
            <v>3</v>
          </cell>
        </row>
        <row r="97">
          <cell r="A97" t="str">
            <v>Black Dragon Coils</v>
          </cell>
          <cell r="B97" t="str">
            <v>2m</v>
          </cell>
          <cell r="C97" t="str">
            <v>Reflexive</v>
          </cell>
          <cell r="D97" t="str">
            <v>Perilous</v>
          </cell>
          <cell r="E97" t="str">
            <v>Instant</v>
          </cell>
          <cell r="H97" t="str">
            <v>Sapphire Veil of Passion (HB)</v>
          </cell>
          <cell r="J97">
            <v>3</v>
          </cell>
        </row>
        <row r="98">
          <cell r="A98" t="str">
            <v>Thousand Desires Ribbon</v>
          </cell>
          <cell r="B98" t="str">
            <v>(1wp)</v>
          </cell>
          <cell r="C98" t="str">
            <v>Permanent</v>
          </cell>
          <cell r="D98" t="str">
            <v>None</v>
          </cell>
          <cell r="E98" t="str">
            <v>Permanent</v>
          </cell>
          <cell r="H98" t="str">
            <v>Sapphire Veil of Passion (HB)</v>
          </cell>
          <cell r="J98">
            <v>4</v>
          </cell>
        </row>
        <row r="99">
          <cell r="A99" t="str">
            <v>Ripple in Silver Glass</v>
          </cell>
          <cell r="B99" t="str">
            <v>4m</v>
          </cell>
          <cell r="C99" t="str">
            <v>Simple</v>
          </cell>
          <cell r="D99" t="str">
            <v>None</v>
          </cell>
          <cell r="E99" t="str">
            <v>One Scene</v>
          </cell>
          <cell r="H99" t="str">
            <v>Obsidian Shards of Infinity (HB)</v>
          </cell>
          <cell r="J99">
            <v>1</v>
          </cell>
        </row>
        <row r="100">
          <cell r="A100" t="str">
            <v>Shatter the Balance</v>
          </cell>
          <cell r="B100" t="str">
            <v>1m, 1wp</v>
          </cell>
          <cell r="C100" t="str">
            <v>Reflexive</v>
          </cell>
          <cell r="D100" t="str">
            <v>None</v>
          </cell>
          <cell r="E100" t="str">
            <v>One Scene</v>
          </cell>
          <cell r="H100" t="str">
            <v>Obsidian Shards of Infinity (HB)</v>
          </cell>
          <cell r="J100">
            <v>2</v>
          </cell>
        </row>
        <row r="101">
          <cell r="A101" t="str">
            <v>Obsidian Shards of Infinity Form</v>
          </cell>
          <cell r="B101" t="str">
            <v>10m</v>
          </cell>
          <cell r="C101" t="str">
            <v>Simple</v>
          </cell>
          <cell r="D101" t="str">
            <v>Form</v>
          </cell>
          <cell r="E101" t="str">
            <v>One Scene</v>
          </cell>
          <cell r="H101" t="str">
            <v>Obsidian Shards of Infinity (HB)</v>
          </cell>
          <cell r="J101">
            <v>3</v>
          </cell>
        </row>
        <row r="102">
          <cell r="A102" t="str">
            <v>Draw Forth The Shard</v>
          </cell>
          <cell r="B102" t="str">
            <v>6m</v>
          </cell>
          <cell r="C102" t="str">
            <v>Simple</v>
          </cell>
          <cell r="D102" t="str">
            <v>Perilous</v>
          </cell>
          <cell r="E102" t="str">
            <v>One Scene</v>
          </cell>
          <cell r="H102" t="str">
            <v>Obsidian Shards of Infinity (HB)</v>
          </cell>
          <cell r="J102">
            <v>4</v>
          </cell>
        </row>
        <row r="103">
          <cell r="A103" t="str">
            <v>Echoes of Infinity</v>
          </cell>
          <cell r="B103" t="str">
            <v>12m, 1wp</v>
          </cell>
          <cell r="C103" t="str">
            <v>Simple</v>
          </cell>
          <cell r="D103" t="str">
            <v>None</v>
          </cell>
          <cell r="E103" t="str">
            <v>One Scene</v>
          </cell>
          <cell r="H103" t="str">
            <v>Obsidian Shards of Infinity (HB)</v>
          </cell>
          <cell r="J103">
            <v>5</v>
          </cell>
        </row>
        <row r="1096">
          <cell r="A1096" t="str">
            <v>Serpentine Evasion</v>
          </cell>
          <cell r="B1096" t="str">
            <v>2m</v>
          </cell>
          <cell r="C1096" t="str">
            <v>Reflexive</v>
          </cell>
          <cell r="D1096" t="str">
            <v>Mastery, Uniform</v>
          </cell>
          <cell r="E1096" t="str">
            <v>Instant</v>
          </cell>
          <cell r="F1096" t="str">
            <v>+1 Evasion; can be activated after attack if you have higher Initiative.</v>
          </cell>
          <cell r="G1096">
            <v>427</v>
          </cell>
          <cell r="H1096" t="str">
            <v>Snake</v>
          </cell>
          <cell r="I1096">
            <v>2</v>
          </cell>
          <cell r="J1096">
            <v>1</v>
          </cell>
          <cell r="L1096" t="str">
            <v/>
          </cell>
        </row>
        <row r="1097">
          <cell r="A1097" t="str">
            <v>Striking Cobra Technique</v>
          </cell>
          <cell r="B1097" t="str">
            <v>3m</v>
          </cell>
          <cell r="C1097" t="str">
            <v>Supplemental</v>
          </cell>
          <cell r="D1097" t="str">
            <v>Dual, Mastery</v>
          </cell>
          <cell r="E1097" t="str">
            <v>Instant</v>
          </cell>
          <cell r="F1097" t="str">
            <v>Bonus damage against slower enemies. Extra bonus damage if they're crashed.</v>
          </cell>
          <cell r="G1097">
            <v>427</v>
          </cell>
          <cell r="H1097" t="str">
            <v>Snake</v>
          </cell>
          <cell r="I1097">
            <v>3</v>
          </cell>
          <cell r="J1097">
            <v>1</v>
          </cell>
          <cell r="L1097" t="str">
            <v/>
          </cell>
        </row>
        <row r="1098">
          <cell r="A1098" t="str">
            <v>Snake Form</v>
          </cell>
          <cell r="B1098" t="str">
            <v>8m</v>
          </cell>
          <cell r="C1098" t="str">
            <v>Simple</v>
          </cell>
          <cell r="D1098" t="str">
            <v>Form</v>
          </cell>
          <cell r="E1098" t="str">
            <v>Scene</v>
          </cell>
          <cell r="F1098" t="str">
            <v>Form: attacks on you take -1 die, or -3 if your Initiative is higher. Bonus soak.</v>
          </cell>
          <cell r="G1098">
            <v>427</v>
          </cell>
          <cell r="H1098" t="str">
            <v>Snake</v>
          </cell>
          <cell r="I1098">
            <v>4</v>
          </cell>
          <cell r="J1098">
            <v>1</v>
          </cell>
          <cell r="L1098" t="str">
            <v>Serpentine Evasion, Striking Cobra Technique</v>
          </cell>
        </row>
        <row r="1099">
          <cell r="A1099" t="str">
            <v>Armor-Penetrating Fang Strike</v>
          </cell>
          <cell r="B1099" t="str">
            <v>5m, 1wp</v>
          </cell>
          <cell r="C1099" t="str">
            <v>Supplemental</v>
          </cell>
          <cell r="D1099" t="str">
            <v>Dual, Terrestrial</v>
          </cell>
          <cell r="E1099" t="str">
            <v>Instant</v>
          </cell>
          <cell r="F1099" t="str">
            <v>Ignore armor soak or some hardness.</v>
          </cell>
          <cell r="G1099">
            <v>428</v>
          </cell>
          <cell r="H1099" t="str">
            <v>Snake</v>
          </cell>
          <cell r="I1099">
            <v>5</v>
          </cell>
          <cell r="J1099">
            <v>2</v>
          </cell>
          <cell r="L1099" t="str">
            <v>Snake Form</v>
          </cell>
        </row>
        <row r="1100">
          <cell r="A1100" t="str">
            <v>Crippling Pressure-Point Strike</v>
          </cell>
          <cell r="B1100" t="str">
            <v>3m</v>
          </cell>
          <cell r="C1100" t="str">
            <v>Simple</v>
          </cell>
          <cell r="D1100" t="str">
            <v>Decisive-only, Terrestrial</v>
          </cell>
          <cell r="E1100" t="str">
            <v>Instant</v>
          </cell>
          <cell r="F1100" t="str">
            <v>Perform gambits to blind or paralyze your enemy.</v>
          </cell>
          <cell r="G1100">
            <v>428</v>
          </cell>
          <cell r="H1100" t="str">
            <v>Snake</v>
          </cell>
          <cell r="I1100">
            <v>4</v>
          </cell>
          <cell r="J1100">
            <v>2</v>
          </cell>
          <cell r="L1100" t="str">
            <v>Snake Form</v>
          </cell>
        </row>
        <row r="1101">
          <cell r="A1101" t="str">
            <v>Essence Fangs and Scales Technique</v>
          </cell>
          <cell r="B1101" t="str">
            <v>- (+1m, 1wp)</v>
          </cell>
          <cell r="C1101" t="str">
            <v>Permanent</v>
          </cell>
          <cell r="D1101" t="str">
            <v>Mastery</v>
          </cell>
          <cell r="E1101" t="str">
            <v>Permanent</v>
          </cell>
          <cell r="F1101" t="str">
            <v>Upgrade Snake Form to give extra soak and Withering damage (and Decisive damage, with Mastery).</v>
          </cell>
          <cell r="G1101">
            <v>429</v>
          </cell>
          <cell r="H1101" t="str">
            <v>Snake</v>
          </cell>
          <cell r="I1101">
            <v>4</v>
          </cell>
          <cell r="J1101">
            <v>2</v>
          </cell>
          <cell r="L1101" t="str">
            <v>Snake Form</v>
          </cell>
        </row>
        <row r="1102">
          <cell r="A1102" t="str">
            <v>Uncoiling Serpent Prana</v>
          </cell>
          <cell r="B1102" t="str">
            <v>7m, 3i</v>
          </cell>
          <cell r="C1102" t="str">
            <v>Simple</v>
          </cell>
          <cell r="D1102" t="str">
            <v>Terrestrial, Uniform</v>
          </cell>
          <cell r="E1102" t="str">
            <v>Instant</v>
          </cell>
          <cell r="F1102" t="str">
            <v>Drag an enemy from Medium to Close range.</v>
          </cell>
          <cell r="G1102">
            <v>429</v>
          </cell>
          <cell r="H1102" t="str">
            <v>Snake</v>
          </cell>
          <cell r="I1102">
            <v>4</v>
          </cell>
          <cell r="J1102">
            <v>3</v>
          </cell>
          <cell r="L1102" t="str">
            <v>Essence Fangs and Scales Technique</v>
          </cell>
        </row>
        <row r="1103">
          <cell r="A1103" t="str">
            <v>Snake Strikes the Heel</v>
          </cell>
          <cell r="B1103" t="str">
            <v>2m, 1wp</v>
          </cell>
          <cell r="C1103" t="str">
            <v>Reflexive</v>
          </cell>
          <cell r="D1103" t="str">
            <v>Clash, Dual, Terrestrial</v>
          </cell>
          <cell r="E1103" t="str">
            <v>Instant</v>
          </cell>
          <cell r="F1103" t="str">
            <v>Reflexively Clash with an enemy.</v>
          </cell>
          <cell r="G1103">
            <v>429</v>
          </cell>
          <cell r="H1103" t="str">
            <v>Snake</v>
          </cell>
          <cell r="I1103">
            <v>4</v>
          </cell>
          <cell r="J1103">
            <v>2</v>
          </cell>
          <cell r="L1103" t="str">
            <v>Snake Form</v>
          </cell>
        </row>
        <row r="1104">
          <cell r="A1104" t="str">
            <v>Countless Coils Evasion</v>
          </cell>
          <cell r="B1104" t="str">
            <v>7m, 1wp</v>
          </cell>
          <cell r="C1104" t="str">
            <v>Reflexive</v>
          </cell>
          <cell r="D1104" t="str">
            <v>Decisive-only, Perilous, Terrestrial</v>
          </cell>
          <cell r="E1104" t="str">
            <v>Instant</v>
          </cell>
          <cell r="F1104" t="str">
            <v>Use your Initiative to cancel damage from a Decisive attack.</v>
          </cell>
          <cell r="G1104">
            <v>429</v>
          </cell>
          <cell r="H1104" t="str">
            <v>Snake</v>
          </cell>
          <cell r="I1104">
            <v>5</v>
          </cell>
          <cell r="J1104">
            <v>3</v>
          </cell>
          <cell r="L1104" t="str">
            <v>Snake Strikes the Heel</v>
          </cell>
        </row>
        <row r="1105">
          <cell r="A1105" t="str">
            <v>Essence Venom Strike</v>
          </cell>
          <cell r="B1105" t="str">
            <v>6m, 3i, 1wp</v>
          </cell>
          <cell r="C1105" t="str">
            <v>Simple</v>
          </cell>
          <cell r="D1105" t="str">
            <v>Aggravated, Decisive-only, Mastery, Terrestrial</v>
          </cell>
          <cell r="E1105" t="str">
            <v>Instant</v>
          </cell>
          <cell r="F1105" t="str">
            <v>Poison your enemy with Aggravated damage-dealing venom.</v>
          </cell>
          <cell r="G1105">
            <v>430</v>
          </cell>
          <cell r="H1105" t="str">
            <v>Snake</v>
          </cell>
          <cell r="I1105">
            <v>5</v>
          </cell>
          <cell r="J1105">
            <v>3</v>
          </cell>
          <cell r="L1105" t="str">
            <v>Armor-Penetrating Fang Strike, Countless Coils Evasion, Crippling Pressure-Point Attack, Unccoiling Serpent Prana</v>
          </cell>
        </row>
        <row r="1106">
          <cell r="A1106" t="str">
            <v>Crimson Leaping Cat Technique</v>
          </cell>
          <cell r="B1106" t="str">
            <v>4m</v>
          </cell>
          <cell r="C1106" t="str">
            <v>Supplemental</v>
          </cell>
          <cell r="D1106" t="str">
            <v>Uniform, Mastery</v>
          </cell>
          <cell r="E1106" t="str">
            <v>Instant</v>
          </cell>
          <cell r="F1106" t="str">
            <v>Steal 1i from an enemy when you successfully Rush him. Extra Rush successes grant bonus dice to your next attack on that enemy, as long as it's within the next round.</v>
          </cell>
          <cell r="G1106">
            <v>431</v>
          </cell>
          <cell r="H1106" t="str">
            <v>Tiger</v>
          </cell>
          <cell r="I1106">
            <v>3</v>
          </cell>
          <cell r="J1106">
            <v>1</v>
          </cell>
          <cell r="L1106" t="str">
            <v/>
          </cell>
        </row>
        <row r="1107">
          <cell r="A1107" t="str">
            <v>Striking Fury Claws</v>
          </cell>
          <cell r="B1107" t="str">
            <v>6m</v>
          </cell>
          <cell r="C1107" t="str">
            <v>Supplemental</v>
          </cell>
          <cell r="D1107" t="str">
            <v>Mastery, Withering-only</v>
          </cell>
          <cell r="E1107" t="str">
            <v>Instant</v>
          </cell>
          <cell r="F1107" t="str">
            <v>On a Withering attack, some of your extra attack successes become post-soak damage. This is increased if your target tried to run, or if you're a Solar.</v>
          </cell>
          <cell r="G1107">
            <v>431</v>
          </cell>
          <cell r="H1107" t="str">
            <v>Tiger</v>
          </cell>
          <cell r="I1107">
            <v>3</v>
          </cell>
          <cell r="J1107">
            <v>1</v>
          </cell>
          <cell r="L1107" t="str">
            <v/>
          </cell>
        </row>
        <row r="1108">
          <cell r="A1108" t="str">
            <v>Tiger Form</v>
          </cell>
          <cell r="B1108" t="str">
            <v>10m,</v>
          </cell>
          <cell r="C1108" t="str">
            <v>Simple</v>
          </cell>
          <cell r="D1108" t="str">
            <v>Form, Terrestrial</v>
          </cell>
          <cell r="E1108" t="str">
            <v>Scene</v>
          </cell>
          <cell r="F1108" t="str">
            <v>Form. Some extra attack successes count double on a Withering roll. Fight prone without penalties. Bonus dice to Rush or counter Disengages; gain Initiative when the enemy Disengages.</v>
          </cell>
          <cell r="G1108">
            <v>431</v>
          </cell>
          <cell r="H1108" t="str">
            <v>Tiger</v>
          </cell>
          <cell r="I1108">
            <v>4</v>
          </cell>
          <cell r="J1108">
            <v>1</v>
          </cell>
          <cell r="L1108" t="str">
            <v>Crimson Leaping Cat Technique, Striking Fury Claws</v>
          </cell>
        </row>
        <row r="1109">
          <cell r="A1109" t="str">
            <v>Celestial Tiger Hide</v>
          </cell>
          <cell r="B1109" t="str">
            <v>5m</v>
          </cell>
          <cell r="C1109" t="str">
            <v>Reflexive</v>
          </cell>
          <cell r="D1109" t="str">
            <v>Terrestrial</v>
          </cell>
          <cell r="E1109" t="str">
            <v>Scene</v>
          </cell>
          <cell r="F1109" t="str">
            <v>Gain soak and Hardness; drop this Charm to subtract Hardness from an incoming Decisive.</v>
          </cell>
          <cell r="G1109">
            <v>432</v>
          </cell>
          <cell r="H1109" t="str">
            <v>Tiger</v>
          </cell>
          <cell r="I1109">
            <v>5</v>
          </cell>
          <cell r="J1109">
            <v>2</v>
          </cell>
          <cell r="L1109" t="str">
            <v>Tiger Form</v>
          </cell>
        </row>
        <row r="1110">
          <cell r="A1110" t="str">
            <v>Iron Claw Grip</v>
          </cell>
          <cell r="B1110" t="str">
            <v>5m</v>
          </cell>
          <cell r="C1110" t="str">
            <v>Reflexive</v>
          </cell>
          <cell r="D1110" t="str">
            <v>Mastery</v>
          </cell>
          <cell r="E1110" t="str">
            <v>Instant</v>
          </cell>
          <cell r="F1110" t="str">
            <v>Bonus rounds of control on a grapple.</v>
          </cell>
          <cell r="G1110">
            <v>432</v>
          </cell>
          <cell r="H1110" t="str">
            <v>Tiger</v>
          </cell>
          <cell r="I1110">
            <v>4</v>
          </cell>
          <cell r="J1110">
            <v>2</v>
          </cell>
          <cell r="L1110" t="str">
            <v>Tiger Form</v>
          </cell>
        </row>
        <row r="1111">
          <cell r="A1111" t="str">
            <v>Prey-Maiming Frenzy</v>
          </cell>
          <cell r="B1111" t="str">
            <v>8m, 1wp</v>
          </cell>
          <cell r="C1111" t="str">
            <v>Simple</v>
          </cell>
          <cell r="D1111" t="str">
            <v>Decisive-only, Terrestrial</v>
          </cell>
          <cell r="E1111" t="str">
            <v>Instant</v>
          </cell>
          <cell r="F1111" t="str">
            <v>Deal extra damage, and reset to higher Initiative, when you savage a grappled enemy.</v>
          </cell>
          <cell r="G1111">
            <v>432</v>
          </cell>
          <cell r="H1111" t="str">
            <v>Tiger</v>
          </cell>
          <cell r="I1111">
            <v>5</v>
          </cell>
          <cell r="J1111">
            <v>3</v>
          </cell>
          <cell r="L1111" t="str">
            <v>Iron Claw Grip</v>
          </cell>
        </row>
        <row r="1112">
          <cell r="A1112" t="str">
            <v>Raging Tiger Pounce</v>
          </cell>
          <cell r="B1112" t="str">
            <v>4m</v>
          </cell>
          <cell r="C1112" t="str">
            <v>Supplemental</v>
          </cell>
          <cell r="D1112" t="str">
            <v>Mastery, Uniform</v>
          </cell>
          <cell r="E1112" t="str">
            <v>Instant</v>
          </cell>
          <cell r="F1112" t="str">
            <v>Knock an enemy prone with any attack; steal Initiative if he tries to stand up. If Mastery, your attack on a prone enemy is undodgeable and does even more damage.</v>
          </cell>
          <cell r="G1112">
            <v>432</v>
          </cell>
          <cell r="H1112" t="str">
            <v>Tiger</v>
          </cell>
          <cell r="I1112">
            <v>4</v>
          </cell>
          <cell r="J1112">
            <v>2</v>
          </cell>
          <cell r="L1112" t="str">
            <v>Tiger Form</v>
          </cell>
        </row>
        <row r="1113">
          <cell r="A1113" t="str">
            <v>Spine-Shattering Bite</v>
          </cell>
          <cell r="B1113" t="str">
            <v>5m, 1wp</v>
          </cell>
          <cell r="C1113" t="str">
            <v>Reflexive</v>
          </cell>
          <cell r="D1113" t="str">
            <v>Decisive-only, Terrestrial</v>
          </cell>
          <cell r="E1113" t="str">
            <v>Instant</v>
          </cell>
          <cell r="F1113" t="str">
            <v>On a successful Decisive, trade damage for preventing your enemy from moving.</v>
          </cell>
          <cell r="G1113">
            <v>433</v>
          </cell>
          <cell r="H1113" t="str">
            <v>Tiger</v>
          </cell>
          <cell r="I1113">
            <v>5</v>
          </cell>
          <cell r="J1113">
            <v>3</v>
          </cell>
          <cell r="L1113" t="str">
            <v>Raging Tiger Pounce</v>
          </cell>
        </row>
        <row r="1114">
          <cell r="A1114" t="str">
            <v>Stalking Cat Movement Meditation</v>
          </cell>
          <cell r="B1114" t="str">
            <v>5m</v>
          </cell>
          <cell r="C1114" t="str">
            <v>Reflexive</v>
          </cell>
          <cell r="D1114" t="str">
            <v>Mastery</v>
          </cell>
          <cell r="E1114" t="str">
            <v>Scene</v>
          </cell>
          <cell r="F1114" t="str">
            <v>For the scene, enemies at short or medium range must Disengage to move away from you and take -1 Defense vs. surprise attacks.</v>
          </cell>
          <cell r="G1114">
            <v>433</v>
          </cell>
          <cell r="H1114" t="str">
            <v>Tiger</v>
          </cell>
          <cell r="I1114">
            <v>4</v>
          </cell>
          <cell r="J1114">
            <v>2</v>
          </cell>
          <cell r="L1114" t="str">
            <v>Tiger Form</v>
          </cell>
        </row>
        <row r="1115">
          <cell r="A1115" t="str">
            <v>Leap From Cloaking Shadows</v>
          </cell>
          <cell r="B1115" t="str">
            <v>5m, 1wp</v>
          </cell>
          <cell r="C1115" t="str">
            <v>Supplemental</v>
          </cell>
          <cell r="D1115" t="str">
            <v>Decisive-only, Mastery, Terrestrial</v>
          </cell>
          <cell r="E1115" t="str">
            <v>Instant</v>
          </cell>
          <cell r="F1115" t="str">
            <v>Limited double-9s, double-8s, or double-7s on an attack roll.</v>
          </cell>
          <cell r="G1115">
            <v>433</v>
          </cell>
          <cell r="H1115" t="str">
            <v>Tiger</v>
          </cell>
          <cell r="I1115">
            <v>5</v>
          </cell>
          <cell r="J1115">
            <v>3</v>
          </cell>
          <cell r="L1115" t="str">
            <v>Stalking Cat Movement Meditation</v>
          </cell>
        </row>
        <row r="1116">
          <cell r="A1116" t="str">
            <v>Angry Predator Frenzy</v>
          </cell>
          <cell r="B1116" t="str">
            <v>- (+5m, 1wp)</v>
          </cell>
          <cell r="C1116" t="str">
            <v>Permanent</v>
          </cell>
          <cell r="D1116" t="str">
            <v>Mastery, Terrestrial</v>
          </cell>
          <cell r="E1116" t="str">
            <v>Permanent</v>
          </cell>
          <cell r="F1116" t="str">
            <v>Upgrade Tiger Form. Some extra attack successes transfer to damage on Decisives. Rush reflexively. You can't Disengage.</v>
          </cell>
          <cell r="G1116">
            <v>433</v>
          </cell>
          <cell r="H1116" t="str">
            <v>Tiger</v>
          </cell>
          <cell r="I1116">
            <v>5</v>
          </cell>
          <cell r="J1116">
            <v>3</v>
          </cell>
          <cell r="L1116" t="str">
            <v>Celestial Tiger Hide, Prey-Maiming Frenzy, Spine-Shattering Bite, Leap From Cloaking Shadows</v>
          </cell>
        </row>
        <row r="1117">
          <cell r="A1117" t="str">
            <v>Gathering Light Concentration</v>
          </cell>
          <cell r="B1117" t="str">
            <v>3m</v>
          </cell>
          <cell r="C1117" t="str">
            <v>Reflexive</v>
          </cell>
          <cell r="D1117" t="str">
            <v>Mastery, Uniform</v>
          </cell>
          <cell r="E1117" t="str">
            <v>Instant</v>
          </cell>
          <cell r="F1117" t="str">
            <v>When you parry an attack, give the Onslaught penalty to your attacker instead of taking it yourself.</v>
          </cell>
          <cell r="G1117">
            <v>434</v>
          </cell>
          <cell r="H1117" t="str">
            <v>Single Point</v>
          </cell>
          <cell r="I1117">
            <v>2</v>
          </cell>
          <cell r="J1117">
            <v>1</v>
          </cell>
          <cell r="L1117" t="str">
            <v/>
          </cell>
        </row>
        <row r="1118">
          <cell r="A1118" t="str">
            <v>Shining Starfall Execution</v>
          </cell>
          <cell r="B1118" t="str">
            <v>6m</v>
          </cell>
          <cell r="C1118" t="str">
            <v>Supplemental</v>
          </cell>
          <cell r="D1118" t="str">
            <v>Decisive-only, Mastery</v>
          </cell>
          <cell r="E1118" t="str">
            <v>Instant</v>
          </cell>
          <cell r="F1118" t="str">
            <v>Add extra damage to a Decisive – more, if it's a big Decisive – but risk losing more if your attack fails.</v>
          </cell>
          <cell r="G1118">
            <v>434</v>
          </cell>
          <cell r="H1118" t="str">
            <v>Single Point</v>
          </cell>
          <cell r="I1118">
            <v>3</v>
          </cell>
          <cell r="J1118">
            <v>1</v>
          </cell>
          <cell r="L1118" t="str">
            <v/>
          </cell>
        </row>
        <row r="1119">
          <cell r="A1119" t="str">
            <v>Single Point Shining Into the Void Form</v>
          </cell>
          <cell r="B1119" t="str">
            <v>10m</v>
          </cell>
          <cell r="C1119" t="str">
            <v>Simple</v>
          </cell>
          <cell r="D1119" t="str">
            <v>Form, Mastery, Terrestrial</v>
          </cell>
          <cell r="E1119" t="str">
            <v>Scene</v>
          </cell>
          <cell r="F1119" t="str">
            <v>Form. Your sword Joins Battle and makes its own attacks each turn.</v>
          </cell>
          <cell r="G1119">
            <v>434</v>
          </cell>
          <cell r="H1119" t="str">
            <v>Single Point</v>
          </cell>
          <cell r="I1119">
            <v>4</v>
          </cell>
          <cell r="J1119">
            <v>2</v>
          </cell>
          <cell r="L1119" t="str">
            <v>Gathering Light Concentration, Shining Starfall Execution</v>
          </cell>
        </row>
        <row r="1120">
          <cell r="A1120" t="str">
            <v>Fatal Stroke Flash</v>
          </cell>
          <cell r="B1120" t="str">
            <v>1m, 1wp</v>
          </cell>
          <cell r="C1120" t="str">
            <v>Supplemental</v>
          </cell>
          <cell r="D1120" t="str">
            <v>Decisive-only, Mastery, Terrestrial</v>
          </cell>
          <cell r="E1120" t="str">
            <v>Instant</v>
          </cell>
          <cell r="F1120" t="str">
            <v>Gain extra damage on a Decisive if your Initiative is higher than your enemy's, but lose extra Initiative if the attack fails.</v>
          </cell>
          <cell r="G1120">
            <v>435</v>
          </cell>
          <cell r="H1120" t="str">
            <v>Single Point</v>
          </cell>
          <cell r="I1120">
            <v>4</v>
          </cell>
          <cell r="J1120">
            <v>2</v>
          </cell>
          <cell r="L1120" t="str">
            <v>Single Point SHining Into the Void Form</v>
          </cell>
        </row>
        <row r="1121">
          <cell r="A1121" t="str">
            <v>Liquid Steel Flow</v>
          </cell>
          <cell r="B1121" t="str">
            <v>5m (+1wp)</v>
          </cell>
          <cell r="C1121" t="str">
            <v>Reflexive</v>
          </cell>
          <cell r="D1121" t="str">
            <v>Dual, Mastery, Terrestrial</v>
          </cell>
          <cell r="E1121" t="str">
            <v>One round</v>
          </cell>
          <cell r="F1121" t="str">
            <v>Scenelong extra damage to Withering attacks; you can end the Charm for a big hit with a Decisive (or two big hits, if your sword helps).</v>
          </cell>
          <cell r="G1121">
            <v>436</v>
          </cell>
          <cell r="H1121" t="str">
            <v>Single Point</v>
          </cell>
          <cell r="I1121">
            <v>5</v>
          </cell>
          <cell r="J1121">
            <v>2</v>
          </cell>
          <cell r="L1121" t="str">
            <v>Fatal Stroke Flash</v>
          </cell>
        </row>
        <row r="1122">
          <cell r="A1122" t="str">
            <v>Void-Slicing Wind</v>
          </cell>
          <cell r="B1122" t="str">
            <v>6m, 1wp</v>
          </cell>
          <cell r="C1122" t="str">
            <v>Simple</v>
          </cell>
          <cell r="D1122" t="str">
            <v>Decisive-only, Terrestrial</v>
          </cell>
          <cell r="E1122" t="str">
            <v>Instant</v>
          </cell>
          <cell r="F1122" t="str">
            <v>Strike an enemy out to medium range, adding accuracy and damage the further out he is. Slice all opponents between you and him.</v>
          </cell>
          <cell r="G1122">
            <v>436</v>
          </cell>
          <cell r="H1122" t="str">
            <v>Single Point</v>
          </cell>
          <cell r="I1122">
            <v>5</v>
          </cell>
          <cell r="J1122">
            <v>3</v>
          </cell>
          <cell r="L1122" t="str">
            <v>Single Point SHining Into the Void Form</v>
          </cell>
        </row>
        <row r="1123">
          <cell r="A1123" t="str">
            <v>Horizon-Swallowed Star Flash</v>
          </cell>
          <cell r="B1123" t="str">
            <v>8m, 1wp</v>
          </cell>
          <cell r="C1123" t="str">
            <v>Reflexive</v>
          </cell>
          <cell r="D1123" t="str">
            <v>Clash, Decisive-only, Mastery, Terrestrial</v>
          </cell>
          <cell r="E1123" t="str">
            <v>Instant</v>
          </cell>
          <cell r="F1123" t="str">
            <v>Clash reflexively, albeit expensively. Deal extra damage on this Decisive.</v>
          </cell>
          <cell r="G1123">
            <v>437</v>
          </cell>
          <cell r="H1123" t="str">
            <v>Single Point</v>
          </cell>
          <cell r="I1123">
            <v>5</v>
          </cell>
          <cell r="J1123">
            <v>2</v>
          </cell>
          <cell r="L1123" t="str">
            <v>Single Point SHining Into the Void Form</v>
          </cell>
        </row>
        <row r="1124">
          <cell r="A1124" t="str">
            <v>Six-Demon Scabbard Binding</v>
          </cell>
          <cell r="B1124" t="str">
            <v>1m, 1wp (or 4m)</v>
          </cell>
          <cell r="C1124" t="str">
            <v>Reflexive</v>
          </cell>
          <cell r="D1124" t="str">
            <v>Clash, Decisive-only, Terrestrial</v>
          </cell>
          <cell r="E1124" t="str">
            <v>Instant</v>
          </cell>
          <cell r="F1124" t="str">
            <v>Clash with shaping magic. Cut a path through the Wyld with your irresistible sword spirit.</v>
          </cell>
          <cell r="G1124">
            <v>437</v>
          </cell>
          <cell r="H1124" t="str">
            <v>Single Point</v>
          </cell>
          <cell r="I1124">
            <v>5</v>
          </cell>
          <cell r="J1124">
            <v>3</v>
          </cell>
          <cell r="L1124" t="str">
            <v>Horizon-Swallowed Star Flash</v>
          </cell>
        </row>
        <row r="1125">
          <cell r="A1125" t="str">
            <v>Blinding Nova Flare</v>
          </cell>
          <cell r="B1125" t="str">
            <v>-</v>
          </cell>
          <cell r="C1125" t="str">
            <v>Simple</v>
          </cell>
          <cell r="D1125" t="str">
            <v>Decisive-only, Mastery, Terrestrial</v>
          </cell>
          <cell r="E1125" t="str">
            <v>Instant</v>
          </cell>
          <cell r="F1125" t="str">
            <v>Make a gambit with no need for an attack roll. If it succeeds, make an undodgeable, unblockable Decisive attack.</v>
          </cell>
          <cell r="G1125">
            <v>437</v>
          </cell>
          <cell r="H1125" t="str">
            <v>Single Point</v>
          </cell>
          <cell r="I1125">
            <v>5</v>
          </cell>
          <cell r="J1125">
            <v>3</v>
          </cell>
          <cell r="L1125" t="str">
            <v>Liquid Steel Flow, Six-Demon Scabbard Binding, Void-Slicing Wind</v>
          </cell>
        </row>
        <row r="1126">
          <cell r="A1126" t="str">
            <v>Falling Scythe Flash</v>
          </cell>
          <cell r="B1126" t="str">
            <v>5m</v>
          </cell>
          <cell r="C1126" t="str">
            <v>Supplemental</v>
          </cell>
          <cell r="D1126" t="str">
            <v>Dual</v>
          </cell>
          <cell r="E1126" t="str">
            <v>Instant</v>
          </cell>
          <cell r="F1126" t="str">
            <v>Add bonus damage based on Strength to a Withering or Decisive attack.</v>
          </cell>
          <cell r="G1126">
            <v>438</v>
          </cell>
          <cell r="H1126" t="str">
            <v>White Reaper</v>
          </cell>
          <cell r="I1126">
            <v>3</v>
          </cell>
          <cell r="J1126">
            <v>1</v>
          </cell>
          <cell r="L1126" t="str">
            <v/>
          </cell>
        </row>
        <row r="1127">
          <cell r="A1127" t="str">
            <v>Revolving Crescent Defense</v>
          </cell>
          <cell r="B1127" t="str">
            <v>4m, 1i</v>
          </cell>
          <cell r="C1127" t="str">
            <v>Reflexive</v>
          </cell>
          <cell r="D1127" t="str">
            <v>Mastery, Uniform</v>
          </cell>
          <cell r="E1127" t="str">
            <v>Instant</v>
          </cell>
          <cell r="F1127" t="str">
            <v>Your Onslaught penalties turn into bonuses vs. one attack.</v>
          </cell>
          <cell r="G1127">
            <v>438</v>
          </cell>
          <cell r="H1127" t="str">
            <v>White Reaper</v>
          </cell>
          <cell r="I1127">
            <v>3</v>
          </cell>
          <cell r="J1127">
            <v>1</v>
          </cell>
          <cell r="L1127" t="str">
            <v/>
          </cell>
        </row>
        <row r="1128">
          <cell r="A1128" t="str">
            <v>White Reaper Form</v>
          </cell>
          <cell r="B1128" t="str">
            <v>8m,</v>
          </cell>
          <cell r="C1128" t="str">
            <v>Simple</v>
          </cell>
          <cell r="D1128" t="str">
            <v>Form</v>
          </cell>
          <cell r="E1128" t="str">
            <v>Scene</v>
          </cell>
          <cell r="F1128" t="str">
            <v>Form. Double-10s on Decisive damage. -1 Defense to all battle groups. Move through battle groups. Collect halos that grant +1 Resolve each for crashing or killing notable enemies, or for damaging battle groups.</v>
          </cell>
          <cell r="G1128">
            <v>438</v>
          </cell>
          <cell r="H1128" t="str">
            <v>White Reaper</v>
          </cell>
          <cell r="I1128">
            <v>4</v>
          </cell>
          <cell r="J1128">
            <v>1</v>
          </cell>
          <cell r="L1128" t="str">
            <v>Falling Scythe Flash, Revolving Crescent Defense</v>
          </cell>
        </row>
        <row r="1129">
          <cell r="A1129" t="str">
            <v>Bleeding Crescent Strike</v>
          </cell>
          <cell r="B1129" t="str">
            <v>5m</v>
          </cell>
          <cell r="C1129" t="str">
            <v>Supplemental</v>
          </cell>
          <cell r="D1129" t="str">
            <v>Mastery, Terrestrial, Uniform</v>
          </cell>
          <cell r="E1129" t="str">
            <v>Instant</v>
          </cell>
          <cell r="F1129" t="str">
            <v>Limited double-9s (or double-8s, vs. battle groups) on an attack roll. Expend halos for +1 die each.</v>
          </cell>
          <cell r="G1129">
            <v>439</v>
          </cell>
          <cell r="H1129" t="str">
            <v>White Reaper</v>
          </cell>
          <cell r="I1129">
            <v>4</v>
          </cell>
          <cell r="J1129">
            <v>2</v>
          </cell>
          <cell r="L1129" t="str">
            <v>White Reaper Form</v>
          </cell>
        </row>
        <row r="1130">
          <cell r="A1130" t="str">
            <v>Greatest Killer Attitude</v>
          </cell>
          <cell r="B1130" t="str">
            <v>3m, 1wp</v>
          </cell>
          <cell r="C1130" t="str">
            <v>Supplemental</v>
          </cell>
          <cell r="D1130" t="str">
            <v>Dual</v>
          </cell>
          <cell r="E1130" t="str">
            <v>Instant</v>
          </cell>
          <cell r="F1130" t="str">
            <v>Extra Withering or Decisive damage. Vs. a battle group, ignore soak from Size or add extra damage for high Initiative. Burn halos for post-soak Withering damage.</v>
          </cell>
          <cell r="G1130">
            <v>439</v>
          </cell>
          <cell r="H1130" t="str">
            <v>White Reaper</v>
          </cell>
          <cell r="I1130">
            <v>5</v>
          </cell>
          <cell r="J1130">
            <v>2</v>
          </cell>
          <cell r="L1130" t="str">
            <v>Bleeding Crescent Strike</v>
          </cell>
        </row>
        <row r="1131">
          <cell r="A1131" t="str">
            <v>Enemies Like Grass</v>
          </cell>
          <cell r="B1131" t="str">
            <v>10m, 1wp</v>
          </cell>
          <cell r="C1131" t="str">
            <v>Simple</v>
          </cell>
          <cell r="D1131" t="str">
            <v>Dual, Terrestrial</v>
          </cell>
          <cell r="E1131" t="str">
            <v>Instant</v>
          </cell>
          <cell r="F1131" t="str">
            <v>Make two Decisive attacks, or two Withering attacks on a battle group. Burn halos for +1 attack each.</v>
          </cell>
          <cell r="G1131">
            <v>440</v>
          </cell>
          <cell r="H1131" t="str">
            <v>White Reaper</v>
          </cell>
          <cell r="I1131">
            <v>5</v>
          </cell>
          <cell r="J1131">
            <v>3</v>
          </cell>
          <cell r="L1131" t="str">
            <v>White Reaper Form</v>
          </cell>
        </row>
        <row r="1132">
          <cell r="A1132" t="str">
            <v>Flickering Corona Barrier</v>
          </cell>
          <cell r="B1132" t="str">
            <v>2m</v>
          </cell>
          <cell r="C1132" t="str">
            <v>Reflexive</v>
          </cell>
          <cell r="D1132" t="str">
            <v>Mastery, Uniform</v>
          </cell>
          <cell r="E1132" t="str">
            <v>Instant</v>
          </cell>
          <cell r="F1132" t="str">
            <v>Add (halos) to Parry, or burn them for double that bonus.</v>
          </cell>
          <cell r="G1132">
            <v>440</v>
          </cell>
          <cell r="H1132" t="str">
            <v>White Reaper</v>
          </cell>
          <cell r="I1132">
            <v>3</v>
          </cell>
          <cell r="J1132">
            <v>2</v>
          </cell>
          <cell r="L1132" t="str">
            <v>White Reaper Form</v>
          </cell>
        </row>
        <row r="1133">
          <cell r="A1133" t="str">
            <v>Impenetrable White Shroud</v>
          </cell>
          <cell r="B1133" t="str">
            <v>4m, 1wp</v>
          </cell>
          <cell r="C1133" t="str">
            <v>Reflexive</v>
          </cell>
          <cell r="D1133" t="str">
            <v>None</v>
          </cell>
          <cell r="E1133" t="str">
            <v>Scene</v>
          </cell>
          <cell r="F1133" t="str">
            <v>Add (2 * [halos + 1]) to soak for the scene, or more if you aren't wearing armor. Battle groups don't add Size to damage.</v>
          </cell>
          <cell r="G1133">
            <v>440</v>
          </cell>
          <cell r="H1133" t="str">
            <v>White Reaper</v>
          </cell>
          <cell r="I1133">
            <v>4</v>
          </cell>
          <cell r="J1133">
            <v>2</v>
          </cell>
          <cell r="L1133" t="str">
            <v>Flickering Corona Barrier</v>
          </cell>
        </row>
        <row r="1134">
          <cell r="A1134" t="str">
            <v>Snow Follows Winter</v>
          </cell>
          <cell r="B1134" t="str">
            <v>- (+1wp)</v>
          </cell>
          <cell r="C1134" t="str">
            <v>Permanent</v>
          </cell>
          <cell r="D1134" t="str">
            <v>Mastery</v>
          </cell>
          <cell r="E1134" t="str">
            <v>Permanent</v>
          </cell>
          <cell r="F1134" t="str">
            <v>Burn halos to heal damage. For the scene, reduce wound penalties by (halos), increase difficulty of rout checks (I bet!), and expend halos for Initiative.</v>
          </cell>
          <cell r="G1134">
            <v>440</v>
          </cell>
          <cell r="H1134" t="str">
            <v>White Reaper</v>
          </cell>
          <cell r="I1134">
            <v>5</v>
          </cell>
          <cell r="J1134">
            <v>3</v>
          </cell>
          <cell r="L1134" t="str">
            <v>Enemies Like Grass, Greatest Killer Attitude, Impenetrable White Shroud</v>
          </cell>
        </row>
        <row r="1135">
          <cell r="A1135" t="str">
            <v>Nothing But Shadows</v>
          </cell>
          <cell r="B1135" t="str">
            <v>3m</v>
          </cell>
          <cell r="C1135" t="str">
            <v>Reflexive</v>
          </cell>
          <cell r="D1135" t="str">
            <v>Decisive-only, Mastery</v>
          </cell>
          <cell r="E1135" t="str">
            <v>Instant</v>
          </cell>
          <cell r="F1135" t="str">
            <v>Penalize attempts to see you in combat. Fake your own death to escape battle.</v>
          </cell>
          <cell r="G1135">
            <v>441</v>
          </cell>
          <cell r="H1135" t="str">
            <v>Ebon Shadow</v>
          </cell>
          <cell r="I1135">
            <v>2</v>
          </cell>
          <cell r="J1135">
            <v>1</v>
          </cell>
          <cell r="L1135" t="str">
            <v/>
          </cell>
        </row>
        <row r="1136">
          <cell r="A1136" t="str">
            <v>Seven Points of Weakness Strike</v>
          </cell>
          <cell r="B1136" t="str">
            <v>4m</v>
          </cell>
          <cell r="C1136" t="str">
            <v>Supplemental</v>
          </cell>
          <cell r="D1136" t="str">
            <v>Mastery, Withering-only</v>
          </cell>
          <cell r="E1136" t="str">
            <v>Instant</v>
          </cell>
          <cell r="F1136" t="str">
            <v>Subtract (Stealth), or (2*Stealth) in a surprise attack, from enemy's armored soak.</v>
          </cell>
          <cell r="G1136">
            <v>441</v>
          </cell>
          <cell r="H1136" t="str">
            <v>Ebon Shadow</v>
          </cell>
          <cell r="I1136">
            <v>3</v>
          </cell>
          <cell r="J1136">
            <v>1</v>
          </cell>
          <cell r="L1136" t="str">
            <v/>
          </cell>
        </row>
        <row r="1137">
          <cell r="A1137" t="str">
            <v>Ebon Shadow Form</v>
          </cell>
          <cell r="B1137" t="str">
            <v>8m</v>
          </cell>
          <cell r="C1137" t="str">
            <v>Simple</v>
          </cell>
          <cell r="D1137" t="str">
            <v>Form, Mute</v>
          </cell>
          <cell r="E1137" t="str">
            <v>Scene</v>
          </cell>
          <cell r="F1137" t="str">
            <v>Form. Anyone who fails their check when you enter stealth loses 1i. Bonus Initiative when you reset after an unexpected Decisive. +1 Defense.</v>
          </cell>
          <cell r="G1137">
            <v>441</v>
          </cell>
          <cell r="H1137" t="str">
            <v>Ebon Shadow</v>
          </cell>
          <cell r="I1137">
            <v>4</v>
          </cell>
          <cell r="J1137">
            <v>1</v>
          </cell>
          <cell r="L1137" t="str">
            <v>Nothing But Shadows, Seven Points of Weakness Strike</v>
          </cell>
        </row>
        <row r="1138">
          <cell r="A1138" t="str">
            <v>Elusive Flicker Evasion</v>
          </cell>
          <cell r="B1138" t="str">
            <v>4m, 1wp</v>
          </cell>
          <cell r="C1138" t="str">
            <v>Reflexive</v>
          </cell>
          <cell r="D1138" t="str">
            <v>Decisive-only, Mastery, Terrestrial</v>
          </cell>
          <cell r="E1138" t="str">
            <v>Instant</v>
          </cell>
          <cell r="F1138" t="str">
            <v>Enemy rolls a Decisive twice, taking the lower result.</v>
          </cell>
          <cell r="G1138">
            <v>442</v>
          </cell>
          <cell r="H1138" t="str">
            <v>Ebon Shadow</v>
          </cell>
          <cell r="I1138">
            <v>5</v>
          </cell>
          <cell r="J1138">
            <v>2</v>
          </cell>
          <cell r="L1138" t="str">
            <v>Ebon Shadow Form</v>
          </cell>
        </row>
        <row r="1139">
          <cell r="A1139" t="str">
            <v>Shadow-Body Dissolution</v>
          </cell>
          <cell r="B1139" t="str">
            <v>10m</v>
          </cell>
          <cell r="C1139" t="str">
            <v>Reflexive</v>
          </cell>
          <cell r="D1139" t="str">
            <v>Decisive-only, Mute, Terrestrial</v>
          </cell>
          <cell r="E1139" t="str">
            <v>Instant</v>
          </cell>
          <cell r="F1139" t="str">
            <v>Subtract (Essence + Stealth) from a Decisive aimed at you.</v>
          </cell>
          <cell r="G1139">
            <v>442</v>
          </cell>
          <cell r="H1139" t="str">
            <v>Ebon Shadow</v>
          </cell>
          <cell r="I1139">
            <v>5</v>
          </cell>
          <cell r="J1139">
            <v>2</v>
          </cell>
          <cell r="L1139" t="str">
            <v>Elusive Flicker Evasion</v>
          </cell>
        </row>
        <row r="1140">
          <cell r="A1140" t="str">
            <v>Shadow-Stepping Motion</v>
          </cell>
          <cell r="B1140" t="str">
            <v>5m</v>
          </cell>
          <cell r="C1140" t="str">
            <v>Supplemental</v>
          </cell>
          <cell r="D1140" t="str">
            <v>Dual, Mute</v>
          </cell>
          <cell r="E1140" t="str">
            <v>Instant</v>
          </cell>
          <cell r="F1140" t="str">
            <v>Move in shadows more easily; do extra damage if you use this movement to reach Close range on an enemy.</v>
          </cell>
          <cell r="G1140">
            <v>443</v>
          </cell>
          <cell r="H1140" t="str">
            <v>Ebon Shadow</v>
          </cell>
          <cell r="I1140">
            <v>4</v>
          </cell>
          <cell r="J1140">
            <v>2</v>
          </cell>
          <cell r="L1140" t="str">
            <v>Ebon Shadow Form</v>
          </cell>
        </row>
        <row r="1141">
          <cell r="A1141" t="str">
            <v>Throat-Slitting Shadow Atemi</v>
          </cell>
          <cell r="B1141" t="str">
            <v>1m, 1wp</v>
          </cell>
          <cell r="C1141" t="str">
            <v>Supplemental</v>
          </cell>
          <cell r="D1141" t="str">
            <v>Decisive-only, Terrestrial</v>
          </cell>
          <cell r="E1141" t="str">
            <v>Instant</v>
          </cell>
          <cell r="F1141" t="str">
            <v>Extra successes on a Decisive attack roll convert damage dice to successes – without limit, on a surprise attack.</v>
          </cell>
          <cell r="G1141">
            <v>443</v>
          </cell>
          <cell r="H1141" t="str">
            <v>Ebon Shadow</v>
          </cell>
          <cell r="I1141">
            <v>4</v>
          </cell>
          <cell r="J1141">
            <v>3</v>
          </cell>
          <cell r="L1141" t="str">
            <v>???</v>
          </cell>
        </row>
        <row r="1142">
          <cell r="A1142" t="str">
            <v>Umbra Noose Execution</v>
          </cell>
          <cell r="B1142" t="str">
            <v>5m, 1wp</v>
          </cell>
          <cell r="C1142" t="str">
            <v>Simple</v>
          </cell>
          <cell r="D1142" t="str">
            <v>Decisive-only, Mastery</v>
          </cell>
          <cell r="E1142" t="str">
            <v>Instant</v>
          </cell>
          <cell r="F1142" t="str">
            <v>Strangle an enemy with his own shadow, doing extra damage.</v>
          </cell>
          <cell r="G1142">
            <v>443</v>
          </cell>
          <cell r="H1142" t="str">
            <v>Ebon Shadow</v>
          </cell>
          <cell r="I1142">
            <v>5</v>
          </cell>
          <cell r="J1142">
            <v>3</v>
          </cell>
          <cell r="L1142" t="str">
            <v>Shadow Body Dissolution, Throat-Slitting Shadow Atemi</v>
          </cell>
        </row>
        <row r="1143">
          <cell r="A1143" t="str">
            <v>Empowering Justice Redirection</v>
          </cell>
          <cell r="B1143" t="str">
            <v>3m</v>
          </cell>
          <cell r="C1143" t="str">
            <v>Supplemental</v>
          </cell>
          <cell r="D1143" t="str">
            <v>Mastery, Withering-only</v>
          </cell>
          <cell r="E1143" t="str">
            <v>Instant</v>
          </cell>
          <cell r="F1143" t="str">
            <v>A Withering attack is more accurate and damaging against someone who has attacked you (or a Ward you were Defend Othering).</v>
          </cell>
          <cell r="G1143">
            <v>443</v>
          </cell>
          <cell r="H1143" t="str">
            <v>Crane</v>
          </cell>
          <cell r="I1143">
            <v>2</v>
          </cell>
          <cell r="J1143">
            <v>1</v>
          </cell>
          <cell r="L1143" t="str">
            <v/>
          </cell>
        </row>
        <row r="1144">
          <cell r="A1144" t="str">
            <v>Fluttering Cry of Warning</v>
          </cell>
          <cell r="B1144" t="str">
            <v>3m</v>
          </cell>
          <cell r="C1144" t="str">
            <v>Reflexive</v>
          </cell>
          <cell r="D1144" t="str">
            <v>Mastery, Uniform</v>
          </cell>
          <cell r="E1144" t="str">
            <v>Until next turn</v>
          </cell>
          <cell r="F1144" t="str">
            <v>+2 Parry when Defending Other.</v>
          </cell>
          <cell r="G1144">
            <v>444</v>
          </cell>
          <cell r="H1144" t="str">
            <v>Crane</v>
          </cell>
          <cell r="I1144">
            <v>2</v>
          </cell>
          <cell r="J1144">
            <v>1</v>
          </cell>
          <cell r="L1144" t="str">
            <v/>
          </cell>
        </row>
        <row r="1145">
          <cell r="A1145" t="str">
            <v>Crane Form</v>
          </cell>
          <cell r="B1145" t="str">
            <v>8m</v>
          </cell>
          <cell r="C1145" t="str">
            <v>Simple</v>
          </cell>
          <cell r="D1145" t="str">
            <v>Form</v>
          </cell>
          <cell r="E1145" t="str">
            <v>Scene</v>
          </cell>
          <cell r="F1145" t="str">
            <v>Form. +1 Parry. Cost for Full Defense reduced by 1i. Respond to any attack on you or your ward with a counterattack.</v>
          </cell>
          <cell r="G1145">
            <v>444</v>
          </cell>
          <cell r="H1145" t="str">
            <v>Crane</v>
          </cell>
          <cell r="I1145">
            <v>4</v>
          </cell>
          <cell r="J1145">
            <v>2</v>
          </cell>
          <cell r="L1145" t="str">
            <v>Empowering Justice Redirection, Fluttering Ccry of Warning</v>
          </cell>
        </row>
        <row r="1146">
          <cell r="A1146" t="str">
            <v>Crossed Wings Denial</v>
          </cell>
          <cell r="B1146" t="str">
            <v>6m, 4i</v>
          </cell>
          <cell r="C1146" t="str">
            <v>Reflexive</v>
          </cell>
          <cell r="D1146" t="str">
            <v>Decisive-only, Terrestrial</v>
          </cell>
          <cell r="E1146" t="str">
            <v>Until next turn</v>
          </cell>
          <cell r="F1146" t="str">
            <v>Make a roll; bank successes for later use in raising Parry or making counterattacks.</v>
          </cell>
          <cell r="G1146">
            <v>444</v>
          </cell>
          <cell r="H1146" t="str">
            <v>Crane</v>
          </cell>
          <cell r="I1146">
            <v>5</v>
          </cell>
          <cell r="J1146">
            <v>2</v>
          </cell>
          <cell r="L1146" t="str">
            <v>Crane Form</v>
          </cell>
        </row>
        <row r="1147">
          <cell r="A1147" t="str">
            <v>Feather-Stirred Arrow Deflection</v>
          </cell>
          <cell r="B1147" t="str">
            <v>2m (+1wp)</v>
          </cell>
          <cell r="C1147" t="str">
            <v>Reflexive</v>
          </cell>
          <cell r="D1147" t="str">
            <v>Terrestrial, Uniform</v>
          </cell>
          <cell r="E1147" t="str">
            <v>Instant</v>
          </cell>
          <cell r="F1147" t="str">
            <v>Counterattack out to the range of the attack made on you.</v>
          </cell>
          <cell r="G1147">
            <v>444</v>
          </cell>
          <cell r="H1147" t="str">
            <v>Crane</v>
          </cell>
          <cell r="I1147">
            <v>5</v>
          </cell>
          <cell r="J1147">
            <v>3</v>
          </cell>
          <cell r="L1147" t="str">
            <v>Crossed Wings Denial</v>
          </cell>
        </row>
        <row r="1148">
          <cell r="A1148" t="str">
            <v>Wings Spread to Sky</v>
          </cell>
          <cell r="B1148" t="str">
            <v>4m</v>
          </cell>
          <cell r="C1148" t="str">
            <v>Reflexive</v>
          </cell>
          <cell r="D1148" t="str">
            <v>Dual</v>
          </cell>
          <cell r="E1148" t="str">
            <v>Instant</v>
          </cell>
          <cell r="F1148" t="str">
            <v>Fly for 1-2 actions, reducing falling damage at the end if still airborne. Double-10s on Decisive damage rolls.</v>
          </cell>
          <cell r="G1148">
            <v>445</v>
          </cell>
          <cell r="H1148" t="str">
            <v>Crane</v>
          </cell>
          <cell r="I1148">
            <v>5</v>
          </cell>
          <cell r="J1148">
            <v>3</v>
          </cell>
          <cell r="L1148" t="str">
            <v>Crossed Wings Denial</v>
          </cell>
        </row>
        <row r="1149">
          <cell r="A1149" t="str">
            <v>Humbling Enlightenment Commentary</v>
          </cell>
          <cell r="B1149" t="str">
            <v>1m, 1wp</v>
          </cell>
          <cell r="C1149" t="str">
            <v>Supplemental</v>
          </cell>
          <cell r="D1149" t="str">
            <v>Decisive-only, Mastery, Terrestrial</v>
          </cell>
          <cell r="E1149" t="str">
            <v>Instant</v>
          </cell>
          <cell r="F1149" t="str">
            <v>Add stunt dice to Decisive damage rolls. If you do enough damage, create Ties in the target.</v>
          </cell>
          <cell r="G1149">
            <v>445</v>
          </cell>
          <cell r="H1149" t="str">
            <v>Crane</v>
          </cell>
          <cell r="I1149">
            <v>4</v>
          </cell>
          <cell r="J1149">
            <v>2</v>
          </cell>
          <cell r="L1149" t="str">
            <v>Crane Form</v>
          </cell>
        </row>
        <row r="1150">
          <cell r="A1150" t="str">
            <v>Kindly Sifu's Quill</v>
          </cell>
          <cell r="B1150" t="str">
            <v>5m</v>
          </cell>
          <cell r="C1150" t="str">
            <v>Supplemental</v>
          </cell>
          <cell r="D1150" t="str">
            <v>Decisive-only, Mastery</v>
          </cell>
          <cell r="E1150" t="str">
            <v>Instant</v>
          </cell>
          <cell r="F1150" t="str">
            <v>Double-10s on Decisive damage. Enemy's Defense is penalized by his Intimacies as per Resolve.</v>
          </cell>
          <cell r="G1150">
            <v>445</v>
          </cell>
          <cell r="H1150" t="str">
            <v>Crane</v>
          </cell>
          <cell r="I1150">
            <v>5</v>
          </cell>
          <cell r="J1150">
            <v>2</v>
          </cell>
          <cell r="L1150" t="str">
            <v>Humbling Enlightenment Commentary</v>
          </cell>
        </row>
        <row r="1151">
          <cell r="A1151" t="str">
            <v>Mournful Crane's Cry</v>
          </cell>
          <cell r="B1151" t="str">
            <v>3m</v>
          </cell>
          <cell r="C1151" t="str">
            <v>Supplemental</v>
          </cell>
          <cell r="D1151" t="str">
            <v>Decisive-only</v>
          </cell>
          <cell r="E1151" t="str">
            <v>Instant</v>
          </cell>
          <cell r="F1151" t="str">
            <v>Your counterattack throws an enemy two range bands, or disarms at a discount, or returns an attack to the attacker.</v>
          </cell>
          <cell r="G1151">
            <v>445</v>
          </cell>
          <cell r="H1151" t="str">
            <v>Crane</v>
          </cell>
          <cell r="I1151">
            <v>4</v>
          </cell>
          <cell r="J1151">
            <v>2</v>
          </cell>
          <cell r="L1151" t="str">
            <v>Humbling Enlightenment Commentary</v>
          </cell>
        </row>
        <row r="1152">
          <cell r="A1152" t="str">
            <v>Wisdom of the Celestial Crane</v>
          </cell>
          <cell r="B1152" t="str">
            <v>7m, 1wp</v>
          </cell>
          <cell r="C1152" t="str">
            <v>Reflexive</v>
          </cell>
          <cell r="D1152" t="str">
            <v>Decisive-only, Mastery, Terrestrial</v>
          </cell>
          <cell r="E1152" t="str">
            <v>Instant</v>
          </cell>
          <cell r="F1152" t="str">
            <v>When you Decisively counterattack your enemy's Decisive attack, add his Initiative to your own.</v>
          </cell>
          <cell r="G1152">
            <v>446</v>
          </cell>
          <cell r="H1152" t="str">
            <v>Crane</v>
          </cell>
          <cell r="I1152">
            <v>5</v>
          </cell>
          <cell r="J1152">
            <v>4</v>
          </cell>
          <cell r="L1152" t="str">
            <v>Feather-Stirred Arrow Deflection, Kinddly Sifu's Quill, Mournful Crane's Cry, Wings Spread to Sky</v>
          </cell>
        </row>
        <row r="1153">
          <cell r="A1153" t="str">
            <v>Voice of the Night Bird</v>
          </cell>
          <cell r="B1153" t="str">
            <v>-</v>
          </cell>
          <cell r="C1153" t="str">
            <v>Permanent</v>
          </cell>
          <cell r="D1153" t="str">
            <v>Mastery</v>
          </cell>
          <cell r="E1153" t="str">
            <v>Permanent</v>
          </cell>
          <cell r="F1153" t="str">
            <v>Your shouts are light ranged weapons, permanently. You can flurry them with Performance rolls at no penalty.</v>
          </cell>
          <cell r="G1153">
            <v>447</v>
          </cell>
          <cell r="H1153" t="str">
            <v>Silver-Voice Nigh.</v>
          </cell>
          <cell r="I1153">
            <v>2</v>
          </cell>
          <cell r="J1153">
            <v>1</v>
          </cell>
          <cell r="L1153" t="str">
            <v/>
          </cell>
        </row>
        <row r="1154">
          <cell r="A1154" t="str">
            <v>Inspiring Battle Hymn</v>
          </cell>
          <cell r="B1154" t="str">
            <v>5m</v>
          </cell>
          <cell r="C1154" t="str">
            <v>Supplemental</v>
          </cell>
          <cell r="D1154" t="str">
            <v>Mastery</v>
          </cell>
          <cell r="E1154" t="str">
            <v>Instant</v>
          </cell>
          <cell r="F1154" t="str">
            <v>Reroll (but not recurring reroll?) all 1s on Join Battle for you and all allies who can hear you.</v>
          </cell>
          <cell r="G1154">
            <v>447</v>
          </cell>
          <cell r="H1154" t="str">
            <v>Silver-Voice Nigh.</v>
          </cell>
          <cell r="I1154">
            <v>3</v>
          </cell>
          <cell r="J1154">
            <v>1</v>
          </cell>
          <cell r="L1154" t="str">
            <v>Voice of the Night Bird</v>
          </cell>
        </row>
        <row r="1155">
          <cell r="A1155" t="str">
            <v>Terrifying Battle Shriek</v>
          </cell>
          <cell r="B1155" t="str">
            <v>4m</v>
          </cell>
          <cell r="C1155" t="str">
            <v>Simple</v>
          </cell>
          <cell r="D1155" t="str">
            <v>Mastery</v>
          </cell>
          <cell r="E1155" t="str">
            <v>Instant</v>
          </cell>
          <cell r="F1155" t="str">
            <v>Inspire fear in your enemy, forcing him to move away from you. If you also hit him with your kiai, treat him as if he had Intimacies of fear for you.</v>
          </cell>
          <cell r="G1155">
            <v>447</v>
          </cell>
          <cell r="H1155" t="str">
            <v>Silver-Voice Nigh.</v>
          </cell>
          <cell r="I1155">
            <v>3</v>
          </cell>
          <cell r="J1155">
            <v>1</v>
          </cell>
          <cell r="L1155" t="str">
            <v>Voice of the Night Bird</v>
          </cell>
        </row>
        <row r="1156">
          <cell r="A1156" t="str">
            <v>Silver-Voiced Nightingale Form</v>
          </cell>
          <cell r="B1156" t="str">
            <v>8m</v>
          </cell>
          <cell r="C1156" t="str">
            <v>Simple</v>
          </cell>
          <cell r="D1156" t="str">
            <v>Form</v>
          </cell>
          <cell r="E1156" t="str">
            <v>Scene</v>
          </cell>
          <cell r="F1156" t="str">
            <v>Form. +1 Evasion. +Performance to your Withering damage. Gain 3i when someone pays WP to resist your influence.</v>
          </cell>
          <cell r="G1156">
            <v>448</v>
          </cell>
          <cell r="H1156" t="str">
            <v>Silver-Voice Nigh.</v>
          </cell>
          <cell r="I1156">
            <v>4</v>
          </cell>
          <cell r="J1156">
            <v>1</v>
          </cell>
          <cell r="L1156" t="str">
            <v>Inspiring Battle Hymn, Terrifying Battle Shriek</v>
          </cell>
        </row>
        <row r="1157">
          <cell r="A1157" t="str">
            <v>Hearing the Heart's Song</v>
          </cell>
          <cell r="B1157" t="str">
            <v>5m, 2i</v>
          </cell>
          <cell r="C1157" t="str">
            <v>Reflexive</v>
          </cell>
          <cell r="D1157" t="str">
            <v>Mastery, Perilous, Decisive-only</v>
          </cell>
          <cell r="E1157" t="str">
            <v>Instant</v>
          </cell>
          <cell r="F1157" t="str">
            <v>+(Performance/2) to Evasion vs. a Decisive. If successful, reflexively Read Intentions with bonus dice.</v>
          </cell>
          <cell r="G1157">
            <v>448</v>
          </cell>
          <cell r="H1157" t="str">
            <v>Silver-Voice Nigh.</v>
          </cell>
          <cell r="I1157">
            <v>4</v>
          </cell>
          <cell r="J1157">
            <v>2</v>
          </cell>
          <cell r="L1157" t="str">
            <v>Silver-Voiced Nightingale Form</v>
          </cell>
        </row>
        <row r="1158">
          <cell r="A1158" t="str">
            <v>Harmony in Opposition Stance</v>
          </cell>
          <cell r="B1158" t="str">
            <v>4m, 1wp</v>
          </cell>
          <cell r="C1158" t="str">
            <v>Reflexive</v>
          </cell>
          <cell r="D1158" t="str">
            <v>Terrestrial</v>
          </cell>
          <cell r="E1158" t="str">
            <v>Scene</v>
          </cell>
          <cell r="F1158" t="str">
            <v>Against one enemy, you take no Evasion penalties, gain double-9s to Rush or Disengage, and gain 1i when he gains Initiative.</v>
          </cell>
          <cell r="G1158">
            <v>448</v>
          </cell>
          <cell r="H1158" t="str">
            <v>Silver-Voice Nigh.</v>
          </cell>
          <cell r="I1158">
            <v>5</v>
          </cell>
          <cell r="J1158">
            <v>2</v>
          </cell>
          <cell r="L1158" t="str">
            <v>Hearing the Heart's Song</v>
          </cell>
        </row>
        <row r="1159">
          <cell r="A1159" t="str">
            <v>Haunting Heart-Rending Melody</v>
          </cell>
          <cell r="B1159" t="str">
            <v>1m, 1wp</v>
          </cell>
          <cell r="C1159" t="str">
            <v>Simple</v>
          </cell>
          <cell r="D1159" t="str">
            <v>Terrestrial</v>
          </cell>
          <cell r="E1159" t="str">
            <v>Instant</v>
          </cell>
          <cell r="F1159" t="str">
            <v>Make a Performance roll vs. all enemies within earshot; those overcome must pay 1wp or take -3 Defense from despair.</v>
          </cell>
          <cell r="G1159">
            <v>448</v>
          </cell>
          <cell r="H1159" t="str">
            <v>Silver-Voice Nigh.</v>
          </cell>
          <cell r="I1159">
            <v>4</v>
          </cell>
          <cell r="J1159">
            <v>2</v>
          </cell>
          <cell r="L1159" t="str">
            <v>Silver-Voiced Nightingale Form</v>
          </cell>
        </row>
        <row r="1160">
          <cell r="A1160" t="str">
            <v>Resounding Songbird's Cry</v>
          </cell>
          <cell r="B1160" t="str">
            <v>3m, 2i</v>
          </cell>
          <cell r="C1160" t="str">
            <v>Simple</v>
          </cell>
          <cell r="D1160" t="str">
            <v>Terrestrial</v>
          </cell>
          <cell r="E1160" t="str">
            <v>Instant</v>
          </cell>
          <cell r="F1160" t="str">
            <v>All enemies in short range are hit by a sonic environmental attack; all who fail to resist can be hit by an extra-accurate Withering kiai the next turn.</v>
          </cell>
          <cell r="G1160">
            <v>449</v>
          </cell>
          <cell r="H1160" t="str">
            <v>Silver-Voice Nigh.</v>
          </cell>
          <cell r="I1160">
            <v>5</v>
          </cell>
          <cell r="J1160">
            <v>3</v>
          </cell>
          <cell r="L1160" t="str">
            <v>Haunting Heart-Rending Melody</v>
          </cell>
        </row>
        <row r="1161">
          <cell r="A1161" t="str">
            <v>Flashing Blade Harmony</v>
          </cell>
          <cell r="B1161" t="str">
            <v>4m</v>
          </cell>
          <cell r="C1161" t="str">
            <v>Reflexive</v>
          </cell>
          <cell r="D1161" t="str">
            <v>Dual, Mastery</v>
          </cell>
          <cell r="E1161" t="str">
            <v>Instant</v>
          </cell>
          <cell r="F1161" t="str">
            <v>An ally's attacks gain double-10s (Decisive) or double-9s (Withering) on damage. Bonus damage if you then attack the same target with your kiai.</v>
          </cell>
          <cell r="G1161">
            <v>449</v>
          </cell>
          <cell r="H1161" t="str">
            <v>Silver-Voice Nigh.</v>
          </cell>
          <cell r="I1161">
            <v>4</v>
          </cell>
          <cell r="J1161">
            <v>2</v>
          </cell>
          <cell r="L1161" t="str">
            <v>Silver-Voiced Nightingale Form</v>
          </cell>
        </row>
        <row r="1162">
          <cell r="A1162" t="str">
            <v>Aria of Victory</v>
          </cell>
          <cell r="B1162" t="str">
            <v>8m, 1wp</v>
          </cell>
          <cell r="C1162" t="str">
            <v>Simple</v>
          </cell>
          <cell r="D1162" t="str">
            <v>Perilous, Terrestrial</v>
          </cell>
          <cell r="E1162" t="str">
            <v>Scene</v>
          </cell>
          <cell r="F1162" t="str">
            <v>You and all allies gain 1 WP each turn, which cannot be banked or spent on Charms. Wow!</v>
          </cell>
          <cell r="G1162">
            <v>449</v>
          </cell>
          <cell r="H1162" t="str">
            <v>Silver-Voice Nigh.</v>
          </cell>
          <cell r="I1162">
            <v>5</v>
          </cell>
          <cell r="J1162">
            <v>3</v>
          </cell>
          <cell r="L1162" t="str">
            <v>Flashing Blae Harmony</v>
          </cell>
        </row>
        <row r="1163">
          <cell r="A1163" t="str">
            <v>Shattering Discord Cacophony</v>
          </cell>
          <cell r="B1163" t="str">
            <v>10m, 1wp</v>
          </cell>
          <cell r="C1163" t="str">
            <v>Simple</v>
          </cell>
          <cell r="D1163" t="str">
            <v>Decisive-only, Mastery, Terrestrial</v>
          </cell>
          <cell r="E1163" t="str">
            <v>Until the enemy's next turn</v>
          </cell>
          <cell r="F1163" t="str">
            <v>Make a kiai gambit on the target. Each success delays his turn by 1 tick and adds 1i to the damage of all Decisives made on him until his next turn.</v>
          </cell>
          <cell r="G1163">
            <v>450</v>
          </cell>
          <cell r="H1163" t="str">
            <v>Silver-Voice Nigh.</v>
          </cell>
          <cell r="I1163">
            <v>5</v>
          </cell>
          <cell r="J1163">
            <v>3</v>
          </cell>
          <cell r="L1163" t="str">
            <v>Aria of Victory, Harmony in Opposition Stance, Resounding Songbird's Cry</v>
          </cell>
        </row>
        <row r="1164">
          <cell r="A1164" t="str">
            <v>Blossom of Inevitable Demise</v>
          </cell>
          <cell r="B1164" t="str">
            <v>3m</v>
          </cell>
          <cell r="C1164" t="str">
            <v>Supplemental</v>
          </cell>
          <cell r="D1164" t="str">
            <v>Dual</v>
          </cell>
          <cell r="E1164" t="str">
            <v>Instant</v>
          </cell>
          <cell r="F1164" t="str">
            <v>Double-10s on Decisive damage. Use firewands out to medium range.</v>
          </cell>
          <cell r="G1164">
            <v>450</v>
          </cell>
          <cell r="H1164" t="str">
            <v>Righteous Devil</v>
          </cell>
          <cell r="I1164">
            <v>3</v>
          </cell>
          <cell r="J1164">
            <v>1</v>
          </cell>
          <cell r="L1164" t="str">
            <v/>
          </cell>
        </row>
        <row r="1165">
          <cell r="A1165" t="str">
            <v>Cloud of Ebon Devils</v>
          </cell>
          <cell r="B1165" t="str">
            <v>2m</v>
          </cell>
          <cell r="C1165" t="str">
            <v>Supplemental</v>
          </cell>
          <cell r="D1165" t="str">
            <v>Mastery</v>
          </cell>
          <cell r="E1165" t="str">
            <v>Instant</v>
          </cell>
          <cell r="F1165" t="str">
            <v>Your Aim actions also allow you to reload your weapon.</v>
          </cell>
          <cell r="G1165">
            <v>450</v>
          </cell>
          <cell r="H1165" t="str">
            <v>Righteous Devil</v>
          </cell>
          <cell r="I1165">
            <v>2</v>
          </cell>
          <cell r="J1165">
            <v>1</v>
          </cell>
          <cell r="L1165" t="str">
            <v/>
          </cell>
        </row>
        <row r="1166">
          <cell r="A1166" t="str">
            <v>Kiss of the Sun Concentration</v>
          </cell>
          <cell r="B1166" t="str">
            <v>3m</v>
          </cell>
          <cell r="C1166" t="str">
            <v>Supplemental</v>
          </cell>
          <cell r="D1166" t="str">
            <v>Dual, Mastery</v>
          </cell>
          <cell r="E1166" t="str">
            <v>Instant</v>
          </cell>
          <cell r="F1166" t="str">
            <v>Add your Aim dice to a Withering attack's damage, or one die to a Decisive's damage.</v>
          </cell>
          <cell r="G1166">
            <v>450</v>
          </cell>
          <cell r="H1166" t="str">
            <v>Righteous Devil</v>
          </cell>
          <cell r="I1166">
            <v>2</v>
          </cell>
          <cell r="J1166">
            <v>1</v>
          </cell>
          <cell r="L1166" t="str">
            <v/>
          </cell>
        </row>
        <row r="1167">
          <cell r="A1167" t="str">
            <v>Righteous Devil Form</v>
          </cell>
          <cell r="B1167" t="str">
            <v>5m</v>
          </cell>
          <cell r="C1167" t="str">
            <v>Simple</v>
          </cell>
          <cell r="D1167" t="str">
            <v>Form</v>
          </cell>
          <cell r="E1167" t="str">
            <v>Scene</v>
          </cell>
          <cell r="F1167" t="str">
            <v>Form. Intimidate all enemies; anyone affected takes a penalty to run or hide. Reflexively Aim at anyone affected. Your firewand is a melee weapon.</v>
          </cell>
          <cell r="G1167">
            <v>451</v>
          </cell>
          <cell r="H1167" t="str">
            <v>Righteous Devil</v>
          </cell>
          <cell r="I1167">
            <v>3</v>
          </cell>
          <cell r="J1167">
            <v>2</v>
          </cell>
          <cell r="L1167" t="str">
            <v>Blossom of Inevitable Demise, Cloud of Ebon Devils, Kiss of the Sun Concentration</v>
          </cell>
        </row>
        <row r="1168">
          <cell r="A1168" t="str">
            <v>Azure Abacus Meditation</v>
          </cell>
          <cell r="B1168" t="str">
            <v>4m, 1wp</v>
          </cell>
          <cell r="C1168" t="str">
            <v>Supplemental</v>
          </cell>
          <cell r="D1168" t="str">
            <v>Terrestrial, Withering-only</v>
          </cell>
          <cell r="E1168" t="str">
            <v>Instant</v>
          </cell>
          <cell r="F1168" t="str">
            <v>Remove some or all of the target's soak, depending on how much cover he has.</v>
          </cell>
          <cell r="G1168">
            <v>451</v>
          </cell>
          <cell r="H1168" t="str">
            <v>Righteous Devil</v>
          </cell>
          <cell r="I1168">
            <v>5</v>
          </cell>
          <cell r="J1168">
            <v>2</v>
          </cell>
          <cell r="L1168" t="str">
            <v>Righteous Devil Form</v>
          </cell>
        </row>
        <row r="1169">
          <cell r="A1169" t="str">
            <v>Burning Judgment Halo</v>
          </cell>
          <cell r="B1169" t="str">
            <v>5m, 4i</v>
          </cell>
          <cell r="C1169" t="str">
            <v>Simple</v>
          </cell>
          <cell r="D1169" t="str">
            <v>Perilous, Terrestrial</v>
          </cell>
          <cell r="E1169" t="str">
            <v>Instant</v>
          </cell>
          <cell r="F1169" t="str">
            <v>Everyone at close range is treated as standing in a bonfire.</v>
          </cell>
          <cell r="G1169">
            <v>451</v>
          </cell>
          <cell r="H1169" t="str">
            <v>Righteous Devil</v>
          </cell>
          <cell r="I1169">
            <v>4</v>
          </cell>
          <cell r="J1169">
            <v>3</v>
          </cell>
          <cell r="L1169" t="str">
            <v>Righteous Devil Form</v>
          </cell>
        </row>
        <row r="1170">
          <cell r="A1170" t="str">
            <v>Phoenix Flies on Golden Wings</v>
          </cell>
          <cell r="B1170" t="str">
            <v>3m</v>
          </cell>
          <cell r="C1170" t="str">
            <v>Supplemental</v>
          </cell>
          <cell r="D1170" t="str">
            <v>Dual</v>
          </cell>
          <cell r="E1170" t="str">
            <v>Instant</v>
          </cell>
          <cell r="F1170" t="str">
            <v>Cheap Withering or Decisive damage booster.</v>
          </cell>
          <cell r="G1170">
            <v>452</v>
          </cell>
          <cell r="H1170" t="str">
            <v>Righteous Devil</v>
          </cell>
          <cell r="I1170">
            <v>4</v>
          </cell>
          <cell r="J1170">
            <v>2</v>
          </cell>
          <cell r="L1170" t="str">
            <v>Righteous Devil Form</v>
          </cell>
        </row>
        <row r="1171">
          <cell r="A1171" t="str">
            <v>Dancing Devil Trigger Finger</v>
          </cell>
          <cell r="B1171" t="str">
            <v>10m, 3i, 1wp</v>
          </cell>
          <cell r="C1171" t="str">
            <v>Simple</v>
          </cell>
          <cell r="D1171" t="str">
            <v>Decisive-only, Perilous, Terrestrial</v>
          </cell>
          <cell r="E1171" t="str">
            <v>Instant</v>
          </cell>
          <cell r="F1171" t="str">
            <v>Hit up to 6 enemies in a 90-degree arc, doing full Decisive damage to each(!).</v>
          </cell>
          <cell r="G1171">
            <v>452</v>
          </cell>
          <cell r="H1171" t="str">
            <v>Righteous Devil</v>
          </cell>
          <cell r="I1171">
            <v>5</v>
          </cell>
          <cell r="J1171">
            <v>3</v>
          </cell>
          <cell r="L1171" t="str">
            <v>Phoenix Flies on Golden Wings</v>
          </cell>
        </row>
        <row r="1172">
          <cell r="A1172" t="str">
            <v>Caress of 1,000 Hells</v>
          </cell>
          <cell r="B1172" t="str">
            <v>6m, 1wp</v>
          </cell>
          <cell r="C1172" t="str">
            <v>Supplemental</v>
          </cell>
          <cell r="D1172" t="str">
            <v>Aggravated, Decisive-only, Terrestrial</v>
          </cell>
          <cell r="E1172" t="str">
            <v>Instant</v>
          </cell>
          <cell r="F1172" t="str">
            <v>Target repents of his wicked deeds or takes [Essence]A levels of damage.</v>
          </cell>
          <cell r="G1172">
            <v>452</v>
          </cell>
          <cell r="H1172" t="str">
            <v>Righteous Devil</v>
          </cell>
          <cell r="I1172">
            <v>5</v>
          </cell>
          <cell r="J1172">
            <v>3</v>
          </cell>
          <cell r="L1172" t="str">
            <v>Azure Abaccus Meditation, Burning Judgment Halo, Dancing Devil Trigger Finger</v>
          </cell>
        </row>
        <row r="1173">
          <cell r="A1173" t="str">
            <v>Open Palm Caress</v>
          </cell>
          <cell r="B1173" t="str">
            <v>4m</v>
          </cell>
          <cell r="C1173" t="str">
            <v>Supplemental</v>
          </cell>
          <cell r="D1173" t="str">
            <v>Mastery</v>
          </cell>
          <cell r="E1173" t="str">
            <v>Instant</v>
          </cell>
          <cell r="F1173" t="str">
            <v>If anyone beats you at Join Battle, he is perceived as starting the fight – both by others and by himself, unless he beats your Guile.</v>
          </cell>
          <cell r="G1173">
            <v>453</v>
          </cell>
          <cell r="H1173" t="str">
            <v>Black Claw</v>
          </cell>
          <cell r="I1173">
            <v>2</v>
          </cell>
          <cell r="J1173">
            <v>1</v>
          </cell>
          <cell r="L1173" t="str">
            <v/>
          </cell>
        </row>
        <row r="1174">
          <cell r="A1174" t="str">
            <v>Torn Lotus Defense</v>
          </cell>
          <cell r="B1174" t="str">
            <v>5m</v>
          </cell>
          <cell r="C1174" t="str">
            <v>Reflexive</v>
          </cell>
          <cell r="D1174" t="str">
            <v>Counterattack, Mastery, Terrestrial, Uniform</v>
          </cell>
          <cell r="E1174" t="str">
            <v>Instant</v>
          </cell>
          <cell r="F1174" t="str">
            <v>When attacked, counterattack socially to create positive Ties to yourself and steal Initiative. With the form active, also affects bystanders.</v>
          </cell>
          <cell r="G1174">
            <v>453</v>
          </cell>
          <cell r="H1174" t="str">
            <v>Black Claw</v>
          </cell>
          <cell r="I1174">
            <v>3</v>
          </cell>
          <cell r="J1174">
            <v>1</v>
          </cell>
          <cell r="L1174" t="str">
            <v/>
          </cell>
        </row>
        <row r="1175">
          <cell r="A1175" t="str">
            <v>Flexing the Emerald Claw</v>
          </cell>
          <cell r="B1175" t="str">
            <v>5m</v>
          </cell>
          <cell r="C1175" t="str">
            <v>Supplemental</v>
          </cell>
          <cell r="D1175" t="str">
            <v>Decisive-only</v>
          </cell>
          <cell r="E1175" t="str">
            <v>Instant</v>
          </cell>
          <cell r="F1175" t="str">
            <v>Poison your enemy with a long-lasting Initiative-draining venom. Gain the Initiative it drains.</v>
          </cell>
          <cell r="G1175">
            <v>454</v>
          </cell>
          <cell r="H1175" t="str">
            <v>Black Claw</v>
          </cell>
          <cell r="I1175">
            <v>3</v>
          </cell>
          <cell r="J1175">
            <v>1</v>
          </cell>
          <cell r="L1175" t="str">
            <v>Open Palm Caress, Torn Lotus Defense</v>
          </cell>
        </row>
        <row r="1176">
          <cell r="A1176" t="str">
            <v>Black Claw Form</v>
          </cell>
          <cell r="B1176" t="str">
            <v>6m</v>
          </cell>
          <cell r="C1176" t="str">
            <v>Simple</v>
          </cell>
          <cell r="D1176" t="str">
            <v>Form</v>
          </cell>
          <cell r="E1176" t="str">
            <v>Scene</v>
          </cell>
          <cell r="F1176" t="str">
            <v>Form. +1 Evasion; disengage more easily and at lower cost. Penalize enemy defenses if they have positive Ties to you.</v>
          </cell>
          <cell r="G1176">
            <v>454</v>
          </cell>
          <cell r="H1176" t="str">
            <v>Black Claw</v>
          </cell>
          <cell r="I1176">
            <v>4</v>
          </cell>
          <cell r="J1176">
            <v>1</v>
          </cell>
          <cell r="L1176" t="str">
            <v>Flexing the Emerald Claw</v>
          </cell>
        </row>
        <row r="1177">
          <cell r="A1177" t="str">
            <v>Doe Eyes Defense</v>
          </cell>
          <cell r="B1177" t="str">
            <v>4m, 1i</v>
          </cell>
          <cell r="C1177" t="str">
            <v>Reflexive</v>
          </cell>
          <cell r="D1177" t="str">
            <v>Mastery, Terrestrial, Uniform</v>
          </cell>
          <cell r="E1177" t="str">
            <v>Instant</v>
          </cell>
          <cell r="F1177" t="str">
            <v>An attack on you loses (Guile + positive Tie strength) dice.</v>
          </cell>
          <cell r="G1177">
            <v>455</v>
          </cell>
          <cell r="H1177" t="str">
            <v>Black Claw</v>
          </cell>
          <cell r="I1177">
            <v>5</v>
          </cell>
          <cell r="J1177">
            <v>2</v>
          </cell>
          <cell r="L1177" t="str">
            <v>Black Claw Form</v>
          </cell>
        </row>
        <row r="1178">
          <cell r="A1178" t="str">
            <v>Storm-Calming Embrace</v>
          </cell>
          <cell r="B1178" t="str">
            <v>2m, 1wp</v>
          </cell>
          <cell r="C1178" t="str">
            <v>Reflexive</v>
          </cell>
          <cell r="D1178" t="str">
            <v>Decisive-only, Mastery</v>
          </cell>
          <cell r="E1178" t="str">
            <v>Until released</v>
          </cell>
          <cell r="F1178" t="str">
            <v>Grab and hold an enemy without savaging him. If he is poisoned, turns of grappling don't count against the poison's duration.</v>
          </cell>
          <cell r="G1178">
            <v>455</v>
          </cell>
          <cell r="H1178" t="str">
            <v>Black Claw</v>
          </cell>
          <cell r="I1178">
            <v>4</v>
          </cell>
          <cell r="J1178">
            <v>2</v>
          </cell>
          <cell r="L1178" t="str">
            <v>Black Claw Form</v>
          </cell>
        </row>
        <row r="1179">
          <cell r="A1179" t="str">
            <v>Table-Turning Reversal</v>
          </cell>
          <cell r="B1179" t="str">
            <v>6m</v>
          </cell>
          <cell r="C1179" t="str">
            <v>Reflexive</v>
          </cell>
          <cell r="D1179" t="str">
            <v>Counterattack, Decisive-only</v>
          </cell>
          <cell r="E1179" t="str">
            <v>Instant</v>
          </cell>
          <cell r="F1179" t="str">
            <v>Counterattack with a Disarm gambit, stealing your enemy's weapon. It is a Black Claw style weapon as long as you carry it.</v>
          </cell>
          <cell r="G1179">
            <v>455</v>
          </cell>
          <cell r="H1179" t="str">
            <v>Black Claw</v>
          </cell>
          <cell r="I1179">
            <v>4</v>
          </cell>
          <cell r="J1179">
            <v>2</v>
          </cell>
          <cell r="L1179" t="str">
            <v>Black Claw Form</v>
          </cell>
        </row>
        <row r="1180">
          <cell r="A1180" t="str">
            <v>Outrage-Kindling Cry</v>
          </cell>
          <cell r="B1180" t="str">
            <v>10m, 1wp</v>
          </cell>
          <cell r="C1180" t="str">
            <v>Reflexive</v>
          </cell>
          <cell r="D1180" t="str">
            <v>Counterattack, Terrestrial</v>
          </cell>
          <cell r="E1180" t="str">
            <v>Instant</v>
          </cell>
          <cell r="F1180" t="str">
            <v>When attacked Decisively, counterattack with social influence against everyone in earshot, subtracting your wound penalties from Resolves. Anyone affected turns on the attacker – violently, with appropriate Ties to you.</v>
          </cell>
          <cell r="G1180">
            <v>455</v>
          </cell>
          <cell r="H1180" t="str">
            <v>Black Claw</v>
          </cell>
          <cell r="I1180">
            <v>5</v>
          </cell>
          <cell r="J1180">
            <v>3</v>
          </cell>
          <cell r="L1180" t="str">
            <v>Doe Eyes Defense, Storm-Calming Embrace, Table-Turning Reversal</v>
          </cell>
        </row>
        <row r="1181">
          <cell r="A1181" t="str">
            <v>Heart-Ripping Claw</v>
          </cell>
          <cell r="B1181" t="str">
            <v>10m, 1wp</v>
          </cell>
          <cell r="C1181" t="str">
            <v>Simple</v>
          </cell>
          <cell r="D1181" t="str">
            <v>Aggravated, Decisive-only,</v>
          </cell>
          <cell r="E1181" t="str">
            <v>Mastery,Terrestrial Instant</v>
          </cell>
          <cell r="F1181" t="str">
            <v>Rip out your enemy's heart. Double damage if he likes you; triple damage if he loves you.</v>
          </cell>
          <cell r="G1181">
            <v>456</v>
          </cell>
          <cell r="H1181" t="str">
            <v>Black Claw</v>
          </cell>
          <cell r="I1181">
            <v>5</v>
          </cell>
          <cell r="J1181">
            <v>3</v>
          </cell>
          <cell r="L1181" t="str">
            <v>Outrage-Kindling Cry</v>
          </cell>
        </row>
        <row r="1182">
          <cell r="A1182" t="str">
            <v>Demure Carp Feint</v>
          </cell>
          <cell r="B1182" t="str">
            <v>3m</v>
          </cell>
          <cell r="C1182" t="str">
            <v>Reflexive</v>
          </cell>
          <cell r="D1182" t="str">
            <v>Mastery, Uniform</v>
          </cell>
          <cell r="E1182" t="str">
            <v>Instant</v>
          </cell>
          <cell r="F1182" t="str">
            <v>+1 Evasion, or +1 success to Disengage. +2 if your Appearance is higher than their Resolve. +1i if you succeed.</v>
          </cell>
          <cell r="G1182">
            <v>456</v>
          </cell>
          <cell r="H1182" t="str">
            <v>Dreaming Pearl</v>
          </cell>
          <cell r="I1182">
            <v>3</v>
          </cell>
          <cell r="J1182">
            <v>1</v>
          </cell>
          <cell r="L1182" t="str">
            <v/>
          </cell>
        </row>
        <row r="1183">
          <cell r="A1183" t="str">
            <v>Elegant Weapon Repertoire</v>
          </cell>
          <cell r="B1183" t="str">
            <v>3m</v>
          </cell>
          <cell r="C1183" t="str">
            <v>Supplemental</v>
          </cell>
          <cell r="D1183" t="str">
            <v>Dual, Mastery</v>
          </cell>
          <cell r="E1183" t="str">
            <v>Instant</v>
          </cell>
          <cell r="F1183" t="str">
            <v>Add weapon's accuracy Withering damage, or treat a mundane object as a light weapon.</v>
          </cell>
          <cell r="G1183">
            <v>457</v>
          </cell>
          <cell r="H1183" t="str">
            <v>Dreaming Pearl</v>
          </cell>
          <cell r="I1183">
            <v>3</v>
          </cell>
          <cell r="J1183">
            <v>1</v>
          </cell>
          <cell r="L1183" t="str">
            <v/>
          </cell>
        </row>
        <row r="1184">
          <cell r="A1184" t="str">
            <v>Pearlescent Filigree Defense</v>
          </cell>
          <cell r="B1184" t="str">
            <v>1m</v>
          </cell>
          <cell r="C1184" t="str">
            <v>Reflexive</v>
          </cell>
          <cell r="D1184" t="str">
            <v>Mastery</v>
          </cell>
          <cell r="E1184" t="str">
            <v>Scene</v>
          </cell>
          <cell r="F1184" t="str">
            <v>Your clothes are light armor. Spend motes for temporary bonus soak.</v>
          </cell>
          <cell r="G1184">
            <v>457</v>
          </cell>
          <cell r="H1184" t="str">
            <v>Dreaming Pearl</v>
          </cell>
          <cell r="I1184">
            <v>2</v>
          </cell>
          <cell r="J1184">
            <v>1</v>
          </cell>
          <cell r="L1184" t="str">
            <v/>
          </cell>
        </row>
        <row r="1185">
          <cell r="A1185" t="str">
            <v>Dreaming Pearl Courtesan Form</v>
          </cell>
          <cell r="B1185" t="str">
            <v>8m</v>
          </cell>
          <cell r="C1185" t="str">
            <v>Simple</v>
          </cell>
          <cell r="D1185" t="str">
            <v>Form</v>
          </cell>
          <cell r="E1185" t="str">
            <v>Scene</v>
          </cell>
          <cell r="F1185" t="str">
            <v>Form. EWR and PFD grant artifact weapons or armor. Make attacks from Short range.</v>
          </cell>
          <cell r="G1185">
            <v>457</v>
          </cell>
          <cell r="H1185" t="str">
            <v>Dreaming Pearl</v>
          </cell>
          <cell r="I1185">
            <v>4</v>
          </cell>
          <cell r="J1185">
            <v>2</v>
          </cell>
          <cell r="L1185" t="str">
            <v>Demure Carp Feint, Elegant Weapon Repertoire, Pearlescent Filligree Defense</v>
          </cell>
        </row>
        <row r="1186">
          <cell r="A1186" t="str">
            <v>Flurry of August Leaves</v>
          </cell>
          <cell r="B1186" t="str">
            <v>3m, 1wp</v>
          </cell>
          <cell r="C1186" t="str">
            <v>Supplemental</v>
          </cell>
          <cell r="D1186" t="str">
            <v>Decisive-only</v>
          </cell>
          <cell r="E1186" t="str">
            <v>Instant</v>
          </cell>
          <cell r="F1186" t="str">
            <v>Your weapon tags are more effective than normal.</v>
          </cell>
          <cell r="G1186">
            <v>457</v>
          </cell>
          <cell r="H1186" t="str">
            <v>Dreaming Pearl</v>
          </cell>
          <cell r="I1186">
            <v>4</v>
          </cell>
          <cell r="J1186">
            <v>2</v>
          </cell>
          <cell r="L1186" t="str">
            <v>Dreaming Pearl Courtesan Form</v>
          </cell>
        </row>
        <row r="1187">
          <cell r="A1187" t="str">
            <v>Vindictive Concubine's Pillow Book</v>
          </cell>
          <cell r="B1187" t="str">
            <v>7m</v>
          </cell>
          <cell r="C1187" t="str">
            <v>Reflexive</v>
          </cell>
          <cell r="D1187" t="str">
            <v>Decisive-only, Terrestrial</v>
          </cell>
          <cell r="E1187" t="str">
            <v>Instant</v>
          </cell>
          <cell r="F1187" t="str">
            <v>Decisive damage roll gains anywhere from double-10s to double-7s, depending on how many triggers are satisfied. Activated after attack succeeds.</v>
          </cell>
          <cell r="G1187">
            <v>458</v>
          </cell>
          <cell r="H1187" t="str">
            <v>Dreaming Pearl</v>
          </cell>
          <cell r="I1187">
            <v>5</v>
          </cell>
          <cell r="J1187">
            <v>3</v>
          </cell>
          <cell r="L1187" t="str">
            <v>Flurry of August Leaves</v>
          </cell>
        </row>
        <row r="1188">
          <cell r="A1188" t="str">
            <v>Fragrant Petal Fascination Kata</v>
          </cell>
          <cell r="B1188" t="str">
            <v>4m</v>
          </cell>
          <cell r="C1188" t="str">
            <v>Supplemental</v>
          </cell>
          <cell r="D1188" t="str">
            <v>None</v>
          </cell>
          <cell r="E1188" t="str">
            <v>Instant</v>
          </cell>
          <cell r="F1188" t="str">
            <v>Bonus successes to entice your enemy. Steal 1i in combat, if you succeed. Triggers VCP.</v>
          </cell>
          <cell r="G1188">
            <v>458</v>
          </cell>
          <cell r="H1188" t="str">
            <v>Dreaming Pearl</v>
          </cell>
          <cell r="I1188">
            <v>4</v>
          </cell>
          <cell r="J1188">
            <v>2</v>
          </cell>
          <cell r="L1188" t="str">
            <v>Dreaming Pearl Courtesan Form</v>
          </cell>
        </row>
        <row r="1189">
          <cell r="A1189" t="str">
            <v>Seven Storms Escape Prana</v>
          </cell>
          <cell r="B1189" t="str">
            <v>4m, 2i</v>
          </cell>
          <cell r="C1189" t="str">
            <v>Reflexive</v>
          </cell>
          <cell r="D1189" t="str">
            <v>Mastery</v>
          </cell>
          <cell r="E1189" t="str">
            <v>Instant</v>
          </cell>
          <cell r="F1189" t="str">
            <v>–(Appearance) to attempts to Rush, stop a Disengage, or control a grapple. Triggers VCP.</v>
          </cell>
          <cell r="G1189">
            <v>458</v>
          </cell>
          <cell r="H1189" t="str">
            <v>Dreaming Pearl</v>
          </cell>
          <cell r="I1189">
            <v>4</v>
          </cell>
          <cell r="J1189">
            <v>2</v>
          </cell>
          <cell r="L1189" t="str">
            <v>Fragrant Petal Fascination kata</v>
          </cell>
        </row>
        <row r="1190">
          <cell r="A1190" t="str">
            <v>Invoking the Chimera's Coils</v>
          </cell>
          <cell r="B1190" t="str">
            <v>- (+8m, 1wp)</v>
          </cell>
          <cell r="C1190" t="str">
            <v>Permanent</v>
          </cell>
          <cell r="D1190" t="str">
            <v>Mastery, Terrestrial</v>
          </cell>
          <cell r="E1190" t="str">
            <v>Permanent</v>
          </cell>
          <cell r="F1190" t="str">
            <v>Turn into a sort of deer-giraffe-gazelle-carp thing. Yes, really. Fly. Enhance all other Charms of this style in substantial ways. Fade from reality if you take any damage to your -4 level. Yes, this means you're dead.</v>
          </cell>
          <cell r="G1190">
            <v>458</v>
          </cell>
          <cell r="H1190" t="str">
            <v>Dreaming Pearl</v>
          </cell>
          <cell r="I1190">
            <v>5</v>
          </cell>
          <cell r="J1190">
            <v>3</v>
          </cell>
          <cell r="L1190" t="str">
            <v>Seven Storms Escape Prana, Vindicctive Concubine's Pillow Book</v>
          </cell>
        </row>
        <row r="1191">
          <cell r="A1191" t="str">
            <v>Naked Fang Draw</v>
          </cell>
          <cell r="B1191" t="str">
            <v>5m</v>
          </cell>
          <cell r="C1191" t="str">
            <v>Supplemental</v>
          </cell>
          <cell r="D1191" t="str">
            <v>None</v>
          </cell>
          <cell r="E1191" t="str">
            <v>Instant</v>
          </cell>
          <cell r="F1191" t="str">
            <v>+(2 or Essence) successes to a Join Battle roll. You can move Initiative to Charge. +1 Charge if you rolled highest.</v>
          </cell>
          <cell r="G1191">
            <v>461</v>
          </cell>
          <cell r="H1191" t="str">
            <v>Steel Devil</v>
          </cell>
          <cell r="I1191">
            <v>2</v>
          </cell>
          <cell r="J1191">
            <v>1</v>
          </cell>
          <cell r="L1191" t="str">
            <v/>
          </cell>
        </row>
        <row r="1192">
          <cell r="A1192" t="str">
            <v>Double Attack Technique</v>
          </cell>
          <cell r="B1192" t="str">
            <v>3m</v>
          </cell>
          <cell r="C1192" t="str">
            <v>Simple</v>
          </cell>
          <cell r="D1192" t="str">
            <v>Terrestrial, Withering-only</v>
          </cell>
          <cell r="E1192" t="str">
            <v>Instant</v>
          </cell>
          <cell r="F1192" t="str">
            <v>Make a Withering attack. If you roll enough extra successes to hit the target again, add (Dex + Charge/2) to damage.</v>
          </cell>
          <cell r="G1192">
            <v>461</v>
          </cell>
          <cell r="H1192" t="str">
            <v>Steel Devil</v>
          </cell>
          <cell r="I1192">
            <v>3</v>
          </cell>
          <cell r="J1192">
            <v>1</v>
          </cell>
          <cell r="L1192" t="str">
            <v>Naked Fang Draw</v>
          </cell>
        </row>
        <row r="1193">
          <cell r="A1193" t="str">
            <v>Triple Attack Technique</v>
          </cell>
          <cell r="B1193" t="str">
            <v>-</v>
          </cell>
          <cell r="C1193" t="str">
            <v>Permanent</v>
          </cell>
          <cell r="D1193" t="str">
            <v>Mastery, Terrestrial, Withering-only</v>
          </cell>
          <cell r="E1193" t="str">
            <v>Permanent</v>
          </cell>
          <cell r="F1193" t="str">
            <v>When using DAT, if you roll enough successes to hit the target a third time, increase bonus damage to (Dex + Charge).</v>
          </cell>
          <cell r="G1193">
            <v>462</v>
          </cell>
          <cell r="H1193" t="str">
            <v>Steel Devil</v>
          </cell>
          <cell r="I1193">
            <v>5</v>
          </cell>
          <cell r="J1193">
            <v>3</v>
          </cell>
          <cell r="L1193" t="str">
            <v>Double Attack Technique</v>
          </cell>
        </row>
        <row r="1194">
          <cell r="A1194" t="str">
            <v>Steel Devil Strike</v>
          </cell>
          <cell r="B1194" t="str">
            <v>5m, 1wp</v>
          </cell>
          <cell r="C1194" t="str">
            <v>Reflexive</v>
          </cell>
          <cell r="D1194" t="str">
            <v>Decisive-only, Mastery</v>
          </cell>
          <cell r="E1194" t="str">
            <v>Instant</v>
          </cell>
          <cell r="F1194" t="str">
            <v>After using DAT or TAT to deal significant damage, make a reflexive Decisive with bonus successes, spending only the Initiative you collected by using DAT or TAT.</v>
          </cell>
          <cell r="G1194">
            <v>462</v>
          </cell>
          <cell r="H1194" t="str">
            <v>Steel Devil</v>
          </cell>
          <cell r="I1194">
            <v>4</v>
          </cell>
          <cell r="J1194">
            <v>1</v>
          </cell>
          <cell r="L1194" t="str">
            <v>Double Attack Technique</v>
          </cell>
        </row>
        <row r="1195">
          <cell r="A1195" t="str">
            <v>Steel Devil Form</v>
          </cell>
          <cell r="B1195" t="str">
            <v>7m</v>
          </cell>
          <cell r="C1195" t="str">
            <v>Simple</v>
          </cell>
          <cell r="D1195" t="str">
            <v>Form</v>
          </cell>
          <cell r="E1195" t="str">
            <v>Scene</v>
          </cell>
          <cell r="F1195" t="str">
            <v>Form. +2 to your Charge capacity. +1 to your Charge capacity per unique opponent you Crash. No penalties to your off-hand attack. DAT and SDS are cheaper.</v>
          </cell>
          <cell r="G1195">
            <v>462</v>
          </cell>
          <cell r="H1195" t="str">
            <v>Steel Devil</v>
          </cell>
          <cell r="I1195">
            <v>5</v>
          </cell>
          <cell r="J1195">
            <v>1</v>
          </cell>
          <cell r="L1195" t="str">
            <v>Steel Devil Strike</v>
          </cell>
        </row>
        <row r="1196">
          <cell r="A1196" t="str">
            <v>Seconds Between Strife</v>
          </cell>
          <cell r="B1196" t="str">
            <v>4m, 1 charge per success</v>
          </cell>
          <cell r="C1196" t="str">
            <v>Supplemental</v>
          </cell>
          <cell r="D1196" t="str">
            <v>None</v>
          </cell>
          <cell r="E1196" t="str">
            <v>Instant</v>
          </cell>
          <cell r="F1196" t="str">
            <v>+1 success on a Rush per point of Charge spent. If Rush succeeds, Charge is refunded.</v>
          </cell>
          <cell r="G1196">
            <v>462</v>
          </cell>
          <cell r="H1196" t="str">
            <v>Steel Devil</v>
          </cell>
          <cell r="I1196">
            <v>5</v>
          </cell>
          <cell r="J1196">
            <v>3</v>
          </cell>
          <cell r="L1196" t="str">
            <v>Steel Devil Form</v>
          </cell>
        </row>
        <row r="1197">
          <cell r="A1197" t="str">
            <v>Sonic Slash</v>
          </cell>
          <cell r="B1197" t="str">
            <v>5m, 1wp</v>
          </cell>
          <cell r="C1197" t="str">
            <v>Reflexive</v>
          </cell>
          <cell r="D1197" t="str">
            <v>Decisive-only, Terrestrial</v>
          </cell>
          <cell r="E1197" t="str">
            <v>Instant</v>
          </cell>
          <cell r="F1197" t="str">
            <v>After successfully using SBS, if the opponent retreats, make a Decisive that hits all enemies in front out to Medium range, with damage equal to your Charge. Does not expend Charge.</v>
          </cell>
          <cell r="G1197">
            <v>462</v>
          </cell>
          <cell r="H1197" t="str">
            <v>Steel Devil</v>
          </cell>
          <cell r="I1197">
            <v>5</v>
          </cell>
          <cell r="J1197">
            <v>3</v>
          </cell>
          <cell r="L1197" t="str">
            <v>Secconds Between Strife</v>
          </cell>
        </row>
        <row r="1198">
          <cell r="A1198" t="str">
            <v>Dual-Slaying Stance</v>
          </cell>
          <cell r="B1198" t="str">
            <v>5m, 1wp</v>
          </cell>
          <cell r="C1198" t="str">
            <v>Simple</v>
          </cell>
          <cell r="D1198" t="str">
            <v>Form, Terrestrial</v>
          </cell>
          <cell r="E1198" t="str">
            <v>Scene</v>
          </cell>
          <cell r="F1198" t="str">
            <v>Form. +2 Parry. Your Parry cannot drop below 2. If you do not attack on your turn, you may make Decisive counterattacks with a mix of Charge and initiative.</v>
          </cell>
          <cell r="G1198">
            <v>463</v>
          </cell>
          <cell r="H1198" t="str">
            <v>Steel Devil</v>
          </cell>
          <cell r="I1198">
            <v>5</v>
          </cell>
          <cell r="J1198">
            <v>2</v>
          </cell>
          <cell r="L1198" t="str">
            <v>Steel Devil Form</v>
          </cell>
        </row>
        <row r="1199">
          <cell r="A1199" t="str">
            <v>Twin-Blade Defense</v>
          </cell>
          <cell r="B1199" t="str">
            <v>3m, 1 charge per success</v>
          </cell>
          <cell r="C1199" t="str">
            <v>Reflexive</v>
          </cell>
          <cell r="D1199" t="str">
            <v>None</v>
          </cell>
          <cell r="E1199" t="str">
            <v>Instant</v>
          </cell>
          <cell r="F1199" t="str">
            <v>Spend Charge after an attack hits to add extra bonuses to your Parry.</v>
          </cell>
          <cell r="G1199">
            <v>463</v>
          </cell>
          <cell r="H1199" t="str">
            <v>Steel Devil</v>
          </cell>
          <cell r="I1199">
            <v>5</v>
          </cell>
          <cell r="J1199">
            <v>3</v>
          </cell>
          <cell r="L1199" t="str">
            <v>Dual-Slaying Stance</v>
          </cell>
        </row>
        <row r="1200">
          <cell r="A1200" t="str">
            <v>Iron Lotus Unfurling</v>
          </cell>
          <cell r="B1200" t="str">
            <v>5m, 1wp</v>
          </cell>
          <cell r="C1200" t="str">
            <v>Reflexive</v>
          </cell>
          <cell r="D1200" t="str">
            <v>Counterattack, Decisive-only</v>
          </cell>
          <cell r="E1200" t="str">
            <v>Instant</v>
          </cell>
          <cell r="F1200" t="str">
            <v>After using TBD with at least 3 Charge left, reflexively Disarm your enemy. If successful, use Sonic Slash.</v>
          </cell>
          <cell r="G1200">
            <v>464</v>
          </cell>
          <cell r="H1200" t="str">
            <v>Steel Devil</v>
          </cell>
          <cell r="I1200">
            <v>5</v>
          </cell>
          <cell r="J1200">
            <v>3</v>
          </cell>
          <cell r="L1200" t="str">
            <v>Twin-Blade Defense</v>
          </cell>
        </row>
        <row r="1201">
          <cell r="A1201" t="str">
            <v>Empty Mind Strike</v>
          </cell>
          <cell r="B1201" t="str">
            <v>4m, 1wp</v>
          </cell>
          <cell r="C1201" t="str">
            <v>Reflexive</v>
          </cell>
          <cell r="D1201" t="str">
            <v>Decisive-only</v>
          </cell>
          <cell r="E1201" t="str">
            <v>Instant</v>
          </cell>
          <cell r="F1201" t="str">
            <v>As per SDS, but spending Charge instead of Initiative.</v>
          </cell>
          <cell r="G1201">
            <v>464</v>
          </cell>
          <cell r="H1201" t="str">
            <v>Steel Devil</v>
          </cell>
          <cell r="I1201">
            <v>5</v>
          </cell>
          <cell r="J1201">
            <v>2</v>
          </cell>
          <cell r="L1201" t="str">
            <v>Steel Devil Form</v>
          </cell>
        </row>
        <row r="1202">
          <cell r="A1202" t="str">
            <v>Dervish Blade Frenzy</v>
          </cell>
          <cell r="B1202" t="str">
            <v>12m, 1wp</v>
          </cell>
          <cell r="C1202" t="str">
            <v>Reflexive</v>
          </cell>
          <cell r="D1202" t="str">
            <v>Mastery, Withering-only</v>
          </cell>
          <cell r="E1202" t="str">
            <v>Instant</v>
          </cell>
          <cell r="F1202" t="str">
            <v>On using EMS, +1 Charge, and use TAT reflexively with bonus damage. If Solar, this activation of TAT allows a repeated use of SDS or EMS.</v>
          </cell>
          <cell r="G1202">
            <v>464</v>
          </cell>
          <cell r="H1202" t="str">
            <v>Steel Devil</v>
          </cell>
          <cell r="I1202">
            <v>5</v>
          </cell>
          <cell r="J1202">
            <v>3</v>
          </cell>
          <cell r="L1202" t="str">
            <v>Empty Mind Strike</v>
          </cell>
        </row>
        <row r="1203">
          <cell r="A1203" t="str">
            <v>Whirling Guillotine Dance</v>
          </cell>
          <cell r="B1203" t="str">
            <v>10m, 1wp</v>
          </cell>
          <cell r="C1203" t="str">
            <v>Simple</v>
          </cell>
          <cell r="D1203" t="str">
            <v>Form, Mastery</v>
          </cell>
          <cell r="E1203" t="str">
            <v>Scene</v>
          </cell>
          <cell r="F1203" t="str">
            <v>Fuse SDF and DSS.</v>
          </cell>
          <cell r="G1203">
            <v>464</v>
          </cell>
          <cell r="H1203" t="str">
            <v>Steel Devil</v>
          </cell>
          <cell r="I1203">
            <v>5</v>
          </cell>
          <cell r="J1203">
            <v>3</v>
          </cell>
          <cell r="L1203" t="str">
            <v>Dervish Blade Frenzy, Iron Lotus Unfurling, Sonic Slash</v>
          </cell>
        </row>
        <row r="1204">
          <cell r="A1204" t="str">
            <v>Air Dragon's Sight</v>
          </cell>
          <cell r="B1204" t="str">
            <v>1m, 1i</v>
          </cell>
          <cell r="C1204" t="str">
            <v>Reflexive</v>
          </cell>
          <cell r="D1204" t="str">
            <v>Air, Perilous</v>
          </cell>
          <cell r="E1204" t="str">
            <v>Instant</v>
          </cell>
          <cell r="H1204" t="str">
            <v>Air Dragon</v>
          </cell>
          <cell r="I1204">
            <v>2</v>
          </cell>
          <cell r="J1204">
            <v>1</v>
          </cell>
          <cell r="K1204">
            <v>0</v>
          </cell>
        </row>
        <row r="1205">
          <cell r="A1205" t="str">
            <v>Cloud-Treading Method</v>
          </cell>
          <cell r="B1205" t="str">
            <v>5m</v>
          </cell>
          <cell r="C1205" t="str">
            <v>Supplemental</v>
          </cell>
          <cell r="D1205" t="str">
            <v>Air, Mute</v>
          </cell>
          <cell r="E1205" t="str">
            <v>Instant</v>
          </cell>
          <cell r="H1205" t="str">
            <v>Air Dragon</v>
          </cell>
          <cell r="I1205">
            <v>3</v>
          </cell>
          <cell r="J1205">
            <v>1</v>
          </cell>
          <cell r="K1205">
            <v>0</v>
          </cell>
        </row>
        <row r="1206">
          <cell r="A1206" t="str">
            <v>Wind Dragon Speed</v>
          </cell>
          <cell r="B1206" t="str">
            <v>5m</v>
          </cell>
          <cell r="C1206" t="str">
            <v>Reflexive</v>
          </cell>
          <cell r="D1206" t="str">
            <v>Air</v>
          </cell>
          <cell r="E1206" t="str">
            <v>Instant</v>
          </cell>
          <cell r="H1206" t="str">
            <v>Air Dragon</v>
          </cell>
          <cell r="I1206">
            <v>3</v>
          </cell>
          <cell r="J1206">
            <v>2</v>
          </cell>
          <cell r="K1206">
            <v>0</v>
          </cell>
          <cell r="L1206" t="str">
            <v>Cloud-Treading Method</v>
          </cell>
        </row>
        <row r="1207">
          <cell r="A1207" t="str">
            <v>Breath-Seizing Technique</v>
          </cell>
          <cell r="B1207" t="str">
            <v>3m, 2i, 1wp</v>
          </cell>
          <cell r="C1207" t="str">
            <v>Simple</v>
          </cell>
          <cell r="D1207" t="str">
            <v>Air, Decisive-only, Stackable</v>
          </cell>
          <cell r="E1207" t="str">
            <v>Instant</v>
          </cell>
          <cell r="H1207" t="str">
            <v>Air Dragon</v>
          </cell>
          <cell r="I1207">
            <v>4</v>
          </cell>
          <cell r="J1207">
            <v>2</v>
          </cell>
          <cell r="K1207">
            <v>0</v>
          </cell>
          <cell r="L1207" t="str">
            <v>Air Dragon's Sight</v>
          </cell>
        </row>
        <row r="1208">
          <cell r="A1208" t="str">
            <v>Air Dragon Form</v>
          </cell>
          <cell r="B1208" t="str">
            <v>8m</v>
          </cell>
          <cell r="C1208" t="str">
            <v>Simple</v>
          </cell>
          <cell r="D1208" t="str">
            <v>Air, Form, Mute</v>
          </cell>
          <cell r="E1208" t="str">
            <v>One scene</v>
          </cell>
          <cell r="H1208" t="str">
            <v>Air Dragon</v>
          </cell>
          <cell r="I1208">
            <v>4</v>
          </cell>
          <cell r="J1208">
            <v>2</v>
          </cell>
          <cell r="K1208">
            <v>0</v>
          </cell>
          <cell r="L1208" t="str">
            <v>Breath-Seizing Technique, Wind Dragon Speed</v>
          </cell>
        </row>
        <row r="1209">
          <cell r="A1209" t="str">
            <v>Shroud of Unseen Winds</v>
          </cell>
          <cell r="B1209" t="str">
            <v>4m</v>
          </cell>
          <cell r="C1209" t="str">
            <v>Supplemental</v>
          </cell>
          <cell r="D1209" t="str">
            <v>Air, Mute, Perilous</v>
          </cell>
          <cell r="E1209" t="str">
            <v>Instant</v>
          </cell>
          <cell r="H1209" t="str">
            <v>Air Dragon</v>
          </cell>
          <cell r="I1209">
            <v>4</v>
          </cell>
          <cell r="J1209">
            <v>2</v>
          </cell>
          <cell r="K1209">
            <v>0</v>
          </cell>
          <cell r="L1209" t="str">
            <v>Air Dragon Form</v>
          </cell>
        </row>
        <row r="1210">
          <cell r="A1210" t="str">
            <v>Avenging Wind Strike</v>
          </cell>
          <cell r="B1210" t="str">
            <v>3m, 1wp</v>
          </cell>
          <cell r="C1210" t="str">
            <v>Supplemental</v>
          </cell>
          <cell r="D1210" t="str">
            <v>Air, Decisive-only</v>
          </cell>
          <cell r="E1210" t="str">
            <v>Instant</v>
          </cell>
          <cell r="H1210" t="str">
            <v>Air Dragon</v>
          </cell>
          <cell r="I1210">
            <v>4</v>
          </cell>
          <cell r="J1210">
            <v>3</v>
          </cell>
          <cell r="K1210">
            <v>0</v>
          </cell>
          <cell r="L1210" t="str">
            <v>Air Dragon Form</v>
          </cell>
        </row>
        <row r="1211">
          <cell r="A1211" t="str">
            <v>Lightning Strike Style</v>
          </cell>
          <cell r="B1211" t="str">
            <v>8m, 1wp</v>
          </cell>
          <cell r="C1211" t="str">
            <v>Supplemental</v>
          </cell>
          <cell r="D1211" t="str">
            <v>Air, Decisive-only</v>
          </cell>
          <cell r="E1211" t="str">
            <v>Instant</v>
          </cell>
          <cell r="H1211" t="str">
            <v>Air Dragon</v>
          </cell>
          <cell r="I1211">
            <v>5</v>
          </cell>
          <cell r="J1211">
            <v>3</v>
          </cell>
          <cell r="K1211">
            <v>0</v>
          </cell>
          <cell r="L1211" t="str">
            <v>Avenging Winds Strike</v>
          </cell>
        </row>
        <row r="1212">
          <cell r="A1212" t="str">
            <v>Thunderclap Kata</v>
          </cell>
          <cell r="B1212" t="str">
            <v>7m, 5i</v>
          </cell>
          <cell r="C1212" t="str">
            <v>Simple</v>
          </cell>
          <cell r="D1212" t="str">
            <v>Air, Perilous</v>
          </cell>
          <cell r="E1212" t="str">
            <v>Instant</v>
          </cell>
          <cell r="H1212" t="str">
            <v>Air Dragon</v>
          </cell>
          <cell r="I1212">
            <v>5</v>
          </cell>
          <cell r="J1212">
            <v>3</v>
          </cell>
          <cell r="K1212">
            <v>0</v>
          </cell>
          <cell r="L1212" t="str">
            <v>Avenging Winds Strike</v>
          </cell>
        </row>
        <row r="1213">
          <cell r="A1213" t="str">
            <v>Tornado Offense Technique</v>
          </cell>
          <cell r="B1213" t="str">
            <v>10m, 1wp</v>
          </cell>
          <cell r="C1213" t="str">
            <v>Simple</v>
          </cell>
          <cell r="D1213" t="str">
            <v>Air, Decisive-only</v>
          </cell>
          <cell r="E1213" t="str">
            <v>Instant</v>
          </cell>
          <cell r="H1213" t="str">
            <v>Air Dragon</v>
          </cell>
          <cell r="I1213">
            <v>5</v>
          </cell>
          <cell r="J1213">
            <v>4</v>
          </cell>
          <cell r="K1213">
            <v>0</v>
          </cell>
          <cell r="L1213" t="str">
            <v>Lightning Strike Style</v>
          </cell>
        </row>
        <row r="1214">
          <cell r="A1214" t="str">
            <v>Wrathful Winds Kiai</v>
          </cell>
          <cell r="B1214" t="str">
            <v>15m, 1wp</v>
          </cell>
          <cell r="C1214" t="str">
            <v>Simple</v>
          </cell>
          <cell r="D1214" t="str">
            <v>Air, Withering-only</v>
          </cell>
          <cell r="E1214" t="str">
            <v>Instant</v>
          </cell>
          <cell r="H1214" t="str">
            <v>Air Dragon</v>
          </cell>
          <cell r="I1214">
            <v>5</v>
          </cell>
          <cell r="J1214">
            <v>4</v>
          </cell>
          <cell r="K1214">
            <v>0</v>
          </cell>
          <cell r="L1214" t="str">
            <v>Thunderclap Kata</v>
          </cell>
        </row>
        <row r="1215">
          <cell r="A1215" t="str">
            <v>Hurricane Combat Method</v>
          </cell>
          <cell r="B1215" t="str">
            <v>- (+6m, 1wp)</v>
          </cell>
          <cell r="C1215" t="str">
            <v>Permanent</v>
          </cell>
          <cell r="D1215" t="str">
            <v>Air</v>
          </cell>
          <cell r="E1215" t="str">
            <v>Permanent</v>
          </cell>
          <cell r="H1215" t="str">
            <v>Air Dragon</v>
          </cell>
          <cell r="I1215">
            <v>5</v>
          </cell>
          <cell r="J1215">
            <v>5</v>
          </cell>
          <cell r="K1215">
            <v>0</v>
          </cell>
          <cell r="L1215" t="str">
            <v>Shroud of Unseen Winds, Tornado Offense Technique, Wrathful</v>
          </cell>
        </row>
        <row r="1216">
          <cell r="A1216" t="str">
            <v>Stone Dragon's Skin</v>
          </cell>
          <cell r="B1216" t="str">
            <v>5m, 1i</v>
          </cell>
          <cell r="C1216" t="str">
            <v>Reflexive</v>
          </cell>
          <cell r="D1216" t="str">
            <v>Dual, Earth, Perilous</v>
          </cell>
          <cell r="E1216" t="str">
            <v>Instant</v>
          </cell>
          <cell r="H1216" t="str">
            <v>Earth Dragon</v>
          </cell>
          <cell r="I1216">
            <v>2</v>
          </cell>
          <cell r="J1216">
            <v>1</v>
          </cell>
          <cell r="K1216">
            <v>0</v>
          </cell>
        </row>
        <row r="1217">
          <cell r="A1217" t="str">
            <v>Force of the Mountain</v>
          </cell>
          <cell r="B1217" t="str">
            <v>3m</v>
          </cell>
          <cell r="C1217" t="str">
            <v>Supplemental</v>
          </cell>
          <cell r="D1217" t="str">
            <v>Dual, Earth</v>
          </cell>
          <cell r="E1217" t="str">
            <v>Instant</v>
          </cell>
          <cell r="H1217" t="str">
            <v>Earth Dragon</v>
          </cell>
          <cell r="I1217">
            <v>3</v>
          </cell>
          <cell r="J1217">
            <v>1</v>
          </cell>
          <cell r="K1217">
            <v>0</v>
          </cell>
        </row>
        <row r="1218">
          <cell r="A1218" t="str">
            <v>Stillness-of-Stone Atemi</v>
          </cell>
          <cell r="B1218" t="str">
            <v>2m (+1i per point of penalty)</v>
          </cell>
          <cell r="C1218" t="str">
            <v>Supplemental</v>
          </cell>
          <cell r="D1218" t="str">
            <v>Earth, Withering-only</v>
          </cell>
          <cell r="E1218" t="str">
            <v>Instant</v>
          </cell>
          <cell r="H1218" t="str">
            <v>Earth Dragon</v>
          </cell>
          <cell r="I1218">
            <v>3</v>
          </cell>
          <cell r="J1218">
            <v>2</v>
          </cell>
          <cell r="K1218">
            <v>0</v>
          </cell>
          <cell r="L1218" t="str">
            <v>Force of the Mountain</v>
          </cell>
        </row>
        <row r="1219">
          <cell r="A1219" t="str">
            <v>Unmoving Mountain Stance</v>
          </cell>
          <cell r="B1219" t="str">
            <v>6m</v>
          </cell>
          <cell r="C1219" t="str">
            <v>Reflexive</v>
          </cell>
          <cell r="D1219" t="str">
            <v>Dual, Earth, Perilous</v>
          </cell>
          <cell r="E1219" t="str">
            <v>Instant</v>
          </cell>
          <cell r="H1219" t="str">
            <v>Earth Dragon</v>
          </cell>
          <cell r="I1219">
            <v>4</v>
          </cell>
          <cell r="J1219">
            <v>2</v>
          </cell>
          <cell r="K1219">
            <v>0</v>
          </cell>
          <cell r="L1219" t="str">
            <v>Stone Dragon's Skin</v>
          </cell>
        </row>
        <row r="1220">
          <cell r="A1220" t="str">
            <v>Earth Dragon Form</v>
          </cell>
          <cell r="B1220" t="str">
            <v>9m</v>
          </cell>
          <cell r="C1220" t="str">
            <v>Simple</v>
          </cell>
          <cell r="D1220" t="str">
            <v>Earth, Form</v>
          </cell>
          <cell r="E1220" t="str">
            <v>One scene</v>
          </cell>
          <cell r="H1220" t="str">
            <v>Earth Dragon</v>
          </cell>
          <cell r="I1220">
            <v>4</v>
          </cell>
          <cell r="J1220">
            <v>2</v>
          </cell>
          <cell r="K1220">
            <v>0</v>
          </cell>
          <cell r="L1220" t="str">
            <v>Stillness-of-Stone Atemi, Unmoving Mountain Stance</v>
          </cell>
        </row>
        <row r="1221">
          <cell r="A1221" t="str">
            <v>Ghost-Grounding Blow</v>
          </cell>
          <cell r="B1221" t="str">
            <v>5m, 5i, 1wp</v>
          </cell>
          <cell r="C1221" t="str">
            <v>Reflexive</v>
          </cell>
          <cell r="D1221" t="str">
            <v>Earth, Perilous, Withering-only</v>
          </cell>
          <cell r="E1221" t="str">
            <v>Instant</v>
          </cell>
          <cell r="H1221" t="str">
            <v>Earth Dragon</v>
          </cell>
          <cell r="I1221">
            <v>4</v>
          </cell>
          <cell r="J1221">
            <v>2</v>
          </cell>
          <cell r="K1221">
            <v>0</v>
          </cell>
          <cell r="L1221" t="str">
            <v>Earth Dragon Form</v>
          </cell>
        </row>
        <row r="1222">
          <cell r="A1222" t="str">
            <v>Earthshaker Attack</v>
          </cell>
          <cell r="B1222" t="str">
            <v>10m, 5i, 1wp</v>
          </cell>
          <cell r="C1222" t="str">
            <v>Simple</v>
          </cell>
          <cell r="D1222" t="str">
            <v>Decisive-only, Earth</v>
          </cell>
          <cell r="E1222" t="str">
            <v>Instant</v>
          </cell>
          <cell r="H1222" t="str">
            <v>Earth Dragon</v>
          </cell>
          <cell r="I1222">
            <v>5</v>
          </cell>
          <cell r="J1222">
            <v>3</v>
          </cell>
          <cell r="K1222">
            <v>0</v>
          </cell>
          <cell r="L1222" t="str">
            <v>Earth Dragon Form</v>
          </cell>
        </row>
        <row r="1223">
          <cell r="A1223" t="str">
            <v>Shattering Fist Strike</v>
          </cell>
          <cell r="B1223" t="str">
            <v>3m, 1wp</v>
          </cell>
          <cell r="C1223" t="str">
            <v>Supplemental</v>
          </cell>
          <cell r="D1223" t="str">
            <v>Decisive-only, Earth</v>
          </cell>
          <cell r="E1223" t="str">
            <v>Instant</v>
          </cell>
          <cell r="H1223" t="str">
            <v>Earth Dragon</v>
          </cell>
          <cell r="I1223">
            <v>5</v>
          </cell>
          <cell r="J1223">
            <v>3</v>
          </cell>
          <cell r="K1223">
            <v>0</v>
          </cell>
          <cell r="L1223" t="str">
            <v>Earth Dragon Form</v>
          </cell>
        </row>
        <row r="1224">
          <cell r="A1224" t="str">
            <v>Weapon-Breaking Defense Technique</v>
          </cell>
          <cell r="B1224" t="str">
            <v>10m, 1wp</v>
          </cell>
          <cell r="C1224" t="str">
            <v>Reflexive</v>
          </cell>
          <cell r="D1224" t="str">
            <v>Clash, Decisive-only, Earth</v>
          </cell>
          <cell r="E1224" t="str">
            <v>Instant</v>
          </cell>
          <cell r="H1224" t="str">
            <v>Earth Dragon</v>
          </cell>
          <cell r="I1224">
            <v>5</v>
          </cell>
          <cell r="J1224">
            <v>3</v>
          </cell>
          <cell r="K1224">
            <v>0</v>
          </cell>
          <cell r="L1224" t="str">
            <v>Shattering Fist Strike</v>
          </cell>
        </row>
        <row r="1225">
          <cell r="A1225" t="str">
            <v>Avalanche Method</v>
          </cell>
          <cell r="B1225" t="str">
            <v>20m, 1wp</v>
          </cell>
          <cell r="C1225" t="str">
            <v>Simple</v>
          </cell>
          <cell r="D1225" t="str">
            <v>Decisive-only, Earth</v>
          </cell>
          <cell r="E1225" t="str">
            <v>Instant</v>
          </cell>
          <cell r="H1225" t="str">
            <v>Earth Dragon</v>
          </cell>
          <cell r="I1225">
            <v>5</v>
          </cell>
          <cell r="J1225">
            <v>4</v>
          </cell>
          <cell r="K1225">
            <v>0</v>
          </cell>
          <cell r="L1225" t="str">
            <v>Weapon-Breaking Defense Technique</v>
          </cell>
        </row>
        <row r="1226">
          <cell r="A1226" t="str">
            <v>Hungry Earth Strike</v>
          </cell>
          <cell r="B1226" t="str">
            <v>10m, 6i, 1wp</v>
          </cell>
          <cell r="C1226" t="str">
            <v>Supplemental</v>
          </cell>
          <cell r="D1226" t="str">
            <v>Earth, Perilous, Withering-only</v>
          </cell>
          <cell r="E1226" t="str">
            <v>Instant</v>
          </cell>
          <cell r="H1226" t="str">
            <v>Earth Dragon</v>
          </cell>
          <cell r="I1226">
            <v>5</v>
          </cell>
          <cell r="J1226">
            <v>4</v>
          </cell>
          <cell r="K1226">
            <v>0</v>
          </cell>
          <cell r="L1226" t="str">
            <v>Earthshaker Attack, Ghost-Grounding Blow</v>
          </cell>
        </row>
        <row r="1227">
          <cell r="A1227" t="str">
            <v>Perfection of Earth Body</v>
          </cell>
          <cell r="B1227" t="str">
            <v>- (+6m, 6i, 1wp)</v>
          </cell>
          <cell r="C1227" t="str">
            <v>Permanent</v>
          </cell>
          <cell r="D1227" t="str">
            <v>Earth, Perilous</v>
          </cell>
          <cell r="E1227" t="str">
            <v>Permanent</v>
          </cell>
          <cell r="H1227" t="str">
            <v>Earth Dragon</v>
          </cell>
          <cell r="I1227">
            <v>5</v>
          </cell>
          <cell r="J1227">
            <v>5</v>
          </cell>
          <cell r="K1227">
            <v>0</v>
          </cell>
          <cell r="L1227" t="str">
            <v>Avalanche Method, Hungry Earth Strike</v>
          </cell>
        </row>
        <row r="1228">
          <cell r="A1228" t="str">
            <v>Flash-Fire Technique</v>
          </cell>
          <cell r="B1228" t="str">
            <v>5m, 1wp</v>
          </cell>
          <cell r="C1228" t="str">
            <v>Supplemental</v>
          </cell>
          <cell r="D1228" t="str">
            <v>Decisive-only, Fire</v>
          </cell>
          <cell r="E1228" t="str">
            <v>Instant</v>
          </cell>
          <cell r="H1228" t="str">
            <v>Fire Dragon</v>
          </cell>
          <cell r="I1228">
            <v>3</v>
          </cell>
          <cell r="J1228">
            <v>1</v>
          </cell>
          <cell r="K1228">
            <v>0</v>
          </cell>
        </row>
        <row r="1229">
          <cell r="A1229" t="str">
            <v>Searing Edge Attack</v>
          </cell>
          <cell r="B1229" t="str">
            <v>3m</v>
          </cell>
          <cell r="C1229" t="str">
            <v>Supplemental</v>
          </cell>
          <cell r="D1229" t="str">
            <v>Fire, Withering-only</v>
          </cell>
          <cell r="E1229" t="str">
            <v>Instant</v>
          </cell>
          <cell r="H1229" t="str">
            <v>Fire Dragon</v>
          </cell>
          <cell r="I1229">
            <v>3</v>
          </cell>
          <cell r="J1229">
            <v>1</v>
          </cell>
          <cell r="K1229">
            <v>0</v>
          </cell>
        </row>
        <row r="1230">
          <cell r="A1230" t="str">
            <v>Flame-Flicker Stance</v>
          </cell>
          <cell r="B1230" t="str">
            <v>3m</v>
          </cell>
          <cell r="C1230" t="str">
            <v>Reflexive</v>
          </cell>
          <cell r="D1230" t="str">
            <v>Fire, Perilous</v>
          </cell>
          <cell r="E1230" t="str">
            <v>Instant</v>
          </cell>
          <cell r="H1230" t="str">
            <v>Fire Dragon</v>
          </cell>
          <cell r="I1230">
            <v>3</v>
          </cell>
          <cell r="J1230">
            <v>2</v>
          </cell>
          <cell r="K1230">
            <v>0</v>
          </cell>
          <cell r="L1230" t="str">
            <v>Flash-Fire Technique</v>
          </cell>
        </row>
        <row r="1231">
          <cell r="A1231" t="str">
            <v>Perfect Blazing Blow</v>
          </cell>
          <cell r="B1231" t="str">
            <v>3m, 1wp</v>
          </cell>
          <cell r="C1231" t="str">
            <v>Supplemental</v>
          </cell>
          <cell r="D1231" t="str">
            <v>Decisive-only, Fire</v>
          </cell>
          <cell r="E1231" t="str">
            <v>Instant</v>
          </cell>
          <cell r="H1231" t="str">
            <v>Fire Dragon</v>
          </cell>
          <cell r="I1231">
            <v>4</v>
          </cell>
          <cell r="J1231">
            <v>2</v>
          </cell>
          <cell r="K1231">
            <v>0</v>
          </cell>
          <cell r="L1231" t="str">
            <v>Searing Edge Attack</v>
          </cell>
        </row>
        <row r="1232">
          <cell r="A1232" t="str">
            <v>Fire Dragon Form</v>
          </cell>
          <cell r="B1232" t="str">
            <v>7m</v>
          </cell>
          <cell r="C1232" t="str">
            <v>Simple</v>
          </cell>
          <cell r="D1232" t="str">
            <v>Fire, Form</v>
          </cell>
          <cell r="E1232" t="str">
            <v>One scene</v>
          </cell>
          <cell r="H1232" t="str">
            <v>Fire Dragon</v>
          </cell>
          <cell r="I1232">
            <v>4</v>
          </cell>
          <cell r="J1232">
            <v>2</v>
          </cell>
          <cell r="K1232">
            <v>0</v>
          </cell>
          <cell r="L1232" t="str">
            <v>Flame-Flicker Stance, Perfect Blazing Blow</v>
          </cell>
        </row>
        <row r="1233">
          <cell r="A1233" t="str">
            <v>God-Immolating Strike</v>
          </cell>
          <cell r="B1233" t="str">
            <v>5m</v>
          </cell>
          <cell r="C1233" t="str">
            <v>Supplemental</v>
          </cell>
          <cell r="D1233" t="str">
            <v>Decisive-only, Fire</v>
          </cell>
          <cell r="E1233" t="str">
            <v>Instant</v>
          </cell>
          <cell r="H1233" t="str">
            <v>Fire Dragon</v>
          </cell>
          <cell r="I1233">
            <v>4</v>
          </cell>
          <cell r="J1233">
            <v>2</v>
          </cell>
          <cell r="K1233">
            <v>0</v>
          </cell>
          <cell r="L1233" t="str">
            <v>Fire Dragon Form</v>
          </cell>
        </row>
        <row r="1234">
          <cell r="A1234" t="str">
            <v>Essence-Igniting Nerve Strike</v>
          </cell>
          <cell r="B1234" t="str">
            <v>4m, 1wp</v>
          </cell>
          <cell r="C1234" t="str">
            <v>Simple</v>
          </cell>
          <cell r="D1234" t="str">
            <v>Fire, Withering-only</v>
          </cell>
          <cell r="E1234" t="str">
            <v>Instant</v>
          </cell>
          <cell r="H1234" t="str">
            <v>Fire Dragon</v>
          </cell>
          <cell r="I1234">
            <v>4</v>
          </cell>
          <cell r="J1234">
            <v>3</v>
          </cell>
          <cell r="K1234">
            <v>0</v>
          </cell>
          <cell r="L1234" t="str">
            <v>God-Immolating Strike</v>
          </cell>
        </row>
        <row r="1235">
          <cell r="A1235" t="str">
            <v>Overwhelming Fire Majesty Stance</v>
          </cell>
          <cell r="B1235" t="str">
            <v>6m, 3i</v>
          </cell>
          <cell r="C1235" t="str">
            <v>Reflexive</v>
          </cell>
          <cell r="D1235" t="str">
            <v>Fire, Perilous</v>
          </cell>
          <cell r="E1235" t="str">
            <v>Until next turn</v>
          </cell>
          <cell r="H1235" t="str">
            <v>Fire Dragon</v>
          </cell>
          <cell r="I1235">
            <v>4</v>
          </cell>
          <cell r="J1235">
            <v>3</v>
          </cell>
          <cell r="K1235">
            <v>0</v>
          </cell>
          <cell r="L1235" t="str">
            <v>Fire Dragon Form</v>
          </cell>
        </row>
        <row r="1236">
          <cell r="A1236" t="str">
            <v>Fiery Blade Attack</v>
          </cell>
          <cell r="B1236" t="str">
            <v>5m, 4i</v>
          </cell>
          <cell r="C1236" t="str">
            <v>Simple</v>
          </cell>
          <cell r="D1236" t="str">
            <v>Decisive-only, Fire</v>
          </cell>
          <cell r="E1236" t="str">
            <v>Instant</v>
          </cell>
          <cell r="H1236" t="str">
            <v>Fire Dragon</v>
          </cell>
          <cell r="I1236">
            <v>5</v>
          </cell>
          <cell r="J1236">
            <v>3</v>
          </cell>
          <cell r="K1236">
            <v>0</v>
          </cell>
          <cell r="L1236" t="str">
            <v>Fire Dragon Form</v>
          </cell>
        </row>
        <row r="1237">
          <cell r="A1237" t="str">
            <v>Breath of the Fire Dragon</v>
          </cell>
          <cell r="B1237" t="str">
            <v>15m, 1wp</v>
          </cell>
          <cell r="C1237" t="str">
            <v>Simple</v>
          </cell>
          <cell r="D1237" t="str">
            <v>Decisive-only, Fire</v>
          </cell>
          <cell r="E1237" t="str">
            <v>Instant</v>
          </cell>
          <cell r="H1237" t="str">
            <v>Fire Dragon</v>
          </cell>
          <cell r="I1237">
            <v>5</v>
          </cell>
          <cell r="J1237">
            <v>4</v>
          </cell>
          <cell r="K1237">
            <v>0</v>
          </cell>
          <cell r="L1237" t="str">
            <v>Overwhelming Fire Majesty Stance</v>
          </cell>
        </row>
        <row r="1238">
          <cell r="A1238" t="str">
            <v>Smoldering Wound Attack</v>
          </cell>
          <cell r="B1238" t="str">
            <v>5m, 1wp</v>
          </cell>
          <cell r="C1238" t="str">
            <v>Reflexive</v>
          </cell>
          <cell r="D1238" t="str">
            <v>Decisive-only, Fire</v>
          </cell>
          <cell r="E1238" t="str">
            <v>Instant</v>
          </cell>
          <cell r="H1238" t="str">
            <v>Fire Dragon</v>
          </cell>
          <cell r="I1238">
            <v>5</v>
          </cell>
          <cell r="J1238">
            <v>4</v>
          </cell>
          <cell r="K1238">
            <v>0</v>
          </cell>
          <cell r="L1238" t="str">
            <v>Essence-Igniting Nerve Strike, Fiery Blade Attack</v>
          </cell>
        </row>
        <row r="1239">
          <cell r="A1239" t="str">
            <v>Consuming Might of the Fire Dragon</v>
          </cell>
          <cell r="B1239" t="str">
            <v>- (+5m, 1wp)</v>
          </cell>
          <cell r="C1239" t="str">
            <v>Permanent</v>
          </cell>
          <cell r="D1239" t="str">
            <v>Dual, Fire</v>
          </cell>
          <cell r="E1239" t="str">
            <v>Permanent</v>
          </cell>
          <cell r="H1239" t="str">
            <v>Fire Dragon</v>
          </cell>
          <cell r="I1239">
            <v>5</v>
          </cell>
          <cell r="J1239">
            <v>5</v>
          </cell>
          <cell r="K1239">
            <v>0</v>
          </cell>
          <cell r="L1239" t="str">
            <v>Breath of the Fire Dragon, Smoldering Wound Attack</v>
          </cell>
        </row>
        <row r="1240">
          <cell r="A1240" t="str">
            <v>Flowing Water Defense</v>
          </cell>
          <cell r="B1240" t="str">
            <v>4m</v>
          </cell>
          <cell r="C1240" t="str">
            <v>Reflexive</v>
          </cell>
          <cell r="D1240" t="str">
            <v>Perilous, Water</v>
          </cell>
          <cell r="E1240" t="str">
            <v>Instant</v>
          </cell>
          <cell r="H1240" t="str">
            <v>Water Dragon</v>
          </cell>
          <cell r="I1240">
            <v>3</v>
          </cell>
          <cell r="J1240">
            <v>1</v>
          </cell>
          <cell r="K1240">
            <v>0</v>
          </cell>
        </row>
        <row r="1241">
          <cell r="A1241" t="str">
            <v>Rippling Water Strike</v>
          </cell>
          <cell r="B1241" t="str">
            <v>5m</v>
          </cell>
          <cell r="C1241" t="str">
            <v>Supplemental</v>
          </cell>
          <cell r="D1241" t="str">
            <v>Water, Withering-only</v>
          </cell>
          <cell r="E1241" t="str">
            <v>Instant</v>
          </cell>
          <cell r="H1241" t="str">
            <v>Water Dragon</v>
          </cell>
          <cell r="I1241">
            <v>3</v>
          </cell>
          <cell r="J1241">
            <v>1</v>
          </cell>
          <cell r="K1241">
            <v>0</v>
          </cell>
        </row>
        <row r="1242">
          <cell r="A1242" t="str">
            <v>Drowning-in-Blood Technique</v>
          </cell>
          <cell r="B1242" t="str">
            <v>3m</v>
          </cell>
          <cell r="C1242" t="str">
            <v>Supplemental</v>
          </cell>
          <cell r="D1242" t="str">
            <v>Decisive-only, Water</v>
          </cell>
          <cell r="E1242" t="str">
            <v>Instant</v>
          </cell>
          <cell r="H1242" t="str">
            <v>Water Dragon</v>
          </cell>
          <cell r="I1242">
            <v>3</v>
          </cell>
          <cell r="J1242">
            <v>2</v>
          </cell>
          <cell r="K1242">
            <v>0</v>
          </cell>
        </row>
        <row r="1243">
          <cell r="A1243" t="str">
            <v>Shrugging Water-Dragon Escape</v>
          </cell>
          <cell r="B1243" t="str">
            <v>4m</v>
          </cell>
          <cell r="C1243" t="str">
            <v>Supplemental</v>
          </cell>
          <cell r="D1243" t="str">
            <v>Water</v>
          </cell>
          <cell r="E1243" t="str">
            <v>Instant</v>
          </cell>
          <cell r="H1243" t="str">
            <v>Water Dragon</v>
          </cell>
          <cell r="I1243">
            <v>4</v>
          </cell>
          <cell r="J1243">
            <v>2</v>
          </cell>
          <cell r="K1243">
            <v>0</v>
          </cell>
          <cell r="L1243" t="str">
            <v>Flowing Water Defense</v>
          </cell>
        </row>
        <row r="1244">
          <cell r="A1244" t="str">
            <v>Water Dragon Form</v>
          </cell>
          <cell r="B1244" t="str">
            <v>10m</v>
          </cell>
          <cell r="C1244" t="str">
            <v>Simple</v>
          </cell>
          <cell r="D1244" t="str">
            <v>Form, Water</v>
          </cell>
          <cell r="E1244" t="str">
            <v>One scene</v>
          </cell>
          <cell r="H1244" t="str">
            <v>Water Dragon</v>
          </cell>
          <cell r="I1244">
            <v>4</v>
          </cell>
          <cell r="J1244">
            <v>2</v>
          </cell>
          <cell r="K1244">
            <v>0</v>
          </cell>
          <cell r="L1244" t="str">
            <v>Drowning-in-Blood Technique, Shrugging Water Dragon Escape</v>
          </cell>
        </row>
        <row r="1245">
          <cell r="A1245" t="str">
            <v>Theft-of-Essence Method</v>
          </cell>
          <cell r="B1245" t="str">
            <v>4i</v>
          </cell>
          <cell r="C1245" t="str">
            <v>Reflexive</v>
          </cell>
          <cell r="D1245" t="str">
            <v>Perilous, Water</v>
          </cell>
          <cell r="E1245" t="str">
            <v>Instant</v>
          </cell>
          <cell r="H1245" t="str">
            <v>Water Dragon</v>
          </cell>
          <cell r="I1245">
            <v>4</v>
          </cell>
          <cell r="J1245">
            <v>2</v>
          </cell>
          <cell r="K1245">
            <v>0</v>
          </cell>
          <cell r="L1245" t="str">
            <v>Water Dragon Form</v>
          </cell>
        </row>
        <row r="1246">
          <cell r="A1246" t="str">
            <v>Bottomless Depths Defense</v>
          </cell>
          <cell r="B1246" t="str">
            <v>5m, 1ahl</v>
          </cell>
          <cell r="C1246" t="str">
            <v>Reflexive</v>
          </cell>
          <cell r="D1246" t="str">
            <v>Perilous, Water</v>
          </cell>
          <cell r="E1246" t="str">
            <v>Instant</v>
          </cell>
          <cell r="H1246" t="str">
            <v>Water Dragon</v>
          </cell>
          <cell r="I1246">
            <v>5</v>
          </cell>
          <cell r="J1246">
            <v>3</v>
          </cell>
          <cell r="K1246">
            <v>0</v>
          </cell>
          <cell r="L1246" t="str">
            <v>Water Dragon Form</v>
          </cell>
        </row>
        <row r="1247">
          <cell r="A1247" t="str">
            <v>Essence-Dousing Wave Attack</v>
          </cell>
          <cell r="B1247" t="str">
            <v>5m, 1wp</v>
          </cell>
          <cell r="C1247" t="str">
            <v>Supplemental</v>
          </cell>
          <cell r="D1247" t="str">
            <v>Decisive-only, Water</v>
          </cell>
          <cell r="E1247" t="str">
            <v>Instant</v>
          </cell>
          <cell r="H1247" t="str">
            <v>Water Dragon</v>
          </cell>
          <cell r="I1247">
            <v>5</v>
          </cell>
          <cell r="J1247">
            <v>3</v>
          </cell>
          <cell r="K1247">
            <v>0</v>
          </cell>
          <cell r="L1247" t="str">
            <v>Theft-of-Essence Method</v>
          </cell>
        </row>
        <row r="1248">
          <cell r="A1248" t="str">
            <v>Flow Reversal Strike</v>
          </cell>
          <cell r="B1248" t="str">
            <v>7m, 1wp</v>
          </cell>
          <cell r="C1248" t="str">
            <v>Simple</v>
          </cell>
          <cell r="D1248" t="str">
            <v>Decisive-only, Water</v>
          </cell>
          <cell r="E1248" t="str">
            <v>Instant</v>
          </cell>
          <cell r="H1248" t="str">
            <v>Water Dragon</v>
          </cell>
          <cell r="I1248">
            <v>5</v>
          </cell>
          <cell r="J1248">
            <v>3</v>
          </cell>
          <cell r="K1248">
            <v>0</v>
          </cell>
          <cell r="L1248" t="str">
            <v>Theft-of-Essence Method</v>
          </cell>
        </row>
        <row r="1249">
          <cell r="A1249" t="str">
            <v>Crashing Wave Style</v>
          </cell>
          <cell r="B1249" t="str">
            <v>5m, 5i, 1wp</v>
          </cell>
          <cell r="C1249" t="str">
            <v>Simple</v>
          </cell>
          <cell r="D1249" t="str">
            <v>Perilous, Water, Withering-only</v>
          </cell>
          <cell r="E1249" t="str">
            <v>Instant</v>
          </cell>
          <cell r="H1249" t="str">
            <v>Water Dragon</v>
          </cell>
          <cell r="I1249">
            <v>5</v>
          </cell>
          <cell r="J1249">
            <v>4</v>
          </cell>
          <cell r="K1249">
            <v>0</v>
          </cell>
          <cell r="L1249" t="str">
            <v>Flow Reversal Strike</v>
          </cell>
        </row>
        <row r="1250">
          <cell r="A1250" t="str">
            <v>Ghost-Restraining Whirlpool</v>
          </cell>
          <cell r="B1250" t="str">
            <v>6m, 2i, 1wp</v>
          </cell>
          <cell r="C1250" t="str">
            <v>Simple</v>
          </cell>
          <cell r="D1250" t="str">
            <v>Perilous, Water</v>
          </cell>
          <cell r="E1250" t="str">
            <v>One scene</v>
          </cell>
          <cell r="H1250" t="str">
            <v>Water Dragon</v>
          </cell>
          <cell r="I1250">
            <v>5</v>
          </cell>
          <cell r="J1250">
            <v>4</v>
          </cell>
          <cell r="K1250">
            <v>0</v>
          </cell>
          <cell r="L1250" t="str">
            <v>Essence-Dousing Wave Attack</v>
          </cell>
        </row>
        <row r="1251">
          <cell r="A1251" t="str">
            <v>Tsunami-Force Shout</v>
          </cell>
          <cell r="B1251" t="str">
            <v>10m, 10i, 1wp</v>
          </cell>
          <cell r="C1251" t="str">
            <v>Simple</v>
          </cell>
          <cell r="D1251" t="str">
            <v>Decisive-only, Water</v>
          </cell>
          <cell r="E1251" t="str">
            <v>Instant</v>
          </cell>
          <cell r="H1251" t="str">
            <v>Water Dragon</v>
          </cell>
          <cell r="I1251">
            <v>5</v>
          </cell>
          <cell r="J1251">
            <v>5</v>
          </cell>
          <cell r="K1251">
            <v>0</v>
          </cell>
          <cell r="L1251" t="str">
            <v>Bottomless Depths Defense, Crashing Wave Style, GhostRestraining Whirlpool</v>
          </cell>
        </row>
        <row r="1252">
          <cell r="A1252" t="str">
            <v>Wood Dragon Vitality</v>
          </cell>
          <cell r="B1252" t="str">
            <v>5m</v>
          </cell>
          <cell r="C1252" t="str">
            <v>Reflexive</v>
          </cell>
          <cell r="D1252" t="str">
            <v>Dual, Wood</v>
          </cell>
          <cell r="E1252" t="str">
            <v>Instant</v>
          </cell>
          <cell r="H1252" t="str">
            <v>Wood Dragon</v>
          </cell>
          <cell r="I1252">
            <v>2</v>
          </cell>
          <cell r="J1252">
            <v>1</v>
          </cell>
          <cell r="K1252">
            <v>0</v>
          </cell>
        </row>
        <row r="1253">
          <cell r="A1253" t="str">
            <v>Eyes of the Wood Dragon</v>
          </cell>
          <cell r="B1253" t="str">
            <v>4m</v>
          </cell>
          <cell r="C1253" t="str">
            <v>Supplemental</v>
          </cell>
          <cell r="D1253" t="str">
            <v>Withering-only, Wood</v>
          </cell>
          <cell r="E1253" t="str">
            <v>Instant</v>
          </cell>
          <cell r="H1253" t="str">
            <v>Wood Dragon</v>
          </cell>
          <cell r="I1253">
            <v>3</v>
          </cell>
          <cell r="J1253">
            <v>1</v>
          </cell>
          <cell r="K1253">
            <v>0</v>
          </cell>
        </row>
        <row r="1254">
          <cell r="A1254" t="str">
            <v>Mind-Over-Body Meditation</v>
          </cell>
          <cell r="B1254" t="str">
            <v>5m, 1wp</v>
          </cell>
          <cell r="C1254" t="str">
            <v>Simple</v>
          </cell>
          <cell r="D1254" t="str">
            <v>Perilous, Wood</v>
          </cell>
          <cell r="E1254" t="str">
            <v>Instant</v>
          </cell>
          <cell r="H1254" t="str">
            <v>Wood Dragon</v>
          </cell>
          <cell r="I1254">
            <v>3</v>
          </cell>
          <cell r="J1254">
            <v>2</v>
          </cell>
          <cell r="K1254">
            <v>0</v>
          </cell>
          <cell r="L1254" t="str">
            <v>Wood Dragon Vitality</v>
          </cell>
        </row>
        <row r="1255">
          <cell r="A1255" t="str">
            <v>Soul-Marking Style</v>
          </cell>
          <cell r="B1255" t="str">
            <v>3m, 2i</v>
          </cell>
          <cell r="C1255" t="str">
            <v>Supplemental</v>
          </cell>
          <cell r="D1255" t="str">
            <v>Decisive-only, Wood</v>
          </cell>
          <cell r="E1255" t="str">
            <v>Instant</v>
          </cell>
          <cell r="H1255" t="str">
            <v>Wood Dragon</v>
          </cell>
          <cell r="I1255">
            <v>4</v>
          </cell>
          <cell r="J1255">
            <v>2</v>
          </cell>
          <cell r="K1255">
            <v>0</v>
          </cell>
          <cell r="L1255" t="str">
            <v>Eyes of the Wood Dragon</v>
          </cell>
        </row>
        <row r="1256">
          <cell r="A1256" t="str">
            <v>Wood Dragon Form</v>
          </cell>
          <cell r="B1256" t="str">
            <v>10m</v>
          </cell>
          <cell r="C1256" t="str">
            <v>Simple</v>
          </cell>
          <cell r="D1256" t="str">
            <v>Form, Wood</v>
          </cell>
          <cell r="E1256" t="str">
            <v>One scene</v>
          </cell>
          <cell r="H1256" t="str">
            <v>Wood Dragon</v>
          </cell>
          <cell r="I1256">
            <v>4</v>
          </cell>
          <cell r="J1256">
            <v>2</v>
          </cell>
          <cell r="K1256">
            <v>0</v>
          </cell>
          <cell r="L1256" t="str">
            <v>Mind-Over-Body Meditation, Soul-Marking Style</v>
          </cell>
        </row>
        <row r="1257">
          <cell r="A1257" t="str">
            <v>Spirit-Wracking Method</v>
          </cell>
          <cell r="B1257" t="str">
            <v>7m</v>
          </cell>
          <cell r="C1257" t="str">
            <v>Supplemental</v>
          </cell>
          <cell r="D1257" t="str">
            <v>Withering-only, Wood</v>
          </cell>
          <cell r="E1257" t="str">
            <v>Instant</v>
          </cell>
          <cell r="H1257" t="str">
            <v>Wood Dragon</v>
          </cell>
          <cell r="I1257">
            <v>4</v>
          </cell>
          <cell r="J1257">
            <v>2</v>
          </cell>
          <cell r="K1257">
            <v>0</v>
          </cell>
          <cell r="L1257" t="str">
            <v>Wood Dragon Form</v>
          </cell>
        </row>
        <row r="1258">
          <cell r="A1258" t="str">
            <v>Death-Pattern-Sensing Attitude</v>
          </cell>
          <cell r="B1258" t="str">
            <v>5m, 2i (+1wp)</v>
          </cell>
          <cell r="C1258" t="str">
            <v>Reflexive</v>
          </cell>
          <cell r="D1258" t="str">
            <v>Perilous, Wood</v>
          </cell>
          <cell r="E1258" t="str">
            <v>Until next turn</v>
          </cell>
          <cell r="H1258" t="str">
            <v>Wood Dragon</v>
          </cell>
          <cell r="I1258">
            <v>4</v>
          </cell>
          <cell r="J1258">
            <v>3</v>
          </cell>
          <cell r="K1258">
            <v>0</v>
          </cell>
          <cell r="L1258" t="str">
            <v>Wood Dragon Form</v>
          </cell>
        </row>
        <row r="1259">
          <cell r="A1259" t="str">
            <v>Spirit-Rending Technique</v>
          </cell>
          <cell r="B1259" t="str">
            <v>8m, 1wp</v>
          </cell>
          <cell r="C1259" t="str">
            <v>Supplemental</v>
          </cell>
          <cell r="D1259" t="str">
            <v>Decisive-only, Wood</v>
          </cell>
          <cell r="E1259" t="str">
            <v>Instant</v>
          </cell>
          <cell r="H1259" t="str">
            <v>Wood Dragon</v>
          </cell>
          <cell r="I1259">
            <v>4</v>
          </cell>
          <cell r="J1259">
            <v>3</v>
          </cell>
          <cell r="K1259">
            <v>0</v>
          </cell>
          <cell r="L1259" t="str">
            <v>Spirit-Wracking Method</v>
          </cell>
        </row>
        <row r="1260">
          <cell r="A1260" t="str">
            <v>Unbreakable Fascination Kata</v>
          </cell>
          <cell r="B1260" t="str">
            <v>5m, 1wp</v>
          </cell>
          <cell r="C1260" t="str">
            <v>Simple</v>
          </cell>
          <cell r="D1260" t="str">
            <v>Wood</v>
          </cell>
          <cell r="E1260" t="str">
            <v>Instant</v>
          </cell>
          <cell r="H1260" t="str">
            <v>Wood Dragon</v>
          </cell>
          <cell r="I1260">
            <v>5</v>
          </cell>
          <cell r="J1260">
            <v>3</v>
          </cell>
          <cell r="K1260">
            <v>0</v>
          </cell>
          <cell r="L1260" t="str">
            <v>Wood Dragon Form</v>
          </cell>
        </row>
        <row r="1261">
          <cell r="A1261" t="str">
            <v>Enthralling Blow Attack</v>
          </cell>
          <cell r="B1261" t="str">
            <v>10m, 5i</v>
          </cell>
          <cell r="C1261" t="str">
            <v>Reflexive</v>
          </cell>
          <cell r="D1261" t="str">
            <v>Perilous, Withering-only, Wood</v>
          </cell>
          <cell r="E1261" t="str">
            <v>Instant</v>
          </cell>
          <cell r="H1261" t="str">
            <v>Wood Dragon</v>
          </cell>
          <cell r="I1261">
            <v>5</v>
          </cell>
          <cell r="J1261">
            <v>4</v>
          </cell>
          <cell r="K1261">
            <v>0</v>
          </cell>
          <cell r="L1261" t="str">
            <v>Unbreakable Fascination Kata</v>
          </cell>
        </row>
        <row r="1262">
          <cell r="A1262" t="str">
            <v>Wood Dragon Succor</v>
          </cell>
          <cell r="B1262" t="str">
            <v>15m, 1wp</v>
          </cell>
          <cell r="C1262" t="str">
            <v>Simple</v>
          </cell>
          <cell r="D1262" t="str">
            <v>Wood</v>
          </cell>
          <cell r="E1262" t="str">
            <v>Instant</v>
          </cell>
          <cell r="H1262" t="str">
            <v>Wood Dragon</v>
          </cell>
          <cell r="I1262">
            <v>5</v>
          </cell>
          <cell r="J1262">
            <v>4</v>
          </cell>
          <cell r="K1262">
            <v>0</v>
          </cell>
          <cell r="L1262" t="str">
            <v>Death-Pattern-Sensing Meditation, Spirit-Rending Technique</v>
          </cell>
        </row>
        <row r="1263">
          <cell r="A1263" t="str">
            <v>Soul Mastery</v>
          </cell>
          <cell r="B1263" t="str">
            <v>5m, 1wp, 1ahl</v>
          </cell>
          <cell r="C1263" t="str">
            <v>Simple</v>
          </cell>
          <cell r="D1263" t="str">
            <v>Decisive-only, Wood</v>
          </cell>
          <cell r="E1263" t="str">
            <v>Instant</v>
          </cell>
          <cell r="H1263" t="str">
            <v>Wood Dragon</v>
          </cell>
          <cell r="I1263">
            <v>5</v>
          </cell>
          <cell r="J1263">
            <v>5</v>
          </cell>
          <cell r="K1263">
            <v>0</v>
          </cell>
          <cell r="L1263" t="str">
            <v>Enthralling Blow Attack, Wood Dragon Succor</v>
          </cell>
        </row>
        <row r="1264">
          <cell r="A1264" t="str">
            <v>Where-Is-Doom Inquisition</v>
          </cell>
          <cell r="B1264" t="str">
            <v>6m</v>
          </cell>
          <cell r="C1264" t="str">
            <v>Supplemental</v>
          </cell>
          <cell r="D1264" t="str">
            <v>Dual, Mastery</v>
          </cell>
          <cell r="E1264" t="str">
            <v>Instant</v>
          </cell>
          <cell r="H1264" t="str">
            <v>Golden Janissary</v>
          </cell>
          <cell r="I1264">
            <v>2</v>
          </cell>
          <cell r="J1264">
            <v>1</v>
          </cell>
          <cell r="K1264">
            <v>0</v>
          </cell>
        </row>
        <row r="1265">
          <cell r="A1265" t="str">
            <v>Rotten Leaf Arrested</v>
          </cell>
          <cell r="B1265" t="str">
            <v>4m</v>
          </cell>
          <cell r="C1265" t="str">
            <v>Supplemental</v>
          </cell>
          <cell r="D1265" t="str">
            <v>Withering-only</v>
          </cell>
          <cell r="E1265" t="str">
            <v>Instant</v>
          </cell>
          <cell r="H1265" t="str">
            <v>Golden Janissary</v>
          </cell>
          <cell r="I1265">
            <v>3</v>
          </cell>
          <cell r="J1265">
            <v>1</v>
          </cell>
          <cell r="K1265">
            <v>0</v>
          </cell>
        </row>
        <row r="1266">
          <cell r="A1266" t="str">
            <v>Cleansing Flame Strike</v>
          </cell>
          <cell r="B1266" t="str">
            <v>3m</v>
          </cell>
          <cell r="C1266" t="str">
            <v>Supplemental</v>
          </cell>
          <cell r="D1266" t="str">
            <v>Decisive-only</v>
          </cell>
          <cell r="E1266" t="str">
            <v>Instant</v>
          </cell>
          <cell r="H1266" t="str">
            <v>Golden Janissary</v>
          </cell>
          <cell r="I1266">
            <v>3</v>
          </cell>
          <cell r="J1266">
            <v>1</v>
          </cell>
          <cell r="K1266">
            <v>0</v>
          </cell>
          <cell r="L1266" t="str">
            <v>Rotten Leaf Arrested, Where-Is-Doom Inquisition</v>
          </cell>
        </row>
        <row r="1267">
          <cell r="A1267" t="str">
            <v>Golden Janissary Form</v>
          </cell>
          <cell r="B1267" t="str">
            <v>8m</v>
          </cell>
          <cell r="C1267" t="str">
            <v>Simple</v>
          </cell>
          <cell r="D1267" t="str">
            <v>Form</v>
          </cell>
          <cell r="E1267" t="str">
            <v>One scene</v>
          </cell>
          <cell r="H1267" t="str">
            <v>Golden Janissary</v>
          </cell>
          <cell r="I1267">
            <v>4</v>
          </cell>
          <cell r="J1267">
            <v>1</v>
          </cell>
          <cell r="K1267">
            <v>0</v>
          </cell>
          <cell r="L1267" t="str">
            <v>Cleansing Flame Strike</v>
          </cell>
        </row>
        <row r="1268">
          <cell r="A1268" t="str">
            <v>Devil-Slaying Spear Dance</v>
          </cell>
          <cell r="B1268" t="str">
            <v>5m, 1wp</v>
          </cell>
          <cell r="C1268" t="str">
            <v>Reflexive</v>
          </cell>
          <cell r="D1268" t="str">
            <v>Decisive-only</v>
          </cell>
          <cell r="E1268" t="str">
            <v>Instant</v>
          </cell>
          <cell r="H1268" t="str">
            <v>Golden Janissary</v>
          </cell>
          <cell r="I1268">
            <v>4</v>
          </cell>
          <cell r="J1268">
            <v>2</v>
          </cell>
          <cell r="K1268">
            <v>0</v>
          </cell>
          <cell r="L1268" t="str">
            <v>Golden Janissary Form</v>
          </cell>
        </row>
        <row r="1269">
          <cell r="A1269" t="str">
            <v>Paralyzing Combustion Imbuement</v>
          </cell>
          <cell r="B1269" t="str">
            <v>5m, 1wp</v>
          </cell>
          <cell r="C1269" t="str">
            <v>Simple</v>
          </cell>
          <cell r="D1269" t="str">
            <v>Decisive-only, Mastery, Terrestrial</v>
          </cell>
          <cell r="E1269" t="str">
            <v>Instant</v>
          </cell>
          <cell r="H1269" t="str">
            <v>Golden Janissary</v>
          </cell>
          <cell r="I1269">
            <v>5</v>
          </cell>
          <cell r="J1269">
            <v>2</v>
          </cell>
          <cell r="K1269">
            <v>0</v>
          </cell>
          <cell r="L1269" t="str">
            <v>Devil-Slaying Spear Dance</v>
          </cell>
        </row>
        <row r="1270">
          <cell r="A1270" t="str">
            <v>Light-on-Dark Shield</v>
          </cell>
          <cell r="B1270" t="str">
            <v>5m, 3i</v>
          </cell>
          <cell r="C1270" t="str">
            <v>Reflexive</v>
          </cell>
          <cell r="D1270" t="str">
            <v>Clash, Perilous, Terrestrial, Withering-only</v>
          </cell>
          <cell r="E1270" t="str">
            <v>Instant</v>
          </cell>
          <cell r="H1270" t="str">
            <v>Golden Janissary</v>
          </cell>
          <cell r="I1270">
            <v>5</v>
          </cell>
          <cell r="J1270">
            <v>2</v>
          </cell>
          <cell r="K1270">
            <v>0</v>
          </cell>
          <cell r="L1270" t="str">
            <v>Golden Janissary Form</v>
          </cell>
        </row>
        <row r="1271">
          <cell r="A1271" t="str">
            <v>Lone Spark Lights the Conflagration</v>
          </cell>
          <cell r="B1271" t="str">
            <v>10m, 1wp</v>
          </cell>
          <cell r="C1271" t="str">
            <v>Simple</v>
          </cell>
          <cell r="D1271" t="str">
            <v>Decisive-only, Mastery, Terrestrial</v>
          </cell>
          <cell r="E1271" t="str">
            <v>Instant</v>
          </cell>
          <cell r="H1271" t="str">
            <v>Golden Janissary</v>
          </cell>
          <cell r="I1271">
            <v>5</v>
          </cell>
          <cell r="J1271">
            <v>3</v>
          </cell>
          <cell r="K1271">
            <v>0</v>
          </cell>
          <cell r="L1271" t="str">
            <v>Light-on-Dark Defense, Paralyzing Combustion Imbuement</v>
          </cell>
        </row>
        <row r="1272">
          <cell r="A1272" t="str">
            <v>Iron-Arm Block</v>
          </cell>
          <cell r="B1272" t="str">
            <v>4m</v>
          </cell>
          <cell r="C1272" t="str">
            <v>Reflexive</v>
          </cell>
          <cell r="D1272" t="str">
            <v>Uniform</v>
          </cell>
          <cell r="E1272" t="str">
            <v>Instant</v>
          </cell>
          <cell r="H1272" t="str">
            <v>Mantis</v>
          </cell>
          <cell r="I1272">
            <v>2</v>
          </cell>
          <cell r="J1272">
            <v>1</v>
          </cell>
          <cell r="K1272">
            <v>0</v>
          </cell>
        </row>
        <row r="1273">
          <cell r="A1273" t="str">
            <v>Crushing Claw Technique</v>
          </cell>
          <cell r="B1273" t="str">
            <v>3m</v>
          </cell>
          <cell r="C1273" t="str">
            <v>Supplemental</v>
          </cell>
          <cell r="D1273" t="str">
            <v>Decisive-only</v>
          </cell>
          <cell r="E1273" t="str">
            <v>Instant</v>
          </cell>
          <cell r="H1273" t="str">
            <v>Mantis</v>
          </cell>
          <cell r="I1273">
            <v>3</v>
          </cell>
          <cell r="J1273">
            <v>1</v>
          </cell>
          <cell r="K1273">
            <v>0</v>
          </cell>
        </row>
        <row r="1274">
          <cell r="A1274" t="str">
            <v>Mantis Form</v>
          </cell>
          <cell r="B1274" t="str">
            <v>7m</v>
          </cell>
          <cell r="C1274" t="str">
            <v>Simple</v>
          </cell>
          <cell r="D1274" t="str">
            <v>Form</v>
          </cell>
          <cell r="E1274" t="str">
            <v>One scene</v>
          </cell>
          <cell r="H1274" t="str">
            <v>Mantis</v>
          </cell>
          <cell r="I1274">
            <v>4</v>
          </cell>
          <cell r="J1274">
            <v>1</v>
          </cell>
          <cell r="K1274">
            <v>0</v>
          </cell>
          <cell r="L1274" t="str">
            <v>Crushing Claw Technique, Iron-Arm Block</v>
          </cell>
        </row>
        <row r="1275">
          <cell r="A1275" t="str">
            <v>Leaping Mantis Technique</v>
          </cell>
          <cell r="B1275" t="str">
            <v>6m, 1wp</v>
          </cell>
          <cell r="C1275" t="str">
            <v>Simple</v>
          </cell>
          <cell r="D1275" t="str">
            <v>Decisive-only, Mastery</v>
          </cell>
          <cell r="E1275" t="str">
            <v>Instant</v>
          </cell>
          <cell r="H1275" t="str">
            <v>Mantis</v>
          </cell>
          <cell r="I1275">
            <v>4</v>
          </cell>
          <cell r="J1275">
            <v>2</v>
          </cell>
          <cell r="K1275">
            <v>0</v>
          </cell>
          <cell r="L1275" t="str">
            <v>Mantis Form</v>
          </cell>
        </row>
        <row r="1276">
          <cell r="A1276" t="str">
            <v>Joint-Locking Technique</v>
          </cell>
          <cell r="B1276" t="str">
            <v>5m</v>
          </cell>
          <cell r="C1276" t="str">
            <v>Simple</v>
          </cell>
          <cell r="D1276" t="str">
            <v>Mastery</v>
          </cell>
          <cell r="E1276" t="str">
            <v>Instant</v>
          </cell>
          <cell r="H1276" t="str">
            <v>Mantis</v>
          </cell>
          <cell r="I1276">
            <v>4</v>
          </cell>
          <cell r="J1276">
            <v>2</v>
          </cell>
          <cell r="K1276">
            <v>0</v>
          </cell>
          <cell r="L1276" t="str">
            <v>Mantis Form</v>
          </cell>
        </row>
        <row r="1277">
          <cell r="A1277" t="str">
            <v>Grasping Claw Method</v>
          </cell>
          <cell r="B1277" t="str">
            <v>3m, 1i, 1wp</v>
          </cell>
          <cell r="C1277" t="str">
            <v>Supplemental</v>
          </cell>
          <cell r="D1277" t="str">
            <v>Decisive-only, Mastery</v>
          </cell>
          <cell r="E1277" t="str">
            <v>Instant</v>
          </cell>
          <cell r="H1277" t="str">
            <v>Mantis</v>
          </cell>
          <cell r="I1277">
            <v>5</v>
          </cell>
          <cell r="J1277">
            <v>2</v>
          </cell>
          <cell r="K1277">
            <v>0</v>
          </cell>
          <cell r="L1277" t="str">
            <v>Mantis Form</v>
          </cell>
        </row>
        <row r="1278">
          <cell r="A1278" t="str">
            <v>Grasping Mantis Defense</v>
          </cell>
          <cell r="B1278" t="str">
            <v>5m</v>
          </cell>
          <cell r="C1278" t="str">
            <v>Reflexive</v>
          </cell>
          <cell r="D1278" t="str">
            <v>Clash, Decisive-only, Terrestrial</v>
          </cell>
          <cell r="E1278" t="str">
            <v>Instant</v>
          </cell>
          <cell r="H1278" t="str">
            <v>Mantis</v>
          </cell>
          <cell r="I1278">
            <v>5</v>
          </cell>
          <cell r="J1278">
            <v>3</v>
          </cell>
          <cell r="K1278">
            <v>0</v>
          </cell>
          <cell r="L1278" t="str">
            <v>Grasping Claw Method</v>
          </cell>
        </row>
        <row r="1279">
          <cell r="A1279" t="str">
            <v>Joint-Breaking Attack</v>
          </cell>
          <cell r="B1279" t="str">
            <v>8m, 1wp</v>
          </cell>
          <cell r="C1279" t="str">
            <v>Simple</v>
          </cell>
          <cell r="D1279" t="str">
            <v>Decisive-only, Terrestrial</v>
          </cell>
          <cell r="E1279" t="str">
            <v>Instant</v>
          </cell>
          <cell r="H1279" t="str">
            <v>Mantis</v>
          </cell>
          <cell r="I1279">
            <v>5</v>
          </cell>
          <cell r="J1279">
            <v>3</v>
          </cell>
          <cell r="K1279">
            <v>0</v>
          </cell>
          <cell r="L1279" t="str">
            <v>Joint-Locking Technique</v>
          </cell>
        </row>
        <row r="1280">
          <cell r="A1280" t="str">
            <v>Unfolding Retribution Strike</v>
          </cell>
          <cell r="B1280" t="str">
            <v>15m, 1wp</v>
          </cell>
          <cell r="C1280" t="str">
            <v>Simple</v>
          </cell>
          <cell r="D1280" t="str">
            <v>Decisive-only, Mastery, Terrestrial</v>
          </cell>
          <cell r="E1280" t="str">
            <v>Instant</v>
          </cell>
          <cell r="H1280" t="str">
            <v>Mantis</v>
          </cell>
          <cell r="I1280">
            <v>5</v>
          </cell>
          <cell r="J1280">
            <v>3</v>
          </cell>
          <cell r="K1280">
            <v>0</v>
          </cell>
          <cell r="L1280" t="str">
            <v>Grasping Mantis Defense, Joint-Breaking Attack, Leaping Mantis</v>
          </cell>
        </row>
        <row r="1281">
          <cell r="A1281" t="str">
            <v>Birdsong Over Blades</v>
          </cell>
          <cell r="B1281" t="str">
            <v>4m</v>
          </cell>
          <cell r="C1281" t="str">
            <v>Reflexive</v>
          </cell>
          <cell r="D1281" t="str">
            <v>Decisive-only, Mute</v>
          </cell>
          <cell r="E1281" t="str">
            <v>Instant</v>
          </cell>
          <cell r="H1281" t="str">
            <v>White Veil</v>
          </cell>
          <cell r="I1281">
            <v>2</v>
          </cell>
          <cell r="J1281">
            <v>1</v>
          </cell>
          <cell r="K1281">
            <v>0</v>
          </cell>
        </row>
        <row r="1282">
          <cell r="A1282" t="str">
            <v>Owl Clutches at the Night</v>
          </cell>
          <cell r="B1282" t="str">
            <v>2m, 1wp</v>
          </cell>
          <cell r="C1282" t="str">
            <v>Reflexive</v>
          </cell>
          <cell r="D1282" t="str">
            <v>Mastery, Uniform</v>
          </cell>
          <cell r="E1282" t="str">
            <v>Instant</v>
          </cell>
          <cell r="H1282" t="str">
            <v>White Veil</v>
          </cell>
          <cell r="I1282">
            <v>3</v>
          </cell>
          <cell r="J1282">
            <v>1</v>
          </cell>
          <cell r="K1282">
            <v>0</v>
          </cell>
          <cell r="L1282" t="str">
            <v>Birdsong Over Blades</v>
          </cell>
        </row>
        <row r="1283">
          <cell r="A1283" t="str">
            <v>Alehouse Memory Stance</v>
          </cell>
          <cell r="B1283" t="str">
            <v>3m, 2i</v>
          </cell>
          <cell r="C1283" t="str">
            <v>Supplemental</v>
          </cell>
          <cell r="D1283" t="str">
            <v>Mute, Perilous</v>
          </cell>
          <cell r="E1283" t="str">
            <v>Instant</v>
          </cell>
          <cell r="H1283" t="str">
            <v>White Veil</v>
          </cell>
          <cell r="I1283">
            <v>3</v>
          </cell>
          <cell r="J1283">
            <v>1</v>
          </cell>
          <cell r="K1283">
            <v>0</v>
          </cell>
        </row>
        <row r="1284">
          <cell r="A1284" t="str">
            <v>White Veil Form</v>
          </cell>
          <cell r="B1284" t="str">
            <v>7m</v>
          </cell>
          <cell r="C1284" t="str">
            <v>Simple</v>
          </cell>
          <cell r="D1284" t="str">
            <v>Form, Mute</v>
          </cell>
          <cell r="E1284" t="str">
            <v>One scene</v>
          </cell>
          <cell r="H1284" t="str">
            <v>White Veil</v>
          </cell>
          <cell r="I1284">
            <v>4</v>
          </cell>
          <cell r="J1284">
            <v>1</v>
          </cell>
          <cell r="K1284">
            <v>0</v>
          </cell>
          <cell r="L1284" t="str">
            <v>Alehouse Memory Stance, Owl Clutches at the Night</v>
          </cell>
        </row>
        <row r="1285">
          <cell r="A1285" t="str">
            <v>Blithe Unruffled Plumage</v>
          </cell>
          <cell r="B1285" t="str">
            <v>4m</v>
          </cell>
          <cell r="C1285" t="str">
            <v>Supplemental</v>
          </cell>
          <cell r="D1285" t="str">
            <v>Dual, Mastery, Mute, Perilous</v>
          </cell>
          <cell r="E1285" t="str">
            <v>Instant</v>
          </cell>
          <cell r="H1285" t="str">
            <v>White Veil</v>
          </cell>
          <cell r="I1285">
            <v>4</v>
          </cell>
          <cell r="J1285">
            <v>2</v>
          </cell>
          <cell r="K1285">
            <v>0</v>
          </cell>
          <cell r="L1285" t="str">
            <v>White Veil Form</v>
          </cell>
        </row>
        <row r="1286">
          <cell r="A1286" t="str">
            <v>Blinded by Laughter</v>
          </cell>
          <cell r="B1286" t="str">
            <v>5m, 1wp</v>
          </cell>
          <cell r="C1286" t="str">
            <v>Simple</v>
          </cell>
          <cell r="D1286" t="str">
            <v>Mastery, Mute</v>
          </cell>
          <cell r="E1286" t="str">
            <v>Instant</v>
          </cell>
          <cell r="H1286" t="str">
            <v>White Veil</v>
          </cell>
          <cell r="I1286">
            <v>5</v>
          </cell>
          <cell r="J1286">
            <v>2</v>
          </cell>
          <cell r="K1286">
            <v>0</v>
          </cell>
          <cell r="L1286" t="str">
            <v>Blithe Unruffled Plumage</v>
          </cell>
        </row>
        <row r="1287">
          <cell r="A1287" t="str">
            <v>Tickling the Dragon's Throat</v>
          </cell>
          <cell r="B1287" t="str">
            <v>3m, 2i</v>
          </cell>
          <cell r="C1287" t="str">
            <v>Supplemental</v>
          </cell>
          <cell r="D1287" t="str">
            <v>Decisive-only, Mastery</v>
          </cell>
          <cell r="E1287" t="str">
            <v>Instant</v>
          </cell>
          <cell r="H1287" t="str">
            <v>White Veil</v>
          </cell>
          <cell r="I1287">
            <v>4</v>
          </cell>
          <cell r="J1287">
            <v>2</v>
          </cell>
          <cell r="K1287">
            <v>0</v>
          </cell>
          <cell r="L1287" t="str">
            <v>White Veil Form</v>
          </cell>
        </row>
        <row r="1288">
          <cell r="A1288" t="str">
            <v>The Dragon Dies in Bed</v>
          </cell>
          <cell r="B1288" t="str">
            <v>5m, 4i, 1wp</v>
          </cell>
          <cell r="C1288" t="str">
            <v>Simple</v>
          </cell>
          <cell r="D1288" t="str">
            <v>Decisive-only, Mute</v>
          </cell>
          <cell r="E1288" t="str">
            <v>Instant</v>
          </cell>
          <cell r="H1288" t="str">
            <v>White Veil</v>
          </cell>
          <cell r="I1288">
            <v>5</v>
          </cell>
          <cell r="J1288">
            <v>2</v>
          </cell>
          <cell r="K1288">
            <v>0</v>
          </cell>
          <cell r="L1288" t="str">
            <v>Blinded by Laughter, Tickling the Dragon's Throat</v>
          </cell>
        </row>
        <row r="1289">
          <cell r="A1289" t="str">
            <v>The Dragon Dies Screaming</v>
          </cell>
          <cell r="B1289" t="str">
            <v>6m, 6i, 1wp</v>
          </cell>
          <cell r="C1289" t="str">
            <v>Simple</v>
          </cell>
          <cell r="D1289" t="str">
            <v>Decisive-only, Mastery, Mute</v>
          </cell>
          <cell r="E1289" t="str">
            <v>Instant</v>
          </cell>
          <cell r="H1289" t="str">
            <v>White Veil</v>
          </cell>
          <cell r="I1289">
            <v>5</v>
          </cell>
          <cell r="J1289">
            <v>3</v>
          </cell>
          <cell r="K1289">
            <v>0</v>
          </cell>
          <cell r="L1289" t="str">
            <v>The Dragon Dies in Bed</v>
          </cell>
        </row>
        <row r="1290">
          <cell r="A1290" t="str">
            <v>The Dragon Succumbs</v>
          </cell>
          <cell r="B1290" t="str">
            <v>10m, 7i, 1wp</v>
          </cell>
          <cell r="C1290" t="str">
            <v>Simple</v>
          </cell>
          <cell r="D1290" t="str">
            <v>Decisive-only, Mastery, Mute, Terrestrial</v>
          </cell>
          <cell r="E1290" t="str">
            <v>Instant</v>
          </cell>
          <cell r="H1290" t="str">
            <v>White Veil</v>
          </cell>
          <cell r="I1290">
            <v>5</v>
          </cell>
          <cell r="J1290">
            <v>3</v>
          </cell>
          <cell r="K1290">
            <v>0</v>
          </cell>
          <cell r="L1290" t="str">
            <v>The Dragon Dies in Bed, The Dragon Dies Screaming</v>
          </cell>
        </row>
        <row r="1291">
          <cell r="A1291" t="str">
            <v>Eyes of the Wood Dragon</v>
          </cell>
          <cell r="B1291" t="str">
            <v>5m</v>
          </cell>
          <cell r="C1291" t="str">
            <v>Supplemental</v>
          </cell>
          <cell r="D1291" t="str">
            <v>Withering-only</v>
          </cell>
          <cell r="E1291" t="str">
            <v>Instant</v>
          </cell>
          <cell r="H1291" t="str">
            <v>Wood Dragon ACoD</v>
          </cell>
          <cell r="I1291">
            <v>2</v>
          </cell>
          <cell r="J1291">
            <v>1</v>
          </cell>
        </row>
        <row r="1292">
          <cell r="A1292" t="str">
            <v>Mind-Over-Body Meditation</v>
          </cell>
          <cell r="B1292" t="str">
            <v>4m</v>
          </cell>
          <cell r="C1292" t="str">
            <v>Reflexive</v>
          </cell>
          <cell r="D1292" t="str">
            <v>Dual</v>
          </cell>
          <cell r="E1292" t="str">
            <v>Instant</v>
          </cell>
          <cell r="H1292" t="str">
            <v>Wood Dragon ACoD</v>
          </cell>
          <cell r="I1292">
            <v>2</v>
          </cell>
          <cell r="J1292">
            <v>1</v>
          </cell>
        </row>
        <row r="1293">
          <cell r="A1293" t="str">
            <v>Wood Dragon Vitality</v>
          </cell>
          <cell r="B1293" t="str">
            <v>1wp</v>
          </cell>
          <cell r="C1293" t="str">
            <v>Reflexive</v>
          </cell>
          <cell r="D1293" t="str">
            <v>Withering-only</v>
          </cell>
          <cell r="E1293" t="str">
            <v>Instant</v>
          </cell>
          <cell r="H1293" t="str">
            <v>Wood Dragon ACoD</v>
          </cell>
          <cell r="I1293">
            <v>3</v>
          </cell>
          <cell r="J1293">
            <v>1</v>
          </cell>
        </row>
        <row r="1294">
          <cell r="A1294" t="str">
            <v>Soul-Marking Style</v>
          </cell>
          <cell r="B1294" t="str">
            <v>5m</v>
          </cell>
          <cell r="C1294" t="str">
            <v>Supplemental</v>
          </cell>
          <cell r="D1294" t="str">
            <v>Decisive-only, Stackable</v>
          </cell>
          <cell r="E1294" t="str">
            <v>One scene</v>
          </cell>
          <cell r="H1294" t="str">
            <v>Wood Dragon ACoD</v>
          </cell>
          <cell r="I1294">
            <v>3</v>
          </cell>
          <cell r="J1294">
            <v>1</v>
          </cell>
        </row>
        <row r="1295">
          <cell r="A1295" t="str">
            <v>Wood Dragon Form</v>
          </cell>
          <cell r="B1295" t="str">
            <v>8m</v>
          </cell>
          <cell r="C1295" t="str">
            <v>Simple</v>
          </cell>
          <cell r="D1295" t="str">
            <v>Form-type</v>
          </cell>
          <cell r="E1295" t="str">
            <v>One scene</v>
          </cell>
          <cell r="H1295" t="str">
            <v>Wood Dragon ACoD</v>
          </cell>
          <cell r="I1295">
            <v>4</v>
          </cell>
          <cell r="J1295">
            <v>1</v>
          </cell>
        </row>
        <row r="1296">
          <cell r="A1296" t="str">
            <v>Spirit-Wracking Method</v>
          </cell>
          <cell r="B1296" t="str">
            <v>3m</v>
          </cell>
          <cell r="C1296" t="str">
            <v>Supplemental</v>
          </cell>
          <cell r="D1296" t="str">
            <v>Withering-only</v>
          </cell>
          <cell r="E1296" t="str">
            <v>Instant</v>
          </cell>
          <cell r="H1296" t="str">
            <v>Wood Dragon ACoD</v>
          </cell>
          <cell r="I1296">
            <v>4</v>
          </cell>
          <cell r="J1296">
            <v>2</v>
          </cell>
        </row>
        <row r="1297">
          <cell r="A1297" t="str">
            <v>Unbreakable Fascination Kata</v>
          </cell>
          <cell r="B1297" t="str">
            <v>1m, 1wp</v>
          </cell>
          <cell r="C1297" t="str">
            <v>Simple</v>
          </cell>
          <cell r="D1297" t="str">
            <v>Psyche</v>
          </cell>
          <cell r="E1297" t="str">
            <v>Instant</v>
          </cell>
          <cell r="H1297" t="str">
            <v>Wood Dragon ACoD</v>
          </cell>
          <cell r="I1297">
            <v>5</v>
          </cell>
          <cell r="J1297">
            <v>2</v>
          </cell>
        </row>
        <row r="1298">
          <cell r="A1298" t="str">
            <v>Wood Dragon Succor</v>
          </cell>
          <cell r="B1298" t="str">
            <v>2i per level</v>
          </cell>
          <cell r="C1298" t="str">
            <v>Reflexive</v>
          </cell>
          <cell r="D1298" t="str">
            <v>Perilous</v>
          </cell>
          <cell r="E1298" t="str">
            <v>Instant</v>
          </cell>
          <cell r="H1298" t="str">
            <v>Wood Dragon ACoD</v>
          </cell>
          <cell r="I1298">
            <v>5</v>
          </cell>
          <cell r="J1298">
            <v>2</v>
          </cell>
        </row>
        <row r="1299">
          <cell r="A1299" t="str">
            <v>Enthralling Blow Attack</v>
          </cell>
          <cell r="B1299" t="str">
            <v>4m, 1wp</v>
          </cell>
          <cell r="C1299" t="str">
            <v>Reflexive</v>
          </cell>
          <cell r="D1299" t="str">
            <v>Withering-only</v>
          </cell>
          <cell r="E1299" t="str">
            <v>Instant</v>
          </cell>
          <cell r="H1299" t="str">
            <v>Wood Dragon ACoD</v>
          </cell>
          <cell r="I1299">
            <v>5</v>
          </cell>
          <cell r="J1299">
            <v>3</v>
          </cell>
        </row>
        <row r="1300">
          <cell r="A1300" t="str">
            <v>Spirit-Rending Technique</v>
          </cell>
          <cell r="B1300" t="str">
            <v>4m</v>
          </cell>
          <cell r="C1300" t="str">
            <v>Supplemental</v>
          </cell>
          <cell r="D1300" t="str">
            <v>Decisive-only</v>
          </cell>
          <cell r="E1300" t="str">
            <v>Instant</v>
          </cell>
          <cell r="H1300" t="str">
            <v>Wood Dragon ACoD</v>
          </cell>
          <cell r="I1300">
            <v>5</v>
          </cell>
          <cell r="J1300">
            <v>3</v>
          </cell>
        </row>
        <row r="1301">
          <cell r="A1301" t="str">
            <v>Soul Mastery</v>
          </cell>
          <cell r="B1301" t="str">
            <v>10m, 1wp (+5i)</v>
          </cell>
          <cell r="C1301" t="str">
            <v>Simple</v>
          </cell>
          <cell r="D1301" t="str">
            <v>Decisive-only, Terrestrial</v>
          </cell>
          <cell r="E1301" t="str">
            <v>Instant</v>
          </cell>
          <cell r="H1301" t="str">
            <v>Wood Dragon ACoD</v>
          </cell>
          <cell r="I1301">
            <v>5</v>
          </cell>
          <cell r="J1301">
            <v>4</v>
          </cell>
        </row>
        <row r="1302">
          <cell r="A1302" t="str">
            <v>Flowing Water Defense</v>
          </cell>
          <cell r="B1302" t="str">
            <v>1m, 2i</v>
          </cell>
          <cell r="C1302" t="str">
            <v>Reflexive</v>
          </cell>
          <cell r="D1302" t="str">
            <v>Perilous</v>
          </cell>
          <cell r="E1302" t="str">
            <v>Instant</v>
          </cell>
          <cell r="H1302" t="str">
            <v>Water Dragon ACoD</v>
          </cell>
          <cell r="I1302">
            <v>2</v>
          </cell>
          <cell r="J1302">
            <v>1</v>
          </cell>
        </row>
        <row r="1303">
          <cell r="A1303" t="str">
            <v>Rippling Water Strike</v>
          </cell>
          <cell r="B1303" t="str">
            <v>3m</v>
          </cell>
          <cell r="C1303" t="str">
            <v>Supplemental</v>
          </cell>
          <cell r="D1303" t="str">
            <v>Dual</v>
          </cell>
          <cell r="E1303" t="str">
            <v>Instant</v>
          </cell>
          <cell r="H1303" t="str">
            <v>Water Dragon ACoD</v>
          </cell>
          <cell r="I1303">
            <v>4</v>
          </cell>
          <cell r="J1303">
            <v>1</v>
          </cell>
        </row>
        <row r="1304">
          <cell r="A1304" t="str">
            <v>Drowning-in-Blood Technique</v>
          </cell>
          <cell r="B1304" t="str">
            <v>3m, 1wp</v>
          </cell>
          <cell r="C1304" t="str">
            <v>Supplemental</v>
          </cell>
          <cell r="D1304" t="str">
            <v>Decisive-only</v>
          </cell>
          <cell r="E1304" t="str">
            <v>Instant</v>
          </cell>
          <cell r="H1304" t="str">
            <v>Water Dragon ACoD</v>
          </cell>
          <cell r="I1304">
            <v>3</v>
          </cell>
          <cell r="J1304">
            <v>1</v>
          </cell>
        </row>
        <row r="1305">
          <cell r="A1305" t="str">
            <v>Shrugging Water Dragon Escape</v>
          </cell>
          <cell r="B1305" t="str">
            <v>4m</v>
          </cell>
          <cell r="C1305" t="str">
            <v>Reflexive</v>
          </cell>
          <cell r="D1305" t="str">
            <v>None</v>
          </cell>
          <cell r="E1305" t="str">
            <v>Instant</v>
          </cell>
          <cell r="H1305" t="str">
            <v>Water Dragon ACoD</v>
          </cell>
          <cell r="I1305">
            <v>4</v>
          </cell>
          <cell r="J1305">
            <v>1</v>
          </cell>
        </row>
        <row r="1306">
          <cell r="A1306" t="str">
            <v>Water Dragon Form</v>
          </cell>
          <cell r="B1306" t="str">
            <v>10m</v>
          </cell>
          <cell r="C1306" t="str">
            <v>Simple</v>
          </cell>
          <cell r="D1306" t="str">
            <v>Form</v>
          </cell>
          <cell r="E1306" t="str">
            <v>One scene</v>
          </cell>
          <cell r="H1306" t="str">
            <v>Water Dragon ACoD</v>
          </cell>
          <cell r="I1306">
            <v>5</v>
          </cell>
          <cell r="J1306">
            <v>1</v>
          </cell>
        </row>
        <row r="1307">
          <cell r="A1307" t="str">
            <v>Flow Reversal Strike</v>
          </cell>
          <cell r="B1307" t="str">
            <v>6m, 1wp</v>
          </cell>
          <cell r="C1307" t="str">
            <v>Supplemental</v>
          </cell>
          <cell r="D1307" t="str">
            <v>Decisive-only</v>
          </cell>
          <cell r="E1307" t="str">
            <v>Instant</v>
          </cell>
          <cell r="H1307" t="str">
            <v>Water Dragon ACoD</v>
          </cell>
          <cell r="I1307">
            <v>5</v>
          </cell>
          <cell r="J1307">
            <v>2</v>
          </cell>
        </row>
        <row r="1308">
          <cell r="A1308" t="str">
            <v>Theft-of-Essence Method</v>
          </cell>
          <cell r="B1308" t="str">
            <v>1wp</v>
          </cell>
          <cell r="C1308" t="str">
            <v>Reflexive</v>
          </cell>
          <cell r="D1308" t="str">
            <v>Terrestrial</v>
          </cell>
          <cell r="E1308" t="str">
            <v>Instant</v>
          </cell>
          <cell r="H1308" t="str">
            <v>Water Dragon ACoD</v>
          </cell>
          <cell r="I1308">
            <v>5</v>
          </cell>
          <cell r="J1308">
            <v>2</v>
          </cell>
        </row>
        <row r="1309">
          <cell r="A1309" t="str">
            <v>Crashing Wave Style</v>
          </cell>
          <cell r="B1309" t="str">
            <v>7m, 1wp</v>
          </cell>
          <cell r="C1309" t="str">
            <v>Simple</v>
          </cell>
          <cell r="D1309" t="str">
            <v>Decisive-only, Terrestrial</v>
          </cell>
          <cell r="E1309" t="str">
            <v>Instant</v>
          </cell>
          <cell r="H1309" t="str">
            <v>Water Dragon ACoD</v>
          </cell>
          <cell r="I1309">
            <v>5</v>
          </cell>
          <cell r="J1309">
            <v>3</v>
          </cell>
        </row>
        <row r="1310">
          <cell r="A1310" t="str">
            <v>Bottomless Depths Defense</v>
          </cell>
          <cell r="B1310" t="str">
            <v>1m, 1wp</v>
          </cell>
          <cell r="C1310" t="str">
            <v>Reflexive</v>
          </cell>
          <cell r="D1310" t="str">
            <v>Decisive-only, Perilous, Terrestrial</v>
          </cell>
          <cell r="E1310" t="str">
            <v>Instant</v>
          </cell>
          <cell r="H1310" t="str">
            <v>Water Dragon ACoD</v>
          </cell>
          <cell r="I1310">
            <v>5</v>
          </cell>
          <cell r="J1310">
            <v>2</v>
          </cell>
        </row>
        <row r="1311">
          <cell r="A1311" t="str">
            <v>Essence-Dousing Wave</v>
          </cell>
          <cell r="B1311" t="str">
            <v>(Varies)m, 1wp</v>
          </cell>
          <cell r="C1311" t="str">
            <v>Supplemental</v>
          </cell>
          <cell r="D1311" t="str">
            <v>Clash</v>
          </cell>
          <cell r="E1311" t="str">
            <v>Instant</v>
          </cell>
          <cell r="H1311" t="str">
            <v>Water Dragon ACoD</v>
          </cell>
          <cell r="I1311">
            <v>5</v>
          </cell>
          <cell r="J1311">
            <v>3</v>
          </cell>
        </row>
        <row r="1312">
          <cell r="A1312" t="str">
            <v>Ghost-Restraining Whirlpool Stance</v>
          </cell>
          <cell r="B1312" t="str">
            <v>10m (+3i)</v>
          </cell>
          <cell r="C1312" t="str">
            <v>Simple</v>
          </cell>
          <cell r="D1312" t="str">
            <v>Decisive-only</v>
          </cell>
          <cell r="E1312" t="str">
            <v>Until next turn</v>
          </cell>
          <cell r="H1312" t="str">
            <v>Water Dragon ACoD</v>
          </cell>
          <cell r="I1312">
            <v>5</v>
          </cell>
          <cell r="J1312">
            <v>3</v>
          </cell>
        </row>
        <row r="1313">
          <cell r="A1313" t="str">
            <v>Tsunami Force Shout</v>
          </cell>
          <cell r="B1313" t="str">
            <v>5m, 1wp</v>
          </cell>
          <cell r="C1313" t="str">
            <v>Reflexive</v>
          </cell>
          <cell r="D1313" t="str">
            <v>Decisive-only, Terrestrial</v>
          </cell>
          <cell r="E1313" t="str">
            <v>Instant</v>
          </cell>
          <cell r="H1313" t="str">
            <v>Water Dragon ACoD</v>
          </cell>
          <cell r="I1313">
            <v>5</v>
          </cell>
          <cell r="J1313">
            <v>4</v>
          </cell>
        </row>
        <row r="1314">
          <cell r="A1314" t="str">
            <v>Searing Edge Attack</v>
          </cell>
          <cell r="B1314" t="str">
            <v>2m</v>
          </cell>
          <cell r="C1314" t="str">
            <v>Supplemental</v>
          </cell>
          <cell r="D1314" t="str">
            <v>Withering-only</v>
          </cell>
          <cell r="E1314" t="str">
            <v>Instant</v>
          </cell>
          <cell r="H1314" t="str">
            <v>Fire Dragon ACoD</v>
          </cell>
          <cell r="I1314">
            <v>2</v>
          </cell>
          <cell r="J1314">
            <v>1</v>
          </cell>
        </row>
        <row r="1315">
          <cell r="A1315" t="str">
            <v>Flash-Fire Technique</v>
          </cell>
          <cell r="B1315" t="str">
            <v>4m</v>
          </cell>
          <cell r="C1315" t="str">
            <v>Reflexive</v>
          </cell>
          <cell r="D1315" t="str">
            <v>Terrestrial</v>
          </cell>
          <cell r="E1315" t="str">
            <v>Instant</v>
          </cell>
          <cell r="H1315" t="str">
            <v>Fire Dragon ACoD</v>
          </cell>
          <cell r="I1315">
            <v>3</v>
          </cell>
          <cell r="J1315">
            <v>1</v>
          </cell>
        </row>
        <row r="1316">
          <cell r="A1316" t="str">
            <v>Flame-Flicker Stance</v>
          </cell>
          <cell r="B1316" t="str">
            <v>2m, 1i</v>
          </cell>
          <cell r="C1316" t="str">
            <v>Reflexive</v>
          </cell>
          <cell r="D1316" t="str">
            <v>Perilous</v>
          </cell>
          <cell r="E1316" t="str">
            <v>Instant</v>
          </cell>
          <cell r="H1316" t="str">
            <v>Fire Dragon ACoD</v>
          </cell>
          <cell r="I1316">
            <v>3</v>
          </cell>
          <cell r="J1316">
            <v>1</v>
          </cell>
        </row>
        <row r="1317">
          <cell r="A1317" t="str">
            <v>Perfect Blazing Blow</v>
          </cell>
          <cell r="B1317" t="str">
            <v>1m per die doubled</v>
          </cell>
          <cell r="C1317" t="str">
            <v>Reflexive</v>
          </cell>
          <cell r="D1317" t="str">
            <v>Uniform, Terrestrial</v>
          </cell>
          <cell r="E1317" t="str">
            <v>Instant</v>
          </cell>
          <cell r="H1317" t="str">
            <v>Fire Dragon ACoD</v>
          </cell>
          <cell r="I1317">
            <v>4</v>
          </cell>
          <cell r="J1317">
            <v>1</v>
          </cell>
        </row>
        <row r="1318">
          <cell r="A1318" t="str">
            <v>Fire Dragon Form</v>
          </cell>
          <cell r="B1318" t="str">
            <v>9m</v>
          </cell>
          <cell r="C1318" t="str">
            <v>Simple</v>
          </cell>
          <cell r="D1318" t="str">
            <v>Form-type</v>
          </cell>
          <cell r="E1318" t="str">
            <v>One scene</v>
          </cell>
          <cell r="H1318" t="str">
            <v>Fire Dragon ACoD</v>
          </cell>
          <cell r="I1318">
            <v>4</v>
          </cell>
          <cell r="J1318">
            <v>1</v>
          </cell>
        </row>
        <row r="1319">
          <cell r="A1319" t="str">
            <v>Overwhelming Fire Majesty Stance</v>
          </cell>
          <cell r="B1319" t="str">
            <v>6m</v>
          </cell>
          <cell r="C1319" t="str">
            <v>Reflexive</v>
          </cell>
          <cell r="D1319" t="str">
            <v>None</v>
          </cell>
          <cell r="E1319" t="str">
            <v>Until next turn</v>
          </cell>
          <cell r="H1319" t="str">
            <v>Fire Dragon ACoD</v>
          </cell>
          <cell r="I1319">
            <v>4</v>
          </cell>
          <cell r="J1319">
            <v>2</v>
          </cell>
        </row>
        <row r="1320">
          <cell r="A1320" t="str">
            <v>Fiery Blade Attack</v>
          </cell>
          <cell r="B1320" t="str">
            <v>3m, 1wp</v>
          </cell>
          <cell r="C1320" t="str">
            <v>Reflexive</v>
          </cell>
          <cell r="D1320" t="str">
            <v>None</v>
          </cell>
          <cell r="E1320" t="str">
            <v>Until move</v>
          </cell>
          <cell r="H1320" t="str">
            <v>Fire Dragon ACoD</v>
          </cell>
          <cell r="I1320">
            <v>5</v>
          </cell>
          <cell r="J1320">
            <v>2</v>
          </cell>
        </row>
        <row r="1321">
          <cell r="A1321" t="str">
            <v>Essence-Igniting Strike</v>
          </cell>
          <cell r="B1321" t="str">
            <v>5m</v>
          </cell>
          <cell r="C1321" t="str">
            <v>Supplemental</v>
          </cell>
          <cell r="D1321" t="str">
            <v>Decisive-only</v>
          </cell>
          <cell r="E1321" t="str">
            <v>Instant</v>
          </cell>
          <cell r="H1321" t="str">
            <v>Fire Dragon ACoD</v>
          </cell>
          <cell r="I1321">
            <v>5</v>
          </cell>
          <cell r="J1321">
            <v>2</v>
          </cell>
        </row>
        <row r="1322">
          <cell r="A1322" t="str">
            <v>Smoldering Wound Attack</v>
          </cell>
          <cell r="B1322" t="str">
            <v>3m</v>
          </cell>
          <cell r="C1322" t="str">
            <v>Supplemental</v>
          </cell>
          <cell r="D1322" t="str">
            <v>Decisive-only</v>
          </cell>
          <cell r="E1322" t="str">
            <v>Special</v>
          </cell>
          <cell r="H1322" t="str">
            <v>Fire Dragon ACoD</v>
          </cell>
          <cell r="I1322">
            <v>5</v>
          </cell>
          <cell r="J1322">
            <v>3</v>
          </cell>
        </row>
        <row r="1323">
          <cell r="A1323" t="str">
            <v>Breath of the Fire Dragon</v>
          </cell>
          <cell r="B1323" t="str">
            <v>8m, 3i, 1wp</v>
          </cell>
          <cell r="C1323" t="str">
            <v>Simple</v>
          </cell>
          <cell r="D1323" t="str">
            <v>Decisive-only, Terrestrial</v>
          </cell>
          <cell r="E1323" t="str">
            <v>Instant</v>
          </cell>
          <cell r="H1323" t="str">
            <v>Fire Dragon ACoD</v>
          </cell>
          <cell r="I1323">
            <v>5</v>
          </cell>
          <cell r="J1323">
            <v>3</v>
          </cell>
        </row>
        <row r="1324">
          <cell r="A1324" t="str">
            <v>Consuming Might of the Fire Dragon</v>
          </cell>
          <cell r="B1324" t="str">
            <v>9m, 1wp</v>
          </cell>
          <cell r="C1324" t="str">
            <v>Simple</v>
          </cell>
          <cell r="D1324" t="str">
            <v>Terrestrial</v>
          </cell>
          <cell r="E1324" t="str">
            <v>One scene</v>
          </cell>
          <cell r="H1324" t="str">
            <v>Fire Dragon ACoD</v>
          </cell>
          <cell r="I1324">
            <v>5</v>
          </cell>
          <cell r="J1324">
            <v>4</v>
          </cell>
        </row>
        <row r="1325">
          <cell r="A1325" t="str">
            <v>Force of the Mountain</v>
          </cell>
          <cell r="B1325" t="str">
            <v>4m</v>
          </cell>
          <cell r="C1325" t="str">
            <v>Supplemental</v>
          </cell>
          <cell r="D1325" t="str">
            <v>Dual</v>
          </cell>
          <cell r="E1325" t="str">
            <v>Instant</v>
          </cell>
          <cell r="H1325" t="str">
            <v>Earth Dragon ACoD</v>
          </cell>
          <cell r="I1325">
            <v>2</v>
          </cell>
          <cell r="J1325">
            <v>1</v>
          </cell>
        </row>
        <row r="1326">
          <cell r="A1326" t="str">
            <v>Stone Dragon's Skin</v>
          </cell>
          <cell r="B1326" t="str">
            <v>5m</v>
          </cell>
          <cell r="C1326" t="str">
            <v>Reflexive</v>
          </cell>
          <cell r="D1326" t="str">
            <v>Perilous, Dual</v>
          </cell>
          <cell r="E1326" t="str">
            <v>Until next turn</v>
          </cell>
          <cell r="H1326" t="str">
            <v>Earth Dragon ACoD</v>
          </cell>
          <cell r="I1326">
            <v>3</v>
          </cell>
          <cell r="J1326">
            <v>1</v>
          </cell>
        </row>
        <row r="1327">
          <cell r="A1327" t="str">
            <v>Unmoving Mountain Stance</v>
          </cell>
          <cell r="B1327" t="str">
            <v>3m</v>
          </cell>
          <cell r="C1327" t="str">
            <v>Reflexive</v>
          </cell>
          <cell r="D1327" t="str">
            <v>Perilous, Withering-only, Terrestrial</v>
          </cell>
          <cell r="E1327" t="str">
            <v>Until next turn</v>
          </cell>
          <cell r="H1327" t="str">
            <v>Earth Dragon ACoD</v>
          </cell>
          <cell r="I1327">
            <v>3</v>
          </cell>
          <cell r="J1327">
            <v>1</v>
          </cell>
        </row>
        <row r="1328">
          <cell r="A1328" t="str">
            <v>Earth Dragon Form</v>
          </cell>
          <cell r="B1328" t="str">
            <v>8m</v>
          </cell>
          <cell r="C1328" t="str">
            <v>Simple</v>
          </cell>
          <cell r="D1328" t="str">
            <v>Form-type</v>
          </cell>
          <cell r="E1328" t="str">
            <v>Scene</v>
          </cell>
          <cell r="H1328" t="str">
            <v>Earth Dragon ACoD</v>
          </cell>
          <cell r="I1328">
            <v>4</v>
          </cell>
          <cell r="J1328">
            <v>1</v>
          </cell>
        </row>
        <row r="1329">
          <cell r="A1329" t="str">
            <v>Shattering Strike</v>
          </cell>
          <cell r="B1329" t="str">
            <v>2m, 1wp</v>
          </cell>
          <cell r="C1329" t="str">
            <v>Supplemental</v>
          </cell>
          <cell r="D1329" t="str">
            <v>Withering-only</v>
          </cell>
          <cell r="E1329" t="str">
            <v>Instant</v>
          </cell>
          <cell r="H1329" t="str">
            <v>Earth Dragon ACoD</v>
          </cell>
          <cell r="I1329">
            <v>4</v>
          </cell>
          <cell r="J1329">
            <v>2</v>
          </cell>
        </row>
        <row r="1330">
          <cell r="A1330" t="str">
            <v>Stillness of Stone Atemi</v>
          </cell>
          <cell r="B1330" t="str">
            <v>6m</v>
          </cell>
          <cell r="C1330" t="str">
            <v>Supplemental</v>
          </cell>
          <cell r="D1330" t="str">
            <v>Withering-only</v>
          </cell>
          <cell r="E1330" t="str">
            <v>Instant</v>
          </cell>
          <cell r="H1330" t="str">
            <v>Earth Dragon ACoD</v>
          </cell>
          <cell r="I1330">
            <v>5</v>
          </cell>
          <cell r="J1330">
            <v>2</v>
          </cell>
        </row>
        <row r="1331">
          <cell r="A1331" t="str">
            <v>Earthshaker Attack</v>
          </cell>
          <cell r="B1331" t="str">
            <v>5m, 1wp</v>
          </cell>
          <cell r="C1331" t="str">
            <v>Simple</v>
          </cell>
          <cell r="D1331" t="str">
            <v>Decisive-only</v>
          </cell>
          <cell r="E1331" t="str">
            <v>Instant</v>
          </cell>
          <cell r="H1331" t="str">
            <v>Earth Dragon ACoD</v>
          </cell>
          <cell r="I1331">
            <v>5</v>
          </cell>
          <cell r="J1331">
            <v>2</v>
          </cell>
        </row>
        <row r="1332">
          <cell r="A1332" t="str">
            <v>Weapon-Breaking Defence Technique</v>
          </cell>
          <cell r="B1332" t="str">
            <v>6m, 2i</v>
          </cell>
          <cell r="C1332" t="str">
            <v>Reflexive</v>
          </cell>
          <cell r="D1332" t="str">
            <v>Counterattack, Decisive-only, Terrestrial</v>
          </cell>
          <cell r="E1332" t="str">
            <v>Instant</v>
          </cell>
          <cell r="H1332" t="str">
            <v>Earth Dragon ACoD</v>
          </cell>
          <cell r="I1332">
            <v>5</v>
          </cell>
          <cell r="J1332">
            <v>2</v>
          </cell>
        </row>
        <row r="1333">
          <cell r="A1333" t="str">
            <v>Avalanche Method</v>
          </cell>
          <cell r="B1333" t="str">
            <v>4m</v>
          </cell>
          <cell r="C1333" t="str">
            <v>Supplemental</v>
          </cell>
          <cell r="D1333" t="str">
            <v>Decisive-only</v>
          </cell>
          <cell r="E1333" t="str">
            <v>Instant</v>
          </cell>
          <cell r="H1333" t="str">
            <v>Earth Dragon ACoD</v>
          </cell>
          <cell r="I1333">
            <v>5</v>
          </cell>
          <cell r="J1333">
            <v>2</v>
          </cell>
        </row>
        <row r="1334">
          <cell r="A1334" t="str">
            <v>Hungry Earth Strike</v>
          </cell>
          <cell r="B1334" t="str">
            <v>6m, 3i (+1wp)</v>
          </cell>
          <cell r="C1334" t="str">
            <v>Simple</v>
          </cell>
          <cell r="D1334" t="str">
            <v>Decisive-only, Terrestrial</v>
          </cell>
          <cell r="E1334" t="str">
            <v>Instant</v>
          </cell>
          <cell r="H1334" t="str">
            <v>Earth Dragon ACoD</v>
          </cell>
          <cell r="I1334">
            <v>5</v>
          </cell>
          <cell r="J1334">
            <v>3</v>
          </cell>
        </row>
        <row r="1335">
          <cell r="A1335" t="str">
            <v>Ghost-Grounding Blow</v>
          </cell>
          <cell r="B1335" t="str">
            <v>4m, 1wp</v>
          </cell>
          <cell r="C1335" t="str">
            <v>Supplemental</v>
          </cell>
          <cell r="D1335" t="str">
            <v>Decisive-only</v>
          </cell>
          <cell r="E1335" t="str">
            <v>Instant</v>
          </cell>
          <cell r="H1335" t="str">
            <v>Earth Dragon ACoD</v>
          </cell>
          <cell r="I1335">
            <v>5</v>
          </cell>
          <cell r="J1335">
            <v>3</v>
          </cell>
        </row>
        <row r="1336">
          <cell r="A1336" t="str">
            <v>Perfection of the Earth Body</v>
          </cell>
          <cell r="B1336" t="str">
            <v>(+7m, 1wp)</v>
          </cell>
          <cell r="C1336" t="str">
            <v>Permanent</v>
          </cell>
          <cell r="D1336" t="str">
            <v>Terrestrial</v>
          </cell>
          <cell r="E1336" t="str">
            <v>Permanent</v>
          </cell>
          <cell r="H1336" t="str">
            <v>Earth Dragon ACoD</v>
          </cell>
          <cell r="I1336">
            <v>5</v>
          </cell>
          <cell r="J1336">
            <v>4</v>
          </cell>
        </row>
        <row r="1337">
          <cell r="A1337" t="str">
            <v>Air Dragon's Sight</v>
          </cell>
          <cell r="B1337" t="str">
            <v>3m</v>
          </cell>
          <cell r="C1337" t="str">
            <v>Reflexive</v>
          </cell>
          <cell r="D1337" t="str">
            <v>Uniform</v>
          </cell>
          <cell r="E1337" t="str">
            <v>Instant</v>
          </cell>
          <cell r="H1337" t="str">
            <v>Air Dragon ACoD</v>
          </cell>
          <cell r="I1337">
            <v>2</v>
          </cell>
          <cell r="J1337">
            <v>1</v>
          </cell>
        </row>
        <row r="1338">
          <cell r="A1338" t="str">
            <v>Wind Dragon's Speed</v>
          </cell>
          <cell r="B1338" t="str">
            <v>4m</v>
          </cell>
          <cell r="C1338" t="str">
            <v>Supplemental</v>
          </cell>
          <cell r="D1338" t="str">
            <v>None</v>
          </cell>
          <cell r="E1338" t="str">
            <v>Instant</v>
          </cell>
          <cell r="H1338" t="str">
            <v>Air Dragon ACoD</v>
          </cell>
          <cell r="I1338">
            <v>3</v>
          </cell>
          <cell r="J1338">
            <v>1</v>
          </cell>
        </row>
        <row r="1339">
          <cell r="A1339" t="str">
            <v>Breath-Seizing Technique</v>
          </cell>
          <cell r="B1339" t="str">
            <v>3m</v>
          </cell>
          <cell r="C1339" t="str">
            <v>Supplemental</v>
          </cell>
          <cell r="D1339" t="str">
            <v>Stackable, Withering-only</v>
          </cell>
          <cell r="E1339" t="str">
            <v>Instant</v>
          </cell>
          <cell r="H1339" t="str">
            <v>Air Dragon ACoD</v>
          </cell>
          <cell r="I1339">
            <v>4</v>
          </cell>
          <cell r="J1339">
            <v>1</v>
          </cell>
        </row>
        <row r="1340">
          <cell r="A1340" t="str">
            <v>Shrouding the Body and the Mind</v>
          </cell>
          <cell r="B1340" t="str">
            <v>3m, 4i</v>
          </cell>
          <cell r="C1340" t="str">
            <v>Reflexive</v>
          </cell>
          <cell r="D1340" t="str">
            <v>Perilous</v>
          </cell>
          <cell r="E1340" t="str">
            <v>One scene</v>
          </cell>
          <cell r="H1340" t="str">
            <v>Air Dragon ACoD</v>
          </cell>
          <cell r="I1340">
            <v>3</v>
          </cell>
          <cell r="J1340">
            <v>1</v>
          </cell>
        </row>
        <row r="1341">
          <cell r="A1341" t="str">
            <v>Air Dragon Form</v>
          </cell>
          <cell r="B1341" t="str">
            <v>9m</v>
          </cell>
          <cell r="C1341" t="str">
            <v>Simple</v>
          </cell>
          <cell r="D1341" t="str">
            <v>Form</v>
          </cell>
          <cell r="E1341" t="str">
            <v>Instant</v>
          </cell>
          <cell r="H1341" t="str">
            <v>Air Dragon ACoD</v>
          </cell>
          <cell r="I1341">
            <v>4</v>
          </cell>
          <cell r="J1341">
            <v>1</v>
          </cell>
        </row>
        <row r="1342">
          <cell r="A1342" t="str">
            <v>Tornado Offence Technique</v>
          </cell>
          <cell r="B1342" t="str">
            <v>8m, 1wp</v>
          </cell>
          <cell r="C1342" t="str">
            <v>Simple</v>
          </cell>
          <cell r="D1342" t="str">
            <v>Decisive-only, Terrestrial</v>
          </cell>
          <cell r="E1342" t="str">
            <v>Instant</v>
          </cell>
          <cell r="H1342" t="str">
            <v>Air Dragon ACoD</v>
          </cell>
          <cell r="I1342">
            <v>4</v>
          </cell>
          <cell r="J1342">
            <v>2</v>
          </cell>
        </row>
        <row r="1343">
          <cell r="A1343" t="str">
            <v>Cloud Treading Method</v>
          </cell>
          <cell r="B1343" t="str">
            <v>2m, 1i</v>
          </cell>
          <cell r="C1343" t="str">
            <v>Reflexive</v>
          </cell>
          <cell r="D1343" t="str">
            <v>Perilous</v>
          </cell>
          <cell r="E1343" t="str">
            <v>One turn</v>
          </cell>
          <cell r="H1343" t="str">
            <v>Air Dragon ACoD</v>
          </cell>
          <cell r="I1343">
            <v>3</v>
          </cell>
          <cell r="J1343">
            <v>2</v>
          </cell>
        </row>
        <row r="1344">
          <cell r="A1344" t="str">
            <v>Avenging Wind Strike</v>
          </cell>
          <cell r="B1344" t="str">
            <v>3m, 1wp</v>
          </cell>
          <cell r="C1344" t="str">
            <v>Supplemental</v>
          </cell>
          <cell r="D1344" t="str">
            <v>Withering-only, Terrestrial</v>
          </cell>
          <cell r="E1344" t="str">
            <v>Instant</v>
          </cell>
          <cell r="H1344" t="str">
            <v>Air Dragon ACoD</v>
          </cell>
          <cell r="I1344">
            <v>5</v>
          </cell>
          <cell r="J1344">
            <v>2</v>
          </cell>
        </row>
        <row r="1345">
          <cell r="A1345" t="str">
            <v>Wrathful Winds Maneuver</v>
          </cell>
          <cell r="B1345" t="str">
            <v>6m, 3i</v>
          </cell>
          <cell r="C1345" t="str">
            <v>Simple</v>
          </cell>
          <cell r="D1345" t="str">
            <v>None</v>
          </cell>
          <cell r="E1345" t="str">
            <v>Instant</v>
          </cell>
          <cell r="H1345" t="str">
            <v>Air Dragon ACoD</v>
          </cell>
          <cell r="I1345">
            <v>5</v>
          </cell>
          <cell r="J1345">
            <v>2</v>
          </cell>
        </row>
        <row r="1346">
          <cell r="A1346" t="str">
            <v>Thunderclap Kata</v>
          </cell>
          <cell r="B1346" t="str">
            <v>4m, 1wp</v>
          </cell>
          <cell r="C1346" t="str">
            <v>Reflexive</v>
          </cell>
          <cell r="D1346" t="str">
            <v>Withering-only, Clash, Terrestrial</v>
          </cell>
          <cell r="E1346" t="str">
            <v>Instant</v>
          </cell>
          <cell r="H1346" t="str">
            <v>Air Dragon ACoD</v>
          </cell>
          <cell r="I1346">
            <v>5</v>
          </cell>
          <cell r="J1346">
            <v>3</v>
          </cell>
        </row>
        <row r="1347">
          <cell r="A1347" t="str">
            <v>Lightning Strike Style</v>
          </cell>
          <cell r="B1347" t="str">
            <v>5m, 1hl</v>
          </cell>
          <cell r="C1347" t="str">
            <v>Supplemental</v>
          </cell>
          <cell r="D1347" t="str">
            <v>Dual, Terrestrial</v>
          </cell>
          <cell r="E1347" t="str">
            <v>Instant</v>
          </cell>
          <cell r="H1347" t="str">
            <v>Air Dragon ACoD</v>
          </cell>
          <cell r="I1347">
            <v>5</v>
          </cell>
          <cell r="J1347">
            <v>3</v>
          </cell>
        </row>
        <row r="1348">
          <cell r="A1348" t="str">
            <v>Hurricane Combat Method</v>
          </cell>
          <cell r="B1348" t="str">
            <v>7m, 1wp</v>
          </cell>
          <cell r="C1348" t="str">
            <v>Reflexive</v>
          </cell>
          <cell r="D1348" t="str">
            <v>Terrestrial</v>
          </cell>
          <cell r="E1348" t="str">
            <v>One scene</v>
          </cell>
          <cell r="H1348" t="str">
            <v>Air Dragon ACoD</v>
          </cell>
          <cell r="I1348">
            <v>5</v>
          </cell>
          <cell r="J1348">
            <v>4</v>
          </cell>
        </row>
        <row r="1349">
          <cell r="A1349" t="str">
            <v>Just Another Branch Deceit</v>
          </cell>
          <cell r="B1349" t="str">
            <v>3m</v>
          </cell>
          <cell r="C1349" t="str">
            <v>Supplemental</v>
          </cell>
          <cell r="D1349" t="str">
            <v>None</v>
          </cell>
          <cell r="E1349" t="str">
            <v>Instant</v>
          </cell>
          <cell r="H1349" t="str">
            <v>Crystal Chameleon Style</v>
          </cell>
          <cell r="I1349">
            <v>2</v>
          </cell>
          <cell r="J1349">
            <v>1</v>
          </cell>
        </row>
        <row r="1350">
          <cell r="A1350" t="str">
            <v>Light-Treading Technique</v>
          </cell>
          <cell r="B1350" t="str">
            <v>3m, 1wp</v>
          </cell>
          <cell r="C1350" t="str">
            <v>Simple</v>
          </cell>
          <cell r="D1350" t="str">
            <v>Mastery</v>
          </cell>
          <cell r="E1350" t="str">
            <v>One Scene</v>
          </cell>
          <cell r="H1350" t="str">
            <v>Crystal Chameleon Style</v>
          </cell>
          <cell r="I1350">
            <v>2</v>
          </cell>
          <cell r="J1350">
            <v>1</v>
          </cell>
        </row>
        <row r="1351">
          <cell r="A1351" t="str">
            <v>Flashing Passage</v>
          </cell>
          <cell r="B1351" t="str">
            <v>3m</v>
          </cell>
          <cell r="C1351" t="str">
            <v>Supplemental</v>
          </cell>
          <cell r="D1351" t="str">
            <v>Terrestrial</v>
          </cell>
          <cell r="E1351" t="str">
            <v>Instant</v>
          </cell>
          <cell r="H1351" t="str">
            <v>Crystal Chameleon Style</v>
          </cell>
          <cell r="I1351">
            <v>3</v>
          </cell>
          <cell r="J1351">
            <v>1</v>
          </cell>
        </row>
        <row r="1352">
          <cell r="A1352" t="str">
            <v>Crystal Chameleon Form</v>
          </cell>
          <cell r="B1352" t="str">
            <v>8m</v>
          </cell>
          <cell r="C1352" t="str">
            <v>Simple</v>
          </cell>
          <cell r="D1352" t="str">
            <v>Form</v>
          </cell>
          <cell r="E1352" t="str">
            <v>Instant</v>
          </cell>
          <cell r="H1352" t="str">
            <v>Crystal Chameleon Style</v>
          </cell>
          <cell r="I1352">
            <v>3</v>
          </cell>
          <cell r="J1352">
            <v>2</v>
          </cell>
        </row>
        <row r="1353">
          <cell r="A1353" t="str">
            <v>Flashing Leaves Evasion</v>
          </cell>
          <cell r="B1353" t="str">
            <v>6m</v>
          </cell>
          <cell r="C1353" t="str">
            <v>Reflexive</v>
          </cell>
          <cell r="D1353" t="str">
            <v>Terrestrial</v>
          </cell>
          <cell r="E1353" t="str">
            <v>Instant</v>
          </cell>
          <cell r="H1353" t="str">
            <v>Crystal Chameleon Style</v>
          </cell>
          <cell r="I1353">
            <v>4</v>
          </cell>
          <cell r="J1353">
            <v>2</v>
          </cell>
        </row>
        <row r="1354">
          <cell r="A1354" t="str">
            <v>Shattered Crystal Rebuke</v>
          </cell>
          <cell r="B1354" t="str">
            <v>3m, 3i</v>
          </cell>
          <cell r="C1354" t="str">
            <v>Reflexive</v>
          </cell>
          <cell r="D1354" t="str">
            <v>Withering-only, Counterattack, Mastery, Perilous</v>
          </cell>
          <cell r="E1354" t="str">
            <v>Instant</v>
          </cell>
          <cell r="H1354" t="str">
            <v>Crystal Chameleon Style</v>
          </cell>
          <cell r="I1354">
            <v>5</v>
          </cell>
          <cell r="J1354">
            <v>2</v>
          </cell>
        </row>
        <row r="1355">
          <cell r="A1355" t="str">
            <v>Razor-Edged Prism Assault</v>
          </cell>
          <cell r="B1355" t="str">
            <v>7m</v>
          </cell>
          <cell r="C1355" t="str">
            <v>Simple</v>
          </cell>
          <cell r="D1355" t="str">
            <v>Decisive-only, Perilous</v>
          </cell>
          <cell r="E1355" t="str">
            <v>Instant</v>
          </cell>
          <cell r="H1355" t="str">
            <v>Crystal Chameleon Style</v>
          </cell>
          <cell r="I1355">
            <v>4</v>
          </cell>
          <cell r="J1355">
            <v>2</v>
          </cell>
        </row>
        <row r="1356">
          <cell r="A1356" t="str">
            <v>Death from Nowhere Method</v>
          </cell>
          <cell r="B1356" t="str">
            <v>3m, 1wp</v>
          </cell>
          <cell r="C1356" t="str">
            <v>Supplemental</v>
          </cell>
          <cell r="D1356" t="str">
            <v>Dual</v>
          </cell>
          <cell r="E1356" t="str">
            <v>Instant</v>
          </cell>
          <cell r="H1356" t="str">
            <v>Crystal Chameleon Style</v>
          </cell>
          <cell r="I1356">
            <v>5</v>
          </cell>
          <cell r="J1356">
            <v>2</v>
          </cell>
        </row>
        <row r="1357">
          <cell r="A1357" t="str">
            <v>Stepping Beyond Light Prana</v>
          </cell>
          <cell r="B1357" t="str">
            <v>10m</v>
          </cell>
          <cell r="C1357" t="str">
            <v>Simple</v>
          </cell>
          <cell r="D1357" t="str">
            <v>Mastery</v>
          </cell>
          <cell r="E1357" t="str">
            <v>One Scene</v>
          </cell>
          <cell r="H1357" t="str">
            <v>Crystal Chameleon Style</v>
          </cell>
          <cell r="I1357">
            <v>5</v>
          </cell>
          <cell r="J1357">
            <v>3</v>
          </cell>
        </row>
        <row r="1358">
          <cell r="A1358" t="str">
            <v>Blurring Scurry Prana</v>
          </cell>
          <cell r="B1358" t="str">
            <v>4m</v>
          </cell>
          <cell r="C1358" t="str">
            <v>Supplemental</v>
          </cell>
          <cell r="D1358" t="str">
            <v>Uniform</v>
          </cell>
          <cell r="E1358" t="str">
            <v>Instant</v>
          </cell>
          <cell r="H1358" t="str">
            <v>Centipede</v>
          </cell>
          <cell r="I1358">
            <v>2</v>
          </cell>
          <cell r="J1358">
            <v>1</v>
          </cell>
        </row>
        <row r="1359">
          <cell r="A1359" t="str">
            <v>Motion of Myriad Legs</v>
          </cell>
          <cell r="B1359" t="str">
            <v>3m, 1wp</v>
          </cell>
          <cell r="C1359" t="str">
            <v>Simple</v>
          </cell>
          <cell r="D1359" t="str">
            <v>Decisive-only, Terrestrial</v>
          </cell>
          <cell r="E1359" t="str">
            <v>Instant</v>
          </cell>
          <cell r="H1359" t="str">
            <v>Centipede</v>
          </cell>
          <cell r="I1359">
            <v>3</v>
          </cell>
          <cell r="J1359">
            <v>1</v>
          </cell>
          <cell r="L1359" t="str">
            <v>Blurring Scurry Prana</v>
          </cell>
        </row>
        <row r="1360">
          <cell r="A1360" t="str">
            <v>Chitinous Centipede Shell</v>
          </cell>
          <cell r="B1360" t="str">
            <v>3m</v>
          </cell>
          <cell r="C1360" t="str">
            <v>Reflexive</v>
          </cell>
          <cell r="D1360" t="str">
            <v>Dual, Mastery</v>
          </cell>
          <cell r="E1360" t="str">
            <v>Instant</v>
          </cell>
          <cell r="H1360" t="str">
            <v>Centipede</v>
          </cell>
          <cell r="I1360">
            <v>2</v>
          </cell>
          <cell r="J1360">
            <v>1</v>
          </cell>
        </row>
        <row r="1361">
          <cell r="A1361" t="str">
            <v>Centipede Form</v>
          </cell>
          <cell r="B1361" t="str">
            <v>7m</v>
          </cell>
          <cell r="C1361" t="str">
            <v>Simple</v>
          </cell>
          <cell r="D1361" t="str">
            <v>Decisive-only, Form</v>
          </cell>
          <cell r="E1361" t="str">
            <v>One scene</v>
          </cell>
          <cell r="H1361" t="str">
            <v>Centipede</v>
          </cell>
          <cell r="I1361">
            <v>4</v>
          </cell>
          <cell r="J1361">
            <v>1</v>
          </cell>
          <cell r="L1361" t="str">
            <v>Chitinous Centipede Shell, Motion of Myriad Legs</v>
          </cell>
        </row>
        <row r="1362">
          <cell r="A1362" t="str">
            <v>Hundred-Leg Embrace</v>
          </cell>
          <cell r="B1362" t="str">
            <v>5m (+1hl)</v>
          </cell>
          <cell r="C1362" t="str">
            <v>Reflexive</v>
          </cell>
          <cell r="D1362" t="str">
            <v>Decisive-only, Terrestrial</v>
          </cell>
          <cell r="E1362" t="str">
            <v>Instant</v>
          </cell>
          <cell r="H1362" t="str">
            <v>Centipede</v>
          </cell>
          <cell r="I1362">
            <v>4</v>
          </cell>
          <cell r="J1362">
            <v>2</v>
          </cell>
          <cell r="L1362" t="str">
            <v>Centipede Form</v>
          </cell>
        </row>
        <row r="1363">
          <cell r="A1363" t="str">
            <v>Tenacious Centipede Technique</v>
          </cell>
          <cell r="B1363" t="str">
            <v>2m</v>
          </cell>
          <cell r="C1363" t="str">
            <v>Reflexive</v>
          </cell>
          <cell r="D1363" t="str">
            <v>Dual, Terrestrial</v>
          </cell>
          <cell r="E1363" t="str">
            <v>One tick</v>
          </cell>
          <cell r="H1363" t="str">
            <v>Centipede</v>
          </cell>
          <cell r="I1363">
            <v>4</v>
          </cell>
          <cell r="J1363">
            <v>2</v>
          </cell>
          <cell r="L1363" t="str">
            <v>Centipede Form</v>
          </cell>
        </row>
        <row r="1364">
          <cell r="A1364" t="str">
            <v>Venom-Dripping Mandible</v>
          </cell>
          <cell r="B1364" t="str">
            <v>6m</v>
          </cell>
          <cell r="C1364" t="str">
            <v>Supplemental</v>
          </cell>
          <cell r="D1364" t="str">
            <v>Decisive-only</v>
          </cell>
          <cell r="E1364" t="str">
            <v>Instant</v>
          </cell>
          <cell r="H1364" t="str">
            <v>Centipede</v>
          </cell>
          <cell r="I1364">
            <v>4</v>
          </cell>
          <cell r="J1364">
            <v>2</v>
          </cell>
          <cell r="L1364" t="str">
            <v>Centipede Form</v>
          </cell>
        </row>
        <row r="1365">
          <cell r="A1365" t="str">
            <v>Agony-of-One-Hundred-Hells Technique</v>
          </cell>
          <cell r="B1365" t="str">
            <v>5m, 1wp</v>
          </cell>
          <cell r="C1365" t="str">
            <v>Supplemental</v>
          </cell>
          <cell r="D1365" t="str">
            <v>Decisive-only</v>
          </cell>
          <cell r="E1365" t="str">
            <v>Instant</v>
          </cell>
          <cell r="H1365" t="str">
            <v>Centipede</v>
          </cell>
          <cell r="I1365">
            <v>5</v>
          </cell>
          <cell r="J1365">
            <v>3</v>
          </cell>
          <cell r="L1365" t="str">
            <v>Venom-Dripping Mandible</v>
          </cell>
        </row>
        <row r="1366">
          <cell r="A1366" t="str">
            <v>Numberless Blows Technique</v>
          </cell>
          <cell r="B1366" t="str">
            <v>- (+7m, 1a)</v>
          </cell>
          <cell r="C1366" t="str">
            <v>Permanent</v>
          </cell>
          <cell r="D1366" t="str">
            <v>Decisive-only, Mastery, Terrestrial</v>
          </cell>
          <cell r="E1366" t="str">
            <v>Permanent</v>
          </cell>
          <cell r="H1366" t="str">
            <v>Centipede</v>
          </cell>
          <cell r="I1366">
            <v>5</v>
          </cell>
          <cell r="J1366">
            <v>3</v>
          </cell>
          <cell r="L1366" t="str">
            <v>Agony-of-One-Hundred-Hells Technique, Hundred-Leg Embrace,</v>
          </cell>
        </row>
        <row r="1367">
          <cell r="A1367" t="str">
            <v>Falcon Takes Flight</v>
          </cell>
          <cell r="B1367" t="str">
            <v>3m</v>
          </cell>
          <cell r="C1367" t="str">
            <v>Supplemental</v>
          </cell>
          <cell r="D1367" t="str">
            <v>Uniform</v>
          </cell>
          <cell r="E1367" t="str">
            <v>Instant</v>
          </cell>
          <cell r="H1367" t="str">
            <v>Falcon</v>
          </cell>
          <cell r="I1367">
            <v>2</v>
          </cell>
          <cell r="J1367">
            <v>1</v>
          </cell>
        </row>
        <row r="1368">
          <cell r="A1368" t="str">
            <v>Swift Talon Strike</v>
          </cell>
          <cell r="B1368" t="str">
            <v>2m</v>
          </cell>
          <cell r="C1368" t="str">
            <v>Supplemental</v>
          </cell>
          <cell r="D1368" t="str">
            <v>Mastery, Uniform</v>
          </cell>
          <cell r="E1368" t="str">
            <v>Instant</v>
          </cell>
          <cell r="H1368" t="str">
            <v>Falcon</v>
          </cell>
          <cell r="I1368">
            <v>2</v>
          </cell>
          <cell r="J1368">
            <v>1</v>
          </cell>
        </row>
        <row r="1369">
          <cell r="A1369" t="str">
            <v>Raptor's Fatal Descent</v>
          </cell>
          <cell r="B1369" t="str">
            <v>2m, 1wp</v>
          </cell>
          <cell r="C1369" t="str">
            <v>Simple</v>
          </cell>
          <cell r="D1369" t="str">
            <v>Decisive-only, Mastery</v>
          </cell>
          <cell r="E1369" t="str">
            <v>Instant</v>
          </cell>
          <cell r="H1369" t="str">
            <v>Falcon</v>
          </cell>
          <cell r="I1369">
            <v>3</v>
          </cell>
          <cell r="J1369">
            <v>1</v>
          </cell>
          <cell r="L1369" t="str">
            <v>Falcon Takes Flight, Swift Talon Strike</v>
          </cell>
        </row>
        <row r="1370">
          <cell r="A1370" t="str">
            <v>Falcon Form</v>
          </cell>
          <cell r="B1370" t="str">
            <v>8m</v>
          </cell>
          <cell r="C1370" t="str">
            <v>Simple</v>
          </cell>
          <cell r="D1370" t="str">
            <v>Form</v>
          </cell>
          <cell r="E1370" t="str">
            <v>One scene</v>
          </cell>
          <cell r="H1370" t="str">
            <v>Falcon</v>
          </cell>
          <cell r="I1370">
            <v>4</v>
          </cell>
          <cell r="J1370">
            <v>1</v>
          </cell>
          <cell r="L1370" t="str">
            <v>Raptor's Fatal Descent</v>
          </cell>
        </row>
        <row r="1371">
          <cell r="A1371" t="str">
            <v>Grasping Raptor Clutch</v>
          </cell>
          <cell r="B1371" t="str">
            <v>3i</v>
          </cell>
          <cell r="C1371" t="str">
            <v>Reflexive</v>
          </cell>
          <cell r="D1371" t="str">
            <v>Decisive-only</v>
          </cell>
          <cell r="E1371" t="str">
            <v>Instant</v>
          </cell>
          <cell r="H1371" t="str">
            <v>Falcon</v>
          </cell>
          <cell r="I1371">
            <v>4</v>
          </cell>
          <cell r="J1371">
            <v>2</v>
          </cell>
          <cell r="L1371" t="str">
            <v>Falcon Form</v>
          </cell>
        </row>
        <row r="1372">
          <cell r="A1372" t="str">
            <v>Talons Greet Prey</v>
          </cell>
          <cell r="B1372" t="str">
            <v>3m, 1i</v>
          </cell>
          <cell r="C1372" t="str">
            <v>Reflexive</v>
          </cell>
          <cell r="D1372" t="str">
            <v>Counterattack, Decisive-only</v>
          </cell>
          <cell r="E1372" t="str">
            <v>Instant</v>
          </cell>
          <cell r="H1372" t="str">
            <v>Falcon</v>
          </cell>
          <cell r="I1372">
            <v>4</v>
          </cell>
          <cell r="J1372">
            <v>2</v>
          </cell>
          <cell r="L1372" t="str">
            <v>Grasping Raptor Clutch</v>
          </cell>
        </row>
        <row r="1373">
          <cell r="A1373" t="str">
            <v>Hare-Killing Death Dive</v>
          </cell>
          <cell r="B1373" t="str">
            <v>4m, 2i</v>
          </cell>
          <cell r="C1373" t="str">
            <v>Simple</v>
          </cell>
          <cell r="D1373" t="str">
            <v>Decisive-only</v>
          </cell>
          <cell r="E1373" t="str">
            <v>Instant</v>
          </cell>
          <cell r="H1373" t="str">
            <v>Falcon</v>
          </cell>
          <cell r="I1373">
            <v>5</v>
          </cell>
          <cell r="J1373">
            <v>2</v>
          </cell>
          <cell r="L1373" t="str">
            <v>Falcon Form</v>
          </cell>
        </row>
        <row r="1374">
          <cell r="A1374" t="str">
            <v>Neck-Piercing Hook</v>
          </cell>
          <cell r="B1374" t="str">
            <v>7m</v>
          </cell>
          <cell r="C1374" t="str">
            <v>Supplemental</v>
          </cell>
          <cell r="D1374" t="str">
            <v>Dual</v>
          </cell>
          <cell r="E1374" t="str">
            <v>Instant</v>
          </cell>
          <cell r="H1374" t="str">
            <v>Falcon</v>
          </cell>
          <cell r="I1374">
            <v>4</v>
          </cell>
          <cell r="J1374">
            <v>2</v>
          </cell>
          <cell r="L1374" t="str">
            <v>Hare-Killing Death Dive</v>
          </cell>
        </row>
        <row r="1375">
          <cell r="A1375" t="str">
            <v>Raking Talon Kick</v>
          </cell>
          <cell r="B1375" t="str">
            <v>6m</v>
          </cell>
          <cell r="C1375" t="str">
            <v>Simple</v>
          </cell>
          <cell r="D1375" t="str">
            <v>Decisive-only, Terrestrial</v>
          </cell>
          <cell r="E1375" t="str">
            <v>Instant</v>
          </cell>
          <cell r="H1375" t="str">
            <v>Falcon</v>
          </cell>
          <cell r="I1375">
            <v>4</v>
          </cell>
          <cell r="J1375">
            <v>2</v>
          </cell>
          <cell r="L1375" t="str">
            <v>Falcon Form</v>
          </cell>
        </row>
        <row r="1376">
          <cell r="A1376" t="str">
            <v>Doom Plummets Down</v>
          </cell>
          <cell r="B1376" t="str">
            <v>5m, 2i, 1wp</v>
          </cell>
          <cell r="C1376" t="str">
            <v>Reflexive</v>
          </cell>
          <cell r="D1376" t="str">
            <v>Decisive-only, Mastery, Terrestrial</v>
          </cell>
          <cell r="E1376" t="str">
            <v>Instant</v>
          </cell>
          <cell r="H1376" t="str">
            <v>Falcon</v>
          </cell>
          <cell r="I1376">
            <v>5</v>
          </cell>
          <cell r="J1376">
            <v>3</v>
          </cell>
          <cell r="L1376" t="str">
            <v>Neck-Piercing Hook, Raking Talon Kick, Talons Greet Prey</v>
          </cell>
        </row>
        <row r="1377">
          <cell r="A1377" t="str">
            <v>Furiously Stalling Destiny</v>
          </cell>
          <cell r="B1377" t="str">
            <v>2m</v>
          </cell>
          <cell r="C1377" t="str">
            <v>Reflexive</v>
          </cell>
          <cell r="D1377" t="str">
            <v>Dual, Mastery, Terrestrial, Stackable</v>
          </cell>
          <cell r="E1377" t="str">
            <v>Until next turn</v>
          </cell>
          <cell r="H1377" t="str">
            <v>Laughing Monster</v>
          </cell>
          <cell r="I1377">
            <v>2</v>
          </cell>
          <cell r="J1377">
            <v>1</v>
          </cell>
        </row>
        <row r="1378">
          <cell r="A1378" t="str">
            <v>Deeper-Into-Trouble Technique</v>
          </cell>
          <cell r="B1378" t="str">
            <v>3m</v>
          </cell>
          <cell r="C1378" t="str">
            <v>Supplemental</v>
          </cell>
          <cell r="D1378" t="str">
            <v>Decisive-only</v>
          </cell>
          <cell r="E1378" t="str">
            <v>Instant</v>
          </cell>
          <cell r="H1378" t="str">
            <v>Laughing Monster</v>
          </cell>
          <cell r="I1378">
            <v>3</v>
          </cell>
          <cell r="J1378">
            <v>1</v>
          </cell>
          <cell r="L1378" t="str">
            <v>Furiously Stalling Destiny</v>
          </cell>
        </row>
        <row r="1379">
          <cell r="A1379" t="str">
            <v>Laughing Monster Form</v>
          </cell>
          <cell r="B1379" t="str">
            <v>10m</v>
          </cell>
          <cell r="C1379" t="str">
            <v>Simple</v>
          </cell>
          <cell r="D1379" t="str">
            <v>Counterattack, Decisive-only, Form, Terrestrial</v>
          </cell>
          <cell r="E1379" t="str">
            <v>One scene</v>
          </cell>
          <cell r="H1379" t="str">
            <v>Laughing Monster</v>
          </cell>
          <cell r="I1379">
            <v>4</v>
          </cell>
          <cell r="J1379">
            <v>1</v>
          </cell>
          <cell r="L1379" t="str">
            <v>Deeper-Into-Trouble Technique</v>
          </cell>
        </row>
        <row r="1380">
          <cell r="A1380" t="str">
            <v>Inauspicious Moment for Attack</v>
          </cell>
          <cell r="B1380" t="str">
            <v>2m</v>
          </cell>
          <cell r="C1380" t="str">
            <v>Reflexive</v>
          </cell>
          <cell r="D1380" t="str">
            <v>Clash, Decisive-only, Terrestrial</v>
          </cell>
          <cell r="E1380" t="str">
            <v>Instant</v>
          </cell>
          <cell r="H1380" t="str">
            <v>Laughing Monster</v>
          </cell>
          <cell r="I1380">
            <v>4</v>
          </cell>
          <cell r="J1380">
            <v>2</v>
          </cell>
          <cell r="L1380" t="str">
            <v>Laughing Monster Form</v>
          </cell>
        </row>
        <row r="1381">
          <cell r="A1381" t="str">
            <v>Subtle Hammer</v>
          </cell>
          <cell r="B1381" t="str">
            <v>5m</v>
          </cell>
          <cell r="C1381" t="str">
            <v>Reflexive</v>
          </cell>
          <cell r="D1381" t="str">
            <v>Decisive-only, Mastery</v>
          </cell>
          <cell r="E1381" t="str">
            <v>Instant</v>
          </cell>
          <cell r="H1381" t="str">
            <v>Laughing Monster</v>
          </cell>
          <cell r="I1381">
            <v>5</v>
          </cell>
          <cell r="J1381">
            <v>2</v>
          </cell>
          <cell r="L1381" t="str">
            <v>Inauspicious Moment for Attack</v>
          </cell>
        </row>
        <row r="1382">
          <cell r="A1382" t="str">
            <v>Thieves Fall Out</v>
          </cell>
          <cell r="B1382" t="str">
            <v>6m, 2i</v>
          </cell>
          <cell r="C1382" t="str">
            <v>Simple</v>
          </cell>
          <cell r="D1382" t="str">
            <v>Decisive-only</v>
          </cell>
          <cell r="E1382" t="str">
            <v>Instant</v>
          </cell>
          <cell r="H1382" t="str">
            <v>Laughing Monster</v>
          </cell>
          <cell r="I1382">
            <v>4</v>
          </cell>
          <cell r="J1382">
            <v>2</v>
          </cell>
          <cell r="L1382" t="str">
            <v>Laughing Monster Form</v>
          </cell>
        </row>
        <row r="1383">
          <cell r="A1383" t="str">
            <v>Friendship-Dissolving Venom</v>
          </cell>
          <cell r="B1383" t="str">
            <v>3m, 3i, 1wp</v>
          </cell>
          <cell r="C1383" t="str">
            <v>Reflexive</v>
          </cell>
          <cell r="D1383" t="str">
            <v>Dual, Mastery, Perilous, Terrestrial</v>
          </cell>
          <cell r="E1383" t="str">
            <v>Instant</v>
          </cell>
          <cell r="H1383" t="str">
            <v>Laughing Monster</v>
          </cell>
          <cell r="I1383">
            <v>4</v>
          </cell>
          <cell r="J1383">
            <v>2</v>
          </cell>
          <cell r="L1383" t="str">
            <v>Thieves Fall Out</v>
          </cell>
        </row>
        <row r="1384">
          <cell r="A1384" t="str">
            <v>Unitary Being Forge</v>
          </cell>
          <cell r="B1384" t="str">
            <v>6m, 1wp</v>
          </cell>
          <cell r="C1384" t="str">
            <v>Supplemental</v>
          </cell>
          <cell r="D1384" t="str">
            <v>Decisive-only</v>
          </cell>
          <cell r="E1384" t="str">
            <v>Instant</v>
          </cell>
          <cell r="H1384" t="str">
            <v>Laughing Monster</v>
          </cell>
          <cell r="I1384">
            <v>5</v>
          </cell>
          <cell r="J1384">
            <v>2</v>
          </cell>
          <cell r="L1384" t="str">
            <v>Laughing Monster Form</v>
          </cell>
        </row>
        <row r="1385">
          <cell r="A1385" t="str">
            <v>Shuffling the Pieces</v>
          </cell>
          <cell r="B1385" t="str">
            <v>3m</v>
          </cell>
          <cell r="C1385" t="str">
            <v>Reflexive</v>
          </cell>
          <cell r="D1385" t="str">
            <v>Decisive-only, Terrestrial</v>
          </cell>
          <cell r="E1385" t="str">
            <v>Instant</v>
          </cell>
          <cell r="H1385" t="str">
            <v>Laughing Monster</v>
          </cell>
          <cell r="I1385">
            <v>5</v>
          </cell>
          <cell r="J1385">
            <v>3</v>
          </cell>
          <cell r="L1385" t="str">
            <v>Unitary Being Forge</v>
          </cell>
        </row>
        <row r="1386">
          <cell r="A1386" t="str">
            <v>Dancing Wind-Monster Transformation</v>
          </cell>
          <cell r="B1386" t="str">
            <v>- (+7m, 1wp)</v>
          </cell>
          <cell r="C1386" t="str">
            <v>Permanent</v>
          </cell>
          <cell r="D1386" t="str">
            <v>Terrestrial</v>
          </cell>
          <cell r="E1386" t="str">
            <v>Permanent</v>
          </cell>
          <cell r="H1386" t="str">
            <v>Laughing Monster</v>
          </cell>
          <cell r="I1386">
            <v>5</v>
          </cell>
          <cell r="J1386">
            <v>4</v>
          </cell>
          <cell r="L1386" t="str">
            <v>Friendship-Dissolving Venom, Shuffling the Pieces, Subtle Hammer</v>
          </cell>
        </row>
        <row r="1387">
          <cell r="A1387" t="str">
            <v>Jubilant Battle Proposition</v>
          </cell>
          <cell r="B1387" t="str">
            <v>3m</v>
          </cell>
          <cell r="C1387" t="str">
            <v>Supplemental</v>
          </cell>
          <cell r="D1387" t="str">
            <v>Mastery</v>
          </cell>
          <cell r="E1387" t="str">
            <v>Instant</v>
          </cell>
          <cell r="H1387" t="str">
            <v>Swaying Grass Dance</v>
          </cell>
          <cell r="I1387">
            <v>2</v>
          </cell>
          <cell r="J1387">
            <v>1</v>
          </cell>
        </row>
        <row r="1388">
          <cell r="A1388" t="str">
            <v>Reed-Breaking Banda</v>
          </cell>
          <cell r="B1388" t="str">
            <v>2m, 1i</v>
          </cell>
          <cell r="C1388" t="str">
            <v>Supplemental</v>
          </cell>
          <cell r="D1388" t="str">
            <v>Dual, Mastery, Perilous</v>
          </cell>
          <cell r="E1388" t="str">
            <v>Instant</v>
          </cell>
          <cell r="H1388" t="str">
            <v>Swaying Grass Dance</v>
          </cell>
          <cell r="I1388">
            <v>3</v>
          </cell>
          <cell r="J1388">
            <v>1</v>
          </cell>
          <cell r="L1388" t="str">
            <v>Jubilant Battle Proposition</v>
          </cell>
        </row>
        <row r="1389">
          <cell r="A1389" t="str">
            <v>Sweeping Meadow Awareness Practice</v>
          </cell>
          <cell r="B1389" t="str">
            <v>2m</v>
          </cell>
          <cell r="C1389" t="str">
            <v>Reflexive</v>
          </cell>
          <cell r="D1389" t="str">
            <v>Perilous, Stackable, Terrestrial, Uniform</v>
          </cell>
          <cell r="E1389" t="str">
            <v>Instant</v>
          </cell>
          <cell r="H1389" t="str">
            <v>Swaying Grass Dance</v>
          </cell>
          <cell r="I1389">
            <v>3</v>
          </cell>
          <cell r="J1389">
            <v>1</v>
          </cell>
          <cell r="L1389" t="str">
            <v>Jubilant Battle Proposition</v>
          </cell>
        </row>
        <row r="1390">
          <cell r="A1390" t="str">
            <v>Swaying Grass Dance Form</v>
          </cell>
          <cell r="B1390" t="str">
            <v>7m</v>
          </cell>
          <cell r="C1390" t="str">
            <v>Simple</v>
          </cell>
          <cell r="D1390" t="str">
            <v>Form</v>
          </cell>
          <cell r="E1390" t="str">
            <v>One scene</v>
          </cell>
          <cell r="H1390" t="str">
            <v>Swaying Grass Dance</v>
          </cell>
          <cell r="I1390">
            <v>4</v>
          </cell>
          <cell r="J1390">
            <v>1</v>
          </cell>
          <cell r="L1390" t="str">
            <v>Reed-Breaking Banda, Sweeping Meadow Awareness Practice</v>
          </cell>
        </row>
        <row r="1391">
          <cell r="A1391" t="str">
            <v>Rolling-with-the-Wind Method</v>
          </cell>
          <cell r="B1391" t="str">
            <v>4m, 1i</v>
          </cell>
          <cell r="C1391" t="str">
            <v>Reflexive</v>
          </cell>
          <cell r="D1391" t="str">
            <v>Dual, Perilous, Terrestrial</v>
          </cell>
          <cell r="E1391" t="str">
            <v>Instant</v>
          </cell>
          <cell r="H1391" t="str">
            <v>Swaying Grass Dance</v>
          </cell>
          <cell r="I1391">
            <v>4</v>
          </cell>
          <cell r="J1391">
            <v>2</v>
          </cell>
          <cell r="L1391" t="str">
            <v>Swaying Grass Dance Form</v>
          </cell>
        </row>
        <row r="1392">
          <cell r="A1392" t="str">
            <v>Teeth-in-the-Grass Strike</v>
          </cell>
          <cell r="B1392" t="str">
            <v>4m, 2i</v>
          </cell>
          <cell r="C1392" t="str">
            <v>Supplemental</v>
          </cell>
          <cell r="D1392" t="str">
            <v>Decisive-only, Mastery</v>
          </cell>
          <cell r="E1392" t="str">
            <v>Instant</v>
          </cell>
          <cell r="H1392" t="str">
            <v>Swaying Grass Dance</v>
          </cell>
          <cell r="I1392">
            <v>4</v>
          </cell>
          <cell r="J1392">
            <v>2</v>
          </cell>
          <cell r="L1392" t="str">
            <v>Swaying Grass Dance Form</v>
          </cell>
        </row>
        <row r="1393">
          <cell r="A1393" t="str">
            <v>Whirling Rhythm Revolution</v>
          </cell>
          <cell r="B1393" t="str">
            <v>4m, 1wp</v>
          </cell>
          <cell r="C1393" t="str">
            <v>Reflexive</v>
          </cell>
          <cell r="D1393" t="str">
            <v>Decisive-only, Terrestrial</v>
          </cell>
          <cell r="E1393" t="str">
            <v>Instant</v>
          </cell>
          <cell r="H1393" t="str">
            <v>Swaying Grass Dance</v>
          </cell>
          <cell r="I1393">
            <v>5</v>
          </cell>
          <cell r="J1393">
            <v>2</v>
          </cell>
          <cell r="L1393" t="str">
            <v>Teeth-in-the-Grass Strike</v>
          </cell>
        </row>
        <row r="1394">
          <cell r="A1394" t="str">
            <v>Grass-Reaping Posture</v>
          </cell>
          <cell r="B1394" t="str">
            <v>-</v>
          </cell>
          <cell r="C1394" t="str">
            <v>Permanent</v>
          </cell>
          <cell r="D1394" t="str">
            <v>None</v>
          </cell>
          <cell r="E1394" t="str">
            <v>Permanent</v>
          </cell>
          <cell r="H1394" t="str">
            <v>Swaying Grass Dance</v>
          </cell>
          <cell r="I1394">
            <v>5</v>
          </cell>
          <cell r="J1394">
            <v>2</v>
          </cell>
          <cell r="L1394" t="str">
            <v>Whirling Rhythm Revolution</v>
          </cell>
        </row>
        <row r="1395">
          <cell r="A1395" t="str">
            <v>Inescapable Tumbleweed Prana</v>
          </cell>
          <cell r="B1395" t="str">
            <v>5m, 1i, 1wp</v>
          </cell>
          <cell r="C1395" t="str">
            <v>Supplemental</v>
          </cell>
          <cell r="D1395" t="str">
            <v>Perilous</v>
          </cell>
          <cell r="E1395" t="str">
            <v>Instant</v>
          </cell>
          <cell r="H1395" t="str">
            <v>Swaying Grass Dance</v>
          </cell>
          <cell r="I1395">
            <v>5</v>
          </cell>
          <cell r="J1395">
            <v>3</v>
          </cell>
          <cell r="L1395" t="str">
            <v>Grass-Reaping Posture, Rolling-with-the-Wind Method</v>
          </cell>
        </row>
        <row r="1396">
          <cell r="A1396" t="str">
            <v>Serenading the Reed</v>
          </cell>
          <cell r="B1396" t="str">
            <v>3m, 3i, 1wp</v>
          </cell>
          <cell r="C1396" t="str">
            <v>Reflexive</v>
          </cell>
          <cell r="D1396" t="str">
            <v>Mastery, Perilous, Terrestrial, Uniform</v>
          </cell>
          <cell r="E1396" t="str">
            <v>Instant</v>
          </cell>
          <cell r="H1396" t="str">
            <v>Swaying Grass Dance</v>
          </cell>
          <cell r="I1396">
            <v>5</v>
          </cell>
          <cell r="J1396">
            <v>3</v>
          </cell>
          <cell r="L1396" t="str">
            <v>Inescapable Tumbleweed Prana</v>
          </cell>
        </row>
        <row r="1397">
          <cell r="A1397" t="str">
            <v>Lion Mouse Stratagem</v>
          </cell>
          <cell r="B1397" t="str">
            <v>4m</v>
          </cell>
          <cell r="C1397" t="str">
            <v>Reflexive</v>
          </cell>
          <cell r="D1397" t="str">
            <v>Mute</v>
          </cell>
          <cell r="E1397" t="str">
            <v>One scene</v>
          </cell>
          <cell r="H1397" t="str">
            <v>Throne Shadow</v>
          </cell>
          <cell r="I1397">
            <v>3</v>
          </cell>
          <cell r="J1397">
            <v>1</v>
          </cell>
          <cell r="L1397" t="str">
            <v>None</v>
          </cell>
        </row>
        <row r="1398">
          <cell r="A1398" t="str">
            <v>Lotus Eye Tactics</v>
          </cell>
          <cell r="B1398" t="str">
            <v>4m</v>
          </cell>
          <cell r="C1398" t="str">
            <v>Reflexive</v>
          </cell>
          <cell r="D1398" t="str">
            <v>None</v>
          </cell>
          <cell r="E1398" t="str">
            <v>Instant</v>
          </cell>
          <cell r="H1398" t="str">
            <v>Throne Shadow</v>
          </cell>
          <cell r="I1398">
            <v>3</v>
          </cell>
          <cell r="J1398">
            <v>1</v>
          </cell>
          <cell r="L1398" t="str">
            <v>Lion Mouse Stratagem</v>
          </cell>
        </row>
        <row r="1399">
          <cell r="A1399" t="str">
            <v>Master’s Useful Fingers</v>
          </cell>
          <cell r="B1399" t="str">
            <v>10m, 1wp</v>
          </cell>
          <cell r="C1399" t="str">
            <v>Simple</v>
          </cell>
          <cell r="D1399" t="str">
            <v>Mastery, Mute, Terrestrial</v>
          </cell>
          <cell r="E1399" t="str">
            <v>Instant</v>
          </cell>
          <cell r="H1399" t="str">
            <v>Throne Shadow</v>
          </cell>
          <cell r="I1399">
            <v>4</v>
          </cell>
          <cell r="J1399">
            <v>1</v>
          </cell>
          <cell r="L1399" t="str">
            <v>Lotus Eye Tactics</v>
          </cell>
        </row>
        <row r="1400">
          <cell r="A1400" t="str">
            <v>Throne Shadow Form</v>
          </cell>
          <cell r="B1400" t="str">
            <v>10m</v>
          </cell>
          <cell r="C1400" t="str">
            <v>Simple</v>
          </cell>
          <cell r="D1400" t="str">
            <v>Form</v>
          </cell>
          <cell r="E1400" t="str">
            <v>One scene</v>
          </cell>
          <cell r="H1400" t="str">
            <v>Throne Shadow</v>
          </cell>
          <cell r="I1400">
            <v>4</v>
          </cell>
          <cell r="J1400">
            <v>1</v>
          </cell>
          <cell r="L1400" t="str">
            <v>Master’s Useful Fingers</v>
          </cell>
        </row>
        <row r="1401">
          <cell r="A1401" t="str">
            <v>Clear Eyes Defense</v>
          </cell>
          <cell r="B1401" t="str">
            <v>3m, 1wp</v>
          </cell>
          <cell r="C1401" t="str">
            <v>Reflexive</v>
          </cell>
          <cell r="D1401" t="str">
            <v>Clash, Decisive-only, Mastery</v>
          </cell>
          <cell r="E1401" t="str">
            <v>Instant</v>
          </cell>
          <cell r="H1401" t="str">
            <v>Throne Shadow</v>
          </cell>
          <cell r="I1401">
            <v>4</v>
          </cell>
          <cell r="J1401">
            <v>2</v>
          </cell>
          <cell r="L1401" t="str">
            <v>Throne Shadow Form</v>
          </cell>
        </row>
        <row r="1402">
          <cell r="A1402" t="str">
            <v>Shadow Lost in the Court</v>
          </cell>
          <cell r="B1402" t="str">
            <v>1m, 1wp</v>
          </cell>
          <cell r="C1402" t="str">
            <v>Reflexive</v>
          </cell>
          <cell r="D1402" t="str">
            <v>Perilous, Terrestrial</v>
          </cell>
          <cell r="E1402" t="str">
            <v>Instant</v>
          </cell>
          <cell r="H1402" t="str">
            <v>Throne Shadow</v>
          </cell>
          <cell r="I1402">
            <v>4</v>
          </cell>
          <cell r="J1402">
            <v>2</v>
          </cell>
          <cell r="L1402" t="str">
            <v>Throne Shadow Form</v>
          </cell>
        </row>
        <row r="1403">
          <cell r="A1403" t="str">
            <v>Showing the Secret Hand</v>
          </cell>
          <cell r="B1403" t="str">
            <v>2m, 2i, 1wp</v>
          </cell>
          <cell r="C1403" t="str">
            <v>Reflexive</v>
          </cell>
          <cell r="D1403" t="str">
            <v>Terrestrial, Uniform</v>
          </cell>
          <cell r="E1403" t="str">
            <v>Instant</v>
          </cell>
          <cell r="H1403" t="str">
            <v>Throne Shadow</v>
          </cell>
          <cell r="I1403">
            <v>5</v>
          </cell>
          <cell r="J1403">
            <v>2</v>
          </cell>
          <cell r="L1403" t="str">
            <v>Throne Shadow Form</v>
          </cell>
        </row>
        <row r="1404">
          <cell r="A1404" t="str">
            <v>Finger-Stealing Handshake</v>
          </cell>
          <cell r="B1404" t="str">
            <v>10m, 1wp</v>
          </cell>
          <cell r="C1404" t="str">
            <v>Simple</v>
          </cell>
          <cell r="D1404" t="str">
            <v>Mute, Terrestrial</v>
          </cell>
          <cell r="E1404" t="str">
            <v>Instant</v>
          </cell>
          <cell r="H1404" t="str">
            <v>Throne Shadow</v>
          </cell>
          <cell r="I1404">
            <v>5</v>
          </cell>
          <cell r="J1404">
            <v>3</v>
          </cell>
          <cell r="L1404" t="str">
            <v>Showing the Secret Hand</v>
          </cell>
        </row>
        <row r="1405">
          <cell r="A1405" t="str">
            <v>World-as-Weapon Mastery</v>
          </cell>
          <cell r="B1405" t="str">
            <v>- (Varies)</v>
          </cell>
          <cell r="C1405" t="str">
            <v>Permanent</v>
          </cell>
          <cell r="D1405" t="str">
            <v>Mastery, Mute, Terrestrial</v>
          </cell>
          <cell r="E1405" t="str">
            <v>Instant</v>
          </cell>
          <cell r="H1405" t="str">
            <v>Throne Shadow</v>
          </cell>
          <cell r="I1405">
            <v>5</v>
          </cell>
          <cell r="J1405">
            <v>3</v>
          </cell>
          <cell r="L1405" t="str">
            <v>Clear Eyes Defense, Finger-Stealing Handshake,</v>
          </cell>
        </row>
        <row r="1406">
          <cell r="A1406" t="str">
            <v>Secrets of Future Strife</v>
          </cell>
          <cell r="B1406" t="str">
            <v>5m</v>
          </cell>
          <cell r="C1406" t="str">
            <v>Reflexive</v>
          </cell>
          <cell r="D1406" t="str">
            <v>Mastery</v>
          </cell>
          <cell r="E1406" t="str">
            <v>Instant</v>
          </cell>
          <cell r="H1406" t="str">
            <v>Violet Bier of Sorrows</v>
          </cell>
          <cell r="I1406">
            <v>3</v>
          </cell>
          <cell r="J1406">
            <v>1</v>
          </cell>
          <cell r="L1406" t="str">
            <v>None</v>
          </cell>
        </row>
        <row r="1407">
          <cell r="A1407" t="str">
            <v>Blade of the Battle Maiden</v>
          </cell>
          <cell r="B1407" t="str">
            <v>3m</v>
          </cell>
          <cell r="C1407" t="str">
            <v>Supplemental</v>
          </cell>
          <cell r="D1407" t="str">
            <v>Dual, Mastery</v>
          </cell>
          <cell r="E1407" t="str">
            <v>Instant</v>
          </cell>
          <cell r="H1407" t="str">
            <v>Violet Bier of Sorrows</v>
          </cell>
          <cell r="I1407">
            <v>3</v>
          </cell>
          <cell r="J1407">
            <v>1</v>
          </cell>
          <cell r="L1407" t="str">
            <v>Secrets of Future Strife</v>
          </cell>
        </row>
        <row r="1408">
          <cell r="A1408" t="str">
            <v>Flight of Mercury</v>
          </cell>
          <cell r="B1408" t="str">
            <v>1m, 2i</v>
          </cell>
          <cell r="C1408" t="str">
            <v>Supplemental</v>
          </cell>
          <cell r="D1408" t="str">
            <v>Perilous, Uniform</v>
          </cell>
          <cell r="E1408" t="str">
            <v>Instant</v>
          </cell>
          <cell r="H1408" t="str">
            <v>Violet Bier of Sorrows</v>
          </cell>
          <cell r="I1408">
            <v>3</v>
          </cell>
          <cell r="J1408">
            <v>1</v>
          </cell>
          <cell r="L1408" t="str">
            <v>Secrets of Future Strife</v>
          </cell>
        </row>
        <row r="1409">
          <cell r="A1409" t="str">
            <v>Joy-in-Adversity Stance</v>
          </cell>
          <cell r="B1409" t="str">
            <v>2i</v>
          </cell>
          <cell r="C1409" t="str">
            <v>Reflexive</v>
          </cell>
          <cell r="D1409" t="str">
            <v>Perilous, Terrestrial, Uniform</v>
          </cell>
          <cell r="E1409" t="str">
            <v>Instant</v>
          </cell>
          <cell r="H1409" t="str">
            <v>Violet Bier of Sorrows</v>
          </cell>
          <cell r="I1409">
            <v>3</v>
          </cell>
          <cell r="J1409">
            <v>1</v>
          </cell>
          <cell r="L1409" t="str">
            <v>Secrets of Future Strife</v>
          </cell>
        </row>
        <row r="1410">
          <cell r="A1410" t="str">
            <v>Violet Bier of Sorrows Form</v>
          </cell>
          <cell r="B1410" t="str">
            <v>10m</v>
          </cell>
          <cell r="C1410" t="str">
            <v>Simple</v>
          </cell>
          <cell r="D1410" t="str">
            <v>Form</v>
          </cell>
          <cell r="E1410" t="str">
            <v>One scene</v>
          </cell>
          <cell r="H1410" t="str">
            <v>Violet Bier of Sorrows</v>
          </cell>
          <cell r="I1410">
            <v>4</v>
          </cell>
          <cell r="J1410">
            <v>1</v>
          </cell>
          <cell r="L1410" t="str">
            <v>Blade of the Battle Maiden, Flight of Mercury, Joy-inAdversity Stance</v>
          </cell>
        </row>
        <row r="1411">
          <cell r="A1411" t="str">
            <v>Life-Severing Blow</v>
          </cell>
          <cell r="B1411" t="str">
            <v>1m, 1wp</v>
          </cell>
          <cell r="C1411" t="str">
            <v>Reflexive</v>
          </cell>
          <cell r="D1411" t="str">
            <v>Decisive-only</v>
          </cell>
          <cell r="E1411" t="str">
            <v>Instant</v>
          </cell>
          <cell r="H1411" t="str">
            <v>Violet Bier of Sorrows</v>
          </cell>
          <cell r="I1411">
            <v>4</v>
          </cell>
          <cell r="J1411">
            <v>2</v>
          </cell>
          <cell r="L1411" t="str">
            <v>Violet Bier of Sorrows Form</v>
          </cell>
        </row>
        <row r="1412">
          <cell r="A1412" t="str">
            <v>Metal Storm</v>
          </cell>
          <cell r="B1412" t="str">
            <v>10m, 1wp</v>
          </cell>
          <cell r="C1412" t="str">
            <v>Simple</v>
          </cell>
          <cell r="D1412" t="str">
            <v>Decisive-only, Terrestrial</v>
          </cell>
          <cell r="E1412" t="str">
            <v>Instant</v>
          </cell>
          <cell r="H1412" t="str">
            <v>Violet Bier of Sorrows</v>
          </cell>
          <cell r="I1412">
            <v>5</v>
          </cell>
          <cell r="J1412">
            <v>2</v>
          </cell>
          <cell r="L1412" t="str">
            <v>Life-Severing Blow</v>
          </cell>
        </row>
        <row r="1413">
          <cell r="A1413" t="str">
            <v>Death-Parrying Stroke</v>
          </cell>
          <cell r="B1413" t="str">
            <v>8m, 1wp</v>
          </cell>
          <cell r="C1413" t="str">
            <v>Reflexive</v>
          </cell>
          <cell r="D1413" t="str">
            <v>Clash, Decisive-only</v>
          </cell>
          <cell r="E1413" t="str">
            <v>Instant</v>
          </cell>
          <cell r="H1413" t="str">
            <v>Violet Bier of Sorrows</v>
          </cell>
          <cell r="I1413">
            <v>5</v>
          </cell>
          <cell r="J1413">
            <v>3</v>
          </cell>
          <cell r="L1413" t="str">
            <v>Metal Storm</v>
          </cell>
        </row>
        <row r="1414">
          <cell r="A1414" t="str">
            <v>Conclusion-Pursuing Approach</v>
          </cell>
          <cell r="B1414" t="str">
            <v>- (+5m, 1wp)</v>
          </cell>
          <cell r="C1414" t="str">
            <v>Permanent</v>
          </cell>
          <cell r="D1414" t="str">
            <v>Dual</v>
          </cell>
          <cell r="E1414" t="str">
            <v>Permanent</v>
          </cell>
          <cell r="H1414" t="str">
            <v>Violet Bier of Sorrows</v>
          </cell>
          <cell r="I1414">
            <v>5</v>
          </cell>
          <cell r="J1414">
            <v>3</v>
          </cell>
          <cell r="L1414" t="str">
            <v>Death-Parrying Stroke</v>
          </cell>
        </row>
        <row r="1415">
          <cell r="A1415" t="str">
            <v>Secrets of Future Strife</v>
          </cell>
          <cell r="B1415" t="str">
            <v>-</v>
          </cell>
          <cell r="C1415" t="str">
            <v>Permanent</v>
          </cell>
          <cell r="D1415" t="str">
            <v>None</v>
          </cell>
          <cell r="E1415" t="str">
            <v>Permanent</v>
          </cell>
          <cell r="H1415" t="str">
            <v>Violet Bier of Sorrows (HB)</v>
          </cell>
          <cell r="I1415">
            <v>1</v>
          </cell>
          <cell r="J1415">
            <v>1</v>
          </cell>
        </row>
        <row r="1416">
          <cell r="A1416" t="str">
            <v>Flight of Mercury</v>
          </cell>
          <cell r="B1416" t="str">
            <v>3m, 1wp</v>
          </cell>
          <cell r="C1416" t="str">
            <v>Simple</v>
          </cell>
          <cell r="D1416" t="str">
            <v>Mastery</v>
          </cell>
          <cell r="E1416" t="str">
            <v>Instant</v>
          </cell>
          <cell r="H1416" t="str">
            <v>Violet Bier of Sorrows (HB)</v>
          </cell>
          <cell r="I1416">
            <v>2</v>
          </cell>
          <cell r="J1416">
            <v>1</v>
          </cell>
          <cell r="K1416">
            <v>0</v>
          </cell>
        </row>
        <row r="1417">
          <cell r="A1417" t="str">
            <v>Blade of the Battle Maiden</v>
          </cell>
          <cell r="B1417" t="str">
            <v>5m</v>
          </cell>
          <cell r="C1417" t="str">
            <v>Simple</v>
          </cell>
          <cell r="D1417" t="str">
            <v>Dual, Terrestrial, Mastery</v>
          </cell>
          <cell r="E1417" t="str">
            <v>One scene</v>
          </cell>
          <cell r="H1417" t="str">
            <v>Violet Bier of Sorrows (HB)</v>
          </cell>
          <cell r="I1417">
            <v>3</v>
          </cell>
          <cell r="J1417">
            <v>1</v>
          </cell>
          <cell r="K1417">
            <v>0</v>
          </cell>
        </row>
        <row r="1418">
          <cell r="A1418" t="str">
            <v>Joy in Adversity Stance</v>
          </cell>
          <cell r="B1418" t="str">
            <v>3m</v>
          </cell>
          <cell r="C1418" t="str">
            <v>Reflexive</v>
          </cell>
          <cell r="D1418" t="str">
            <v>Withering-only, Terrestrial</v>
          </cell>
          <cell r="E1418" t="str">
            <v>Instant</v>
          </cell>
          <cell r="H1418" t="str">
            <v>Violet Bier of Sorrows (HB)</v>
          </cell>
          <cell r="I1418">
            <v>3</v>
          </cell>
          <cell r="J1418">
            <v>1</v>
          </cell>
          <cell r="K1418">
            <v>0</v>
          </cell>
        </row>
        <row r="1419">
          <cell r="A1419" t="str">
            <v>Violet Bier of Sorrows Form</v>
          </cell>
          <cell r="B1419" t="str">
            <v>8m</v>
          </cell>
          <cell r="C1419" t="str">
            <v>Simple</v>
          </cell>
          <cell r="D1419" t="str">
            <v>Form</v>
          </cell>
          <cell r="E1419" t="str">
            <v>One scene</v>
          </cell>
          <cell r="H1419" t="str">
            <v>Violet Bier of Sorrows (HB)</v>
          </cell>
          <cell r="I1419">
            <v>4</v>
          </cell>
          <cell r="J1419">
            <v>1</v>
          </cell>
          <cell r="K1419">
            <v>0</v>
          </cell>
        </row>
        <row r="1420">
          <cell r="A1420" t="str">
            <v>Death-Parrying Stroke</v>
          </cell>
          <cell r="B1420" t="str">
            <v>2m / success</v>
          </cell>
          <cell r="C1420" t="str">
            <v>Reflexive</v>
          </cell>
          <cell r="D1420" t="str">
            <v>Withering-only, Perilous, Terrestrial</v>
          </cell>
          <cell r="E1420" t="str">
            <v>Instant</v>
          </cell>
          <cell r="H1420" t="str">
            <v>Violet Bier of Sorrows (HB)</v>
          </cell>
          <cell r="I1420">
            <v>4</v>
          </cell>
          <cell r="J1420">
            <v>2</v>
          </cell>
          <cell r="K1420">
            <v>0</v>
          </cell>
        </row>
        <row r="1421">
          <cell r="A1421" t="str">
            <v>Metal Storm      </v>
          </cell>
          <cell r="B1421" t="str">
            <v>7m, 1wp</v>
          </cell>
          <cell r="C1421" t="str">
            <v>Simple</v>
          </cell>
          <cell r="D1421" t="str">
            <v>Decisive-only, Terrestrial</v>
          </cell>
          <cell r="E1421" t="str">
            <v>Instant</v>
          </cell>
          <cell r="H1421" t="str">
            <v>Violet Bier of Sorrows (HB)</v>
          </cell>
          <cell r="I1421">
            <v>4</v>
          </cell>
          <cell r="J1421">
            <v>2</v>
          </cell>
          <cell r="K1421">
            <v>0</v>
          </cell>
        </row>
        <row r="1422">
          <cell r="A1422" t="str">
            <v>Conclusion Pursuing Approach</v>
          </cell>
          <cell r="B1422" t="str">
            <v>3m</v>
          </cell>
          <cell r="C1422" t="str">
            <v>Supplemental</v>
          </cell>
          <cell r="D1422" t="str">
            <v>Decisive-only, Mastery</v>
          </cell>
          <cell r="E1422" t="str">
            <v>Instant</v>
          </cell>
          <cell r="H1422" t="str">
            <v>Violet Bier of Sorrows (HB)</v>
          </cell>
          <cell r="I1422">
            <v>5</v>
          </cell>
          <cell r="J1422">
            <v>2</v>
          </cell>
          <cell r="K1422">
            <v>0</v>
          </cell>
        </row>
        <row r="1423">
          <cell r="A1423" t="str">
            <v>Life-Severing Blow</v>
          </cell>
          <cell r="B1423" t="str">
            <v>2m / die</v>
          </cell>
          <cell r="C1423" t="str">
            <v>Supplemental</v>
          </cell>
          <cell r="D1423" t="str">
            <v>Decisive-only, Mastery</v>
          </cell>
          <cell r="E1423" t="str">
            <v>Instant</v>
          </cell>
          <cell r="H1423" t="str">
            <v>Violet Bier of Sorrows (HB)</v>
          </cell>
          <cell r="I1423">
            <v>5</v>
          </cell>
          <cell r="J1423">
            <v>3</v>
          </cell>
          <cell r="K1423">
            <v>0</v>
          </cell>
        </row>
        <row r="1424">
          <cell r="A1424" t="str">
            <v>Sifu's Useful Fingers</v>
          </cell>
          <cell r="B1424" t="str">
            <v>1m</v>
          </cell>
          <cell r="C1424" t="str">
            <v>Simple</v>
          </cell>
          <cell r="D1424" t="str">
            <v>Terrestrial</v>
          </cell>
          <cell r="E1424" t="str">
            <v>Indefinite</v>
          </cell>
          <cell r="H1424" t="str">
            <v>Throne Shadow Style (HB)</v>
          </cell>
          <cell r="I1424">
            <v>2</v>
          </cell>
          <cell r="J1424">
            <v>1</v>
          </cell>
          <cell r="K1424">
            <v>0</v>
          </cell>
        </row>
        <row r="1425">
          <cell r="A1425" t="str">
            <v>Lotus Eye Tactics</v>
          </cell>
          <cell r="B1425" t="str">
            <v>1m</v>
          </cell>
          <cell r="C1425" t="str">
            <v>Simple</v>
          </cell>
          <cell r="D1425" t="str">
            <v>Mastery, Terrestrial</v>
          </cell>
          <cell r="E1425" t="str">
            <v>Instant</v>
          </cell>
          <cell r="H1425" t="str">
            <v>Throne Shadow Style (HB)</v>
          </cell>
          <cell r="I1425">
            <v>2</v>
          </cell>
          <cell r="J1425">
            <v>1</v>
          </cell>
          <cell r="K1425">
            <v>0</v>
          </cell>
        </row>
        <row r="1426">
          <cell r="A1426" t="str">
            <v>Lion Mouse Stratagem</v>
          </cell>
          <cell r="B1426" t="str">
            <v>3m</v>
          </cell>
          <cell r="C1426" t="str">
            <v>Simple</v>
          </cell>
          <cell r="D1426" t="str">
            <v>Mastery</v>
          </cell>
          <cell r="E1426" t="str">
            <v>One Scene</v>
          </cell>
          <cell r="H1426" t="str">
            <v>Throne Shadow Style (HB)</v>
          </cell>
          <cell r="I1426">
            <v>3</v>
          </cell>
          <cell r="J1426">
            <v>1</v>
          </cell>
          <cell r="K1426">
            <v>0</v>
          </cell>
        </row>
        <row r="1427">
          <cell r="A1427" t="str">
            <v>Throne Shadow Form</v>
          </cell>
          <cell r="B1427" t="str">
            <v>6m</v>
          </cell>
          <cell r="C1427" t="str">
            <v>Simple</v>
          </cell>
          <cell r="D1427" t="str">
            <v>Form</v>
          </cell>
          <cell r="E1427" t="str">
            <v>One Scene</v>
          </cell>
          <cell r="H1427" t="str">
            <v>Throne Shadow Style (HB)</v>
          </cell>
          <cell r="I1427">
            <v>3</v>
          </cell>
          <cell r="J1427">
            <v>2</v>
          </cell>
          <cell r="K1427">
            <v>0</v>
          </cell>
        </row>
        <row r="1428">
          <cell r="A1428" t="str">
            <v>Clear Eyes Defense</v>
          </cell>
          <cell r="B1428" t="str">
            <v>3m</v>
          </cell>
          <cell r="C1428" t="str">
            <v>Reflexive</v>
          </cell>
          <cell r="D1428" t="str">
            <v>Decisive-only, Counterattack, Mastery, Perilous</v>
          </cell>
          <cell r="E1428" t="str">
            <v>Instant</v>
          </cell>
          <cell r="H1428" t="str">
            <v>Throne Shadow Style (HB)</v>
          </cell>
          <cell r="I1428">
            <v>5</v>
          </cell>
          <cell r="J1428">
            <v>2</v>
          </cell>
          <cell r="K1428">
            <v>0</v>
          </cell>
        </row>
        <row r="1429">
          <cell r="A1429" t="str">
            <v>Shadow Lost in Court</v>
          </cell>
          <cell r="B1429" t="str">
            <v>5m</v>
          </cell>
          <cell r="C1429" t="str">
            <v>Supplemental</v>
          </cell>
          <cell r="D1429" t="str">
            <v>Terrestrial</v>
          </cell>
          <cell r="E1429" t="str">
            <v>Instant</v>
          </cell>
          <cell r="H1429" t="str">
            <v>Throne Shadow Style (HB)</v>
          </cell>
          <cell r="I1429">
            <v>4</v>
          </cell>
          <cell r="J1429">
            <v>2</v>
          </cell>
          <cell r="K1429">
            <v>0</v>
          </cell>
        </row>
        <row r="1430">
          <cell r="A1430" t="str">
            <v>Welcome the Uninvited Guest</v>
          </cell>
          <cell r="B1430" t="str">
            <v>3m</v>
          </cell>
          <cell r="C1430" t="str">
            <v>Simple</v>
          </cell>
          <cell r="D1430" t="str">
            <v>None</v>
          </cell>
          <cell r="E1430" t="str">
            <v>Five turns</v>
          </cell>
          <cell r="H1430" t="str">
            <v>Throne Shadow Style (HB)</v>
          </cell>
          <cell r="I1430">
            <v>5</v>
          </cell>
          <cell r="J1430">
            <v>2</v>
          </cell>
          <cell r="K1430">
            <v>0</v>
          </cell>
        </row>
        <row r="1431">
          <cell r="A1431" t="str">
            <v>Pneuma-Sealing Strike</v>
          </cell>
          <cell r="B1431" t="str">
            <v>5m</v>
          </cell>
          <cell r="C1431" t="str">
            <v>Supplemental</v>
          </cell>
          <cell r="D1431" t="str">
            <v>Decisive-only, Mastery</v>
          </cell>
          <cell r="E1431" t="str">
            <v>Instant</v>
          </cell>
          <cell r="H1431" t="str">
            <v>Throne Shadow Style (HB)</v>
          </cell>
          <cell r="I1431">
            <v>5</v>
          </cell>
          <cell r="J1431">
            <v>3</v>
          </cell>
          <cell r="K1431">
            <v>0</v>
          </cell>
        </row>
        <row r="1432">
          <cell r="A1432" t="str">
            <v>Showing the Secret Hand</v>
          </cell>
          <cell r="B1432" t="str">
            <v>3m per finger</v>
          </cell>
          <cell r="C1432" t="str">
            <v>Reflexive</v>
          </cell>
          <cell r="D1432" t="str">
            <v>Withering-only, Counterattack</v>
          </cell>
          <cell r="E1432" t="str">
            <v>Instant</v>
          </cell>
          <cell r="H1432" t="str">
            <v>Throne Shadow Style (HB)</v>
          </cell>
          <cell r="I1432">
            <v>5</v>
          </cell>
          <cell r="J1432">
            <v>3</v>
          </cell>
          <cell r="K1432">
            <v>0</v>
          </cell>
        </row>
        <row r="1433">
          <cell r="A1433" t="str">
            <v>World as Weapon Mastery</v>
          </cell>
          <cell r="B1433" t="str">
            <v>(1wp)</v>
          </cell>
          <cell r="C1433" t="str">
            <v>Reflexive</v>
          </cell>
          <cell r="D1433" t="str">
            <v>Mastery</v>
          </cell>
          <cell r="E1433" t="str">
            <v>Instant</v>
          </cell>
          <cell r="H1433" t="str">
            <v>Throne Shadow Style (HB)</v>
          </cell>
          <cell r="I1433">
            <v>5</v>
          </cell>
          <cell r="J1433">
            <v>3</v>
          </cell>
          <cell r="K1433">
            <v>0</v>
          </cell>
        </row>
        <row r="1435">
          <cell r="A1435" t="str">
            <v>Heart-Knowing Blade</v>
          </cell>
          <cell r="B1435" t="str">
            <v>3m</v>
          </cell>
          <cell r="C1435" t="str">
            <v>Supplemental</v>
          </cell>
          <cell r="D1435" t="str">
            <v>Decisive-only</v>
          </cell>
          <cell r="E1435" t="str">
            <v>Instant</v>
          </cell>
          <cell r="G1435">
            <v>614</v>
          </cell>
          <cell r="H1435" t="str">
            <v>Beloved Adorei</v>
          </cell>
          <cell r="I1435" t="str">
            <v>None</v>
          </cell>
          <cell r="J1435">
            <v>1</v>
          </cell>
        </row>
        <row r="1436">
          <cell r="A1436" t="str">
            <v>No Other Blade</v>
          </cell>
          <cell r="B1436" t="str">
            <v>1m</v>
          </cell>
          <cell r="C1436" t="str">
            <v>Supplemental</v>
          </cell>
          <cell r="D1436" t="str">
            <v>Uniform</v>
          </cell>
          <cell r="E1436" t="str">
            <v>Instant</v>
          </cell>
          <cell r="G1436">
            <v>614</v>
          </cell>
          <cell r="H1436" t="str">
            <v>Beloved Adorei</v>
          </cell>
          <cell r="I1436" t="str">
            <v>None</v>
          </cell>
          <cell r="J1436">
            <v>1</v>
          </cell>
        </row>
        <row r="1437">
          <cell r="A1437" t="str">
            <v>Magnanimous Sunfire Blast</v>
          </cell>
          <cell r="B1437" t="str">
            <v>1m/revealed Intimacy</v>
          </cell>
          <cell r="C1437" t="str">
            <v>Reflexive</v>
          </cell>
          <cell r="D1437" t="str">
            <v>Decisive-only</v>
          </cell>
          <cell r="E1437" t="str">
            <v>Instant</v>
          </cell>
          <cell r="G1437">
            <v>615</v>
          </cell>
          <cell r="H1437" t="str">
            <v>Beloved Adorei</v>
          </cell>
          <cell r="I1437" t="str">
            <v>None</v>
          </cell>
          <cell r="J1437">
            <v>2</v>
          </cell>
        </row>
        <row r="1438">
          <cell r="A1438" t="str">
            <v>Holy Miracle Strike</v>
          </cell>
          <cell r="B1438" t="str">
            <v>10m, 1wp</v>
          </cell>
          <cell r="C1438" t="str">
            <v>Simple</v>
          </cell>
          <cell r="D1438" t="str">
            <v>Uniform</v>
          </cell>
          <cell r="E1438" t="str">
            <v>Instant</v>
          </cell>
          <cell r="G1438">
            <v>615</v>
          </cell>
          <cell r="H1438" t="str">
            <v>Beloved Adorei</v>
          </cell>
          <cell r="I1438" t="str">
            <v>None</v>
          </cell>
          <cell r="J1438">
            <v>3</v>
          </cell>
        </row>
        <row r="1439">
          <cell r="A1439" t="str">
            <v>Battle Dance of the Warrior Wed</v>
          </cell>
          <cell r="B1439" t="str">
            <v>-</v>
          </cell>
          <cell r="C1439" t="str">
            <v>Reflexive</v>
          </cell>
          <cell r="D1439" t="str">
            <v>Uniform</v>
          </cell>
          <cell r="E1439" t="str">
            <v>One combat</v>
          </cell>
          <cell r="G1439">
            <v>615</v>
          </cell>
          <cell r="H1439" t="str">
            <v>Beloved Adorei</v>
          </cell>
          <cell r="I1439" t="str">
            <v>None</v>
          </cell>
          <cell r="J1439">
            <v>3</v>
          </cell>
        </row>
        <row r="1440">
          <cell r="A1440" t="str">
            <v>Luminous Soul Warden</v>
          </cell>
          <cell r="B1440" t="str">
            <v>1m/1a</v>
          </cell>
          <cell r="C1440" t="str">
            <v>Reflexive</v>
          </cell>
          <cell r="D1440" t="str">
            <v>Decisive-only, Stackable</v>
          </cell>
          <cell r="E1440" t="str">
            <v>One scene</v>
          </cell>
          <cell r="G1440">
            <v>616</v>
          </cell>
          <cell r="H1440" t="str">
            <v>Brilliant Sentinel</v>
          </cell>
          <cell r="I1440" t="str">
            <v>None</v>
          </cell>
          <cell r="J1440">
            <v>1</v>
          </cell>
        </row>
        <row r="1441">
          <cell r="A1441" t="str">
            <v>Dawn of a Hundred Rebukes</v>
          </cell>
          <cell r="B1441" t="str">
            <v>5m, 1wp</v>
          </cell>
          <cell r="C1441" t="str">
            <v>Reflexive</v>
          </cell>
          <cell r="D1441" t="str">
            <v>Decisive-only</v>
          </cell>
          <cell r="E1441" t="str">
            <v>Instant</v>
          </cell>
          <cell r="G1441">
            <v>617</v>
          </cell>
          <cell r="H1441" t="str">
            <v>Brilliant Sentinel</v>
          </cell>
          <cell r="I1441" t="str">
            <v>None</v>
          </cell>
          <cell r="J1441">
            <v>2</v>
          </cell>
        </row>
        <row r="1442">
          <cell r="A1442" t="str">
            <v>Unconquered Guardian Defense</v>
          </cell>
          <cell r="B1442" t="str">
            <v>4m, 3i</v>
          </cell>
          <cell r="C1442" t="str">
            <v>Simple</v>
          </cell>
          <cell r="D1442" t="str">
            <v>None</v>
          </cell>
          <cell r="E1442" t="str">
            <v>Instant</v>
          </cell>
          <cell r="G1442">
            <v>617</v>
          </cell>
          <cell r="H1442" t="str">
            <v>Brilliant Sentinel</v>
          </cell>
          <cell r="I1442" t="str">
            <v>None</v>
          </cell>
          <cell r="J1442">
            <v>3</v>
          </cell>
        </row>
        <row r="1443">
          <cell r="A1443" t="str">
            <v>Moonlit Huntress Aura</v>
          </cell>
          <cell r="B1443" t="str">
            <v>1wp</v>
          </cell>
          <cell r="C1443" t="str">
            <v>Reflexive</v>
          </cell>
          <cell r="D1443" t="str">
            <v>None</v>
          </cell>
          <cell r="E1443" t="str">
            <v>Three turns</v>
          </cell>
          <cell r="G1443">
            <v>618</v>
          </cell>
          <cell r="H1443" t="str">
            <v>Moonlit Huntress</v>
          </cell>
          <cell r="I1443" t="str">
            <v>None</v>
          </cell>
          <cell r="J1443">
            <v>2</v>
          </cell>
        </row>
        <row r="1444">
          <cell r="A1444" t="str">
            <v>Winter Night Cut</v>
          </cell>
          <cell r="B1444" t="str">
            <v>3m, 2i</v>
          </cell>
          <cell r="C1444" t="str">
            <v>Reflexive</v>
          </cell>
          <cell r="D1444" t="str">
            <v>Withering-only</v>
          </cell>
          <cell r="E1444" t="str">
            <v>Instant</v>
          </cell>
          <cell r="G1444">
            <v>618</v>
          </cell>
          <cell r="H1444" t="str">
            <v>Shining Ice Mirror</v>
          </cell>
          <cell r="I1444" t="str">
            <v>None</v>
          </cell>
          <cell r="J1444">
            <v>1</v>
          </cell>
        </row>
        <row r="1445">
          <cell r="A1445" t="str">
            <v>Frozen Soul Resolve</v>
          </cell>
          <cell r="B1445" t="str">
            <v>1m, 1i</v>
          </cell>
          <cell r="C1445" t="str">
            <v>Reflexive</v>
          </cell>
          <cell r="D1445" t="str">
            <v>Perilous</v>
          </cell>
          <cell r="E1445" t="str">
            <v>Instant</v>
          </cell>
          <cell r="G1445">
            <v>619</v>
          </cell>
          <cell r="H1445" t="str">
            <v>Shining Ice Mirror</v>
          </cell>
          <cell r="I1445" t="str">
            <v>None</v>
          </cell>
          <cell r="J1445">
            <v>1</v>
          </cell>
        </row>
        <row r="1446">
          <cell r="A1446" t="str">
            <v>Cold Moon Slash</v>
          </cell>
          <cell r="B1446" t="str">
            <v>6m, 2i, 1wp</v>
          </cell>
          <cell r="C1446" t="str">
            <v>Simple</v>
          </cell>
          <cell r="D1446" t="str">
            <v>Decisive-only, Perilous</v>
          </cell>
          <cell r="E1446" t="str">
            <v>Instant</v>
          </cell>
          <cell r="G1446">
            <v>619</v>
          </cell>
          <cell r="H1446" t="str">
            <v>Shining Ice Mirror</v>
          </cell>
          <cell r="I1446" t="str">
            <v>None</v>
          </cell>
          <cell r="J1446">
            <v>2</v>
          </cell>
        </row>
        <row r="1447">
          <cell r="A1447" t="str">
            <v>Ice-Fixing Strike</v>
          </cell>
          <cell r="B1447" t="str">
            <v>3m, 1wp</v>
          </cell>
          <cell r="C1447" t="str">
            <v>Simple</v>
          </cell>
          <cell r="D1447" t="str">
            <v>Withering-only</v>
          </cell>
          <cell r="E1447" t="str">
            <v>Instant</v>
          </cell>
          <cell r="G1447">
            <v>619</v>
          </cell>
          <cell r="H1447" t="str">
            <v>Shining Ice Mirror</v>
          </cell>
          <cell r="I1447" t="str">
            <v>None</v>
          </cell>
          <cell r="J1447">
            <v>3</v>
          </cell>
        </row>
        <row r="1448">
          <cell r="A1448" t="str">
            <v>Howling Lotus Strike</v>
          </cell>
          <cell r="B1448" t="str">
            <v>3m</v>
          </cell>
          <cell r="C1448" t="str">
            <v>Supplemental</v>
          </cell>
          <cell r="D1448" t="str">
            <v>Decisive-only</v>
          </cell>
          <cell r="E1448" t="str">
            <v>Instant</v>
          </cell>
          <cell r="G1448">
            <v>620</v>
          </cell>
          <cell r="H1448" t="str">
            <v>Spring Razor</v>
          </cell>
          <cell r="I1448" t="str">
            <v>None</v>
          </cell>
          <cell r="J1448">
            <v>1</v>
          </cell>
        </row>
        <row r="1449">
          <cell r="A1449" t="str">
            <v>Venom-Intensifying Stroke</v>
          </cell>
          <cell r="B1449" t="str">
            <v>3m</v>
          </cell>
          <cell r="C1449" t="str">
            <v>Supplemental</v>
          </cell>
          <cell r="D1449" t="str">
            <v>Stackable, Uniform</v>
          </cell>
          <cell r="E1449" t="str">
            <v>Instant</v>
          </cell>
          <cell r="G1449">
            <v>620</v>
          </cell>
          <cell r="H1449" t="str">
            <v>Spring Razor</v>
          </cell>
          <cell r="I1449" t="str">
            <v>None</v>
          </cell>
          <cell r="J1449">
            <v>1</v>
          </cell>
        </row>
        <row r="1450">
          <cell r="A1450" t="str">
            <v>Seven Widows Venom</v>
          </cell>
          <cell r="B1450" t="str">
            <v>-</v>
          </cell>
          <cell r="C1450" t="str">
            <v>Permanent</v>
          </cell>
          <cell r="D1450" t="str">
            <v>None</v>
          </cell>
          <cell r="E1450" t="str">
            <v>Permanent</v>
          </cell>
          <cell r="G1450">
            <v>620</v>
          </cell>
          <cell r="H1450" t="str">
            <v>Spring Razor</v>
          </cell>
          <cell r="I1450" t="str">
            <v>None</v>
          </cell>
          <cell r="J1450">
            <v>2</v>
          </cell>
        </row>
        <row r="1451">
          <cell r="A1451" t="str">
            <v>Deadly Flowers Blooming</v>
          </cell>
          <cell r="B1451" t="str">
            <v>2m, 2i</v>
          </cell>
          <cell r="C1451" t="str">
            <v>Reflexive</v>
          </cell>
          <cell r="D1451" t="str">
            <v>Stackable</v>
          </cell>
          <cell r="E1451" t="str">
            <v>One scene</v>
          </cell>
          <cell r="G1451">
            <v>620</v>
          </cell>
          <cell r="H1451" t="str">
            <v>Spring Razor</v>
          </cell>
          <cell r="I1451" t="str">
            <v>None</v>
          </cell>
          <cell r="J1451">
            <v>2</v>
          </cell>
        </row>
        <row r="1452">
          <cell r="A1452" t="str">
            <v>Delicate Crimson Execution</v>
          </cell>
          <cell r="B1452" t="str">
            <v>5m, 1wp</v>
          </cell>
          <cell r="C1452" t="str">
            <v>Simple</v>
          </cell>
          <cell r="D1452" t="str">
            <v>Decisive-only</v>
          </cell>
          <cell r="E1452" t="str">
            <v>Instant</v>
          </cell>
          <cell r="G1452">
            <v>621</v>
          </cell>
          <cell r="H1452" t="str">
            <v>Spring Razor</v>
          </cell>
          <cell r="I1452" t="str">
            <v>None</v>
          </cell>
          <cell r="J1452">
            <v>3</v>
          </cell>
        </row>
        <row r="1453">
          <cell r="A1453" t="str">
            <v>Stepping Through Strife</v>
          </cell>
          <cell r="B1453" t="str">
            <v>-</v>
          </cell>
          <cell r="C1453" t="str">
            <v>Permanent</v>
          </cell>
          <cell r="D1453" t="str">
            <v>None</v>
          </cell>
          <cell r="E1453" t="str">
            <v>Permanent</v>
          </cell>
          <cell r="G1453">
            <v>621</v>
          </cell>
          <cell r="H1453" t="str">
            <v>Freedom's Cadence</v>
          </cell>
          <cell r="I1453" t="str">
            <v>None</v>
          </cell>
          <cell r="J1453">
            <v>1</v>
          </cell>
        </row>
        <row r="1454">
          <cell r="A1454" t="str">
            <v>Snow-Gathering Elusion</v>
          </cell>
          <cell r="B1454" t="str">
            <v>3m</v>
          </cell>
          <cell r="C1454" t="str">
            <v>Reflexive</v>
          </cell>
          <cell r="D1454" t="str">
            <v>Perilous, Stackable, Uniform</v>
          </cell>
          <cell r="E1454" t="str">
            <v>Instant</v>
          </cell>
          <cell r="G1454">
            <v>622</v>
          </cell>
          <cell r="H1454" t="str">
            <v>Freedom's Cadence</v>
          </cell>
          <cell r="I1454" t="str">
            <v>None</v>
          </cell>
          <cell r="J1454">
            <v>1</v>
          </cell>
        </row>
        <row r="1455">
          <cell r="A1455" t="str">
            <v>Destination-Hunting Impulse</v>
          </cell>
          <cell r="B1455" t="str">
            <v>5m, 1wp</v>
          </cell>
          <cell r="C1455" t="str">
            <v>Simple</v>
          </cell>
          <cell r="D1455" t="str">
            <v>Perilous</v>
          </cell>
          <cell r="E1455" t="str">
            <v>One scene</v>
          </cell>
          <cell r="G1455">
            <v>622</v>
          </cell>
          <cell r="H1455" t="str">
            <v>Freedom's Cadence</v>
          </cell>
          <cell r="I1455" t="str">
            <v>None</v>
          </cell>
          <cell r="J1455">
            <v>2</v>
          </cell>
        </row>
        <row r="1456">
          <cell r="A1456" t="str">
            <v>Clear Path Defense</v>
          </cell>
          <cell r="B1456" t="str">
            <v>-</v>
          </cell>
          <cell r="C1456" t="str">
            <v>Permanent</v>
          </cell>
          <cell r="D1456" t="str">
            <v>Uniform</v>
          </cell>
          <cell r="E1456" t="str">
            <v>Permanent</v>
          </cell>
          <cell r="G1456">
            <v>622</v>
          </cell>
          <cell r="H1456" t="str">
            <v>Freedom's Cadence</v>
          </cell>
          <cell r="I1456" t="str">
            <v>None</v>
          </cell>
          <cell r="J1456">
            <v>2</v>
          </cell>
        </row>
        <row r="1457">
          <cell r="A1457" t="str">
            <v>Pound the Drums</v>
          </cell>
          <cell r="B1457" t="str">
            <v>6m, 1wp</v>
          </cell>
          <cell r="C1457" t="str">
            <v>Simple</v>
          </cell>
          <cell r="D1457" t="str">
            <v>Perilous</v>
          </cell>
          <cell r="E1457" t="str">
            <v>One scene</v>
          </cell>
          <cell r="G1457">
            <v>622</v>
          </cell>
          <cell r="H1457" t="str">
            <v>Freedom's Cadence</v>
          </cell>
          <cell r="I1457" t="str">
            <v>None</v>
          </cell>
          <cell r="J1457">
            <v>3</v>
          </cell>
        </row>
        <row r="1458">
          <cell r="A1458" t="str">
            <v>Orichalcum Wings Elevation</v>
          </cell>
          <cell r="B1458" t="str">
            <v>2m</v>
          </cell>
          <cell r="C1458" t="str">
            <v>Supplemental</v>
          </cell>
          <cell r="D1458" t="str">
            <v>Uniform</v>
          </cell>
          <cell r="E1458" t="str">
            <v>Instant</v>
          </cell>
          <cell r="G1458">
            <v>623</v>
          </cell>
          <cell r="H1458" t="str">
            <v>Orichalcum Hunting Hawk</v>
          </cell>
          <cell r="I1458" t="str">
            <v>None</v>
          </cell>
          <cell r="J1458">
            <v>1</v>
          </cell>
        </row>
        <row r="1459">
          <cell r="A1459" t="str">
            <v>Cloud-Blending Camouflage</v>
          </cell>
          <cell r="B1459" t="str">
            <v>4m</v>
          </cell>
          <cell r="C1459" t="str">
            <v>Simple</v>
          </cell>
          <cell r="D1459" t="str">
            <v>None</v>
          </cell>
          <cell r="E1459" t="str">
            <v>Until cover is broken</v>
          </cell>
          <cell r="G1459">
            <v>623</v>
          </cell>
          <cell r="H1459" t="str">
            <v>Orichalcum Hunting Hawk</v>
          </cell>
          <cell r="I1459" t="str">
            <v>None</v>
          </cell>
          <cell r="J1459">
            <v>1</v>
          </cell>
        </row>
        <row r="1460">
          <cell r="A1460" t="str">
            <v>Drifting Hawk Tactics</v>
          </cell>
          <cell r="B1460" t="str">
            <v>3m</v>
          </cell>
          <cell r="C1460" t="str">
            <v>Reflexive</v>
          </cell>
          <cell r="D1460" t="str">
            <v>Uniform</v>
          </cell>
          <cell r="E1460" t="str">
            <v>Reflexive</v>
          </cell>
          <cell r="G1460">
            <v>623</v>
          </cell>
          <cell r="H1460" t="str">
            <v>Orichalcum Hunting Hawk</v>
          </cell>
          <cell r="I1460" t="str">
            <v>None</v>
          </cell>
          <cell r="J1460">
            <v>2</v>
          </cell>
        </row>
        <row r="1461">
          <cell r="A1461" t="str">
            <v>Golden Talon Strike</v>
          </cell>
          <cell r="B1461" t="str">
            <v>3m, 1wp</v>
          </cell>
          <cell r="C1461" t="str">
            <v>Supplemental</v>
          </cell>
          <cell r="D1461" t="str">
            <v>Uniform</v>
          </cell>
          <cell r="E1461" t="str">
            <v>Instant</v>
          </cell>
          <cell r="G1461">
            <v>623</v>
          </cell>
          <cell r="H1461" t="str">
            <v>Orichalcum Hunting Hawk</v>
          </cell>
          <cell r="I1461" t="str">
            <v>None</v>
          </cell>
          <cell r="J1461">
            <v>2</v>
          </cell>
        </row>
        <row r="1462">
          <cell r="A1462" t="str">
            <v>Sun-Gilded Hawk Soul</v>
          </cell>
          <cell r="B1462" t="str">
            <v>5m, 3a, 1wp</v>
          </cell>
          <cell r="C1462" t="str">
            <v>Simple</v>
          </cell>
          <cell r="D1462" t="str">
            <v>None</v>
          </cell>
          <cell r="E1462" t="str">
            <v>One scene</v>
          </cell>
          <cell r="G1462">
            <v>624</v>
          </cell>
          <cell r="H1462" t="str">
            <v>Orichalcum Hunting Hawk</v>
          </cell>
          <cell r="I1462" t="str">
            <v>None</v>
          </cell>
          <cell r="J1462">
            <v>3</v>
          </cell>
        </row>
        <row r="1463">
          <cell r="A1463" t="str">
            <v>Pounding Heart Triumph</v>
          </cell>
          <cell r="B1463" t="str">
            <v>5m, 2i</v>
          </cell>
          <cell r="C1463" t="str">
            <v>Reflexive</v>
          </cell>
          <cell r="D1463" t="str">
            <v>Withering-Only</v>
          </cell>
          <cell r="E1463" t="str">
            <v>One scene</v>
          </cell>
          <cell r="G1463">
            <v>624</v>
          </cell>
          <cell r="H1463" t="str">
            <v>Dauntless</v>
          </cell>
          <cell r="I1463" t="str">
            <v>None</v>
          </cell>
          <cell r="J1463">
            <v>1</v>
          </cell>
        </row>
        <row r="1464">
          <cell r="A1464" t="str">
            <v>Taste of Victory Rhythm</v>
          </cell>
          <cell r="B1464" t="str">
            <v>3m/successful attack</v>
          </cell>
          <cell r="C1464" t="str">
            <v>Reflexive</v>
          </cell>
          <cell r="D1464" t="str">
            <v>Withering-only</v>
          </cell>
          <cell r="E1464" t="str">
            <v>Until next turn</v>
          </cell>
          <cell r="G1464">
            <v>625</v>
          </cell>
          <cell r="H1464" t="str">
            <v>Dauntless</v>
          </cell>
          <cell r="I1464" t="str">
            <v>None</v>
          </cell>
          <cell r="J1464">
            <v>2</v>
          </cell>
        </row>
        <row r="1465">
          <cell r="A1465" t="str">
            <v>Champion's Fatal Strike</v>
          </cell>
          <cell r="B1465" t="str">
            <v>--</v>
          </cell>
          <cell r="C1465" t="str">
            <v>Supplemental</v>
          </cell>
          <cell r="D1465" t="str">
            <v>Decisive-only</v>
          </cell>
          <cell r="E1465" t="str">
            <v>Instant</v>
          </cell>
          <cell r="G1465">
            <v>625</v>
          </cell>
          <cell r="H1465" t="str">
            <v>Dauntless</v>
          </cell>
          <cell r="I1465" t="str">
            <v>None</v>
          </cell>
          <cell r="J1465">
            <v>3</v>
          </cell>
        </row>
        <row r="1466">
          <cell r="A1466" t="str">
            <v>Daredevil Bravado Defense</v>
          </cell>
          <cell r="B1466" t="str">
            <v>7m</v>
          </cell>
          <cell r="C1466" t="str">
            <v>Reflexive</v>
          </cell>
          <cell r="D1466" t="str">
            <v>Decisive-only</v>
          </cell>
          <cell r="E1466" t="str">
            <v>Instant</v>
          </cell>
          <cell r="G1466">
            <v>625</v>
          </cell>
          <cell r="H1466" t="str">
            <v>Dauntless</v>
          </cell>
          <cell r="I1466" t="str">
            <v>None</v>
          </cell>
          <cell r="J1466">
            <v>3</v>
          </cell>
        </row>
        <row r="1467">
          <cell r="A1467" t="str">
            <v>Life-Drinking Resurgence</v>
          </cell>
          <cell r="B1467" t="str">
            <v>-</v>
          </cell>
          <cell r="C1467" t="str">
            <v>Permanent</v>
          </cell>
          <cell r="D1467" t="str">
            <v>Decisive-only</v>
          </cell>
          <cell r="E1467" t="str">
            <v>Permanent</v>
          </cell>
          <cell r="G1467">
            <v>626</v>
          </cell>
          <cell r="H1467" t="str">
            <v>Black Wind</v>
          </cell>
          <cell r="I1467" t="str">
            <v>None</v>
          </cell>
          <cell r="J1467">
            <v>1</v>
          </cell>
        </row>
        <row r="1468">
          <cell r="A1468" t="str">
            <v>Dark Life Detection</v>
          </cell>
          <cell r="B1468" t="str">
            <v>-</v>
          </cell>
          <cell r="C1468" t="str">
            <v>Permanent</v>
          </cell>
          <cell r="D1468" t="str">
            <v>Decisive-only</v>
          </cell>
          <cell r="E1468" t="str">
            <v>Permanent</v>
          </cell>
          <cell r="G1468">
            <v>626</v>
          </cell>
          <cell r="H1468" t="str">
            <v>Black Wind</v>
          </cell>
          <cell r="I1468" t="str">
            <v>None</v>
          </cell>
          <cell r="J1468">
            <v>1</v>
          </cell>
        </row>
        <row r="1469">
          <cell r="A1469" t="str">
            <v>Seven Traumas Technique</v>
          </cell>
          <cell r="B1469" t="str">
            <v>3m, 1+ blades</v>
          </cell>
          <cell r="C1469" t="str">
            <v>Supplemental</v>
          </cell>
          <cell r="D1469" t="str">
            <v>Decisive-only</v>
          </cell>
          <cell r="E1469" t="str">
            <v>Instant</v>
          </cell>
          <cell r="G1469">
            <v>626</v>
          </cell>
          <cell r="H1469" t="str">
            <v>Black Wind</v>
          </cell>
          <cell r="I1469" t="str">
            <v>None</v>
          </cell>
          <cell r="J1469">
            <v>2</v>
          </cell>
        </row>
        <row r="1470">
          <cell r="A1470" t="str">
            <v>Errant Orbit Scythe</v>
          </cell>
          <cell r="B1470" t="str">
            <v>4m, 1wp, 1+ blades</v>
          </cell>
          <cell r="C1470" t="str">
            <v>Simple</v>
          </cell>
          <cell r="D1470" t="str">
            <v>Withering-only</v>
          </cell>
          <cell r="E1470" t="str">
            <v>Instant</v>
          </cell>
          <cell r="G1470">
            <v>626</v>
          </cell>
          <cell r="H1470" t="str">
            <v>Black Wind</v>
          </cell>
          <cell r="I1470" t="str">
            <v>None</v>
          </cell>
          <cell r="J1470">
            <v>3</v>
          </cell>
        </row>
        <row r="1471">
          <cell r="A1471" t="str">
            <v>Soul-Reaving Release</v>
          </cell>
          <cell r="B1471" t="str">
            <v>5m, 1wp</v>
          </cell>
          <cell r="C1471" t="str">
            <v>Simple</v>
          </cell>
          <cell r="D1471" t="str">
            <v>Decisive-only</v>
          </cell>
          <cell r="E1471" t="str">
            <v>Instant</v>
          </cell>
          <cell r="G1471">
            <v>627</v>
          </cell>
          <cell r="H1471" t="str">
            <v>Black Wind</v>
          </cell>
          <cell r="I1471" t="str">
            <v>None</v>
          </cell>
          <cell r="J1471">
            <v>4</v>
          </cell>
        </row>
        <row r="1472">
          <cell r="A1472" t="str">
            <v>Grand Eruption</v>
          </cell>
          <cell r="B1472" t="str">
            <v>10m</v>
          </cell>
          <cell r="C1472" t="str">
            <v>Simple</v>
          </cell>
          <cell r="D1472" t="str">
            <v>Uniform</v>
          </cell>
          <cell r="E1472" t="str">
            <v>Instant</v>
          </cell>
          <cell r="G1472">
            <v>628</v>
          </cell>
          <cell r="H1472" t="str">
            <v>Volcano Cutter</v>
          </cell>
          <cell r="I1472" t="str">
            <v>None</v>
          </cell>
          <cell r="J1472">
            <v>1</v>
          </cell>
        </row>
        <row r="1473">
          <cell r="A1473" t="str">
            <v>Pregnant Flame Exhumation</v>
          </cell>
          <cell r="B1473" t="str">
            <v>4m</v>
          </cell>
          <cell r="C1473" t="str">
            <v>Reflexive</v>
          </cell>
          <cell r="D1473" t="str">
            <v>Decisive-only</v>
          </cell>
          <cell r="E1473" t="str">
            <v>Instant</v>
          </cell>
          <cell r="G1473">
            <v>628</v>
          </cell>
          <cell r="H1473" t="str">
            <v>Volcano Cutter</v>
          </cell>
          <cell r="I1473" t="str">
            <v>None</v>
          </cell>
          <cell r="J1473">
            <v>2</v>
          </cell>
        </row>
        <row r="1474">
          <cell r="A1474" t="str">
            <v>Magma Burial</v>
          </cell>
          <cell r="B1474" t="str">
            <v>4m, 2i, 1wp</v>
          </cell>
          <cell r="C1474" t="str">
            <v>Simple</v>
          </cell>
          <cell r="D1474" t="str">
            <v>Decisive-only, Perilous</v>
          </cell>
          <cell r="E1474" t="str">
            <v>Instant</v>
          </cell>
          <cell r="G1474">
            <v>629</v>
          </cell>
          <cell r="H1474" t="str">
            <v>Volcano Cutter</v>
          </cell>
          <cell r="I1474" t="str">
            <v>None</v>
          </cell>
          <cell r="J1474">
            <v>2</v>
          </cell>
        </row>
        <row r="1475">
          <cell r="A1475" t="str">
            <v>Caldera Reconfiguration Stance</v>
          </cell>
          <cell r="B1475" t="str">
            <v>6m, 3i, 1wp</v>
          </cell>
          <cell r="C1475" t="str">
            <v>Simple</v>
          </cell>
          <cell r="D1475" t="str">
            <v>Decisive, Perilous</v>
          </cell>
          <cell r="E1475" t="str">
            <v>Instant</v>
          </cell>
          <cell r="G1475">
            <v>629</v>
          </cell>
          <cell r="H1475" t="str">
            <v>Volcano Cutter</v>
          </cell>
          <cell r="I1475" t="str">
            <v>None</v>
          </cell>
          <cell r="J1475">
            <v>3</v>
          </cell>
        </row>
        <row r="1476">
          <cell r="A1476" t="str">
            <v>Pyroclastic Holocaust Judgment</v>
          </cell>
          <cell r="B1476" t="str">
            <v>12m, 1wp</v>
          </cell>
          <cell r="C1476" t="str">
            <v>Simple</v>
          </cell>
          <cell r="D1476" t="str">
            <v>Decisive-only, Perilous</v>
          </cell>
          <cell r="E1476" t="str">
            <v>Instant</v>
          </cell>
          <cell r="G1476">
            <v>629</v>
          </cell>
          <cell r="H1476" t="str">
            <v>Volcano Cutter</v>
          </cell>
          <cell r="I1476" t="str">
            <v>None</v>
          </cell>
          <cell r="J1476">
            <v>4</v>
          </cell>
        </row>
        <row r="1477">
          <cell r="A1477" t="str">
            <v>Argent Defender</v>
          </cell>
          <cell r="B1477" t="str">
            <v>-</v>
          </cell>
          <cell r="C1477" t="str">
            <v>Permanent</v>
          </cell>
          <cell r="D1477" t="str">
            <v>Resonant</v>
          </cell>
          <cell r="E1477" t="str">
            <v>Permanent</v>
          </cell>
          <cell r="H1477" t="str">
            <v>Courante and Galliard</v>
          </cell>
          <cell r="I1477" t="str">
            <v>None</v>
          </cell>
          <cell r="J1477">
            <v>1</v>
          </cell>
          <cell r="L1477" t="str">
            <v>Galliard Only</v>
          </cell>
        </row>
        <row r="1478">
          <cell r="A1478" t="str">
            <v>Aureate Avenger</v>
          </cell>
          <cell r="B1478" t="str">
            <v>-</v>
          </cell>
          <cell r="C1478" t="str">
            <v>Permanent</v>
          </cell>
          <cell r="D1478" t="str">
            <v>Resonant, Uniform</v>
          </cell>
          <cell r="E1478" t="str">
            <v>Permanent</v>
          </cell>
          <cell r="H1478" t="str">
            <v>Courante and Galliard</v>
          </cell>
          <cell r="I1478" t="str">
            <v>None</v>
          </cell>
          <cell r="J1478">
            <v>1</v>
          </cell>
          <cell r="L1478" t="str">
            <v>Courante Only</v>
          </cell>
        </row>
        <row r="1479">
          <cell r="A1479" t="str">
            <v>Shared Battle-Instinct</v>
          </cell>
          <cell r="B1479" t="str">
            <v>1m</v>
          </cell>
          <cell r="C1479" t="str">
            <v>Reflexive</v>
          </cell>
          <cell r="D1479" t="str">
            <v>Dissonant, Resonant</v>
          </cell>
          <cell r="E1479" t="str">
            <v>Instant</v>
          </cell>
          <cell r="H1479" t="str">
            <v>Courante and Galliard</v>
          </cell>
          <cell r="I1479" t="str">
            <v>None</v>
          </cell>
          <cell r="J1479">
            <v>2</v>
          </cell>
          <cell r="L1479" t="str">
            <v>Argent Defender OR Aureant Avenger</v>
          </cell>
        </row>
        <row r="1480">
          <cell r="A1480" t="str">
            <v>Together Triumphant</v>
          </cell>
          <cell r="B1480" t="str">
            <v>-</v>
          </cell>
          <cell r="C1480" t="str">
            <v>Reflexive</v>
          </cell>
          <cell r="D1480" t="str">
            <v>Dissonant</v>
          </cell>
          <cell r="E1480" t="str">
            <v>Instant</v>
          </cell>
          <cell r="H1480" t="str">
            <v>Courante and Galliard</v>
          </cell>
          <cell r="I1480" t="str">
            <v>None</v>
          </cell>
          <cell r="J1480">
            <v>2</v>
          </cell>
          <cell r="L1480" t="str">
            <v>Shared Battle-Instinct</v>
          </cell>
        </row>
        <row r="1481">
          <cell r="A1481" t="str">
            <v>Shining Eclipse Strike</v>
          </cell>
          <cell r="B1481" t="str">
            <v>4m, 1a</v>
          </cell>
          <cell r="C1481" t="str">
            <v>Supplemental</v>
          </cell>
          <cell r="D1481" t="str">
            <v>Resonant</v>
          </cell>
          <cell r="E1481" t="str">
            <v>Instant</v>
          </cell>
          <cell r="H1481" t="str">
            <v>Courante and Galliard</v>
          </cell>
          <cell r="I1481" t="str">
            <v>None</v>
          </cell>
          <cell r="J1481">
            <v>2</v>
          </cell>
          <cell r="L1481" t="str">
            <v>Shared Battle-Instinct</v>
          </cell>
        </row>
        <row r="1482">
          <cell r="A1482" t="str">
            <v>Sparks Fly Together</v>
          </cell>
          <cell r="B1482" t="str">
            <v>6m, 1a</v>
          </cell>
          <cell r="C1482" t="str">
            <v>Reflexive</v>
          </cell>
          <cell r="D1482" t="str">
            <v>Perilous, Resonant</v>
          </cell>
          <cell r="E1482" t="str">
            <v>Instant</v>
          </cell>
          <cell r="H1482" t="str">
            <v>Courante and Galliard</v>
          </cell>
          <cell r="I1482" t="str">
            <v>None</v>
          </cell>
          <cell r="J1482">
            <v>3</v>
          </cell>
          <cell r="L1482" t="str">
            <v>Together Triumphant</v>
          </cell>
        </row>
        <row r="1483">
          <cell r="A1483" t="str">
            <v>Celestial Union of Blades</v>
          </cell>
          <cell r="B1483" t="str">
            <v>5m, 3i, 1a</v>
          </cell>
          <cell r="C1483" t="str">
            <v>Simple</v>
          </cell>
          <cell r="D1483" t="str">
            <v>Perilous</v>
          </cell>
          <cell r="E1483" t="str">
            <v>One Scene</v>
          </cell>
          <cell r="H1483" t="str">
            <v>Courante and Galliard</v>
          </cell>
          <cell r="I1483" t="str">
            <v>None</v>
          </cell>
          <cell r="J1483">
            <v>3</v>
          </cell>
          <cell r="L1483" t="str">
            <v>Shining Eclipse Strike</v>
          </cell>
        </row>
        <row r="1484">
          <cell r="A1484" t="str">
            <v>Electrum Divinity Fusion</v>
          </cell>
          <cell r="B1484" t="str">
            <v>10m, 1wp, 3a</v>
          </cell>
          <cell r="C1484" t="str">
            <v>Simple</v>
          </cell>
          <cell r="D1484" t="str">
            <v>Resonant</v>
          </cell>
          <cell r="E1484" t="str">
            <v>One Scene</v>
          </cell>
          <cell r="H1484" t="str">
            <v>Courante and Galliard</v>
          </cell>
          <cell r="I1484" t="str">
            <v>None</v>
          </cell>
          <cell r="J1484">
            <v>4</v>
          </cell>
          <cell r="L1484" t="str">
            <v>Sparks Fly Together, Celestial union of Blades</v>
          </cell>
        </row>
        <row r="1485">
          <cell r="A1485" t="str">
            <v>Silkworm's Nostrum</v>
          </cell>
          <cell r="B1485" t="str">
            <v>-</v>
          </cell>
          <cell r="C1485" t="str">
            <v>Permanent</v>
          </cell>
          <cell r="D1485" t="str">
            <v>One</v>
          </cell>
          <cell r="E1485" t="str">
            <v>Permanent</v>
          </cell>
          <cell r="H1485" t="str">
            <v>The Distaff</v>
          </cell>
          <cell r="I1485" t="str">
            <v>None</v>
          </cell>
          <cell r="J1485">
            <v>1</v>
          </cell>
          <cell r="L1485" t="str">
            <v>Wound-Mending Care technique</v>
          </cell>
        </row>
        <row r="1486">
          <cell r="A1486" t="str">
            <v>Tinker's Cobweb</v>
          </cell>
          <cell r="B1486" t="str">
            <v>-</v>
          </cell>
          <cell r="C1486" t="str">
            <v>Permanent</v>
          </cell>
          <cell r="D1486" t="str">
            <v>None</v>
          </cell>
          <cell r="E1486" t="str">
            <v>Permanent</v>
          </cell>
          <cell r="H1486" t="str">
            <v>The Distaff</v>
          </cell>
          <cell r="I1486" t="str">
            <v>None</v>
          </cell>
          <cell r="J1486">
            <v>1</v>
          </cell>
          <cell r="L1486" t="str">
            <v>Any one charm this Evocation Augments</v>
          </cell>
        </row>
        <row r="1487">
          <cell r="A1487" t="str">
            <v>Tarantula's Grip</v>
          </cell>
          <cell r="B1487" t="str">
            <v>4m</v>
          </cell>
          <cell r="C1487" t="str">
            <v>Reflexive</v>
          </cell>
          <cell r="D1487" t="str">
            <v>Counter-attack, Decisive-only, Resonant, Dissonant</v>
          </cell>
          <cell r="E1487" t="str">
            <v>Instant</v>
          </cell>
          <cell r="H1487" t="str">
            <v>The Distaff</v>
          </cell>
          <cell r="I1487" t="str">
            <v>None</v>
          </cell>
          <cell r="J1487">
            <v>1</v>
          </cell>
        </row>
        <row r="1488">
          <cell r="A1488" t="str">
            <v>Wrapped Fly Atemi</v>
          </cell>
          <cell r="B1488" t="str">
            <v>5m, 1i</v>
          </cell>
          <cell r="C1488" t="str">
            <v>SImple</v>
          </cell>
          <cell r="D1488" t="str">
            <v>Perilous</v>
          </cell>
          <cell r="E1488" t="str">
            <v>Instant</v>
          </cell>
          <cell r="H1488" t="str">
            <v>The Distaff</v>
          </cell>
          <cell r="I1488" t="str">
            <v>None</v>
          </cell>
          <cell r="J1488">
            <v>2</v>
          </cell>
          <cell r="L1488" t="str">
            <v>Tarantula's Grip</v>
          </cell>
        </row>
        <row r="1489">
          <cell r="A1489" t="str">
            <v>Poppet-Knitting Practice</v>
          </cell>
          <cell r="B1489" t="str">
            <v>3m, 3sxp</v>
          </cell>
          <cell r="C1489" t="str">
            <v>Simple</v>
          </cell>
          <cell r="D1489" t="str">
            <v>Resonant</v>
          </cell>
          <cell r="E1489" t="str">
            <v>Indefinite</v>
          </cell>
          <cell r="H1489" t="str">
            <v>The Distaff</v>
          </cell>
          <cell r="I1489" t="str">
            <v>None</v>
          </cell>
          <cell r="J1489">
            <v>2</v>
          </cell>
        </row>
        <row r="1490">
          <cell r="A1490" t="str">
            <v>Snarled-Silk Pankratiast</v>
          </cell>
          <cell r="B1490" t="str">
            <v>3m, 3i, 3sxp</v>
          </cell>
          <cell r="C1490" t="str">
            <v>Supplemental</v>
          </cell>
          <cell r="D1490" t="str">
            <v>Resonant</v>
          </cell>
          <cell r="E1490" t="str">
            <v>Instant</v>
          </cell>
          <cell r="H1490" t="str">
            <v>The Distaff</v>
          </cell>
          <cell r="I1490" t="str">
            <v>None</v>
          </cell>
          <cell r="J1490">
            <v>3</v>
          </cell>
          <cell r="L1490" t="str">
            <v>Poppet-Knitting Practice, Tarantula's Grip</v>
          </cell>
        </row>
        <row r="1491">
          <cell r="A1491" t="str">
            <v>The Silken Army</v>
          </cell>
          <cell r="B1491" t="str">
            <v>-</v>
          </cell>
          <cell r="C1491" t="str">
            <v>Simple</v>
          </cell>
          <cell r="D1491" t="str">
            <v>Dissonant</v>
          </cell>
          <cell r="E1491" t="str">
            <v>One Crisis</v>
          </cell>
          <cell r="H1491" t="str">
            <v>The Distaff</v>
          </cell>
          <cell r="I1491" t="str">
            <v>None</v>
          </cell>
          <cell r="J1491">
            <v>4</v>
          </cell>
          <cell r="L1491" t="str">
            <v>Snarled-Silk Pankratiast</v>
          </cell>
        </row>
        <row r="1492">
          <cell r="A1492" t="str">
            <v>Quicksilver Rebirth</v>
          </cell>
          <cell r="B1492" t="str">
            <v>-</v>
          </cell>
          <cell r="C1492" t="str">
            <v>Simple</v>
          </cell>
          <cell r="D1492" t="str">
            <v>Dissonant</v>
          </cell>
          <cell r="E1492" t="str">
            <v>Instant</v>
          </cell>
          <cell r="H1492" t="str">
            <v>The Distaff</v>
          </cell>
          <cell r="I1492" t="str">
            <v>None</v>
          </cell>
          <cell r="J1492">
            <v>4</v>
          </cell>
          <cell r="L1492" t="str">
            <v>Any four Evocations</v>
          </cell>
        </row>
        <row r="1493">
          <cell r="A1493" t="str">
            <v>Chambered Fist Charge</v>
          </cell>
          <cell r="B1493" t="str">
            <v>2m, 1i</v>
          </cell>
          <cell r="C1493" t="str">
            <v>Simple</v>
          </cell>
          <cell r="D1493" t="str">
            <v>Resonant, Stackable, Withering-Only</v>
          </cell>
          <cell r="E1493" t="str">
            <v>One Scene</v>
          </cell>
          <cell r="H1493" t="str">
            <v>Fist of Titans</v>
          </cell>
          <cell r="I1493" t="str">
            <v>None</v>
          </cell>
          <cell r="J1493">
            <v>1</v>
          </cell>
        </row>
        <row r="1494">
          <cell r="A1494" t="str">
            <v>Mammoth Slam Quake</v>
          </cell>
          <cell r="B1494" t="str">
            <v>5m, 1+ charges</v>
          </cell>
          <cell r="C1494" t="str">
            <v>Simple</v>
          </cell>
          <cell r="D1494" t="str">
            <v>Resonant</v>
          </cell>
          <cell r="E1494" t="str">
            <v>Instant</v>
          </cell>
          <cell r="H1494" t="str">
            <v>Fist of Titans</v>
          </cell>
          <cell r="I1494" t="str">
            <v>None</v>
          </cell>
          <cell r="J1494">
            <v>1</v>
          </cell>
          <cell r="L1494" t="str">
            <v>Chambered Fist Charge</v>
          </cell>
        </row>
        <row r="1495">
          <cell r="A1495" t="str">
            <v>Unstoppable Hammering Blow</v>
          </cell>
          <cell r="B1495" t="str">
            <v>-</v>
          </cell>
          <cell r="C1495" t="str">
            <v>Permanent</v>
          </cell>
          <cell r="D1495" t="str">
            <v>Dissonant, Uniform</v>
          </cell>
          <cell r="E1495" t="str">
            <v>Permanent</v>
          </cell>
          <cell r="H1495" t="str">
            <v>Fist of Titans</v>
          </cell>
          <cell r="I1495" t="str">
            <v>None</v>
          </cell>
          <cell r="J1495">
            <v>2</v>
          </cell>
          <cell r="L1495" t="str">
            <v>Mammoth Slam Quake</v>
          </cell>
        </row>
        <row r="1496">
          <cell r="A1496" t="str">
            <v>Avalanche Hammer Attack</v>
          </cell>
          <cell r="B1496" t="str">
            <v>-(3m)</v>
          </cell>
          <cell r="C1496" t="str">
            <v>Permanent</v>
          </cell>
          <cell r="D1496" t="str">
            <v>None</v>
          </cell>
          <cell r="E1496" t="str">
            <v>Permanent</v>
          </cell>
          <cell r="H1496" t="str">
            <v>Fist of Titans</v>
          </cell>
          <cell r="I1496" t="str">
            <v>None</v>
          </cell>
          <cell r="J1496">
            <v>2</v>
          </cell>
          <cell r="L1496" t="str">
            <v>Rising Sun Slash, Unstoppable Hammering Blow</v>
          </cell>
        </row>
        <row r="1497">
          <cell r="A1497" t="str">
            <v>Bone Crushing Strike</v>
          </cell>
          <cell r="B1497" t="str">
            <v>4m, 1 charge</v>
          </cell>
          <cell r="C1497" t="str">
            <v>Supplemental</v>
          </cell>
          <cell r="D1497" t="str">
            <v>Decisive-only, Dissonant, Resonant</v>
          </cell>
          <cell r="E1497" t="str">
            <v>Instant</v>
          </cell>
          <cell r="H1497" t="str">
            <v>Fist of Titans</v>
          </cell>
          <cell r="I1497" t="str">
            <v>None</v>
          </cell>
          <cell r="J1497">
            <v>2</v>
          </cell>
          <cell r="L1497" t="str">
            <v>Unstoppable Hammering Blow</v>
          </cell>
        </row>
        <row r="1498">
          <cell r="A1498" t="str">
            <v>Crater-Gouging Blow</v>
          </cell>
          <cell r="B1498" t="str">
            <v>5m, 3i</v>
          </cell>
          <cell r="C1498" t="str">
            <v>Reflexive</v>
          </cell>
          <cell r="D1498" t="str">
            <v>Withering-Only, Resonant</v>
          </cell>
          <cell r="E1498" t="str">
            <v>Instant</v>
          </cell>
          <cell r="H1498" t="str">
            <v>Fist of Titans</v>
          </cell>
          <cell r="I1498" t="str">
            <v>None</v>
          </cell>
          <cell r="J1498">
            <v>2</v>
          </cell>
          <cell r="L1498" t="str">
            <v>Mammoth Slam QUake</v>
          </cell>
        </row>
        <row r="1499">
          <cell r="A1499" t="str">
            <v>Colossal Whirling Strike</v>
          </cell>
          <cell r="B1499" t="str">
            <v>5m, 1wp</v>
          </cell>
          <cell r="C1499" t="str">
            <v>Supplemental</v>
          </cell>
          <cell r="D1499" t="str">
            <v>Dissonant, Dual</v>
          </cell>
          <cell r="E1499" t="str">
            <v>Instant</v>
          </cell>
          <cell r="H1499" t="str">
            <v>Fist of Titans</v>
          </cell>
          <cell r="I1499" t="str">
            <v>None</v>
          </cell>
          <cell r="J1499">
            <v>3</v>
          </cell>
          <cell r="L1499" t="str">
            <v>Bone-Crushing Strike</v>
          </cell>
        </row>
        <row r="1500">
          <cell r="A1500" t="str">
            <v>Idol-Toppling Shockwave</v>
          </cell>
          <cell r="B1500" t="str">
            <v>-</v>
          </cell>
          <cell r="C1500" t="str">
            <v>Permanent</v>
          </cell>
          <cell r="D1500" t="str">
            <v>None</v>
          </cell>
          <cell r="E1500" t="str">
            <v>Permanent</v>
          </cell>
          <cell r="H1500" t="str">
            <v>Fist of Titans</v>
          </cell>
          <cell r="I1500" t="str">
            <v>None</v>
          </cell>
          <cell r="J1500">
            <v>3</v>
          </cell>
          <cell r="L1500" t="str">
            <v>Colossal Whirling Strike, Whirlwind-Tempest Deflection</v>
          </cell>
        </row>
        <row r="1501">
          <cell r="A1501" t="str">
            <v>Titanic Fist Devastation</v>
          </cell>
          <cell r="B1501" t="str">
            <v>4m, 1wp, 2 charges</v>
          </cell>
          <cell r="C1501" t="str">
            <v>Simple</v>
          </cell>
          <cell r="D1501" t="str">
            <v>Decisive-only</v>
          </cell>
          <cell r="E1501" t="str">
            <v>Instant</v>
          </cell>
          <cell r="H1501" t="str">
            <v>Fist of Titans</v>
          </cell>
          <cell r="I1501" t="str">
            <v>None</v>
          </cell>
          <cell r="J1501">
            <v>3</v>
          </cell>
          <cell r="L1501" t="str">
            <v>Colossal Whirling Strike, Crater-Gouging Blow</v>
          </cell>
        </row>
        <row r="1502">
          <cell r="A1502" t="str">
            <v>Rimebound Predator Endurance</v>
          </cell>
          <cell r="B1502" t="str">
            <v>4m, 1wp</v>
          </cell>
          <cell r="C1502" t="str">
            <v>Reflexive</v>
          </cell>
          <cell r="D1502" t="str">
            <v>Resonant</v>
          </cell>
          <cell r="E1502" t="str">
            <v>One Scene</v>
          </cell>
          <cell r="H1502" t="str">
            <v>Frost-Thron Knuckles</v>
          </cell>
          <cell r="I1502" t="str">
            <v>None</v>
          </cell>
          <cell r="J1502">
            <v>1</v>
          </cell>
        </row>
        <row r="1503">
          <cell r="A1503" t="str">
            <v>Glacial Beast Claw</v>
          </cell>
          <cell r="B1503" t="str">
            <v>5m</v>
          </cell>
          <cell r="C1503" t="str">
            <v>Supplemental</v>
          </cell>
          <cell r="D1503" t="str">
            <v>Decisive-only</v>
          </cell>
          <cell r="E1503" t="str">
            <v>Instant</v>
          </cell>
          <cell r="H1503" t="str">
            <v>Frost-Thron Knuckles</v>
          </cell>
          <cell r="I1503" t="str">
            <v>None</v>
          </cell>
          <cell r="J1503">
            <v>1</v>
          </cell>
          <cell r="L1503" t="str">
            <v>Rimebound Predator Endurance</v>
          </cell>
        </row>
        <row r="1504">
          <cell r="A1504" t="str">
            <v>Tundra-Striding Stalker</v>
          </cell>
          <cell r="B1504" t="str">
            <v>-</v>
          </cell>
          <cell r="C1504" t="str">
            <v>Permanent</v>
          </cell>
          <cell r="D1504" t="str">
            <v>None</v>
          </cell>
          <cell r="E1504" t="str">
            <v>Permanent</v>
          </cell>
          <cell r="H1504" t="str">
            <v>Frost-Thron Knuckles</v>
          </cell>
          <cell r="I1504" t="str">
            <v>None</v>
          </cell>
          <cell r="J1504">
            <v>1</v>
          </cell>
          <cell r="L1504" t="str">
            <v>Hardship-Surviving Mendicant Spirit, Rimebound Predator Endurance</v>
          </cell>
        </row>
        <row r="1505">
          <cell r="A1505" t="str">
            <v>Blood-Freezing Strike</v>
          </cell>
          <cell r="B1505" t="str">
            <v>5m, 1wp</v>
          </cell>
          <cell r="C1505" t="str">
            <v>Simple</v>
          </cell>
          <cell r="D1505" t="str">
            <v>Decisive-only, Resonant, Dissonant</v>
          </cell>
          <cell r="E1505" t="str">
            <v>Instant</v>
          </cell>
          <cell r="H1505" t="str">
            <v>Frost-Thron Knuckles</v>
          </cell>
          <cell r="I1505" t="str">
            <v>None</v>
          </cell>
          <cell r="J1505">
            <v>2</v>
          </cell>
          <cell r="L1505" t="str">
            <v>Glacial Beast Claw</v>
          </cell>
        </row>
        <row r="1506">
          <cell r="A1506" t="str">
            <v>Ravening Fimbulwinter Approach</v>
          </cell>
          <cell r="B1506" t="str">
            <v>3m, 2i</v>
          </cell>
          <cell r="C1506" t="str">
            <v>Reflexive</v>
          </cell>
          <cell r="D1506" t="str">
            <v>Resonant, Decisive-only</v>
          </cell>
          <cell r="E1506" t="str">
            <v>Instant</v>
          </cell>
          <cell r="H1506" t="str">
            <v>Frost-Thron Knuckles</v>
          </cell>
          <cell r="I1506" t="str">
            <v>None</v>
          </cell>
          <cell r="J1506">
            <v>3</v>
          </cell>
          <cell r="L1506" t="str">
            <v>Blood-Freezing Strike</v>
          </cell>
        </row>
        <row r="1507">
          <cell r="A1507" t="str">
            <v>Blizzard Claw Strike</v>
          </cell>
          <cell r="B1507" t="str">
            <v>4m, 1wp</v>
          </cell>
          <cell r="C1507" t="str">
            <v>Supplemental</v>
          </cell>
          <cell r="D1507" t="str">
            <v>Dissonant, Resonant, Withering-Only</v>
          </cell>
          <cell r="E1507" t="str">
            <v>Instant</v>
          </cell>
          <cell r="H1507" t="str">
            <v>Frost-Thron Knuckles</v>
          </cell>
          <cell r="I1507" t="str">
            <v>None</v>
          </cell>
          <cell r="J1507">
            <v>3</v>
          </cell>
          <cell r="L1507" t="str">
            <v>Ravening Fimbulwinter Approach</v>
          </cell>
        </row>
        <row r="1508">
          <cell r="A1508" t="str">
            <v>Doom-Gathering Arc</v>
          </cell>
          <cell r="B1508" t="str">
            <v>10m, 1wp</v>
          </cell>
          <cell r="C1508" t="str">
            <v>Simple</v>
          </cell>
          <cell r="D1508" t="str">
            <v>Decisive-only, Resonant, Dissonant,</v>
          </cell>
          <cell r="E1508" t="str">
            <v>Instant</v>
          </cell>
          <cell r="H1508" t="str">
            <v>The Hawk Star's Jess</v>
          </cell>
          <cell r="I1508" t="str">
            <v>None</v>
          </cell>
          <cell r="J1508">
            <v>1</v>
          </cell>
        </row>
        <row r="1509">
          <cell r="A1509" t="str">
            <v>Falling Stone Star</v>
          </cell>
          <cell r="B1509" t="str">
            <v>-</v>
          </cell>
          <cell r="C1509" t="str">
            <v>Permanent</v>
          </cell>
          <cell r="D1509" t="str">
            <v>Resonant</v>
          </cell>
          <cell r="E1509" t="str">
            <v>Permanent</v>
          </cell>
          <cell r="H1509" t="str">
            <v>The Hawk Star's Jess</v>
          </cell>
          <cell r="I1509" t="str">
            <v>None</v>
          </cell>
          <cell r="J1509">
            <v>2</v>
          </cell>
          <cell r="L1509" t="str">
            <v>Doom-Gathering Arc</v>
          </cell>
        </row>
        <row r="1510">
          <cell r="A1510" t="str">
            <v>Titan-Subduing Stone</v>
          </cell>
          <cell r="B1510" t="str">
            <v>-</v>
          </cell>
          <cell r="C1510" t="str">
            <v>Permanent</v>
          </cell>
          <cell r="D1510" t="str">
            <v>Dissonant</v>
          </cell>
          <cell r="E1510" t="str">
            <v>Permanent</v>
          </cell>
          <cell r="H1510" t="str">
            <v>The Hawk Star's Jess</v>
          </cell>
          <cell r="I1510" t="str">
            <v>None</v>
          </cell>
          <cell r="J1510">
            <v>3</v>
          </cell>
          <cell r="L1510" t="str">
            <v>Falling Star Stone</v>
          </cell>
        </row>
        <row r="1511">
          <cell r="A1511" t="str">
            <v>Stone of the Corpse</v>
          </cell>
          <cell r="B1511" t="str">
            <v>-(+1wp)</v>
          </cell>
          <cell r="C1511" t="str">
            <v>Permanent</v>
          </cell>
          <cell r="D1511" t="str">
            <v>Dissonant, Resonant</v>
          </cell>
          <cell r="E1511" t="str">
            <v>Permanent</v>
          </cell>
          <cell r="H1511" t="str">
            <v>The Hawk Star's Jess</v>
          </cell>
          <cell r="I1511" t="str">
            <v>None</v>
          </cell>
          <cell r="J1511">
            <v>3</v>
          </cell>
          <cell r="L1511" t="str">
            <v>Titan-Subduing Stone</v>
          </cell>
        </row>
        <row r="1512">
          <cell r="A1512" t="str">
            <v>Stone of the Sword</v>
          </cell>
          <cell r="B1512" t="str">
            <v>-</v>
          </cell>
          <cell r="C1512" t="str">
            <v>Permanent</v>
          </cell>
          <cell r="D1512" t="str">
            <v>Resonant</v>
          </cell>
          <cell r="E1512" t="str">
            <v>Permanent</v>
          </cell>
          <cell r="H1512" t="str">
            <v>The Hawk Star's Jess</v>
          </cell>
          <cell r="I1512" t="str">
            <v>None</v>
          </cell>
          <cell r="J1512">
            <v>3</v>
          </cell>
          <cell r="L1512" t="str">
            <v>Stone of the Corpse</v>
          </cell>
        </row>
        <row r="1513">
          <cell r="A1513" t="str">
            <v>Unleash the Hawk Star</v>
          </cell>
          <cell r="B1513" t="str">
            <v>-(+3a)</v>
          </cell>
          <cell r="C1513" t="str">
            <v>Permanet</v>
          </cell>
          <cell r="D1513" t="str">
            <v>Resonant</v>
          </cell>
          <cell r="E1513" t="str">
            <v>Permanent</v>
          </cell>
          <cell r="H1513" t="str">
            <v>The Hawk Star's Jess</v>
          </cell>
          <cell r="I1513" t="str">
            <v>None</v>
          </cell>
          <cell r="J1513">
            <v>4</v>
          </cell>
          <cell r="L1513" t="str">
            <v>Stone of the Sword</v>
          </cell>
        </row>
        <row r="1514">
          <cell r="A1514" t="str">
            <v>Ardor-Sharing Technique</v>
          </cell>
          <cell r="B1514" t="str">
            <v>1m</v>
          </cell>
          <cell r="C1514" t="str">
            <v>Supplemental</v>
          </cell>
          <cell r="D1514" t="str">
            <v>Decisive-only, Dissonant</v>
          </cell>
          <cell r="E1514" t="str">
            <v>Instant</v>
          </cell>
          <cell r="H1514" t="str">
            <v>Heartsong</v>
          </cell>
          <cell r="I1514" t="str">
            <v>None</v>
          </cell>
          <cell r="J1514">
            <v>1</v>
          </cell>
        </row>
        <row r="1515">
          <cell r="A1515" t="str">
            <v>Suitor-Punishing Shot</v>
          </cell>
          <cell r="B1515" t="str">
            <v>4m</v>
          </cell>
          <cell r="C1515" t="str">
            <v>Supplemental</v>
          </cell>
          <cell r="D1515" t="str">
            <v>Uniform</v>
          </cell>
          <cell r="E1515" t="str">
            <v>Instant</v>
          </cell>
          <cell r="H1515" t="str">
            <v>Heartsong</v>
          </cell>
          <cell r="I1515" t="str">
            <v>None</v>
          </cell>
          <cell r="J1515">
            <v>2</v>
          </cell>
          <cell r="L1515" t="str">
            <v>Ardor-Sharing technique</v>
          </cell>
        </row>
        <row r="1516">
          <cell r="A1516" t="str">
            <v>Lover's Quarrel</v>
          </cell>
          <cell r="B1516" t="str">
            <v>3m, 1wp</v>
          </cell>
          <cell r="C1516" t="str">
            <v>Simple</v>
          </cell>
          <cell r="D1516" t="str">
            <v>Decisive-only, Psyche</v>
          </cell>
          <cell r="E1516" t="str">
            <v>Instant</v>
          </cell>
          <cell r="H1516" t="str">
            <v>Heartsong</v>
          </cell>
          <cell r="I1516" t="str">
            <v>None</v>
          </cell>
          <cell r="J1516">
            <v>2</v>
          </cell>
          <cell r="L1516" t="str">
            <v>Ardor-Sharing Technique</v>
          </cell>
        </row>
        <row r="1517">
          <cell r="A1517" t="str">
            <v>Radiant Sun-Heart Shot</v>
          </cell>
          <cell r="B1517" t="str">
            <v>-</v>
          </cell>
          <cell r="C1517" t="str">
            <v>Permanent</v>
          </cell>
          <cell r="D1517" t="str">
            <v>None</v>
          </cell>
          <cell r="E1517" t="str">
            <v>Permanent</v>
          </cell>
          <cell r="H1517" t="str">
            <v>Heartsong</v>
          </cell>
          <cell r="I1517" t="str">
            <v>None</v>
          </cell>
          <cell r="J1517">
            <v>2</v>
          </cell>
          <cell r="L1517" t="str">
            <v>Lover's Quarrel, There Is No Wind</v>
          </cell>
        </row>
        <row r="1518">
          <cell r="A1518" t="str">
            <v>Heart-Commanding Arrow</v>
          </cell>
          <cell r="B1518" t="str">
            <v>3m, 1wp</v>
          </cell>
          <cell r="C1518" t="str">
            <v>Simple</v>
          </cell>
          <cell r="D1518" t="str">
            <v>Decisive-only, Dissonant, Psyche, Resonant</v>
          </cell>
          <cell r="E1518" t="str">
            <v>Instant</v>
          </cell>
          <cell r="H1518" t="str">
            <v>Heartsong</v>
          </cell>
          <cell r="I1518" t="str">
            <v>None</v>
          </cell>
          <cell r="J1518">
            <v>3</v>
          </cell>
          <cell r="L1518" t="str">
            <v>Lover's Quarrel</v>
          </cell>
        </row>
        <row r="1519">
          <cell r="A1519" t="str">
            <v>Delirium's Dart</v>
          </cell>
          <cell r="B1519" t="str">
            <v>10m, 1wp</v>
          </cell>
          <cell r="C1519" t="str">
            <v>Simple</v>
          </cell>
          <cell r="D1519" t="str">
            <v>Decisive-only, Dissonant, Psyche</v>
          </cell>
          <cell r="E1519" t="str">
            <v>Instant</v>
          </cell>
          <cell r="H1519" t="str">
            <v>Heartsong</v>
          </cell>
          <cell r="I1519" t="str">
            <v>None</v>
          </cell>
          <cell r="J1519">
            <v>3</v>
          </cell>
          <cell r="L1519" t="str">
            <v>Lover's Quarrel</v>
          </cell>
        </row>
        <row r="1520">
          <cell r="A1520" t="str">
            <v>Falling Star Fists</v>
          </cell>
          <cell r="B1520" t="str">
            <v>5m</v>
          </cell>
          <cell r="C1520" t="str">
            <v>Supplemental</v>
          </cell>
          <cell r="D1520" t="str">
            <v>Dual</v>
          </cell>
          <cell r="E1520" t="str">
            <v>Instant</v>
          </cell>
          <cell r="H1520" t="str">
            <v>Heaven and Earth Gauntlets</v>
          </cell>
          <cell r="I1520" t="str">
            <v>None</v>
          </cell>
          <cell r="J1520">
            <v>1</v>
          </cell>
        </row>
        <row r="1521">
          <cell r="A1521" t="str">
            <v>Mountain-Halting Might</v>
          </cell>
          <cell r="B1521" t="str">
            <v>-</v>
          </cell>
          <cell r="C1521" t="str">
            <v>Permanent</v>
          </cell>
          <cell r="D1521" t="str">
            <v>None</v>
          </cell>
          <cell r="E1521" t="str">
            <v>Permanent</v>
          </cell>
          <cell r="H1521" t="str">
            <v>Heaven and Earth Gauntlets</v>
          </cell>
          <cell r="I1521" t="str">
            <v>None</v>
          </cell>
          <cell r="J1521">
            <v>1</v>
          </cell>
          <cell r="L1521" t="str">
            <v>Falling Star Strike, Iron Battle Focus</v>
          </cell>
        </row>
        <row r="1522">
          <cell r="A1522" t="str">
            <v>Comet-Diverting Guard</v>
          </cell>
          <cell r="B1522" t="str">
            <v>4m, 1i</v>
          </cell>
          <cell r="C1522" t="str">
            <v>Reflexive</v>
          </cell>
          <cell r="D1522" t="str">
            <v>Clash, Perilous, Resonant, Withering-Only</v>
          </cell>
          <cell r="E1522" t="str">
            <v>Instant</v>
          </cell>
          <cell r="H1522" t="str">
            <v>Heaven and Earth Gauntlets</v>
          </cell>
          <cell r="I1522" t="str">
            <v>None</v>
          </cell>
          <cell r="J1522">
            <v>2</v>
          </cell>
          <cell r="L1522" t="str">
            <v>Falling Star Fists</v>
          </cell>
        </row>
        <row r="1523">
          <cell r="A1523" t="str">
            <v>Nova Breaker</v>
          </cell>
          <cell r="B1523" t="str">
            <v>4m, 1wp</v>
          </cell>
          <cell r="C1523" t="str">
            <v>Simple</v>
          </cell>
          <cell r="D1523" t="str">
            <v>Instant</v>
          </cell>
          <cell r="E1523" t="str">
            <v>Decisive-only, Dissonant, Resonant</v>
          </cell>
          <cell r="H1523" t="str">
            <v>Heaven and Earth Gauntlets</v>
          </cell>
          <cell r="I1523" t="str">
            <v>None</v>
          </cell>
          <cell r="J1523">
            <v>3</v>
          </cell>
          <cell r="L1523" t="str">
            <v>Comet-Diverting Guard</v>
          </cell>
        </row>
        <row r="1524">
          <cell r="A1524" t="str">
            <v>Meteor Fist Meditation</v>
          </cell>
          <cell r="B1524" t="str">
            <v>-</v>
          </cell>
          <cell r="C1524" t="str">
            <v>Permanent</v>
          </cell>
          <cell r="D1524" t="str">
            <v>None</v>
          </cell>
          <cell r="E1524" t="str">
            <v>Permanent</v>
          </cell>
          <cell r="H1524" t="str">
            <v>Heaven and Earth Gauntlets</v>
          </cell>
          <cell r="I1524" t="str">
            <v>None</v>
          </cell>
          <cell r="J1524">
            <v>3</v>
          </cell>
          <cell r="L1524" t="str">
            <v>Adamantine Fists of battle X2, Nova Breaker</v>
          </cell>
        </row>
        <row r="1525">
          <cell r="A1525" t="str">
            <v>Legend-Forging Blow</v>
          </cell>
          <cell r="B1525" t="str">
            <v>10m, 1wp</v>
          </cell>
          <cell r="C1525" t="str">
            <v>Simple</v>
          </cell>
          <cell r="D1525" t="str">
            <v>None</v>
          </cell>
          <cell r="E1525" t="str">
            <v>Instant</v>
          </cell>
          <cell r="H1525" t="str">
            <v>Heaven and Earth Gauntlets</v>
          </cell>
          <cell r="I1525" t="str">
            <v>None</v>
          </cell>
          <cell r="J1525">
            <v>3</v>
          </cell>
          <cell r="L1525" t="str">
            <v>Meteor FIst Meditation</v>
          </cell>
        </row>
        <row r="1526">
          <cell r="A1526" t="str">
            <v>Chiming Castigation</v>
          </cell>
          <cell r="B1526" t="str">
            <v>3m, 1v</v>
          </cell>
          <cell r="C1526" t="str">
            <v>Reflexive</v>
          </cell>
          <cell r="D1526" t="str">
            <v>Resonant</v>
          </cell>
          <cell r="E1526" t="str">
            <v>Intant</v>
          </cell>
          <cell r="H1526" t="str">
            <v>Irenio's Bell</v>
          </cell>
          <cell r="I1526" t="str">
            <v>None</v>
          </cell>
          <cell r="J1526">
            <v>1</v>
          </cell>
        </row>
        <row r="1527">
          <cell r="A1527" t="str">
            <v>Shield-and-Sword Harmony</v>
          </cell>
          <cell r="B1527" t="str">
            <v>1v</v>
          </cell>
          <cell r="C1527" t="str">
            <v>Supplemental</v>
          </cell>
          <cell r="D1527" t="str">
            <v>Dual</v>
          </cell>
          <cell r="E1527" t="str">
            <v>Instant</v>
          </cell>
          <cell r="H1527" t="str">
            <v>Irenio's Bell</v>
          </cell>
          <cell r="I1527" t="str">
            <v>None</v>
          </cell>
          <cell r="J1527">
            <v>2</v>
          </cell>
          <cell r="L1527" t="str">
            <v>Chiming Castigation</v>
          </cell>
        </row>
        <row r="1528">
          <cell r="A1528" t="str">
            <v>Sound and Fury</v>
          </cell>
          <cell r="B1528" t="str">
            <v>-</v>
          </cell>
          <cell r="C1528" t="str">
            <v>Permanent</v>
          </cell>
          <cell r="D1528" t="str">
            <v>Dissonant, Resonant</v>
          </cell>
          <cell r="E1528" t="str">
            <v>Permanent</v>
          </cell>
          <cell r="H1528" t="str">
            <v>Irenio's Bell</v>
          </cell>
          <cell r="I1528" t="str">
            <v>None</v>
          </cell>
          <cell r="J1528">
            <v>2</v>
          </cell>
          <cell r="L1528" t="str">
            <v>Shield-and-Sword Harmony</v>
          </cell>
        </row>
        <row r="1529">
          <cell r="A1529" t="str">
            <v>Singing Shield Technique</v>
          </cell>
          <cell r="B1529" t="str">
            <v>-(2v/round)</v>
          </cell>
          <cell r="C1529" t="str">
            <v>Permanent</v>
          </cell>
          <cell r="D1529" t="str">
            <v>None</v>
          </cell>
          <cell r="E1529" t="str">
            <v>Permanent</v>
          </cell>
          <cell r="H1529" t="str">
            <v>Irenio's Bell</v>
          </cell>
          <cell r="I1529" t="str">
            <v>None</v>
          </cell>
          <cell r="J1529">
            <v>3</v>
          </cell>
          <cell r="L1529" t="str">
            <v>Shield-and-Sword harmony, any one charm this evocation enhances</v>
          </cell>
        </row>
        <row r="1530">
          <cell r="A1530" t="str">
            <v>Resounding Thunder Deflection</v>
          </cell>
          <cell r="B1530" t="str">
            <v>1v per point of penalty, 1wp</v>
          </cell>
          <cell r="C1530" t="str">
            <v>Reflexive</v>
          </cell>
          <cell r="D1530" t="str">
            <v>Decisive-only</v>
          </cell>
          <cell r="E1530" t="str">
            <v>Instant</v>
          </cell>
          <cell r="H1530" t="str">
            <v>Irenio's Bell</v>
          </cell>
          <cell r="I1530" t="str">
            <v>None</v>
          </cell>
          <cell r="J1530">
            <v>3</v>
          </cell>
          <cell r="L1530" t="str">
            <v>Sound and Fury, Heavenly Guardian Defense</v>
          </cell>
        </row>
        <row r="1531">
          <cell r="A1531" t="str">
            <v>Demon-Calling Crescendo</v>
          </cell>
          <cell r="B1531" t="str">
            <v>5v, 1wp</v>
          </cell>
          <cell r="C1531" t="str">
            <v>Reflexive</v>
          </cell>
          <cell r="D1531" t="str">
            <v>Perilous</v>
          </cell>
          <cell r="E1531" t="str">
            <v>Instant</v>
          </cell>
          <cell r="H1531" t="str">
            <v>Irenio's Bell</v>
          </cell>
          <cell r="I1531" t="str">
            <v>None</v>
          </cell>
          <cell r="J1531">
            <v>3</v>
          </cell>
          <cell r="L1531" t="str">
            <v>Resounding Thunder Deflection, Singing Shield Technique</v>
          </cell>
        </row>
        <row r="1532">
          <cell r="A1532" t="str">
            <v>Breeze-Catching Descent</v>
          </cell>
          <cell r="B1532" t="str">
            <v>4m</v>
          </cell>
          <cell r="C1532" t="str">
            <v>Reflexive</v>
          </cell>
          <cell r="D1532" t="str">
            <v>Dissonant, Resonant</v>
          </cell>
          <cell r="E1532" t="str">
            <v>Instant</v>
          </cell>
          <cell r="H1532" t="str">
            <v>Rainwalker</v>
          </cell>
          <cell r="I1532" t="str">
            <v>None</v>
          </cell>
          <cell r="J1532">
            <v>1</v>
          </cell>
        </row>
        <row r="1533">
          <cell r="A1533" t="str">
            <v>Glamour-Sloughing Parasol</v>
          </cell>
          <cell r="B1533" t="str">
            <v>-(1m, 1wp)</v>
          </cell>
          <cell r="C1533" t="str">
            <v>Permanent</v>
          </cell>
          <cell r="D1533" t="str">
            <v>None</v>
          </cell>
          <cell r="E1533" t="str">
            <v>Permanent</v>
          </cell>
          <cell r="H1533" t="str">
            <v>Rainwalker</v>
          </cell>
          <cell r="I1533" t="str">
            <v>None</v>
          </cell>
          <cell r="J1533">
            <v>1</v>
          </cell>
          <cell r="L1533" t="str">
            <v>Breeze-Catching Descent, Integrity-Protecting Prana</v>
          </cell>
        </row>
        <row r="1534">
          <cell r="A1534" t="str">
            <v>Buoyant Guardian Aegis</v>
          </cell>
          <cell r="B1534" t="str">
            <v>3m, 1i</v>
          </cell>
          <cell r="C1534" t="str">
            <v>Reflexive</v>
          </cell>
          <cell r="D1534" t="str">
            <v>Perilous, Resonant</v>
          </cell>
          <cell r="E1534" t="str">
            <v>Instant</v>
          </cell>
          <cell r="H1534" t="str">
            <v>Rainwalker</v>
          </cell>
          <cell r="I1534" t="str">
            <v>None</v>
          </cell>
          <cell r="J1534">
            <v>1</v>
          </cell>
        </row>
        <row r="1535">
          <cell r="A1535" t="str">
            <v>Arrows Like Raindrops</v>
          </cell>
          <cell r="B1535" t="str">
            <v>3m, 2i</v>
          </cell>
          <cell r="C1535" t="str">
            <v>Reflexive</v>
          </cell>
          <cell r="D1535" t="str">
            <v>Perilous, Resonant</v>
          </cell>
          <cell r="E1535" t="str">
            <v>Instant</v>
          </cell>
          <cell r="H1535" t="str">
            <v>Rainwalker</v>
          </cell>
          <cell r="I1535" t="str">
            <v>None</v>
          </cell>
          <cell r="J1535">
            <v>1</v>
          </cell>
          <cell r="L1535" t="str">
            <v>Buoying Guardian Aegis</v>
          </cell>
        </row>
        <row r="1536">
          <cell r="A1536" t="str">
            <v>Shelter from the Storm</v>
          </cell>
          <cell r="B1536" t="str">
            <v>5m</v>
          </cell>
          <cell r="C1536" t="str">
            <v>Supplemental</v>
          </cell>
          <cell r="D1536" t="str">
            <v>Perilous, Resonant</v>
          </cell>
          <cell r="E1536" t="str">
            <v>Instant</v>
          </cell>
          <cell r="H1536" t="str">
            <v>Rainwalker</v>
          </cell>
          <cell r="I1536" t="str">
            <v>None</v>
          </cell>
          <cell r="J1536">
            <v>2</v>
          </cell>
          <cell r="L1536" t="str">
            <v>Arrows Like Raindrops</v>
          </cell>
        </row>
        <row r="1537">
          <cell r="A1537" t="str">
            <v>Rising Cyclone Deflection</v>
          </cell>
          <cell r="B1537" t="str">
            <v>4m, 1wp</v>
          </cell>
          <cell r="C1537" t="str">
            <v>Reflexive</v>
          </cell>
          <cell r="D1537" t="str">
            <v>Dissonant, Resonant, Withering-Only</v>
          </cell>
          <cell r="E1537" t="str">
            <v>Instant</v>
          </cell>
          <cell r="H1537" t="str">
            <v>Rainwalker</v>
          </cell>
          <cell r="I1537" t="str">
            <v>None</v>
          </cell>
          <cell r="J1537">
            <v>3</v>
          </cell>
          <cell r="L1537" t="str">
            <v>Shelter from the Storm</v>
          </cell>
        </row>
        <row r="1538">
          <cell r="A1538" t="str">
            <v>Laughing at Hailstorms</v>
          </cell>
          <cell r="B1538" t="str">
            <v>10m, 1wp</v>
          </cell>
          <cell r="C1538" t="str">
            <v>Simple</v>
          </cell>
          <cell r="D1538" t="str">
            <v>Resonant</v>
          </cell>
          <cell r="E1538" t="str">
            <v>One Scene</v>
          </cell>
          <cell r="H1538" t="str">
            <v>Rainwalker</v>
          </cell>
          <cell r="I1538" t="str">
            <v>None</v>
          </cell>
          <cell r="J1538">
            <v>3</v>
          </cell>
          <cell r="L1538" t="str">
            <v>Rising Cyclone Deflection</v>
          </cell>
        </row>
        <row r="1539">
          <cell r="A1539" t="str">
            <v>Razor Dancer Form</v>
          </cell>
          <cell r="B1539" t="str">
            <v>6m</v>
          </cell>
          <cell r="C1539" t="str">
            <v>Simple</v>
          </cell>
          <cell r="D1539" t="str">
            <v>Form,  Terrestrial</v>
          </cell>
          <cell r="E1539" t="str">
            <v>One Scene</v>
          </cell>
          <cell r="H1539" t="str">
            <v>Razor Dancer and Wise Steel</v>
          </cell>
          <cell r="I1539" t="str">
            <v>None</v>
          </cell>
          <cell r="J1539">
            <v>1</v>
          </cell>
        </row>
        <row r="1540">
          <cell r="A1540" t="str">
            <v>Wise Steel Form</v>
          </cell>
          <cell r="B1540" t="str">
            <v>6m</v>
          </cell>
          <cell r="C1540" t="str">
            <v>Simple</v>
          </cell>
          <cell r="D1540" t="str">
            <v>Form, Terrestrial</v>
          </cell>
          <cell r="E1540" t="str">
            <v>One Scene</v>
          </cell>
          <cell r="H1540" t="str">
            <v>Razor Dancer and Wise Steel</v>
          </cell>
          <cell r="I1540" t="str">
            <v>None</v>
          </cell>
          <cell r="J1540">
            <v>1</v>
          </cell>
        </row>
        <row r="1541">
          <cell r="A1541" t="str">
            <v>Razor Steel Lovers Form</v>
          </cell>
          <cell r="B1541" t="str">
            <v>10m</v>
          </cell>
          <cell r="C1541" t="str">
            <v>Simple</v>
          </cell>
          <cell r="D1541" t="str">
            <v>Form, Terrestrial</v>
          </cell>
          <cell r="E1541" t="str">
            <v>One Scene</v>
          </cell>
          <cell r="H1541" t="str">
            <v>Razor Dancer and Wise Steel</v>
          </cell>
          <cell r="I1541" t="str">
            <v>None</v>
          </cell>
          <cell r="J1541">
            <v>2</v>
          </cell>
          <cell r="L1541" t="str">
            <v>Razor Dancer Form, Wise Steel Form</v>
          </cell>
        </row>
        <row r="1542">
          <cell r="A1542" t="str">
            <v>Hooves Like Sunlight</v>
          </cell>
          <cell r="B1542" t="str">
            <v>4m</v>
          </cell>
          <cell r="C1542" t="str">
            <v>Supplemental</v>
          </cell>
          <cell r="D1542" t="str">
            <v>Resonant</v>
          </cell>
          <cell r="E1542" t="str">
            <v>Instant</v>
          </cell>
          <cell r="H1542" t="str">
            <v>Summer Thunder</v>
          </cell>
          <cell r="I1542" t="str">
            <v>None</v>
          </cell>
          <cell r="J1542">
            <v>1</v>
          </cell>
        </row>
        <row r="1543">
          <cell r="A1543" t="str">
            <v>Nock-and-Canter Unity</v>
          </cell>
          <cell r="B1543" t="str">
            <v>4m</v>
          </cell>
          <cell r="C1543" t="str">
            <v>Reflexive</v>
          </cell>
          <cell r="D1543" t="str">
            <v>Resonant, Uniform</v>
          </cell>
          <cell r="E1543" t="str">
            <v>Instant</v>
          </cell>
          <cell r="H1543" t="str">
            <v>Summer Thunder</v>
          </cell>
          <cell r="I1543" t="str">
            <v>None</v>
          </cell>
          <cell r="J1543">
            <v>1</v>
          </cell>
          <cell r="L1543" t="str">
            <v>Hooves Like Sunlight</v>
          </cell>
        </row>
        <row r="1544">
          <cell r="A1544" t="str">
            <v>Laughing Stallion's Escape</v>
          </cell>
          <cell r="B1544" t="str">
            <v>3m</v>
          </cell>
          <cell r="C1544" t="str">
            <v>Supplemental</v>
          </cell>
          <cell r="D1544" t="str">
            <v>None</v>
          </cell>
          <cell r="E1544" t="str">
            <v>Instant</v>
          </cell>
          <cell r="H1544" t="str">
            <v>Summer Thunder</v>
          </cell>
          <cell r="I1544" t="str">
            <v>None</v>
          </cell>
          <cell r="J1544">
            <v>1</v>
          </cell>
          <cell r="L1544" t="str">
            <v>Nock-and-Canter Unity</v>
          </cell>
        </row>
        <row r="1545">
          <cell r="A1545" t="str">
            <v>Skirmisher's Piercing Deliverance</v>
          </cell>
          <cell r="B1545" t="str">
            <v>5m</v>
          </cell>
          <cell r="C1545" t="str">
            <v>Simple</v>
          </cell>
          <cell r="D1545" t="str">
            <v>Withering-only</v>
          </cell>
          <cell r="E1545" t="str">
            <v>Instant</v>
          </cell>
          <cell r="H1545" t="str">
            <v>Summer Thunder</v>
          </cell>
          <cell r="I1545" t="str">
            <v>None</v>
          </cell>
          <cell r="J1545">
            <v>2</v>
          </cell>
          <cell r="L1545" t="str">
            <v>Laughing Stallion's Escape</v>
          </cell>
        </row>
        <row r="1546">
          <cell r="A1546" t="str">
            <v>Squadron-Inspiring FLare</v>
          </cell>
          <cell r="B1546" t="str">
            <v>5m, 1a</v>
          </cell>
          <cell r="C1546" t="str">
            <v>Supplemental</v>
          </cell>
          <cell r="D1546" t="str">
            <v>Dissonant</v>
          </cell>
          <cell r="E1546" t="str">
            <v>Instant</v>
          </cell>
          <cell r="H1546" t="str">
            <v>Summer Thunder</v>
          </cell>
          <cell r="I1546" t="str">
            <v>None</v>
          </cell>
          <cell r="J1546">
            <v>2</v>
          </cell>
          <cell r="L1546" t="str">
            <v>Skirmisher's Piercing Deliverance</v>
          </cell>
        </row>
        <row r="1547">
          <cell r="A1547" t="str">
            <v>Evoke the Equestrian Echo</v>
          </cell>
          <cell r="B1547" t="str">
            <v>5m, 2a</v>
          </cell>
          <cell r="C1547" t="str">
            <v>Simple</v>
          </cell>
          <cell r="D1547" t="str">
            <v>Resonant</v>
          </cell>
          <cell r="E1547" t="str">
            <v>One Scene</v>
          </cell>
          <cell r="H1547" t="str">
            <v>Summer Thunder</v>
          </cell>
          <cell r="I1547" t="str">
            <v>None</v>
          </cell>
          <cell r="J1547">
            <v>3</v>
          </cell>
          <cell r="L1547" t="str">
            <v>Squadron-Inspiring Flare, Phantom Steed</v>
          </cell>
        </row>
        <row r="1548">
          <cell r="A1548" t="str">
            <v>Phantom Calvary Cavalcade</v>
          </cell>
          <cell r="B1548" t="str">
            <v>10m, 1wp, 3a</v>
          </cell>
          <cell r="C1548" t="str">
            <v>Simple</v>
          </cell>
          <cell r="D1548" t="str">
            <v>Resonant</v>
          </cell>
          <cell r="E1548" t="str">
            <v>One Scene</v>
          </cell>
          <cell r="H1548" t="str">
            <v>Summer Thunder</v>
          </cell>
          <cell r="I1548" t="str">
            <v>None</v>
          </cell>
          <cell r="J1548">
            <v>4</v>
          </cell>
          <cell r="L1548" t="str">
            <v>Evoke the Equestrian's Echo</v>
          </cell>
        </row>
        <row r="1549">
          <cell r="A1549" t="str">
            <v>Filling Blank Pages</v>
          </cell>
          <cell r="B1549" t="str">
            <v>4m</v>
          </cell>
          <cell r="C1549" t="str">
            <v>Reflexive</v>
          </cell>
          <cell r="D1549" t="str">
            <v>Dissonant, Uniform</v>
          </cell>
          <cell r="E1549" t="str">
            <v>Instant</v>
          </cell>
          <cell r="H1549" t="str">
            <v>Sun's Brush</v>
          </cell>
          <cell r="I1549" t="str">
            <v>None</v>
          </cell>
          <cell r="J1549">
            <v>1</v>
          </cell>
        </row>
        <row r="1550">
          <cell r="A1550" t="str">
            <v>Radiant Brushstrokes Flourish</v>
          </cell>
          <cell r="B1550" t="str">
            <v>6m, 1wp</v>
          </cell>
          <cell r="C1550" t="str">
            <v>Simple</v>
          </cell>
          <cell r="D1550" t="str">
            <v>Dissonant, Resonant</v>
          </cell>
          <cell r="E1550" t="str">
            <v>Instant</v>
          </cell>
          <cell r="H1550" t="str">
            <v>Sun's Brush</v>
          </cell>
          <cell r="I1550" t="str">
            <v>None</v>
          </cell>
          <cell r="J1550">
            <v>2</v>
          </cell>
          <cell r="L1550" t="str">
            <v>Filling Blank Pages</v>
          </cell>
        </row>
        <row r="1551">
          <cell r="A1551" t="str">
            <v>Battle-Scholar Sagacity</v>
          </cell>
          <cell r="B1551" t="str">
            <v>-</v>
          </cell>
          <cell r="C1551" t="str">
            <v>Permanent</v>
          </cell>
          <cell r="D1551" t="str">
            <v>None</v>
          </cell>
          <cell r="E1551" t="str">
            <v>Permanent</v>
          </cell>
          <cell r="H1551" t="str">
            <v>Sun's Brush</v>
          </cell>
          <cell r="I1551" t="str">
            <v>None</v>
          </cell>
          <cell r="J1551">
            <v>3</v>
          </cell>
          <cell r="L1551" t="str">
            <v>Cloud-Wreathed Scholar, Radiant Brushstrokes FLourish</v>
          </cell>
        </row>
        <row r="1552">
          <cell r="A1552" t="str">
            <v>Incomparable Savant Surety</v>
          </cell>
          <cell r="B1552" t="str">
            <v>-</v>
          </cell>
          <cell r="C1552" t="str">
            <v>Reflexive</v>
          </cell>
          <cell r="D1552" t="str">
            <v>None</v>
          </cell>
          <cell r="E1552" t="str">
            <v>Instant</v>
          </cell>
          <cell r="H1552" t="str">
            <v>Sun's Brush</v>
          </cell>
          <cell r="I1552" t="str">
            <v>None</v>
          </cell>
          <cell r="J1552">
            <v>3</v>
          </cell>
          <cell r="L1552" t="str">
            <v>Radiant Brushstrokes Flourish</v>
          </cell>
        </row>
        <row r="1553">
          <cell r="A1553" t="str">
            <v>Whirling Sunfire Calligraphy</v>
          </cell>
          <cell r="B1553" t="str">
            <v>6m, 3a, 1wp</v>
          </cell>
          <cell r="C1553" t="str">
            <v>Simple</v>
          </cell>
          <cell r="D1553" t="str">
            <v>Uniform</v>
          </cell>
          <cell r="E1553" t="str">
            <v>One Scene</v>
          </cell>
          <cell r="H1553" t="str">
            <v>Sun's Brush</v>
          </cell>
          <cell r="I1553" t="str">
            <v>None</v>
          </cell>
          <cell r="J1553">
            <v>4</v>
          </cell>
          <cell r="L1553" t="str">
            <v>Incomparable Savant Surety</v>
          </cell>
        </row>
        <row r="1554">
          <cell r="A1554" t="str">
            <v>Hide-Splitting Thrust</v>
          </cell>
          <cell r="B1554" t="str">
            <v>5m</v>
          </cell>
          <cell r="C1554" t="str">
            <v>Supplemental</v>
          </cell>
          <cell r="D1554" t="str">
            <v>Resonant, Withering-only</v>
          </cell>
          <cell r="E1554" t="str">
            <v>Instant</v>
          </cell>
          <cell r="H1554" t="str">
            <v>Tusk of Galech-Ma</v>
          </cell>
          <cell r="I1554" t="str">
            <v>None</v>
          </cell>
          <cell r="J1554">
            <v>1</v>
          </cell>
        </row>
        <row r="1555">
          <cell r="A1555" t="str">
            <v>Bloodthirsty Hunter's Focus</v>
          </cell>
          <cell r="B1555" t="str">
            <v>1m, 1wp</v>
          </cell>
          <cell r="C1555" t="str">
            <v>Reflexive</v>
          </cell>
          <cell r="D1555" t="str">
            <v>Resonant</v>
          </cell>
          <cell r="E1555" t="str">
            <v>One Scene</v>
          </cell>
          <cell r="H1555" t="str">
            <v>Tusk of Galech-Ma</v>
          </cell>
          <cell r="I1555" t="str">
            <v>None</v>
          </cell>
          <cell r="J1555">
            <v>2</v>
          </cell>
          <cell r="L1555" t="str">
            <v>Hide-Splitting Thrust</v>
          </cell>
        </row>
        <row r="1556">
          <cell r="A1556" t="str">
            <v>Giant-Felling Stroke</v>
          </cell>
          <cell r="B1556" t="str">
            <v>5m</v>
          </cell>
          <cell r="C1556" t="str">
            <v>Simple</v>
          </cell>
          <cell r="D1556" t="str">
            <v>Decisive-only, Dissonant, Resonant</v>
          </cell>
          <cell r="E1556" t="str">
            <v>Instant</v>
          </cell>
          <cell r="H1556" t="str">
            <v>Tusk of Galech-Ma</v>
          </cell>
          <cell r="I1556" t="str">
            <v>None</v>
          </cell>
          <cell r="J1556">
            <v>2</v>
          </cell>
          <cell r="L1556" t="str">
            <v>Bloodthirsty Hunter's Focus</v>
          </cell>
        </row>
        <row r="1557">
          <cell r="A1557" t="str">
            <v>Implacable Hunter's Spirit</v>
          </cell>
          <cell r="B1557" t="str">
            <v>-</v>
          </cell>
          <cell r="C1557" t="str">
            <v>Permanent</v>
          </cell>
          <cell r="D1557" t="str">
            <v>None</v>
          </cell>
          <cell r="E1557" t="str">
            <v>Permanent</v>
          </cell>
          <cell r="H1557" t="str">
            <v>Tusk of Galech-Ma</v>
          </cell>
          <cell r="I1557" t="str">
            <v>None</v>
          </cell>
          <cell r="J1557">
            <v>2</v>
          </cell>
          <cell r="L1557" t="str">
            <v>Bloodthirsty Hunter's FOcus, Unshakeable Bloodhound Technique</v>
          </cell>
        </row>
        <row r="1558">
          <cell r="A1558" t="str">
            <v>Flashing Spear Strike</v>
          </cell>
          <cell r="B1558" t="str">
            <v>-</v>
          </cell>
          <cell r="C1558" t="str">
            <v>Permanent</v>
          </cell>
          <cell r="D1558" t="str">
            <v>None</v>
          </cell>
          <cell r="E1558" t="str">
            <v>Permanent</v>
          </cell>
          <cell r="H1558" t="str">
            <v>Tusk of Galech-Ma</v>
          </cell>
          <cell r="I1558" t="str">
            <v>None</v>
          </cell>
          <cell r="J1558">
            <v>3</v>
          </cell>
          <cell r="L1558" t="str">
            <v>Giant-Felling Spirit, Godspeed Steps</v>
          </cell>
        </row>
        <row r="1559">
          <cell r="A1559" t="str">
            <v>Hunting Otherworldly Horrors</v>
          </cell>
          <cell r="B1559" t="str">
            <v>-</v>
          </cell>
          <cell r="C1559" t="str">
            <v>Permanent</v>
          </cell>
          <cell r="D1559" t="str">
            <v>None</v>
          </cell>
          <cell r="E1559" t="str">
            <v>Permanent</v>
          </cell>
          <cell r="H1559" t="str">
            <v>Tusk of Galech-Ma</v>
          </cell>
          <cell r="I1559" t="str">
            <v>None</v>
          </cell>
          <cell r="J1559">
            <v>3</v>
          </cell>
          <cell r="L1559" t="str">
            <v>Giant-Felling Stroke, Sharp Light of Judgment Stare</v>
          </cell>
        </row>
        <row r="1560">
          <cell r="A1560" t="str">
            <v>Legend-Slaying Strike</v>
          </cell>
          <cell r="B1560" t="str">
            <v>-(+1wp)</v>
          </cell>
          <cell r="C1560" t="str">
            <v>Permanent</v>
          </cell>
          <cell r="D1560" t="str">
            <v>Dual</v>
          </cell>
          <cell r="E1560" t="str">
            <v>Permanent</v>
          </cell>
          <cell r="H1560" t="str">
            <v>Tusk of Galech-Ma</v>
          </cell>
          <cell r="I1560" t="str">
            <v>None</v>
          </cell>
          <cell r="J1560">
            <v>3</v>
          </cell>
          <cell r="L1560" t="str">
            <v>Giant-Felling Stroke, Hungry Tiger Technique</v>
          </cell>
        </row>
        <row r="1561">
          <cell r="A1561" t="str">
            <v>Envoy to Stygia</v>
          </cell>
          <cell r="B1561" t="str">
            <v>-</v>
          </cell>
          <cell r="C1561" t="str">
            <v>Permanent</v>
          </cell>
          <cell r="D1561" t="str">
            <v>Dissonant</v>
          </cell>
          <cell r="E1561" t="str">
            <v>Permanent</v>
          </cell>
          <cell r="H1561" t="str">
            <v>Asphodel</v>
          </cell>
          <cell r="I1561" t="str">
            <v>None</v>
          </cell>
          <cell r="J1561">
            <v>1</v>
          </cell>
          <cell r="L1561" t="str">
            <v>Spirit-Detecting Glance</v>
          </cell>
        </row>
        <row r="1562">
          <cell r="A1562" t="str">
            <v>Shade-Revealing Radiance</v>
          </cell>
          <cell r="B1562" t="str">
            <v>5m, 1wp</v>
          </cell>
          <cell r="C1562" t="str">
            <v>Simple</v>
          </cell>
          <cell r="D1562" t="str">
            <v>Dissonant</v>
          </cell>
          <cell r="E1562" t="str">
            <v>One scene</v>
          </cell>
          <cell r="H1562" t="str">
            <v>Asphodel</v>
          </cell>
          <cell r="I1562" t="str">
            <v>None</v>
          </cell>
          <cell r="J1562">
            <v>2</v>
          </cell>
          <cell r="L1562" t="str">
            <v>Envoy to Stygia</v>
          </cell>
        </row>
        <row r="1563">
          <cell r="A1563" t="str">
            <v>Shadow-World Snare</v>
          </cell>
          <cell r="B1563" t="str">
            <v>4m, 1wp</v>
          </cell>
          <cell r="C1563" t="str">
            <v>Simple</v>
          </cell>
          <cell r="D1563" t="str">
            <v>Dissonant,Resonant</v>
          </cell>
          <cell r="E1563" t="str">
            <v>Instant</v>
          </cell>
          <cell r="H1563" t="str">
            <v>Asphodel</v>
          </cell>
          <cell r="I1563" t="str">
            <v>None</v>
          </cell>
          <cell r="J1563">
            <v>2</v>
          </cell>
          <cell r="L1563" t="str">
            <v>Shade-Revealing Radiance</v>
          </cell>
        </row>
        <row r="1564">
          <cell r="A1564" t="str">
            <v>Psychopomp Scepter</v>
          </cell>
          <cell r="B1564" t="str">
            <v>-(1wp)</v>
          </cell>
          <cell r="C1564" t="str">
            <v>Permanent</v>
          </cell>
          <cell r="D1564" t="str">
            <v>None</v>
          </cell>
          <cell r="E1564" t="str">
            <v>Permanent</v>
          </cell>
          <cell r="H1564" t="str">
            <v>Asphodel</v>
          </cell>
          <cell r="I1564" t="str">
            <v>None</v>
          </cell>
          <cell r="J1564">
            <v>3</v>
          </cell>
          <cell r="L1564" t="str">
            <v>Shadow-World SNare</v>
          </cell>
        </row>
        <row r="1565">
          <cell r="A1565" t="str">
            <v>Midnight Jewel of Mastery</v>
          </cell>
          <cell r="B1565" t="str">
            <v>-</v>
          </cell>
          <cell r="C1565" t="str">
            <v>Permanent</v>
          </cell>
          <cell r="D1565" t="str">
            <v>None</v>
          </cell>
          <cell r="E1565" t="str">
            <v>Permanent</v>
          </cell>
          <cell r="H1565" t="str">
            <v>Asphodel</v>
          </cell>
          <cell r="I1565" t="str">
            <v>None</v>
          </cell>
          <cell r="J1565">
            <v>3</v>
          </cell>
          <cell r="L1565" t="str">
            <v>Shadow-World Snare, Soul Projection Method, Spirit-Caging Mandela</v>
          </cell>
        </row>
        <row r="1566">
          <cell r="A1566" t="str">
            <v>Enter the Hidden World</v>
          </cell>
          <cell r="B1566" t="str">
            <v>10m, 1wp</v>
          </cell>
          <cell r="C1566" t="str">
            <v>Simple</v>
          </cell>
          <cell r="D1566" t="str">
            <v>Resonant</v>
          </cell>
          <cell r="E1566" t="str">
            <v>Indefinite</v>
          </cell>
          <cell r="H1566" t="str">
            <v>Asphodel</v>
          </cell>
          <cell r="I1566" t="str">
            <v>None</v>
          </cell>
          <cell r="J1566">
            <v>4</v>
          </cell>
          <cell r="L1566" t="str">
            <v>Psychopomp's Scepter</v>
          </cell>
        </row>
        <row r="1567">
          <cell r="A1567" t="str">
            <v>Blade-Seizing Defense</v>
          </cell>
          <cell r="B1567" t="str">
            <v>4m</v>
          </cell>
          <cell r="C1567" t="str">
            <v>Reflexive</v>
          </cell>
          <cell r="D1567" t="str">
            <v>COunterattack, Decisive-only, Resonant</v>
          </cell>
          <cell r="E1567" t="str">
            <v>Instant</v>
          </cell>
          <cell r="H1567" t="str">
            <v>Burning Branch</v>
          </cell>
          <cell r="I1567" t="str">
            <v>None</v>
          </cell>
          <cell r="J1567">
            <v>1</v>
          </cell>
        </row>
        <row r="1568">
          <cell r="A1568" t="str">
            <v>Conflagration Lance Technique</v>
          </cell>
          <cell r="B1568" t="str">
            <v>4m</v>
          </cell>
          <cell r="C1568" t="str">
            <v>Supplemental</v>
          </cell>
          <cell r="D1568" t="str">
            <v>Decisive-only, Dissonant</v>
          </cell>
          <cell r="E1568" t="str">
            <v>Instant</v>
          </cell>
          <cell r="H1568" t="str">
            <v>Burning Branch</v>
          </cell>
          <cell r="I1568" t="str">
            <v>None</v>
          </cell>
          <cell r="J1568">
            <v>1</v>
          </cell>
        </row>
        <row r="1569">
          <cell r="A1569" t="str">
            <v>Cleansing the Blood's Bane</v>
          </cell>
          <cell r="B1569" t="str">
            <v>2m</v>
          </cell>
          <cell r="C1569" t="str">
            <v>Simple</v>
          </cell>
          <cell r="D1569" t="str">
            <v>None</v>
          </cell>
          <cell r="E1569" t="str">
            <v>Instant</v>
          </cell>
          <cell r="H1569" t="str">
            <v>Burning Branch</v>
          </cell>
          <cell r="I1569" t="str">
            <v>None</v>
          </cell>
          <cell r="J1569">
            <v>2</v>
          </cell>
          <cell r="L1569" t="str">
            <v>Conflagration Lance technique</v>
          </cell>
        </row>
        <row r="1570">
          <cell r="A1570" t="str">
            <v>Impenetrable Bramble Snare</v>
          </cell>
          <cell r="B1570" t="str">
            <v>1m, 1wp</v>
          </cell>
          <cell r="C1570" t="str">
            <v>Supplemental</v>
          </cell>
          <cell r="D1570" t="str">
            <v>Decisive-only, Resonant</v>
          </cell>
          <cell r="E1570" t="str">
            <v>One Scene</v>
          </cell>
          <cell r="H1570" t="str">
            <v>Burning Branch</v>
          </cell>
          <cell r="I1570" t="str">
            <v>None</v>
          </cell>
          <cell r="J1570">
            <v>2</v>
          </cell>
          <cell r="L1570" t="str">
            <v>Blade-Seizing Defense</v>
          </cell>
        </row>
        <row r="1571">
          <cell r="A1571" t="str">
            <v>Sweeping Firebrand Attack</v>
          </cell>
          <cell r="B1571" t="str">
            <v>6m, 1a</v>
          </cell>
          <cell r="C1571" t="str">
            <v>Simple</v>
          </cell>
          <cell r="D1571" t="str">
            <v>Decisive-only, Resonant</v>
          </cell>
          <cell r="E1571" t="str">
            <v>Instant</v>
          </cell>
          <cell r="H1571" t="str">
            <v>Burning Branch</v>
          </cell>
          <cell r="I1571" t="str">
            <v>None</v>
          </cell>
          <cell r="J1571">
            <v>3</v>
          </cell>
          <cell r="L1571" t="str">
            <v>Cleansing the Blood's Bane</v>
          </cell>
        </row>
        <row r="1572">
          <cell r="A1572" t="str">
            <v>Torch-in-Gloom Inspiration</v>
          </cell>
          <cell r="B1572" t="str">
            <v>7m, 1wp, 1a</v>
          </cell>
          <cell r="C1572" t="str">
            <v>Simple</v>
          </cell>
          <cell r="D1572" t="str">
            <v>Dissonant, Perilous</v>
          </cell>
          <cell r="E1572" t="str">
            <v>One Scene</v>
          </cell>
          <cell r="H1572" t="str">
            <v>Burning Branch</v>
          </cell>
          <cell r="I1572" t="str">
            <v>None</v>
          </cell>
          <cell r="J1572">
            <v>4</v>
          </cell>
          <cell r="L1572" t="str">
            <v>Sweeping Firebrand Attack</v>
          </cell>
        </row>
        <row r="1573">
          <cell r="A1573" t="str">
            <v>Blazing Dragon-Ancestor Exhalation</v>
          </cell>
          <cell r="B1573" t="str">
            <v>3m, 1wp</v>
          </cell>
          <cell r="C1573" t="str">
            <v>Supplemental</v>
          </cell>
          <cell r="D1573" t="str">
            <v>Decisive-only, Resonant</v>
          </cell>
          <cell r="E1573" t="str">
            <v>Instant</v>
          </cell>
          <cell r="H1573" t="str">
            <v>Burning Branch</v>
          </cell>
          <cell r="I1573" t="str">
            <v>None</v>
          </cell>
          <cell r="J1573">
            <v>4</v>
          </cell>
          <cell r="L1573" t="str">
            <v>Impenetrable Bramble Snare, Torch-in-Gloom Inspiration</v>
          </cell>
        </row>
        <row r="1574">
          <cell r="A1574" t="str">
            <v>Arise, Moonlit Blade</v>
          </cell>
          <cell r="B1574" t="str">
            <v>6m, 3a, 1wp</v>
          </cell>
          <cell r="C1574" t="str">
            <v>Reflexive</v>
          </cell>
          <cell r="D1574" t="str">
            <v>Dissonant, Resonant</v>
          </cell>
          <cell r="E1574" t="str">
            <v>One Scene</v>
          </cell>
          <cell r="H1574" t="str">
            <v>Flying Silver Dream</v>
          </cell>
          <cell r="I1574" t="str">
            <v>None</v>
          </cell>
          <cell r="J1574">
            <v>1</v>
          </cell>
        </row>
        <row r="1575">
          <cell r="A1575" t="str">
            <v>Winged Argent Guardian</v>
          </cell>
          <cell r="B1575" t="str">
            <v>-</v>
          </cell>
          <cell r="C1575" t="str">
            <v>Permanent</v>
          </cell>
          <cell r="D1575" t="str">
            <v>None</v>
          </cell>
          <cell r="E1575" t="str">
            <v>Permanent</v>
          </cell>
          <cell r="H1575" t="str">
            <v>Flying Silver Dream</v>
          </cell>
          <cell r="I1575" t="str">
            <v>None</v>
          </cell>
          <cell r="J1575">
            <v>1</v>
          </cell>
          <cell r="L1575" t="str">
            <v>Arise, Moonlit Blade</v>
          </cell>
        </row>
        <row r="1576">
          <cell r="A1576" t="str">
            <v>Furious Dream-Sword Assault</v>
          </cell>
          <cell r="B1576" t="str">
            <v>-</v>
          </cell>
          <cell r="C1576" t="str">
            <v>Permanent</v>
          </cell>
          <cell r="D1576" t="str">
            <v>Uniform</v>
          </cell>
          <cell r="E1576" t="str">
            <v>Permanent</v>
          </cell>
          <cell r="H1576" t="str">
            <v>Flying Silver Dream</v>
          </cell>
          <cell r="I1576" t="str">
            <v>None</v>
          </cell>
          <cell r="J1576">
            <v>1</v>
          </cell>
          <cell r="L1576" t="str">
            <v>Arise, Moonlit Blade</v>
          </cell>
        </row>
        <row r="1577">
          <cell r="A1577" t="str">
            <v>Flickering Lunar Protector</v>
          </cell>
          <cell r="B1577" t="str">
            <v>-</v>
          </cell>
          <cell r="C1577" t="str">
            <v>Permanent</v>
          </cell>
          <cell r="D1577" t="str">
            <v>None</v>
          </cell>
          <cell r="E1577" t="str">
            <v>Permanent</v>
          </cell>
          <cell r="H1577" t="str">
            <v>Flying Silver Dream</v>
          </cell>
          <cell r="I1577" t="str">
            <v>None</v>
          </cell>
          <cell r="J1577">
            <v>2</v>
          </cell>
          <cell r="L1577" t="str">
            <v>Winged Argent Guardian</v>
          </cell>
        </row>
        <row r="1578">
          <cell r="A1578" t="str">
            <v>Moonbeam Razor Flash</v>
          </cell>
          <cell r="B1578" t="str">
            <v>-</v>
          </cell>
          <cell r="C1578" t="str">
            <v>Permanent</v>
          </cell>
          <cell r="D1578" t="str">
            <v>Dual</v>
          </cell>
          <cell r="E1578" t="str">
            <v>Permanent</v>
          </cell>
          <cell r="H1578" t="str">
            <v>Flying Silver Dream</v>
          </cell>
          <cell r="I1578" t="str">
            <v>None</v>
          </cell>
          <cell r="J1578">
            <v>2</v>
          </cell>
          <cell r="L1578" t="str">
            <v>Furious Dream-Sword Assault</v>
          </cell>
        </row>
        <row r="1579">
          <cell r="A1579" t="str">
            <v>Soul-Sword Unbinding</v>
          </cell>
          <cell r="B1579" t="str">
            <v>-</v>
          </cell>
          <cell r="C1579" t="str">
            <v>Permanent</v>
          </cell>
          <cell r="D1579" t="str">
            <v>None</v>
          </cell>
          <cell r="E1579" t="str">
            <v>Permanent</v>
          </cell>
          <cell r="H1579" t="str">
            <v>Flying Silver Dream</v>
          </cell>
          <cell r="I1579" t="str">
            <v>None</v>
          </cell>
          <cell r="J1579">
            <v>2</v>
          </cell>
          <cell r="L1579" t="str">
            <v>Arise, Moonlit Guardian, Glorious Solar Saber</v>
          </cell>
        </row>
        <row r="1580">
          <cell r="A1580" t="str">
            <v>Eternal Moonsilver Champion</v>
          </cell>
          <cell r="B1580" t="str">
            <v>-</v>
          </cell>
          <cell r="C1580" t="str">
            <v>Reflexive</v>
          </cell>
          <cell r="D1580" t="str">
            <v>Resonant</v>
          </cell>
          <cell r="E1580" t="str">
            <v>One Scene</v>
          </cell>
          <cell r="H1580" t="str">
            <v>Flying Silver Dream</v>
          </cell>
          <cell r="I1580" t="str">
            <v>None</v>
          </cell>
          <cell r="J1580">
            <v>3</v>
          </cell>
          <cell r="L1580" t="str">
            <v>FLickering Lunar Protector, Moonbeam Razor Flash</v>
          </cell>
        </row>
        <row r="1581">
          <cell r="A1581" t="str">
            <v>Step Between Seconds</v>
          </cell>
          <cell r="B1581" t="str">
            <v>2m, 2i, 1wp</v>
          </cell>
          <cell r="C1581" t="str">
            <v>Reflexive</v>
          </cell>
          <cell r="D1581" t="str">
            <v>Perilous, Dissonant, Resonant</v>
          </cell>
          <cell r="E1581" t="str">
            <v>Instant</v>
          </cell>
          <cell r="H1581" t="str">
            <v>Gnomon</v>
          </cell>
          <cell r="I1581" t="str">
            <v>None</v>
          </cell>
          <cell r="J1581">
            <v>1</v>
          </cell>
        </row>
        <row r="1582">
          <cell r="A1582" t="str">
            <v>Heaven-Defying Trickster's Staff</v>
          </cell>
          <cell r="B1582" t="str">
            <v>-</v>
          </cell>
          <cell r="C1582" t="str">
            <v>Permanent</v>
          </cell>
          <cell r="D1582" t="str">
            <v>Dissonant</v>
          </cell>
          <cell r="E1582" t="str">
            <v>Permanent</v>
          </cell>
          <cell r="H1582" t="str">
            <v>Gnomon</v>
          </cell>
          <cell r="I1582" t="str">
            <v>None</v>
          </cell>
          <cell r="J1582">
            <v>1</v>
          </cell>
          <cell r="L1582" t="str">
            <v>Step Between Seconds, Any Martial Arts Form Charm</v>
          </cell>
        </row>
        <row r="1583">
          <cell r="A1583" t="str">
            <v>Final Hour Hastening</v>
          </cell>
          <cell r="B1583" t="str">
            <v>3m, 2i</v>
          </cell>
          <cell r="C1583" t="str">
            <v>Supplemental</v>
          </cell>
          <cell r="D1583" t="str">
            <v>Dissonant, Perilous, Resonant, Uniform</v>
          </cell>
          <cell r="E1583" t="str">
            <v>Instant</v>
          </cell>
          <cell r="H1583" t="str">
            <v>Gnomon</v>
          </cell>
          <cell r="I1583" t="str">
            <v>None</v>
          </cell>
          <cell r="J1583">
            <v>2</v>
          </cell>
          <cell r="L1583" t="str">
            <v>Step Between Seconds</v>
          </cell>
        </row>
        <row r="1584">
          <cell r="A1584" t="str">
            <v>Moment-Stealing Rapacity</v>
          </cell>
          <cell r="B1584" t="str">
            <v>5m</v>
          </cell>
          <cell r="C1584" t="str">
            <v>Supplemental</v>
          </cell>
          <cell r="D1584" t="str">
            <v>Decisive-only, Resonant</v>
          </cell>
          <cell r="E1584" t="str">
            <v>Instant</v>
          </cell>
          <cell r="H1584" t="str">
            <v>Gnomon</v>
          </cell>
          <cell r="I1584" t="str">
            <v>None</v>
          </cell>
          <cell r="J1584">
            <v>2</v>
          </cell>
          <cell r="L1584" t="str">
            <v>Final Hour Hastening</v>
          </cell>
        </row>
        <row r="1585">
          <cell r="A1585" t="str">
            <v>Tilting Eternity's Axis</v>
          </cell>
          <cell r="B1585" t="str">
            <v>2m, 1wp</v>
          </cell>
          <cell r="C1585" t="str">
            <v>Reflexive</v>
          </cell>
          <cell r="D1585" t="str">
            <v>Clash, Decisive-only, Resonant</v>
          </cell>
          <cell r="E1585" t="str">
            <v>Instant</v>
          </cell>
          <cell r="H1585" t="str">
            <v>Gnomon</v>
          </cell>
          <cell r="I1585" t="str">
            <v>None</v>
          </cell>
          <cell r="J1585">
            <v>3</v>
          </cell>
          <cell r="L1585" t="str">
            <v>Moment-Stealing Rapacity</v>
          </cell>
        </row>
        <row r="1586">
          <cell r="A1586" t="str">
            <v>Sealed in the Frozen World</v>
          </cell>
          <cell r="B1586" t="str">
            <v>5m, 3i, 1wp</v>
          </cell>
          <cell r="C1586" t="str">
            <v>Simple</v>
          </cell>
          <cell r="D1586" t="str">
            <v>Decisive-only, Resonant</v>
          </cell>
          <cell r="E1586" t="str">
            <v>Instant</v>
          </cell>
          <cell r="H1586" t="str">
            <v>Gnomon</v>
          </cell>
          <cell r="I1586" t="str">
            <v>None</v>
          </cell>
          <cell r="J1586">
            <v>3</v>
          </cell>
          <cell r="L1586" t="str">
            <v>Tilting Eternity's Axis</v>
          </cell>
        </row>
        <row r="1587">
          <cell r="A1587" t="str">
            <v>Aeon Wheel Turning</v>
          </cell>
          <cell r="B1587" t="str">
            <v>6m, 2i, 1wp</v>
          </cell>
          <cell r="C1587" t="str">
            <v>Simple</v>
          </cell>
          <cell r="D1587" t="str">
            <v>Decisive-only, Resonant</v>
          </cell>
          <cell r="E1587" t="str">
            <v>Instant</v>
          </cell>
          <cell r="H1587" t="str">
            <v>Gnomon</v>
          </cell>
          <cell r="I1587" t="str">
            <v>None</v>
          </cell>
          <cell r="J1587">
            <v>3</v>
          </cell>
          <cell r="L1587" t="str">
            <v>Sealed in the Frozen World</v>
          </cell>
        </row>
        <row r="1588">
          <cell r="A1588" t="str">
            <v>Step Between Seconds x2</v>
          </cell>
          <cell r="B1588" t="str">
            <v>2m, 2i, 1wp</v>
          </cell>
          <cell r="C1588" t="str">
            <v>Reflexive</v>
          </cell>
          <cell r="D1588" t="str">
            <v>Perilous, Dissonant, Resonant</v>
          </cell>
          <cell r="E1588" t="str">
            <v>Instant</v>
          </cell>
          <cell r="H1588" t="str">
            <v>Gnomon</v>
          </cell>
          <cell r="I1588" t="str">
            <v>None</v>
          </cell>
          <cell r="J1588">
            <v>4</v>
          </cell>
        </row>
        <row r="1589">
          <cell r="A1589" t="str">
            <v>Drowning in Moments</v>
          </cell>
          <cell r="B1589" t="str">
            <v>-</v>
          </cell>
          <cell r="C1589" t="str">
            <v>Permanent</v>
          </cell>
          <cell r="D1589" t="str">
            <v>Resonant</v>
          </cell>
          <cell r="E1589" t="str">
            <v>Instant</v>
          </cell>
          <cell r="H1589" t="str">
            <v>Gnomon</v>
          </cell>
          <cell r="I1589" t="str">
            <v>None</v>
          </cell>
          <cell r="J1589">
            <v>4</v>
          </cell>
          <cell r="L1589" t="str">
            <v>Aeon Wheel Turning, Step Between Seconds (x2)</v>
          </cell>
        </row>
        <row r="1590">
          <cell r="A1590" t="str">
            <v>Eternity-Reaping Renewal</v>
          </cell>
          <cell r="B1590" t="str">
            <v>-</v>
          </cell>
          <cell r="C1590" t="str">
            <v>Permanent</v>
          </cell>
          <cell r="D1590" t="str">
            <v>Resonant</v>
          </cell>
          <cell r="E1590" t="str">
            <v>Permanent</v>
          </cell>
          <cell r="H1590" t="str">
            <v>Gnomon</v>
          </cell>
          <cell r="I1590" t="str">
            <v>None</v>
          </cell>
          <cell r="J1590">
            <v>5</v>
          </cell>
          <cell r="L1590" t="str">
            <v>Drowning in Moments</v>
          </cell>
        </row>
        <row r="1591">
          <cell r="A1591" t="str">
            <v>Fog-Raising Gesture</v>
          </cell>
          <cell r="B1591" t="str">
            <v>4m, 1wp</v>
          </cell>
          <cell r="C1591" t="str">
            <v>Simple</v>
          </cell>
          <cell r="D1591" t="str">
            <v>Dissonant</v>
          </cell>
          <cell r="E1591" t="str">
            <v>Instant</v>
          </cell>
          <cell r="H1591" t="str">
            <v>Mistweaver</v>
          </cell>
          <cell r="I1591" t="str">
            <v>None</v>
          </cell>
          <cell r="J1591">
            <v>1</v>
          </cell>
        </row>
        <row r="1592">
          <cell r="A1592" t="str">
            <v>Cloud-Warrior Stance</v>
          </cell>
          <cell r="B1592" t="str">
            <v>-</v>
          </cell>
          <cell r="C1592" t="str">
            <v>Permanent</v>
          </cell>
          <cell r="D1592" t="str">
            <v>None</v>
          </cell>
          <cell r="E1592" t="str">
            <v>Permanent</v>
          </cell>
          <cell r="H1592" t="str">
            <v>Mistweaver</v>
          </cell>
          <cell r="I1592" t="str">
            <v>None</v>
          </cell>
          <cell r="J1592">
            <v>2</v>
          </cell>
          <cell r="L1592" t="str">
            <v>Fog-Raising Gesture, any Solar Melee Charm</v>
          </cell>
        </row>
        <row r="1593">
          <cell r="A1593" t="str">
            <v>Sea-Smoke Veil</v>
          </cell>
          <cell r="B1593" t="str">
            <v>6m</v>
          </cell>
          <cell r="C1593" t="str">
            <v>Reflexive</v>
          </cell>
          <cell r="D1593" t="str">
            <v>Resonant</v>
          </cell>
          <cell r="E1593" t="str">
            <v>One Scene</v>
          </cell>
          <cell r="H1593" t="str">
            <v>Mistweaver</v>
          </cell>
          <cell r="I1593" t="str">
            <v>None</v>
          </cell>
          <cell r="J1593">
            <v>2</v>
          </cell>
          <cell r="L1593" t="str">
            <v>Fog-Raising Gesture</v>
          </cell>
        </row>
        <row r="1594">
          <cell r="A1594" t="str">
            <v>Death in the Mist</v>
          </cell>
          <cell r="B1594" t="str">
            <v>1m, 1wp</v>
          </cell>
          <cell r="C1594" t="str">
            <v>Supplemental</v>
          </cell>
          <cell r="D1594" t="str">
            <v>Resonant, uniform</v>
          </cell>
          <cell r="E1594" t="str">
            <v>Instant</v>
          </cell>
          <cell r="H1594" t="str">
            <v>Mistweaver</v>
          </cell>
          <cell r="I1594" t="str">
            <v>None</v>
          </cell>
          <cell r="J1594">
            <v>2</v>
          </cell>
          <cell r="L1594" t="str">
            <v>Sea-Smoke Veil</v>
          </cell>
        </row>
        <row r="1595">
          <cell r="A1595" t="str">
            <v>Brumous Entanglement</v>
          </cell>
          <cell r="B1595" t="str">
            <v>3m</v>
          </cell>
          <cell r="C1595" t="str">
            <v>Reflexive</v>
          </cell>
          <cell r="D1595" t="str">
            <v>Mute, Resonant</v>
          </cell>
          <cell r="E1595" t="str">
            <v>Until next Turn</v>
          </cell>
          <cell r="H1595" t="str">
            <v>Mistweaver</v>
          </cell>
          <cell r="I1595" t="str">
            <v>None</v>
          </cell>
          <cell r="J1595">
            <v>3</v>
          </cell>
          <cell r="L1595" t="str">
            <v>Death in the Mist</v>
          </cell>
        </row>
        <row r="1596">
          <cell r="A1596" t="str">
            <v>Cloud-Gathering Practice</v>
          </cell>
          <cell r="B1596" t="str">
            <v>-</v>
          </cell>
          <cell r="C1596" t="str">
            <v>Permanent</v>
          </cell>
          <cell r="D1596" t="str">
            <v>Dissonant</v>
          </cell>
          <cell r="E1596" t="str">
            <v>Permanent</v>
          </cell>
          <cell r="H1596" t="str">
            <v>Mistweaver</v>
          </cell>
          <cell r="I1596" t="str">
            <v>None</v>
          </cell>
          <cell r="J1596">
            <v>3</v>
          </cell>
          <cell r="L1596" t="str">
            <v>Death in the Mist</v>
          </cell>
        </row>
        <row r="1597">
          <cell r="A1597" t="str">
            <v>Mist-Weaving Mastery</v>
          </cell>
          <cell r="B1597" t="str">
            <v>30m, 1wp</v>
          </cell>
          <cell r="C1597" t="str">
            <v>Simple</v>
          </cell>
          <cell r="D1597" t="str">
            <v>Dissonant, Mute, Resonant</v>
          </cell>
          <cell r="E1597" t="str">
            <v>Instant</v>
          </cell>
          <cell r="H1597" t="str">
            <v>Mistweaver</v>
          </cell>
          <cell r="I1597" t="str">
            <v>None</v>
          </cell>
          <cell r="J1597">
            <v>4</v>
          </cell>
          <cell r="L1597" t="str">
            <v>Brumous Entanglement, Cloud-Gathering Practice</v>
          </cell>
        </row>
        <row r="1598">
          <cell r="A1598" t="str">
            <v>Cracked Mirror Blight</v>
          </cell>
          <cell r="B1598" t="str">
            <v>4m</v>
          </cell>
          <cell r="C1598" t="str">
            <v>Supplemental</v>
          </cell>
          <cell r="D1598" t="str">
            <v>Decisive-only, DIssonant, Resonant</v>
          </cell>
          <cell r="E1598" t="str">
            <v>Instant</v>
          </cell>
          <cell r="H1598" t="str">
            <v>Nightmare Shard</v>
          </cell>
          <cell r="I1598" t="str">
            <v>None</v>
          </cell>
          <cell r="J1598">
            <v>1</v>
          </cell>
        </row>
        <row r="1599">
          <cell r="A1599" t="str">
            <v>Truth in Silvered Reflections</v>
          </cell>
          <cell r="B1599" t="str">
            <v>3m</v>
          </cell>
          <cell r="C1599" t="str">
            <v>Simple</v>
          </cell>
          <cell r="D1599" t="str">
            <v>Dissonant, Mute</v>
          </cell>
          <cell r="E1599" t="str">
            <v>Instant</v>
          </cell>
          <cell r="H1599" t="str">
            <v>Nightmare Shard</v>
          </cell>
          <cell r="I1599" t="str">
            <v>None</v>
          </cell>
          <cell r="J1599">
            <v>1</v>
          </cell>
          <cell r="L1599" t="str">
            <v>Cracked Mirror Blight</v>
          </cell>
        </row>
        <row r="1600">
          <cell r="A1600" t="str">
            <v>Nightmare-Rending Stroke</v>
          </cell>
          <cell r="B1600" t="str">
            <v>-</v>
          </cell>
          <cell r="C1600" t="str">
            <v>Permanent</v>
          </cell>
          <cell r="D1600" t="str">
            <v>None</v>
          </cell>
          <cell r="E1600" t="str">
            <v>Permanent</v>
          </cell>
          <cell r="H1600" t="str">
            <v>Nightmare Shard</v>
          </cell>
          <cell r="I1600" t="str">
            <v>None</v>
          </cell>
          <cell r="J1600">
            <v>1</v>
          </cell>
          <cell r="L1600" t="str">
            <v>Cracked Mirror Blight, Truth in SIlvered Reflections</v>
          </cell>
        </row>
        <row r="1601">
          <cell r="A1601" t="str">
            <v>Primal Horror Fang</v>
          </cell>
          <cell r="B1601" t="str">
            <v>5m, 1wp</v>
          </cell>
          <cell r="C1601" t="str">
            <v>Simple</v>
          </cell>
          <cell r="D1601" t="str">
            <v>Dual, Resonant</v>
          </cell>
          <cell r="E1601" t="str">
            <v>One Scene</v>
          </cell>
          <cell r="H1601" t="str">
            <v>Nightmare Shard</v>
          </cell>
          <cell r="I1601" t="str">
            <v>None</v>
          </cell>
          <cell r="J1601">
            <v>2</v>
          </cell>
          <cell r="L1601" t="str">
            <v>Cracked Mirror Blight</v>
          </cell>
        </row>
        <row r="1602">
          <cell r="A1602" t="str">
            <v>Watcher At the Gates of Chaos</v>
          </cell>
          <cell r="B1602" t="str">
            <v>-</v>
          </cell>
          <cell r="C1602" t="str">
            <v>Permanent</v>
          </cell>
          <cell r="D1602" t="str">
            <v>None</v>
          </cell>
          <cell r="E1602" t="str">
            <v>Permanent</v>
          </cell>
          <cell r="H1602" t="str">
            <v>Nightmare Shard</v>
          </cell>
          <cell r="I1602" t="str">
            <v>None</v>
          </cell>
          <cell r="J1602">
            <v>2</v>
          </cell>
          <cell r="L1602" t="str">
            <v>Truth in Silvered Reflections</v>
          </cell>
        </row>
        <row r="1603">
          <cell r="A1603" t="str">
            <v>Dream-Rending Strike</v>
          </cell>
          <cell r="B1603" t="str">
            <v>-</v>
          </cell>
          <cell r="C1603" t="str">
            <v>Permanent</v>
          </cell>
          <cell r="D1603" t="str">
            <v>None</v>
          </cell>
          <cell r="E1603" t="str">
            <v>Instant</v>
          </cell>
          <cell r="H1603" t="str">
            <v>Nightmare Shard</v>
          </cell>
          <cell r="I1603" t="str">
            <v>None</v>
          </cell>
          <cell r="J1603">
            <v>3</v>
          </cell>
          <cell r="L1603" t="str">
            <v>Order-Affirming Blow, truth in Silvered Reflections</v>
          </cell>
        </row>
        <row r="1604">
          <cell r="A1604" t="str">
            <v>Night of Endless Horrors</v>
          </cell>
          <cell r="B1604" t="str">
            <v>5m, 1wp</v>
          </cell>
          <cell r="C1604" t="str">
            <v>Simple</v>
          </cell>
          <cell r="D1604" t="str">
            <v>Dissonant, Resonant, Withering-only</v>
          </cell>
          <cell r="E1604" t="str">
            <v>Instant</v>
          </cell>
          <cell r="H1604" t="str">
            <v>Nightmare Shard</v>
          </cell>
          <cell r="I1604" t="str">
            <v>None</v>
          </cell>
          <cell r="J1604">
            <v>3</v>
          </cell>
          <cell r="L1604" t="str">
            <v>Primal Horror Fang</v>
          </cell>
        </row>
        <row r="1605">
          <cell r="A1605" t="str">
            <v>Cobweb Glamours Torn Asunder</v>
          </cell>
          <cell r="B1605" t="str">
            <v>6m, 1wp</v>
          </cell>
          <cell r="C1605" t="str">
            <v>Simple</v>
          </cell>
          <cell r="D1605" t="str">
            <v>Decisive-only</v>
          </cell>
          <cell r="E1605" t="str">
            <v>Instant</v>
          </cell>
          <cell r="H1605" t="str">
            <v>Nightmare Shard</v>
          </cell>
          <cell r="I1605" t="str">
            <v>None</v>
          </cell>
          <cell r="J1605">
            <v>4</v>
          </cell>
          <cell r="L1605" t="str">
            <v>Cracked Mirror Blight (x2), Night of Endless Horrors, Watcher at the Gates of Chaos</v>
          </cell>
        </row>
        <row r="1606">
          <cell r="A1606" t="str">
            <v>Dragon's Scorching Breath</v>
          </cell>
          <cell r="B1606" t="str">
            <v>(4-Heat)m</v>
          </cell>
          <cell r="C1606" t="str">
            <v>Reflexive</v>
          </cell>
          <cell r="D1606" t="str">
            <v>Dissonant</v>
          </cell>
          <cell r="E1606" t="str">
            <v>Instant</v>
          </cell>
          <cell r="H1606" t="str">
            <v>Sekhem</v>
          </cell>
          <cell r="I1606" t="str">
            <v>None</v>
          </cell>
          <cell r="J1606">
            <v>1</v>
          </cell>
        </row>
        <row r="1607">
          <cell r="A1607" t="str">
            <v>Fire That Burns Flame</v>
          </cell>
          <cell r="B1607" t="str">
            <v>5m</v>
          </cell>
          <cell r="C1607" t="str">
            <v>Supplemental</v>
          </cell>
          <cell r="D1607" t="str">
            <v>Dual, Resonant</v>
          </cell>
          <cell r="E1607" t="str">
            <v>Instant</v>
          </cell>
          <cell r="H1607" t="str">
            <v>Sekhem</v>
          </cell>
          <cell r="I1607" t="str">
            <v>None</v>
          </cell>
          <cell r="J1607">
            <v>1</v>
          </cell>
          <cell r="L1607" t="str">
            <v>Dragon's Scorching Breath</v>
          </cell>
        </row>
        <row r="1608">
          <cell r="A1608" t="str">
            <v>Smoldering Steel Ignition</v>
          </cell>
          <cell r="B1608" t="str">
            <v>5m, 1wp</v>
          </cell>
          <cell r="C1608" t="str">
            <v>Simple</v>
          </cell>
          <cell r="D1608" t="str">
            <v>Decisive-only, Dissonant, Heat 1, Resonant</v>
          </cell>
          <cell r="E1608" t="str">
            <v>Instant</v>
          </cell>
          <cell r="H1608" t="str">
            <v>Sekhem</v>
          </cell>
          <cell r="I1608" t="str">
            <v>None</v>
          </cell>
          <cell r="J1608">
            <v>2</v>
          </cell>
          <cell r="L1608" t="str">
            <v>Fire That Burns Flame</v>
          </cell>
        </row>
        <row r="1609">
          <cell r="A1609" t="str">
            <v>Incandescent Exhalation</v>
          </cell>
          <cell r="B1609" t="str">
            <v>10m, 1wp</v>
          </cell>
          <cell r="C1609" t="str">
            <v>Simple</v>
          </cell>
          <cell r="D1609" t="str">
            <v>Decisive-only, Dissonant, Heat 2, Resonant</v>
          </cell>
          <cell r="E1609" t="str">
            <v>Instant</v>
          </cell>
          <cell r="H1609" t="str">
            <v>Sekhem</v>
          </cell>
          <cell r="I1609" t="str">
            <v>None</v>
          </cell>
          <cell r="J1609">
            <v>3</v>
          </cell>
          <cell r="L1609" t="str">
            <v>Smoldering Steel Ignition</v>
          </cell>
        </row>
        <row r="1610">
          <cell r="A1610" t="str">
            <v>Stone Cannot Endure</v>
          </cell>
          <cell r="B1610" t="str">
            <v>5m, 5i</v>
          </cell>
          <cell r="C1610" t="str">
            <v>Simple</v>
          </cell>
          <cell r="D1610" t="str">
            <v>Heat 3, Perilous</v>
          </cell>
          <cell r="E1610" t="str">
            <v>Instant</v>
          </cell>
          <cell r="H1610" t="str">
            <v>Sekhem</v>
          </cell>
          <cell r="I1610" t="str">
            <v>None</v>
          </cell>
          <cell r="J1610">
            <v>3</v>
          </cell>
          <cell r="L1610" t="str">
            <v>Smoldering Steel Ignition</v>
          </cell>
        </row>
        <row r="1611">
          <cell r="A1611" t="str">
            <v>Stronger than Fire</v>
          </cell>
          <cell r="B1611" t="str">
            <v>10m, 3a</v>
          </cell>
          <cell r="C1611" t="str">
            <v>Reflexive</v>
          </cell>
          <cell r="D1611" t="str">
            <v>Dissonant, Perilous</v>
          </cell>
          <cell r="E1611" t="str">
            <v>One Scene</v>
          </cell>
          <cell r="H1611" t="str">
            <v>Sekhem</v>
          </cell>
          <cell r="I1611" t="str">
            <v>None</v>
          </cell>
          <cell r="J1611">
            <v>4</v>
          </cell>
          <cell r="L1611" t="str">
            <v>Incandescent Exhalation, Stone Cannot Endure</v>
          </cell>
        </row>
        <row r="1612">
          <cell r="A1612" t="str">
            <v>Phoenix-Immolating Conflagration</v>
          </cell>
          <cell r="B1612" t="str">
            <v>5m, 5i, 1wp</v>
          </cell>
          <cell r="C1612" t="str">
            <v>Simple</v>
          </cell>
          <cell r="D1612" t="str">
            <v>Decisive-only, Heat 5, Resonant</v>
          </cell>
          <cell r="E1612" t="str">
            <v>Instant</v>
          </cell>
          <cell r="H1612" t="str">
            <v>Sekhem</v>
          </cell>
          <cell r="I1612" t="str">
            <v>None</v>
          </cell>
          <cell r="J1612">
            <v>4</v>
          </cell>
          <cell r="L1612" t="str">
            <v>Stronger Than Fire</v>
          </cell>
        </row>
        <row r="1613">
          <cell r="A1613" t="str">
            <v>Draw to the Deep</v>
          </cell>
          <cell r="B1613" t="str">
            <v>3m</v>
          </cell>
          <cell r="C1613" t="str">
            <v>Simple</v>
          </cell>
          <cell r="D1613" t="str">
            <v>Decisive-only, Stackable</v>
          </cell>
          <cell r="E1613" t="str">
            <v>One Scene</v>
          </cell>
          <cell r="H1613" t="str">
            <v>Shipbreaker</v>
          </cell>
          <cell r="I1613" t="str">
            <v>None</v>
          </cell>
          <cell r="J1613">
            <v>1</v>
          </cell>
        </row>
        <row r="1614">
          <cell r="A1614" t="str">
            <v>Flying Fish Method</v>
          </cell>
          <cell r="B1614" t="str">
            <v>-</v>
          </cell>
          <cell r="C1614" t="str">
            <v>Permanent</v>
          </cell>
          <cell r="D1614" t="str">
            <v>None</v>
          </cell>
          <cell r="E1614" t="str">
            <v>Permanent</v>
          </cell>
          <cell r="H1614" t="str">
            <v>Shipbreaker</v>
          </cell>
          <cell r="I1614" t="str">
            <v>None</v>
          </cell>
          <cell r="J1614">
            <v>1</v>
          </cell>
          <cell r="L1614" t="str">
            <v>Any Charm This Evocation augments</v>
          </cell>
        </row>
        <row r="1615">
          <cell r="A1615" t="str">
            <v>Kraken's Unseen Arm</v>
          </cell>
          <cell r="B1615" t="str">
            <v>2m</v>
          </cell>
          <cell r="C1615" t="str">
            <v>Supplemental</v>
          </cell>
          <cell r="D1615" t="str">
            <v>None</v>
          </cell>
          <cell r="E1615" t="str">
            <v>Instant</v>
          </cell>
          <cell r="H1615" t="str">
            <v>Shipbreaker</v>
          </cell>
          <cell r="I1615" t="str">
            <v>None</v>
          </cell>
          <cell r="J1615">
            <v>2</v>
          </cell>
          <cell r="L1615" t="str">
            <v>Draw to the Deep</v>
          </cell>
        </row>
        <row r="1616">
          <cell r="A1616" t="str">
            <v>Crushing Force of the Depths</v>
          </cell>
          <cell r="B1616" t="str">
            <v>3m, 1wp</v>
          </cell>
          <cell r="C1616" t="str">
            <v>Simple</v>
          </cell>
          <cell r="D1616" t="str">
            <v>Perilous</v>
          </cell>
          <cell r="E1616" t="str">
            <v>Instant</v>
          </cell>
          <cell r="H1616" t="str">
            <v>Shipbreaker</v>
          </cell>
          <cell r="I1616" t="str">
            <v>None</v>
          </cell>
          <cell r="J1616">
            <v>3</v>
          </cell>
          <cell r="L1616" t="str">
            <v>Kraken's Unseen Arm</v>
          </cell>
        </row>
        <row r="1617">
          <cell r="A1617" t="str">
            <v>Thousand-League-Current Pursuit</v>
          </cell>
          <cell r="B1617" t="str">
            <v>-(+1wp)</v>
          </cell>
          <cell r="C1617" t="str">
            <v>Permanent</v>
          </cell>
          <cell r="D1617" t="str">
            <v>Dissonant</v>
          </cell>
          <cell r="E1617" t="str">
            <v>Permanent</v>
          </cell>
          <cell r="H1617" t="str">
            <v>Shipbreaker</v>
          </cell>
          <cell r="I1617" t="str">
            <v>None</v>
          </cell>
          <cell r="J1617">
            <v>3</v>
          </cell>
          <cell r="L1617" t="str">
            <v>Crushing Force of the Depths</v>
          </cell>
        </row>
        <row r="1618">
          <cell r="A1618" t="str">
            <v>Maelstrom-Summoning Spirit</v>
          </cell>
          <cell r="B1618" t="str">
            <v>5m, 1wp</v>
          </cell>
          <cell r="C1618" t="str">
            <v>Simple</v>
          </cell>
          <cell r="D1618" t="str">
            <v>Perilous, Dissonant</v>
          </cell>
          <cell r="E1618" t="str">
            <v>One Scene</v>
          </cell>
          <cell r="H1618" t="str">
            <v>Shipbreaker</v>
          </cell>
          <cell r="I1618" t="str">
            <v>None</v>
          </cell>
          <cell r="J1618">
            <v>3</v>
          </cell>
          <cell r="L1618" t="str">
            <v>Thousand-League-Current Pursuit</v>
          </cell>
        </row>
        <row r="1619">
          <cell r="A1619" t="str">
            <v>Firedust-Gathering Practice</v>
          </cell>
          <cell r="B1619" t="str">
            <v>1m</v>
          </cell>
          <cell r="C1619" t="str">
            <v>Reflexive</v>
          </cell>
          <cell r="D1619" t="str">
            <v>Dissoant</v>
          </cell>
          <cell r="E1619" t="str">
            <v>Instant</v>
          </cell>
          <cell r="H1619" t="str">
            <v>Sirrush</v>
          </cell>
          <cell r="I1619" t="str">
            <v>None</v>
          </cell>
          <cell r="J1619">
            <v>1</v>
          </cell>
        </row>
        <row r="1620">
          <cell r="A1620" t="str">
            <v>Lightning Draw Method</v>
          </cell>
          <cell r="B1620" t="str">
            <v>-</v>
          </cell>
          <cell r="C1620" t="str">
            <v>Relfexive</v>
          </cell>
          <cell r="D1620" t="str">
            <v>None</v>
          </cell>
          <cell r="E1620" t="str">
            <v>Instant</v>
          </cell>
          <cell r="H1620" t="str">
            <v>Sirrush</v>
          </cell>
          <cell r="I1620" t="str">
            <v>None</v>
          </cell>
          <cell r="J1620">
            <v>1</v>
          </cell>
          <cell r="L1620" t="str">
            <v>Lightning-Draw Method</v>
          </cell>
        </row>
        <row r="1621">
          <cell r="A1621" t="str">
            <v>Storm-Dueling Maneuver</v>
          </cell>
          <cell r="B1621" t="str">
            <v>5m, 2i</v>
          </cell>
          <cell r="C1621" t="str">
            <v>Reflexive</v>
          </cell>
          <cell r="D1621" t="str">
            <v>Clash, Uniform</v>
          </cell>
          <cell r="E1621" t="str">
            <v>Instant</v>
          </cell>
          <cell r="H1621" t="str">
            <v>Sirrush</v>
          </cell>
          <cell r="I1621" t="str">
            <v>None</v>
          </cell>
          <cell r="J1621">
            <v>2</v>
          </cell>
          <cell r="L1621" t="str">
            <v>Lightning-Draw Method</v>
          </cell>
        </row>
        <row r="1622">
          <cell r="A1622" t="str">
            <v>Fiery Gale Barrage</v>
          </cell>
          <cell r="B1622" t="str">
            <v>4m, 1i</v>
          </cell>
          <cell r="C1622" t="str">
            <v>Supplemental</v>
          </cell>
          <cell r="D1622" t="str">
            <v>Uniform</v>
          </cell>
          <cell r="E1622" t="str">
            <v>Instant</v>
          </cell>
          <cell r="H1622" t="str">
            <v>Sirrush</v>
          </cell>
          <cell r="I1622" t="str">
            <v>None</v>
          </cell>
          <cell r="J1622">
            <v>2</v>
          </cell>
          <cell r="L1622" t="str">
            <v>Storm-Dueling Maneuver</v>
          </cell>
        </row>
        <row r="1623">
          <cell r="A1623" t="str">
            <v>Forked-Lightning FLame Attack</v>
          </cell>
          <cell r="B1623" t="str">
            <v>10m, 3i, 1wp</v>
          </cell>
          <cell r="C1623" t="str">
            <v>Simple</v>
          </cell>
          <cell r="D1623" t="str">
            <v>Decisive-only</v>
          </cell>
          <cell r="E1623" t="str">
            <v>Instant</v>
          </cell>
          <cell r="H1623" t="str">
            <v>Sirrush</v>
          </cell>
          <cell r="I1623" t="str">
            <v>None</v>
          </cell>
          <cell r="J1623">
            <v>2</v>
          </cell>
          <cell r="L1623" t="str">
            <v>Fiery gale barrage</v>
          </cell>
        </row>
        <row r="1624">
          <cell r="A1624" t="str">
            <v>Devil's Last gasp</v>
          </cell>
          <cell r="B1624" t="str">
            <v>3m</v>
          </cell>
          <cell r="C1624" t="str">
            <v>Simple</v>
          </cell>
          <cell r="D1624" t="str">
            <v>Decisive-only</v>
          </cell>
          <cell r="E1624" t="str">
            <v>Instant</v>
          </cell>
          <cell r="H1624" t="str">
            <v>Sirrush</v>
          </cell>
          <cell r="I1624" t="str">
            <v>None</v>
          </cell>
          <cell r="J1624">
            <v>2</v>
          </cell>
          <cell r="L1624" t="str">
            <v>Forked-Lightning Flame Attack</v>
          </cell>
        </row>
        <row r="1625">
          <cell r="A1625" t="str">
            <v>Inferno-Drinking Stance</v>
          </cell>
          <cell r="B1625" t="str">
            <v>-</v>
          </cell>
          <cell r="C1625" t="str">
            <v>Permanent</v>
          </cell>
          <cell r="D1625" t="str">
            <v>Dissonant</v>
          </cell>
          <cell r="E1625" t="str">
            <v>Permanent</v>
          </cell>
          <cell r="H1625" t="str">
            <v>Sirrush</v>
          </cell>
          <cell r="I1625" t="str">
            <v>None</v>
          </cell>
          <cell r="J1625">
            <v>2</v>
          </cell>
          <cell r="L1625" t="str">
            <v>Firedust-Gathering Practice</v>
          </cell>
        </row>
        <row r="1626">
          <cell r="A1626" t="str">
            <v>Wind-Fire Twister</v>
          </cell>
          <cell r="B1626" t="str">
            <v>5m, 5i, 3a</v>
          </cell>
          <cell r="C1626" t="str">
            <v>Simple</v>
          </cell>
          <cell r="D1626" t="str">
            <v>Dissonant, Perilous</v>
          </cell>
          <cell r="E1626" t="str">
            <v>One Scene</v>
          </cell>
          <cell r="H1626" t="str">
            <v>Sirrush</v>
          </cell>
          <cell r="I1626" t="str">
            <v>None</v>
          </cell>
          <cell r="J1626">
            <v>3</v>
          </cell>
          <cell r="L1626" t="str">
            <v>Devil's Last Gasp, Inferno-Drinking Stance</v>
          </cell>
        </row>
        <row r="1627">
          <cell r="A1627" t="str">
            <v>Gleaming Dagger Descent</v>
          </cell>
          <cell r="B1627" t="str">
            <v>5m</v>
          </cell>
          <cell r="C1627" t="str">
            <v>Supplemental</v>
          </cell>
          <cell r="D1627" t="str">
            <v>Dissonant, Mute, Resonant</v>
          </cell>
          <cell r="E1627" t="str">
            <v>Instant</v>
          </cell>
          <cell r="H1627" t="str">
            <v>Strife's Crucible</v>
          </cell>
          <cell r="I1627" t="str">
            <v>None</v>
          </cell>
          <cell r="J1627">
            <v>1</v>
          </cell>
        </row>
        <row r="1628">
          <cell r="A1628" t="str">
            <v>First Blood Poise</v>
          </cell>
          <cell r="B1628" t="str">
            <v>-</v>
          </cell>
          <cell r="C1628" t="str">
            <v>Permanent</v>
          </cell>
          <cell r="D1628" t="str">
            <v>Resonant</v>
          </cell>
          <cell r="E1628" t="str">
            <v>Permanent</v>
          </cell>
          <cell r="H1628" t="str">
            <v>Strife's Crucible</v>
          </cell>
          <cell r="I1628" t="str">
            <v>None</v>
          </cell>
          <cell r="J1628">
            <v>1</v>
          </cell>
          <cell r="L1628" t="str">
            <v>Gleaming Blade Dissent</v>
          </cell>
        </row>
        <row r="1629">
          <cell r="A1629" t="str">
            <v>Truth In Strife Riposte</v>
          </cell>
          <cell r="B1629" t="str">
            <v>5m</v>
          </cell>
          <cell r="C1629" t="str">
            <v>Reflexive</v>
          </cell>
          <cell r="D1629" t="str">
            <v>Mute, Resonant</v>
          </cell>
          <cell r="E1629" t="str">
            <v>Instant</v>
          </cell>
          <cell r="H1629" t="str">
            <v>Strife's Crucible</v>
          </cell>
          <cell r="I1629" t="str">
            <v>None</v>
          </cell>
          <cell r="J1629">
            <v>2</v>
          </cell>
          <cell r="L1629" t="str">
            <v>First Blood Poise</v>
          </cell>
        </row>
        <row r="1630">
          <cell r="A1630" t="str">
            <v>Shining Duelist's Challenge</v>
          </cell>
          <cell r="B1630" t="str">
            <v>-</v>
          </cell>
          <cell r="C1630" t="str">
            <v>Permanent</v>
          </cell>
          <cell r="D1630" t="str">
            <v>None</v>
          </cell>
          <cell r="E1630" t="str">
            <v>Permanent</v>
          </cell>
          <cell r="H1630" t="str">
            <v>Strife's Crucible</v>
          </cell>
          <cell r="I1630" t="str">
            <v>None</v>
          </cell>
          <cell r="J1630">
            <v>2</v>
          </cell>
          <cell r="L1630" t="str">
            <v>Majestic Radiant Presence, Truth-In-Strife Riposte</v>
          </cell>
        </row>
        <row r="1631">
          <cell r="A1631" t="str">
            <v>Final Blood Sanction</v>
          </cell>
          <cell r="B1631" t="str">
            <v>5m, 1wp</v>
          </cell>
          <cell r="C1631" t="str">
            <v>Reflexive</v>
          </cell>
          <cell r="D1631" t="str">
            <v>Mute, Resonant, Withering-only</v>
          </cell>
          <cell r="E1631" t="str">
            <v>Instant</v>
          </cell>
          <cell r="H1631" t="str">
            <v>Strife's Crucible</v>
          </cell>
          <cell r="I1631" t="str">
            <v>None</v>
          </cell>
          <cell r="J1631">
            <v>3</v>
          </cell>
          <cell r="L1631" t="str">
            <v>Truth in Strife Riposte</v>
          </cell>
        </row>
        <row r="1632">
          <cell r="A1632" t="str">
            <v>Terms of the Spear</v>
          </cell>
          <cell r="B1632" t="str">
            <v>-</v>
          </cell>
          <cell r="C1632" t="str">
            <v>Reflexive</v>
          </cell>
          <cell r="D1632" t="str">
            <v>None</v>
          </cell>
          <cell r="E1632" t="str">
            <v>Instant</v>
          </cell>
          <cell r="H1632" t="str">
            <v>Strife's Crucible</v>
          </cell>
          <cell r="I1632" t="str">
            <v>None</v>
          </cell>
          <cell r="J1632">
            <v>3</v>
          </cell>
          <cell r="L1632" t="str">
            <v>Final Blood Sanction</v>
          </cell>
        </row>
        <row r="1633">
          <cell r="A1633" t="str">
            <v>Burning Faith Arc</v>
          </cell>
          <cell r="B1633" t="str">
            <v>5m, 1a+ from Sunflash</v>
          </cell>
          <cell r="C1633" t="str">
            <v>Supplemental</v>
          </cell>
          <cell r="D1633" t="str">
            <v>Decisive-only, Resonant</v>
          </cell>
          <cell r="E1633" t="str">
            <v>Instant</v>
          </cell>
          <cell r="H1633" t="str">
            <v>Sunflash</v>
          </cell>
          <cell r="I1633" t="str">
            <v>None</v>
          </cell>
          <cell r="J1633">
            <v>1</v>
          </cell>
        </row>
        <row r="1634">
          <cell r="A1634" t="str">
            <v>Blinding Noonday Sun Attack</v>
          </cell>
          <cell r="B1634" t="str">
            <v>3m, 2i, 1a from Sunflash</v>
          </cell>
          <cell r="C1634" t="str">
            <v>Simple</v>
          </cell>
          <cell r="D1634" t="str">
            <v>Decisive-only, resonant</v>
          </cell>
          <cell r="E1634" t="str">
            <v>Instant</v>
          </cell>
          <cell r="H1634" t="str">
            <v>Sunflash</v>
          </cell>
          <cell r="I1634" t="str">
            <v>None</v>
          </cell>
          <cell r="J1634">
            <v>2</v>
          </cell>
          <cell r="L1634" t="str">
            <v>Burning Faith Arc</v>
          </cell>
        </row>
        <row r="1635">
          <cell r="A1635" t="str">
            <v>Horizon-Darkening Dawn</v>
          </cell>
          <cell r="B1635" t="str">
            <v>4m, 2i</v>
          </cell>
          <cell r="C1635" t="str">
            <v>Simple</v>
          </cell>
          <cell r="D1635" t="str">
            <v>Dissonant, Withering-only</v>
          </cell>
          <cell r="E1635" t="str">
            <v>Instant</v>
          </cell>
          <cell r="H1635" t="str">
            <v>Sunflash</v>
          </cell>
          <cell r="I1635" t="str">
            <v>None</v>
          </cell>
          <cell r="J1635">
            <v>2</v>
          </cell>
          <cell r="L1635" t="str">
            <v>Blinding Noonday Sun</v>
          </cell>
        </row>
        <row r="1636">
          <cell r="A1636" t="str">
            <v>Eclipsed Star Feint</v>
          </cell>
          <cell r="B1636" t="str">
            <v>-</v>
          </cell>
          <cell r="C1636" t="str">
            <v>Permanent</v>
          </cell>
          <cell r="D1636" t="str">
            <v>None</v>
          </cell>
          <cell r="E1636" t="str">
            <v>Permanent</v>
          </cell>
          <cell r="H1636" t="str">
            <v>Sunflash</v>
          </cell>
          <cell r="I1636" t="str">
            <v>None</v>
          </cell>
          <cell r="J1636">
            <v>2</v>
          </cell>
          <cell r="L1636" t="str">
            <v>Horizon-Darkening Dawn, Observer-Deceiving Attack</v>
          </cell>
        </row>
        <row r="1637">
          <cell r="A1637" t="str">
            <v>Darkest before Dawn</v>
          </cell>
          <cell r="B1637" t="str">
            <v>-</v>
          </cell>
          <cell r="C1637" t="str">
            <v>Reflexive</v>
          </cell>
          <cell r="D1637" t="str">
            <v>Dissonant</v>
          </cell>
          <cell r="E1637" t="str">
            <v>Instant</v>
          </cell>
          <cell r="H1637" t="str">
            <v>Sunflash</v>
          </cell>
          <cell r="I1637" t="str">
            <v>None</v>
          </cell>
          <cell r="J1637">
            <v>2</v>
          </cell>
          <cell r="L1637" t="str">
            <v>Burning Faith Arc</v>
          </cell>
        </row>
        <row r="1638">
          <cell r="A1638" t="str">
            <v>Whirling Starfall Valley</v>
          </cell>
          <cell r="B1638" t="str">
            <v>-</v>
          </cell>
          <cell r="C1638" t="str">
            <v>Permanent</v>
          </cell>
          <cell r="D1638" t="str">
            <v>None</v>
          </cell>
          <cell r="E1638" t="str">
            <v>Permanent</v>
          </cell>
          <cell r="H1638" t="str">
            <v>Sunflash</v>
          </cell>
          <cell r="I1638" t="str">
            <v>None</v>
          </cell>
          <cell r="J1638">
            <v>2</v>
          </cell>
          <cell r="L1638" t="str">
            <v>Darkest before Dawn, Swarm-Culling Technique</v>
          </cell>
        </row>
        <row r="1639">
          <cell r="A1639" t="str">
            <v>Incandescent Sunfire Ascendancy</v>
          </cell>
          <cell r="B1639" t="str">
            <v>-</v>
          </cell>
          <cell r="C1639" t="str">
            <v>Reflexive</v>
          </cell>
          <cell r="D1639" t="str">
            <v>None</v>
          </cell>
          <cell r="E1639" t="str">
            <v>Instant</v>
          </cell>
          <cell r="H1639" t="str">
            <v>Sunflash</v>
          </cell>
          <cell r="I1639" t="str">
            <v>None</v>
          </cell>
          <cell r="J1639">
            <v>3</v>
          </cell>
          <cell r="L1639" t="str">
            <v>Darkest Before Dawn</v>
          </cell>
        </row>
        <row r="1640">
          <cell r="A1640" t="str">
            <v>Killing Hand of Kiragaru</v>
          </cell>
          <cell r="B1640" t="str">
            <v>-</v>
          </cell>
          <cell r="C1640" t="str">
            <v>Permanent</v>
          </cell>
          <cell r="D1640" t="str">
            <v>None</v>
          </cell>
          <cell r="E1640" t="str">
            <v>Permanent</v>
          </cell>
          <cell r="H1640" t="str">
            <v>Sunflash</v>
          </cell>
          <cell r="I1640" t="str">
            <v>None</v>
          </cell>
          <cell r="J1640">
            <v>3</v>
          </cell>
          <cell r="L1640" t="str">
            <v>Incandescent Sunfire Ascendency, Triple Distance Attack technique</v>
          </cell>
        </row>
        <row r="1641">
          <cell r="A1641" t="str">
            <v>Blazing Sundog Strike</v>
          </cell>
          <cell r="B1641" t="str">
            <v>-</v>
          </cell>
          <cell r="C1641" t="str">
            <v>Permanent</v>
          </cell>
          <cell r="D1641" t="str">
            <v>None</v>
          </cell>
          <cell r="E1641" t="str">
            <v>Permanent</v>
          </cell>
          <cell r="H1641" t="str">
            <v>Sunflash</v>
          </cell>
          <cell r="I1641" t="str">
            <v>None</v>
          </cell>
          <cell r="J1641">
            <v>3</v>
          </cell>
          <cell r="L1641" t="str">
            <v>Fiery Solar Chakram, Killing Hand of Kiragaru</v>
          </cell>
        </row>
        <row r="1642">
          <cell r="A1642" t="str">
            <v>Revolutionary Sun Mandala</v>
          </cell>
          <cell r="B1642" t="str">
            <v>10m, 1wp</v>
          </cell>
          <cell r="C1642" t="str">
            <v>Simple</v>
          </cell>
          <cell r="D1642" t="str">
            <v>None</v>
          </cell>
          <cell r="E1642" t="str">
            <v>Instant</v>
          </cell>
          <cell r="H1642" t="str">
            <v>Sunflash</v>
          </cell>
          <cell r="I1642" t="str">
            <v>None</v>
          </cell>
          <cell r="J1642">
            <v>4</v>
          </cell>
          <cell r="L1642" t="str">
            <v>Blazing Sundog Strike, Eclipsed Star Feint, Whirling Starfall Volley</v>
          </cell>
        </row>
        <row r="1643">
          <cell r="A1643" t="str">
            <v>Humble The Wicked</v>
          </cell>
          <cell r="B1643" t="str">
            <v>3m</v>
          </cell>
          <cell r="C1643" t="str">
            <v>Supplemental</v>
          </cell>
          <cell r="D1643" t="str">
            <v>Uniform, Resonant</v>
          </cell>
          <cell r="E1643" t="str">
            <v>Instant</v>
          </cell>
          <cell r="H1643" t="str">
            <v>Talion</v>
          </cell>
          <cell r="I1643" t="str">
            <v>None</v>
          </cell>
          <cell r="J1643">
            <v>1</v>
          </cell>
        </row>
        <row r="1644">
          <cell r="A1644" t="str">
            <v>Staff of Fury</v>
          </cell>
          <cell r="B1644" t="str">
            <v>-</v>
          </cell>
          <cell r="C1644" t="str">
            <v>Permanent</v>
          </cell>
          <cell r="D1644" t="str">
            <v>Dissonant</v>
          </cell>
          <cell r="E1644" t="str">
            <v>Permanent</v>
          </cell>
          <cell r="H1644" t="str">
            <v>Talion</v>
          </cell>
          <cell r="I1644" t="str">
            <v>None</v>
          </cell>
          <cell r="J1644">
            <v>1</v>
          </cell>
          <cell r="L1644" t="str">
            <v>Humble The Wicked</v>
          </cell>
        </row>
        <row r="1645">
          <cell r="A1645" t="str">
            <v>Path of the Nemesis</v>
          </cell>
          <cell r="B1645" t="str">
            <v>5m</v>
          </cell>
          <cell r="C1645" t="str">
            <v>Simple</v>
          </cell>
          <cell r="D1645" t="str">
            <v>None</v>
          </cell>
          <cell r="E1645" t="str">
            <v>Once Scene</v>
          </cell>
          <cell r="H1645" t="str">
            <v>Talion</v>
          </cell>
          <cell r="I1645" t="str">
            <v>None</v>
          </cell>
          <cell r="J1645">
            <v>2</v>
          </cell>
          <cell r="L1645" t="str">
            <v>Staff of Fury</v>
          </cell>
        </row>
        <row r="1646">
          <cell r="A1646" t="str">
            <v>Contrition-Appraising Stare</v>
          </cell>
          <cell r="B1646" t="str">
            <v>5m</v>
          </cell>
          <cell r="C1646" t="str">
            <v>Reflexive</v>
          </cell>
          <cell r="D1646" t="str">
            <v>Mute</v>
          </cell>
          <cell r="E1646" t="str">
            <v>One Scene</v>
          </cell>
          <cell r="H1646" t="str">
            <v>Talion</v>
          </cell>
          <cell r="I1646" t="str">
            <v>None</v>
          </cell>
          <cell r="J1646">
            <v>2</v>
          </cell>
          <cell r="L1646" t="str">
            <v>Staff of Fury</v>
          </cell>
        </row>
        <row r="1647">
          <cell r="A1647" t="str">
            <v>Way of 10,000 Indignation</v>
          </cell>
          <cell r="B1647" t="str">
            <v>5m</v>
          </cell>
          <cell r="C1647" t="str">
            <v>Reflexive</v>
          </cell>
          <cell r="D1647" t="str">
            <v>Reonnant</v>
          </cell>
          <cell r="E1647" t="str">
            <v>One Scene</v>
          </cell>
          <cell r="H1647" t="str">
            <v>Talion</v>
          </cell>
          <cell r="I1647" t="str">
            <v>None</v>
          </cell>
          <cell r="J1647">
            <v>3</v>
          </cell>
          <cell r="L1647" t="str">
            <v>Staff of Fury</v>
          </cell>
        </row>
        <row r="1648">
          <cell r="A1648" t="str">
            <v>Rise Up, Penitent!</v>
          </cell>
          <cell r="B1648" t="str">
            <v>10m, 1wp</v>
          </cell>
          <cell r="C1648" t="str">
            <v>Reflexive</v>
          </cell>
          <cell r="D1648" t="str">
            <v>Dissonant, Resonant</v>
          </cell>
          <cell r="E1648" t="str">
            <v>Instant</v>
          </cell>
          <cell r="H1648" t="str">
            <v>Talion</v>
          </cell>
          <cell r="I1648" t="str">
            <v>None</v>
          </cell>
          <cell r="J1648">
            <v>3</v>
          </cell>
          <cell r="L1648" t="str">
            <v>Path of the Nemesis, Way of 10,000 Indignation, Contrition-Appraising Stare</v>
          </cell>
        </row>
        <row r="1649">
          <cell r="A1649" t="str">
            <v>Cures of Talion</v>
          </cell>
          <cell r="B1649" t="str">
            <v>5m, 1wp</v>
          </cell>
          <cell r="C1649" t="str">
            <v>Simple</v>
          </cell>
          <cell r="D1649" t="str">
            <v>None</v>
          </cell>
          <cell r="E1649" t="str">
            <v>Instant</v>
          </cell>
          <cell r="H1649" t="str">
            <v>Talion</v>
          </cell>
          <cell r="I1649" t="str">
            <v>None</v>
          </cell>
          <cell r="J1649">
            <v>3</v>
          </cell>
          <cell r="L1649" t="str">
            <v>Rise Up, Penitent!</v>
          </cell>
        </row>
        <row r="1650">
          <cell r="A1650" t="str">
            <v>Subjugating Strike</v>
          </cell>
          <cell r="B1650" t="str">
            <v>3m</v>
          </cell>
          <cell r="C1650" t="str">
            <v>Supplemental</v>
          </cell>
          <cell r="D1650" t="str">
            <v>Resonant, Stackable, uniform</v>
          </cell>
          <cell r="E1650" t="str">
            <v>Instant</v>
          </cell>
          <cell r="H1650" t="str">
            <v>Vainglory</v>
          </cell>
          <cell r="I1650" t="str">
            <v>None</v>
          </cell>
          <cell r="J1650">
            <v>1</v>
          </cell>
        </row>
        <row r="1651">
          <cell r="A1651" t="str">
            <v>Burning Demiurge Halo</v>
          </cell>
          <cell r="B1651" t="str">
            <v>-</v>
          </cell>
          <cell r="C1651" t="str">
            <v>Permanent</v>
          </cell>
          <cell r="D1651" t="str">
            <v>None</v>
          </cell>
          <cell r="E1651" t="str">
            <v>Permanent</v>
          </cell>
          <cell r="H1651" t="str">
            <v>Vainglory</v>
          </cell>
          <cell r="I1651" t="str">
            <v>None</v>
          </cell>
          <cell r="J1651">
            <v>1</v>
          </cell>
          <cell r="L1651" t="str">
            <v>Any one Charm this Evocation enhances</v>
          </cell>
        </row>
        <row r="1652">
          <cell r="A1652" t="str">
            <v>Wounded Enmity's Grace</v>
          </cell>
          <cell r="B1652" t="str">
            <v>3m</v>
          </cell>
          <cell r="C1652" t="str">
            <v>Reflexive</v>
          </cell>
          <cell r="D1652" t="str">
            <v>Decisive-only</v>
          </cell>
          <cell r="E1652" t="str">
            <v>Instant</v>
          </cell>
          <cell r="H1652" t="str">
            <v>Vainglory</v>
          </cell>
          <cell r="I1652" t="str">
            <v>None</v>
          </cell>
          <cell r="J1652">
            <v>2</v>
          </cell>
          <cell r="L1652" t="str">
            <v>Subjugating Strike</v>
          </cell>
        </row>
        <row r="1653">
          <cell r="A1653" t="str">
            <v>COmmanding Solar Corona</v>
          </cell>
          <cell r="B1653" t="str">
            <v>-</v>
          </cell>
          <cell r="C1653" t="str">
            <v>Permanent</v>
          </cell>
          <cell r="D1653" t="str">
            <v>None</v>
          </cell>
          <cell r="E1653" t="str">
            <v>Permanent</v>
          </cell>
          <cell r="H1653" t="str">
            <v>Vainglory</v>
          </cell>
          <cell r="I1653" t="str">
            <v>None</v>
          </cell>
          <cell r="J1653">
            <v>2</v>
          </cell>
          <cell r="L1653" t="str">
            <v>Majestic Radiant Presence</v>
          </cell>
        </row>
        <row r="1654">
          <cell r="A1654" t="str">
            <v>Crowned by Nightmares</v>
          </cell>
          <cell r="B1654" t="str">
            <v>5m, 1wp</v>
          </cell>
          <cell r="C1654" t="str">
            <v>Simple</v>
          </cell>
          <cell r="D1654" t="str">
            <v>Resonant</v>
          </cell>
          <cell r="E1654" t="str">
            <v>One Scene</v>
          </cell>
          <cell r="H1654" t="str">
            <v>Vainglory</v>
          </cell>
          <cell r="I1654" t="str">
            <v>None</v>
          </cell>
          <cell r="J1654">
            <v>3</v>
          </cell>
          <cell r="L1654" t="str">
            <v>Wounded Enmity's Grace</v>
          </cell>
        </row>
        <row r="1655">
          <cell r="A1655" t="str">
            <v>Heart-Fettering Glory</v>
          </cell>
          <cell r="B1655" t="str">
            <v>1m, 1wp</v>
          </cell>
          <cell r="C1655" t="str">
            <v>Simple</v>
          </cell>
          <cell r="D1655" t="str">
            <v>Decisive-only, Psyche</v>
          </cell>
          <cell r="E1655" t="str">
            <v>Instant</v>
          </cell>
          <cell r="H1655" t="str">
            <v>Vainglory</v>
          </cell>
          <cell r="I1655" t="str">
            <v>None</v>
          </cell>
          <cell r="J1655">
            <v>4</v>
          </cell>
          <cell r="L1655" t="str">
            <v>Crowned by Nightmares, Burning Demiurge Halo, COmmanding Solar Corona</v>
          </cell>
        </row>
        <row r="1656">
          <cell r="A1656" t="str">
            <v>Spell-Piercing Strike</v>
          </cell>
          <cell r="B1656" t="str">
            <v>1m, 1wp</v>
          </cell>
          <cell r="C1656" t="str">
            <v>Supplemental</v>
          </cell>
          <cell r="D1656" t="str">
            <v>Dual, Resonant</v>
          </cell>
          <cell r="E1656" t="str">
            <v>Instant</v>
          </cell>
          <cell r="H1656" t="str">
            <v>Zelator</v>
          </cell>
          <cell r="I1656" t="str">
            <v>None</v>
          </cell>
          <cell r="J1656">
            <v>1</v>
          </cell>
        </row>
        <row r="1657">
          <cell r="A1657" t="str">
            <v>Sunstrike Steed</v>
          </cell>
          <cell r="B1657" t="str">
            <v>-</v>
          </cell>
          <cell r="C1657" t="str">
            <v>Permanent</v>
          </cell>
          <cell r="D1657" t="str">
            <v>Dissonant</v>
          </cell>
          <cell r="E1657" t="str">
            <v>Permanent</v>
          </cell>
          <cell r="H1657" t="str">
            <v>Zelator</v>
          </cell>
          <cell r="I1657" t="str">
            <v>None</v>
          </cell>
          <cell r="J1657">
            <v>1</v>
          </cell>
        </row>
        <row r="1658">
          <cell r="A1658" t="str">
            <v>Golden Deviltry Mirror</v>
          </cell>
          <cell r="B1658" t="str">
            <v>5m, 2i</v>
          </cell>
          <cell r="C1658" t="str">
            <v>Reflexive</v>
          </cell>
          <cell r="D1658" t="str">
            <v>Perilous, Resonant</v>
          </cell>
          <cell r="E1658" t="str">
            <v>Instant</v>
          </cell>
          <cell r="H1658" t="str">
            <v>Zelator</v>
          </cell>
          <cell r="I1658" t="str">
            <v>None</v>
          </cell>
          <cell r="J1658">
            <v>2</v>
          </cell>
          <cell r="L1658" t="str">
            <v>Spell-Piercing Strike</v>
          </cell>
        </row>
        <row r="1659">
          <cell r="A1659" t="str">
            <v>Hell-War veterans Benison</v>
          </cell>
          <cell r="B1659" t="str">
            <v>3m, 1wp</v>
          </cell>
          <cell r="C1659" t="str">
            <v>Supplemental</v>
          </cell>
          <cell r="D1659" t="str">
            <v>Resoannt</v>
          </cell>
          <cell r="E1659" t="str">
            <v>One Scene</v>
          </cell>
          <cell r="H1659" t="str">
            <v>Zelator</v>
          </cell>
          <cell r="I1659" t="str">
            <v>None</v>
          </cell>
          <cell r="J1659">
            <v>2</v>
          </cell>
          <cell r="L1659" t="str">
            <v>Spell-Piercing Strike</v>
          </cell>
        </row>
        <row r="1660">
          <cell r="A1660" t="str">
            <v>Goetic Condemnation</v>
          </cell>
          <cell r="B1660" t="str">
            <v>10m, 1wp</v>
          </cell>
          <cell r="C1660" t="str">
            <v>Reflexive</v>
          </cell>
          <cell r="D1660" t="str">
            <v>Decisive-only</v>
          </cell>
          <cell r="E1660" t="str">
            <v>Instant</v>
          </cell>
          <cell r="H1660" t="str">
            <v>Zelator</v>
          </cell>
          <cell r="I1660" t="str">
            <v>None</v>
          </cell>
          <cell r="J1660">
            <v>3</v>
          </cell>
          <cell r="L1660" t="str">
            <v>Golden Deviltry Mirror, hell-War Veteran's Benison</v>
          </cell>
        </row>
        <row r="1661">
          <cell r="A1661" t="str">
            <v>Sorcerer-Cataphract Style</v>
          </cell>
          <cell r="B1661" t="str">
            <v>5m, 1wp</v>
          </cell>
          <cell r="C1661" t="str">
            <v>Reflexive</v>
          </cell>
          <cell r="D1661" t="str">
            <v>Dissonant, Uniform</v>
          </cell>
          <cell r="E1661" t="str">
            <v>Until the SPell has been Shaped</v>
          </cell>
          <cell r="H1661" t="str">
            <v>Zelator</v>
          </cell>
          <cell r="I1661" t="str">
            <v>None</v>
          </cell>
          <cell r="J1661">
            <v>3</v>
          </cell>
          <cell r="L1661" t="str">
            <v>Goetic Condemnation, terrestrial Circle Sorcery</v>
          </cell>
        </row>
        <row r="1662">
          <cell r="A1662" t="str">
            <v>Dawnfire Mantle</v>
          </cell>
          <cell r="B1662" t="str">
            <v>-</v>
          </cell>
          <cell r="C1662" t="str">
            <v>Permanent</v>
          </cell>
          <cell r="D1662" t="str">
            <v>None</v>
          </cell>
          <cell r="E1662" t="str">
            <v>Permanent</v>
          </cell>
          <cell r="H1662" t="str">
            <v>Zelator</v>
          </cell>
          <cell r="I1662" t="str">
            <v>None</v>
          </cell>
          <cell r="J1662">
            <v>3</v>
          </cell>
          <cell r="L1662" t="str">
            <v>Corona of Radiance</v>
          </cell>
        </row>
        <row r="1663">
          <cell r="A1663" t="str">
            <v>Devil-Trouncing Charge</v>
          </cell>
          <cell r="B1663" t="str">
            <v>10m, 1wp</v>
          </cell>
          <cell r="C1663" t="str">
            <v>Simple</v>
          </cell>
          <cell r="D1663" t="str">
            <v>None</v>
          </cell>
          <cell r="E1663" t="str">
            <v>One Scene</v>
          </cell>
          <cell r="H1663" t="str">
            <v>Zelator</v>
          </cell>
          <cell r="I1663" t="str">
            <v>None</v>
          </cell>
          <cell r="J1663">
            <v>3</v>
          </cell>
          <cell r="L1663" t="str">
            <v>Sunstrike Steed, hell-War veteran's Benison, League of Iron Preparation</v>
          </cell>
        </row>
        <row r="1664">
          <cell r="A1664" t="str">
            <v>Breaking the Hex Manse</v>
          </cell>
          <cell r="B1664" t="str">
            <v>15m, 3a, 1wp</v>
          </cell>
          <cell r="C1664" t="str">
            <v>Simple</v>
          </cell>
          <cell r="D1664" t="str">
            <v>None</v>
          </cell>
          <cell r="E1664" t="str">
            <v>Instant</v>
          </cell>
          <cell r="H1664" t="str">
            <v>Zelator</v>
          </cell>
          <cell r="I1664" t="str">
            <v>None</v>
          </cell>
          <cell r="J1664">
            <v>4</v>
          </cell>
          <cell r="L1664" t="str">
            <v>Sunstrike Steed, Sorcerer-Cataphract Style, Dawnfire Mantle</v>
          </cell>
        </row>
        <row r="1665">
          <cell r="A1665" t="str">
            <v>Faceless Warrior Method</v>
          </cell>
          <cell r="B1665" t="str">
            <v>-</v>
          </cell>
          <cell r="C1665" t="str">
            <v>Permanent</v>
          </cell>
          <cell r="D1665" t="str">
            <v>None</v>
          </cell>
          <cell r="E1665" t="str">
            <v>Permanent</v>
          </cell>
          <cell r="H1665" t="str">
            <v>The Forgotten Blade</v>
          </cell>
          <cell r="I1665" t="str">
            <v>None</v>
          </cell>
          <cell r="J1665">
            <v>1</v>
          </cell>
          <cell r="L1665" t="str">
            <v>Easily-Overlooked Presence Method</v>
          </cell>
        </row>
        <row r="1666">
          <cell r="A1666" t="str">
            <v>Elegant Fugue Strike</v>
          </cell>
          <cell r="B1666" t="str">
            <v>3m, 1i</v>
          </cell>
          <cell r="C1666" t="str">
            <v>Supplemental</v>
          </cell>
          <cell r="D1666" t="str">
            <v>Decisive-only, mute, Stackable</v>
          </cell>
          <cell r="E1666" t="str">
            <v>One Scene</v>
          </cell>
          <cell r="H1666" t="str">
            <v>The Forgotten Blade</v>
          </cell>
          <cell r="I1666" t="str">
            <v>None</v>
          </cell>
          <cell r="J1666">
            <v>1</v>
          </cell>
        </row>
        <row r="1667">
          <cell r="A1667" t="str">
            <v>Death of the Past</v>
          </cell>
          <cell r="B1667" t="str">
            <v>4m, 2i</v>
          </cell>
          <cell r="C1667" t="str">
            <v>Reflexive</v>
          </cell>
          <cell r="D1667" t="str">
            <v>Perilous, Mute, Psyche, Withering-only</v>
          </cell>
          <cell r="E1667" t="str">
            <v>One Scene</v>
          </cell>
          <cell r="H1667" t="str">
            <v>The Forgotten Blade</v>
          </cell>
          <cell r="I1667" t="str">
            <v>None</v>
          </cell>
          <cell r="J1667">
            <v>2</v>
          </cell>
          <cell r="L1667" t="str">
            <v>Elegant Fugue Strike</v>
          </cell>
        </row>
        <row r="1668">
          <cell r="A1668" t="str">
            <v>Winds of Lethe</v>
          </cell>
          <cell r="B1668" t="str">
            <v>-</v>
          </cell>
          <cell r="C1668" t="str">
            <v>Permanent</v>
          </cell>
          <cell r="D1668" t="str">
            <v>Decisive-only, Psyche</v>
          </cell>
          <cell r="E1668" t="str">
            <v>Permanent</v>
          </cell>
          <cell r="H1668" t="str">
            <v>The Forgotten Blade</v>
          </cell>
          <cell r="I1668" t="str">
            <v>None</v>
          </cell>
          <cell r="J1668">
            <v>2</v>
          </cell>
          <cell r="L1668" t="str">
            <v>Death of the Past</v>
          </cell>
        </row>
        <row r="1669">
          <cell r="A1669" t="str">
            <v>Technique-Disassociating Strike</v>
          </cell>
          <cell r="B1669" t="str">
            <v>3m, 2i, 1wp</v>
          </cell>
          <cell r="C1669" t="str">
            <v>Reflexive</v>
          </cell>
          <cell r="D1669" t="str">
            <v>Mute, perilous, Psyche, Stackable</v>
          </cell>
          <cell r="E1669" t="str">
            <v>One Scene</v>
          </cell>
          <cell r="H1669" t="str">
            <v>The Forgotten Blade</v>
          </cell>
          <cell r="I1669" t="str">
            <v>None</v>
          </cell>
          <cell r="J1669">
            <v>3</v>
          </cell>
          <cell r="L1669" t="str">
            <v>Death of the Past</v>
          </cell>
        </row>
        <row r="1670">
          <cell r="A1670" t="str">
            <v>Amnestic Desolation</v>
          </cell>
          <cell r="B1670" t="str">
            <v>1m, 1wp</v>
          </cell>
          <cell r="C1670" t="str">
            <v>Simple</v>
          </cell>
          <cell r="D1670" t="str">
            <v>Psyche</v>
          </cell>
          <cell r="E1670" t="str">
            <v>Instant</v>
          </cell>
          <cell r="H1670" t="str">
            <v>The Forgotten Blade</v>
          </cell>
          <cell r="I1670" t="str">
            <v>None</v>
          </cell>
          <cell r="J1670">
            <v>3</v>
          </cell>
          <cell r="L1670" t="str">
            <v>Winds of Lethe, Technique-Disassociating Stroke</v>
          </cell>
        </row>
        <row r="1671">
          <cell r="A1671" t="str">
            <v>To Fall Unmourned</v>
          </cell>
          <cell r="B1671" t="str">
            <v>1m, 1wp</v>
          </cell>
          <cell r="C1671" t="str">
            <v>Reflexive</v>
          </cell>
          <cell r="D1671" t="str">
            <v>Decisive-only, Psyche</v>
          </cell>
          <cell r="E1671" t="str">
            <v>Instant</v>
          </cell>
          <cell r="H1671" t="str">
            <v>The Forgotten Blade</v>
          </cell>
          <cell r="I1671" t="str">
            <v>None</v>
          </cell>
          <cell r="J1671">
            <v>4</v>
          </cell>
          <cell r="L1671" t="str">
            <v>Amnestic Desolation</v>
          </cell>
        </row>
        <row r="1672">
          <cell r="A1672" t="str">
            <v>Lacunar Mantle</v>
          </cell>
          <cell r="B1672" t="str">
            <v>-</v>
          </cell>
          <cell r="C1672" t="str">
            <v>Permanent</v>
          </cell>
          <cell r="D1672" t="str">
            <v>None</v>
          </cell>
          <cell r="E1672" t="str">
            <v>Permanent</v>
          </cell>
          <cell r="H1672" t="str">
            <v>The Forgotten Blade</v>
          </cell>
          <cell r="I1672" t="str">
            <v>None</v>
          </cell>
          <cell r="J1672">
            <v>4</v>
          </cell>
          <cell r="L1672" t="str">
            <v>Faceless Warrior Method, ELegant Fugue Strike, Mental invisibility Technique</v>
          </cell>
        </row>
        <row r="1673">
          <cell r="A1673" t="str">
            <v>Amnesia's Razor</v>
          </cell>
          <cell r="B1673" t="str">
            <v>10m, 1wp</v>
          </cell>
          <cell r="C1673" t="str">
            <v>Reflexive</v>
          </cell>
          <cell r="D1673" t="str">
            <v>Dual, Mute, Psyche</v>
          </cell>
          <cell r="E1673" t="str">
            <v>One Scene</v>
          </cell>
          <cell r="H1673" t="str">
            <v>The Forgotten Blade</v>
          </cell>
          <cell r="I1673" t="str">
            <v>None</v>
          </cell>
          <cell r="J1673">
            <v>5</v>
          </cell>
          <cell r="L1673" t="str">
            <v>To Fall Unmourned, Lacunar Mantle</v>
          </cell>
        </row>
        <row r="1674">
          <cell r="A1674" t="str">
            <v>Stone-Sinew Offensive</v>
          </cell>
          <cell r="B1674" t="str">
            <v>4m</v>
          </cell>
          <cell r="C1674" t="str">
            <v>Supplemental</v>
          </cell>
          <cell r="D1674" t="str">
            <v>Resonant,  Stackable, Withering-only</v>
          </cell>
          <cell r="E1674" t="str">
            <v>Instant</v>
          </cell>
          <cell r="H1674" t="str">
            <v>Gorgon</v>
          </cell>
          <cell r="I1674" t="str">
            <v>None</v>
          </cell>
          <cell r="J1674">
            <v>1</v>
          </cell>
        </row>
        <row r="1675">
          <cell r="A1675" t="str">
            <v>Shackles of Lassitude</v>
          </cell>
          <cell r="B1675" t="str">
            <v>4m</v>
          </cell>
          <cell r="C1675" t="str">
            <v>Reflexive</v>
          </cell>
          <cell r="D1675" t="str">
            <v>None</v>
          </cell>
          <cell r="E1675" t="str">
            <v>Instant</v>
          </cell>
          <cell r="H1675" t="str">
            <v>Gorgon</v>
          </cell>
          <cell r="I1675" t="str">
            <v>None</v>
          </cell>
          <cell r="J1675">
            <v>2</v>
          </cell>
          <cell r="L1675" t="str">
            <v>Stone-Sinew Offensive</v>
          </cell>
        </row>
        <row r="1676">
          <cell r="A1676" t="str">
            <v>Granite-Venom Strike</v>
          </cell>
          <cell r="B1676" t="str">
            <v>4m, 1wp</v>
          </cell>
          <cell r="C1676" t="str">
            <v>Simple</v>
          </cell>
          <cell r="D1676" t="str">
            <v>Decisive-only, Dissonant</v>
          </cell>
          <cell r="E1676" t="str">
            <v>Instant</v>
          </cell>
          <cell r="H1676" t="str">
            <v>Gorgon</v>
          </cell>
          <cell r="I1676" t="str">
            <v>None</v>
          </cell>
          <cell r="J1676">
            <v>2</v>
          </cell>
          <cell r="L1676" t="str">
            <v>Stone-Sinew Offensive</v>
          </cell>
        </row>
        <row r="1677">
          <cell r="A1677" t="str">
            <v>Life-Devouring Hellion Blade</v>
          </cell>
          <cell r="B1677" t="str">
            <v>3m</v>
          </cell>
          <cell r="C1677" t="str">
            <v>Supplemental</v>
          </cell>
          <cell r="D1677" t="str">
            <v>Decisive-only, Resonant</v>
          </cell>
          <cell r="E1677" t="str">
            <v>Instant</v>
          </cell>
          <cell r="H1677" t="str">
            <v>Gorgon</v>
          </cell>
          <cell r="I1677" t="str">
            <v>None</v>
          </cell>
          <cell r="J1677">
            <v>2</v>
          </cell>
          <cell r="L1677" t="str">
            <v>granite-Venom Strike</v>
          </cell>
        </row>
        <row r="1678">
          <cell r="A1678" t="str">
            <v>Ever-Hungry Devil Sword</v>
          </cell>
          <cell r="B1678" t="str">
            <v>1m</v>
          </cell>
          <cell r="C1678" t="str">
            <v>Reflexive</v>
          </cell>
          <cell r="D1678" t="str">
            <v>Decisive-only</v>
          </cell>
          <cell r="E1678" t="str">
            <v>Instant</v>
          </cell>
          <cell r="H1678" t="str">
            <v>Gorgon</v>
          </cell>
          <cell r="I1678" t="str">
            <v>None</v>
          </cell>
          <cell r="J1678">
            <v>3</v>
          </cell>
          <cell r="L1678" t="str">
            <v>Life-Devouring Hellion Blade</v>
          </cell>
        </row>
        <row r="1679">
          <cell r="A1679" t="str">
            <v>Baleful gaze: The Dead Eye Opens</v>
          </cell>
          <cell r="B1679" t="str">
            <v>6m, 1wp</v>
          </cell>
          <cell r="C1679" t="str">
            <v>Simple</v>
          </cell>
          <cell r="D1679" t="str">
            <v>Dissonant, Psyche, Resonant</v>
          </cell>
          <cell r="E1679" t="str">
            <v>Until Next Turn</v>
          </cell>
          <cell r="H1679" t="str">
            <v>Gorgon</v>
          </cell>
          <cell r="I1679" t="str">
            <v>None</v>
          </cell>
          <cell r="J1679">
            <v>3</v>
          </cell>
          <cell r="L1679" t="str">
            <v>Ever-Hungry Devil Sword, Shackles of Lassitude</v>
          </cell>
        </row>
        <row r="1680">
          <cell r="A1680" t="str">
            <v>Baleful gaze: Unblinking Eye of Nightmare</v>
          </cell>
          <cell r="B1680" t="str">
            <v>1wp</v>
          </cell>
          <cell r="C1680" t="str">
            <v>Reflexive</v>
          </cell>
          <cell r="D1680" t="str">
            <v>Psyche, Resonant</v>
          </cell>
          <cell r="E1680" t="str">
            <v>One Scene</v>
          </cell>
          <cell r="H1680" t="str">
            <v>Gorgon</v>
          </cell>
          <cell r="I1680" t="str">
            <v>None</v>
          </cell>
          <cell r="J1680">
            <v>4</v>
          </cell>
          <cell r="L1680" t="str">
            <v>Baleful Gaze: The Dead Eye Opens</v>
          </cell>
        </row>
        <row r="1681">
          <cell r="A1681" t="str">
            <v>Baleful Gaze: Apocalypse in Onyx</v>
          </cell>
          <cell r="B1681" t="str">
            <v>5m, 3a</v>
          </cell>
          <cell r="C1681" t="str">
            <v>Simple</v>
          </cell>
          <cell r="D1681" t="str">
            <v>Resoant</v>
          </cell>
          <cell r="E1681" t="str">
            <v>One Scene</v>
          </cell>
          <cell r="H1681" t="str">
            <v>Gorgon</v>
          </cell>
          <cell r="I1681" t="str">
            <v>None</v>
          </cell>
          <cell r="J1681">
            <v>5</v>
          </cell>
          <cell r="L1681" t="str">
            <v>Baleful Gaze: Unblinking Eye of Nightmare</v>
          </cell>
        </row>
        <row r="1682">
          <cell r="A1682" t="str">
            <v>Soul-Drinking Hunger</v>
          </cell>
          <cell r="B1682" t="str">
            <v>5m, 1hl</v>
          </cell>
          <cell r="C1682" t="str">
            <v>Reflexive</v>
          </cell>
          <cell r="D1682" t="str">
            <v>Dissonant, Dual</v>
          </cell>
          <cell r="E1682" t="str">
            <v>One Scene</v>
          </cell>
          <cell r="H1682" t="str">
            <v>Soulfarer</v>
          </cell>
          <cell r="I1682" t="str">
            <v>None</v>
          </cell>
          <cell r="J1682">
            <v>1</v>
          </cell>
        </row>
        <row r="1683">
          <cell r="A1683" t="str">
            <v>Blood-Stained Secrets Initiation</v>
          </cell>
          <cell r="B1683" t="str">
            <v>-</v>
          </cell>
          <cell r="C1683" t="str">
            <v>Permanet</v>
          </cell>
          <cell r="D1683" t="str">
            <v>Resonant</v>
          </cell>
          <cell r="E1683" t="str">
            <v>Permaent</v>
          </cell>
          <cell r="H1683" t="str">
            <v>Soulfarer</v>
          </cell>
          <cell r="I1683" t="str">
            <v>None</v>
          </cell>
          <cell r="J1683">
            <v>1</v>
          </cell>
          <cell r="L1683" t="str">
            <v>Soul-Drinking Hunger, terrestrial Circle Sorcery</v>
          </cell>
        </row>
        <row r="1684">
          <cell r="A1684" t="str">
            <v>Sorcerer's Reaving Strike</v>
          </cell>
          <cell r="B1684" t="str">
            <v>4m</v>
          </cell>
          <cell r="C1684" t="str">
            <v>Reflexive</v>
          </cell>
          <cell r="D1684" t="str">
            <v>Dissonant, Resonance, Uniform</v>
          </cell>
          <cell r="E1684" t="str">
            <v>Instant</v>
          </cell>
          <cell r="H1684" t="str">
            <v>Soulfarer</v>
          </cell>
          <cell r="I1684" t="str">
            <v>None</v>
          </cell>
          <cell r="J1684">
            <v>1</v>
          </cell>
          <cell r="L1684" t="str">
            <v>Blood-Stained Secrets Initiation</v>
          </cell>
        </row>
        <row r="1685">
          <cell r="A1685" t="str">
            <v>Soul-Devouring Axe</v>
          </cell>
          <cell r="B1685" t="str">
            <v>-</v>
          </cell>
          <cell r="C1685" t="str">
            <v>Permanent</v>
          </cell>
          <cell r="D1685" t="str">
            <v>None</v>
          </cell>
          <cell r="E1685" t="str">
            <v>Permanent</v>
          </cell>
          <cell r="H1685" t="str">
            <v>Soulfarer</v>
          </cell>
          <cell r="I1685" t="str">
            <v>None</v>
          </cell>
          <cell r="J1685">
            <v>1</v>
          </cell>
          <cell r="L1685" t="str">
            <v>Ghost-Eating technique, Sorcerer's Reaving Strike</v>
          </cell>
        </row>
        <row r="1686">
          <cell r="A1686" t="str">
            <v>Pain-Eating Empowerment</v>
          </cell>
          <cell r="B1686" t="str">
            <v>5m, 1wp</v>
          </cell>
          <cell r="C1686" t="str">
            <v>Supplemental</v>
          </cell>
          <cell r="D1686" t="str">
            <v>Decisive-only, Resonant</v>
          </cell>
          <cell r="E1686" t="str">
            <v>Instant</v>
          </cell>
          <cell r="H1686" t="str">
            <v>Soulfarer</v>
          </cell>
          <cell r="I1686" t="str">
            <v>None</v>
          </cell>
          <cell r="J1686">
            <v>2</v>
          </cell>
          <cell r="L1686" t="str">
            <v>Soul-Drinking Hunger</v>
          </cell>
        </row>
        <row r="1687">
          <cell r="A1687" t="str">
            <v>Soul Reaper Enlightenment</v>
          </cell>
          <cell r="B1687" t="str">
            <v>-</v>
          </cell>
          <cell r="C1687" t="str">
            <v>Permanent</v>
          </cell>
          <cell r="D1687" t="str">
            <v>Resonant</v>
          </cell>
          <cell r="E1687" t="str">
            <v>Permanent</v>
          </cell>
          <cell r="H1687" t="str">
            <v>Soulfarer</v>
          </cell>
          <cell r="I1687" t="str">
            <v>None</v>
          </cell>
          <cell r="J1687">
            <v>3</v>
          </cell>
          <cell r="L1687" t="str">
            <v>Blood-Stained Secrets Initiation, Celestial Circle Sorcery</v>
          </cell>
        </row>
        <row r="1688">
          <cell r="A1688" t="str">
            <v>Agony Mandala Meditation</v>
          </cell>
          <cell r="B1688" t="str">
            <v>3m, 3i, 1wp</v>
          </cell>
          <cell r="C1688" t="str">
            <v>Reflexive</v>
          </cell>
          <cell r="D1688" t="str">
            <v>Perilous, Resonant</v>
          </cell>
          <cell r="E1688" t="str">
            <v>Instant</v>
          </cell>
          <cell r="H1688" t="str">
            <v>Soulfarer</v>
          </cell>
          <cell r="I1688" t="str">
            <v>None</v>
          </cell>
          <cell r="J1688">
            <v>4</v>
          </cell>
          <cell r="L1688" t="str">
            <v>Pain-Eating Empowerment, Sorcerer's Reaving Strike, SOul Reaper Meditation</v>
          </cell>
        </row>
        <row r="1689">
          <cell r="A1689" t="str">
            <v>Void Rite Awakening</v>
          </cell>
          <cell r="B1689" t="str">
            <v>-</v>
          </cell>
          <cell r="C1689" t="str">
            <v>Permanent</v>
          </cell>
          <cell r="D1689" t="str">
            <v>None</v>
          </cell>
          <cell r="E1689" t="str">
            <v>Permanent</v>
          </cell>
          <cell r="H1689" t="str">
            <v>Soulfarer</v>
          </cell>
          <cell r="I1689" t="str">
            <v>None</v>
          </cell>
          <cell r="J1689">
            <v>5</v>
          </cell>
          <cell r="L1689" t="str">
            <v>Agony Mandala Meditation, SOlar Circle Sorcery</v>
          </cell>
        </row>
        <row r="1690">
          <cell r="A1690" t="str">
            <v>Fulminating Edge Flash</v>
          </cell>
          <cell r="B1690" t="str">
            <v>2m, 1wp</v>
          </cell>
          <cell r="C1690" t="str">
            <v>Simple</v>
          </cell>
          <cell r="D1690" t="str">
            <v>Resonant, Withering-only</v>
          </cell>
          <cell r="E1690" t="str">
            <v>Instant</v>
          </cell>
          <cell r="H1690" t="str">
            <v>Stormcaller</v>
          </cell>
          <cell r="I1690" t="str">
            <v>None</v>
          </cell>
          <cell r="J1690">
            <v>1</v>
          </cell>
        </row>
        <row r="1691">
          <cell r="A1691" t="str">
            <v>Storm Binding: Lightning CLeaves the Heavens</v>
          </cell>
          <cell r="B1691" t="str">
            <v>7m, 3i, 1wp</v>
          </cell>
          <cell r="C1691" t="str">
            <v>Simple</v>
          </cell>
          <cell r="D1691" t="str">
            <v>Decisive-only, Resonant</v>
          </cell>
          <cell r="E1691" t="str">
            <v>Instant</v>
          </cell>
          <cell r="H1691" t="str">
            <v>Stormcaller</v>
          </cell>
          <cell r="I1691" t="str">
            <v>None</v>
          </cell>
          <cell r="J1691">
            <v>2</v>
          </cell>
          <cell r="L1691" t="str">
            <v>Fulminating Edge Flash</v>
          </cell>
        </row>
        <row r="1692">
          <cell r="A1692" t="str">
            <v>Sleeping Devil, Awake!</v>
          </cell>
          <cell r="B1692" t="str">
            <v>5m</v>
          </cell>
          <cell r="C1692" t="str">
            <v>Supplemental</v>
          </cell>
          <cell r="D1692" t="str">
            <v>Decisive-only</v>
          </cell>
          <cell r="E1692" t="str">
            <v>Instant</v>
          </cell>
          <cell r="H1692" t="str">
            <v>Stormcaller</v>
          </cell>
          <cell r="I1692" t="str">
            <v>None</v>
          </cell>
          <cell r="J1692">
            <v>3</v>
          </cell>
          <cell r="L1692" t="str">
            <v>Storm binding: Lightning Cleaves the Heavens</v>
          </cell>
        </row>
        <row r="1693">
          <cell r="A1693" t="str">
            <v>Divine Tempest Blade</v>
          </cell>
          <cell r="B1693" t="str">
            <v>-</v>
          </cell>
          <cell r="C1693" t="str">
            <v>Permanent</v>
          </cell>
          <cell r="D1693" t="str">
            <v>None</v>
          </cell>
          <cell r="E1693" t="str">
            <v>Permanent</v>
          </cell>
          <cell r="H1693" t="str">
            <v>Stormcaller</v>
          </cell>
          <cell r="I1693" t="str">
            <v>None</v>
          </cell>
          <cell r="J1693">
            <v>3</v>
          </cell>
          <cell r="L1693" t="str">
            <v>Hungry Tiger Technique, Sleeping Devil, Wake!</v>
          </cell>
        </row>
        <row r="1694">
          <cell r="A1694" t="str">
            <v>Storm Binding: Falling Sky Strike</v>
          </cell>
          <cell r="B1694" t="str">
            <v>10m, 5i, 1wp</v>
          </cell>
          <cell r="C1694" t="str">
            <v>Simple</v>
          </cell>
          <cell r="D1694" t="str">
            <v>Decisive-only</v>
          </cell>
          <cell r="E1694" t="str">
            <v>Instant</v>
          </cell>
          <cell r="H1694" t="str">
            <v>Stormcaller</v>
          </cell>
          <cell r="I1694" t="str">
            <v>None</v>
          </cell>
          <cell r="J1694">
            <v>4</v>
          </cell>
          <cell r="L1694" t="str">
            <v>Divine Tempest Blade</v>
          </cell>
        </row>
        <row r="1695">
          <cell r="A1695" t="str">
            <v>Storm Binding: Tempest of 10,000 Hells</v>
          </cell>
          <cell r="B1695" t="str">
            <v>25m, 1wp</v>
          </cell>
          <cell r="C1695" t="str">
            <v>Simple</v>
          </cell>
          <cell r="D1695" t="str">
            <v>None</v>
          </cell>
          <cell r="E1695" t="str">
            <v>Instant</v>
          </cell>
          <cell r="H1695" t="str">
            <v>Stormcaller</v>
          </cell>
          <cell r="I1695" t="str">
            <v>None</v>
          </cell>
          <cell r="J1695">
            <v>5</v>
          </cell>
          <cell r="L1695" t="str">
            <v>Storm Binding: Falling Sky Strike</v>
          </cell>
        </row>
        <row r="1696">
          <cell r="A1696" t="str">
            <v>Austere Ambassadorial Mien</v>
          </cell>
          <cell r="B1696" t="str">
            <v>3m, 1wp</v>
          </cell>
          <cell r="C1696" t="str">
            <v>Reflexive</v>
          </cell>
          <cell r="D1696" t="str">
            <v>Dissonant, Resonant</v>
          </cell>
          <cell r="E1696" t="str">
            <v>One Scene</v>
          </cell>
          <cell r="H1696" t="str">
            <v>Baldaquin</v>
          </cell>
          <cell r="I1696" t="str">
            <v>None</v>
          </cell>
          <cell r="J1696">
            <v>1</v>
          </cell>
        </row>
        <row r="1697">
          <cell r="A1697" t="str">
            <v>Upright Nautical Envoy</v>
          </cell>
          <cell r="B1697" t="str">
            <v>-</v>
          </cell>
          <cell r="C1697" t="str">
            <v>Permanent</v>
          </cell>
          <cell r="D1697" t="str">
            <v>None</v>
          </cell>
          <cell r="E1697" t="str">
            <v>Permanent</v>
          </cell>
          <cell r="H1697" t="str">
            <v>Baldaquin</v>
          </cell>
          <cell r="I1697" t="str">
            <v>None</v>
          </cell>
          <cell r="J1697">
            <v>1</v>
          </cell>
          <cell r="L1697" t="str">
            <v>Any one Charm this Evocation augments</v>
          </cell>
        </row>
        <row r="1698">
          <cell r="A1698" t="str">
            <v>Faultless Emissary Method</v>
          </cell>
          <cell r="B1698" t="str">
            <v>3m</v>
          </cell>
          <cell r="C1698" t="str">
            <v>Reflexive</v>
          </cell>
          <cell r="D1698" t="str">
            <v>None</v>
          </cell>
          <cell r="E1698" t="str">
            <v>Instant</v>
          </cell>
          <cell r="H1698" t="str">
            <v>Baldaquin</v>
          </cell>
          <cell r="I1698" t="str">
            <v>None</v>
          </cell>
          <cell r="J1698">
            <v>1</v>
          </cell>
          <cell r="L1698" t="str">
            <v>Austere Ambassadorial Mien</v>
          </cell>
        </row>
        <row r="1699">
          <cell r="A1699" t="str">
            <v>Iron Compass Soul</v>
          </cell>
          <cell r="B1699" t="str">
            <v>-</v>
          </cell>
          <cell r="C1699" t="str">
            <v>Permanent</v>
          </cell>
          <cell r="D1699" t="str">
            <v>None</v>
          </cell>
          <cell r="E1699" t="str">
            <v>Permanent</v>
          </cell>
          <cell r="H1699" t="str">
            <v>Baldaquin</v>
          </cell>
          <cell r="I1699" t="str">
            <v>None</v>
          </cell>
          <cell r="J1699">
            <v>2</v>
          </cell>
          <cell r="L1699" t="str">
            <v>Austere Ambassadorial Mien</v>
          </cell>
        </row>
        <row r="1700">
          <cell r="A1700" t="str">
            <v>Part the Winds of Chaos</v>
          </cell>
          <cell r="B1700" t="str">
            <v>-</v>
          </cell>
          <cell r="C1700" t="str">
            <v>Permanent</v>
          </cell>
          <cell r="D1700" t="str">
            <v>None</v>
          </cell>
          <cell r="E1700" t="str">
            <v>Permanent</v>
          </cell>
          <cell r="H1700" t="str">
            <v>Baldaquin</v>
          </cell>
          <cell r="I1700" t="str">
            <v>None</v>
          </cell>
          <cell r="J1700">
            <v>2</v>
          </cell>
          <cell r="L1700" t="str">
            <v>Iron-Compass Soul, anyone Charm this Evocation augment</v>
          </cell>
        </row>
        <row r="1701">
          <cell r="A1701" t="str">
            <v>Golden negotiator's Voice</v>
          </cell>
          <cell r="B1701" t="str">
            <v>-</v>
          </cell>
          <cell r="C1701" t="str">
            <v>Permanent</v>
          </cell>
          <cell r="D1701" t="str">
            <v>None</v>
          </cell>
          <cell r="E1701" t="str">
            <v>Permanent</v>
          </cell>
          <cell r="H1701" t="str">
            <v>Baldaquin</v>
          </cell>
          <cell r="I1701" t="str">
            <v>None</v>
          </cell>
          <cell r="J1701">
            <v>2</v>
          </cell>
          <cell r="L1701" t="str">
            <v>Austere Ambassadorial Mien, any one CHarm this Evocation augments</v>
          </cell>
        </row>
        <row r="1702">
          <cell r="A1702" t="str">
            <v>Celestial Safe-Passage Compact</v>
          </cell>
          <cell r="B1702" t="str">
            <v>30m, 2wp</v>
          </cell>
          <cell r="C1702" t="str">
            <v>Simple</v>
          </cell>
          <cell r="D1702" t="str">
            <v>None</v>
          </cell>
          <cell r="E1702" t="str">
            <v>Instant</v>
          </cell>
          <cell r="H1702" t="str">
            <v>Baldaquin</v>
          </cell>
          <cell r="I1702" t="str">
            <v>None</v>
          </cell>
          <cell r="J1702">
            <v>3</v>
          </cell>
          <cell r="L1702" t="str">
            <v>Faultless Emissary Method, Golden negotiator's Voice</v>
          </cell>
        </row>
        <row r="1703">
          <cell r="A1703" t="str">
            <v>Heart-Forged Aegis</v>
          </cell>
          <cell r="B1703" t="str">
            <v>5m, 1i</v>
          </cell>
          <cell r="C1703" t="str">
            <v>Reflexive</v>
          </cell>
          <cell r="D1703" t="str">
            <v>Perilous, Resonant</v>
          </cell>
          <cell r="E1703" t="str">
            <v>Until Next Turn</v>
          </cell>
          <cell r="H1703" t="str">
            <v>Heartsbalm</v>
          </cell>
          <cell r="I1703" t="str">
            <v>None</v>
          </cell>
          <cell r="J1703">
            <v>1</v>
          </cell>
        </row>
        <row r="1704">
          <cell r="A1704" t="str">
            <v>Furious Guardian Reprisal</v>
          </cell>
          <cell r="B1704" t="str">
            <v>-</v>
          </cell>
          <cell r="C1704" t="str">
            <v>Peranent</v>
          </cell>
          <cell r="D1704" t="str">
            <v>None</v>
          </cell>
          <cell r="E1704" t="str">
            <v>Permanent</v>
          </cell>
          <cell r="H1704" t="str">
            <v>Heartsbalm</v>
          </cell>
          <cell r="I1704" t="str">
            <v>None</v>
          </cell>
          <cell r="J1704">
            <v>1</v>
          </cell>
          <cell r="L1704" t="str">
            <v>Essence-Gathering Temper, Heart-FOrged Aegis</v>
          </cell>
        </row>
        <row r="1705">
          <cell r="A1705" t="str">
            <v>Indomitable Guardian Ardor</v>
          </cell>
          <cell r="B1705" t="str">
            <v>1m, 1wp</v>
          </cell>
          <cell r="C1705" t="str">
            <v>Reflexive</v>
          </cell>
          <cell r="D1705" t="str">
            <v>Dissoannt</v>
          </cell>
          <cell r="E1705" t="str">
            <v>One Scene</v>
          </cell>
          <cell r="H1705" t="str">
            <v>Heartsbalm</v>
          </cell>
          <cell r="I1705" t="str">
            <v>None</v>
          </cell>
          <cell r="J1705">
            <v>2</v>
          </cell>
          <cell r="L1705" t="str">
            <v>Heart-FOrged Aegis</v>
          </cell>
        </row>
        <row r="1706">
          <cell r="A1706" t="str">
            <v>Orichalcum Hero's Heart</v>
          </cell>
          <cell r="B1706" t="str">
            <v>3m, 3i, 1wp</v>
          </cell>
          <cell r="C1706" t="str">
            <v>Reflexive</v>
          </cell>
          <cell r="D1706" t="str">
            <v>Decisive-only, Resonant,</v>
          </cell>
          <cell r="E1706" t="str">
            <v>Instant</v>
          </cell>
          <cell r="H1706" t="str">
            <v>Heartsbalm</v>
          </cell>
          <cell r="I1706" t="str">
            <v>None</v>
          </cell>
          <cell r="J1706">
            <v>3</v>
          </cell>
          <cell r="L1706" t="str">
            <v>Indomitable Guardian Ardor</v>
          </cell>
        </row>
        <row r="1707">
          <cell r="A1707" t="str">
            <v>All-COnquering Love</v>
          </cell>
          <cell r="B1707" t="str">
            <v>-</v>
          </cell>
          <cell r="C1707" t="str">
            <v>Permanent</v>
          </cell>
          <cell r="D1707" t="str">
            <v>Nne</v>
          </cell>
          <cell r="E1707" t="str">
            <v>Permanent</v>
          </cell>
          <cell r="H1707" t="str">
            <v>Heartsbalm</v>
          </cell>
          <cell r="I1707" t="str">
            <v>None</v>
          </cell>
          <cell r="J1707">
            <v>3</v>
          </cell>
          <cell r="L1707" t="str">
            <v>Orichalcum hero's Heart</v>
          </cell>
        </row>
        <row r="1708">
          <cell r="A1708" t="str">
            <v>Trust Beyond DOubt</v>
          </cell>
          <cell r="B1708" t="str">
            <v>-</v>
          </cell>
          <cell r="C1708" t="str">
            <v>Permanent</v>
          </cell>
          <cell r="D1708" t="str">
            <v>None</v>
          </cell>
          <cell r="E1708" t="str">
            <v>Permanent</v>
          </cell>
          <cell r="H1708" t="str">
            <v>Heartsbalm</v>
          </cell>
          <cell r="I1708" t="str">
            <v>None</v>
          </cell>
          <cell r="J1708">
            <v>3</v>
          </cell>
          <cell r="L1708" t="str">
            <v>Orichalcum Hero's Heart, Transcendent Hero's Meditation</v>
          </cell>
        </row>
        <row r="1709">
          <cell r="A1709" t="str">
            <v>Hazy Mirage Edge</v>
          </cell>
          <cell r="B1709" t="str">
            <v>3m, 2i</v>
          </cell>
          <cell r="C1709" t="str">
            <v>Reflexive</v>
          </cell>
          <cell r="D1709" t="str">
            <v>Perilous</v>
          </cell>
          <cell r="E1709" t="str">
            <v>Instant</v>
          </cell>
          <cell r="H1709" t="str">
            <v>Kaijin</v>
          </cell>
          <cell r="I1709" t="str">
            <v>None</v>
          </cell>
          <cell r="J1709">
            <v>1</v>
          </cell>
        </row>
        <row r="1710">
          <cell r="A1710" t="str">
            <v>Flying Phantom Leap</v>
          </cell>
          <cell r="B1710" t="str">
            <v>-</v>
          </cell>
          <cell r="C1710" t="str">
            <v>Permanent</v>
          </cell>
          <cell r="D1710" t="str">
            <v>None</v>
          </cell>
          <cell r="E1710" t="str">
            <v>Permanent</v>
          </cell>
          <cell r="H1710" t="str">
            <v>Kaijin</v>
          </cell>
          <cell r="I1710" t="str">
            <v>None</v>
          </cell>
          <cell r="J1710">
            <v>1</v>
          </cell>
          <cell r="L1710" t="str">
            <v>Hazy Mirage Edge, Leaping Dodge Technique</v>
          </cell>
        </row>
        <row r="1711">
          <cell r="A1711" t="str">
            <v>Silver-Tongued Blasphemies</v>
          </cell>
          <cell r="B1711" t="str">
            <v>-</v>
          </cell>
          <cell r="C1711" t="str">
            <v>Permanent</v>
          </cell>
          <cell r="D1711" t="str">
            <v>None</v>
          </cell>
          <cell r="E1711" t="str">
            <v>Permanent</v>
          </cell>
          <cell r="H1711" t="str">
            <v>Kaijin</v>
          </cell>
          <cell r="I1711" t="str">
            <v>None</v>
          </cell>
          <cell r="J1711">
            <v>1</v>
          </cell>
          <cell r="L1711" t="str">
            <v>Ancient Tongue Understanding, Hazy Mirage Edge</v>
          </cell>
        </row>
        <row r="1712">
          <cell r="A1712" t="str">
            <v>Immanent Mantle of Divinity</v>
          </cell>
          <cell r="B1712" t="str">
            <v>3m</v>
          </cell>
          <cell r="C1712" t="str">
            <v>Supplemental</v>
          </cell>
          <cell r="D1712" t="str">
            <v>Dissonant, Resonant</v>
          </cell>
          <cell r="E1712" t="str">
            <v>Instant</v>
          </cell>
          <cell r="H1712" t="str">
            <v>Kaijin</v>
          </cell>
          <cell r="I1712" t="str">
            <v>None</v>
          </cell>
          <cell r="J1712">
            <v>2</v>
          </cell>
          <cell r="L1712" t="str">
            <v>Hazy Mirage Edge</v>
          </cell>
        </row>
        <row r="1713">
          <cell r="A1713" t="str">
            <v>Fateful Shift Evasion</v>
          </cell>
          <cell r="B1713" t="str">
            <v>5m, 1wp</v>
          </cell>
          <cell r="C1713" t="str">
            <v>Reflexive</v>
          </cell>
          <cell r="D1713" t="str">
            <v>Clash, Dissonant, Resonant</v>
          </cell>
          <cell r="E1713" t="str">
            <v>Instant</v>
          </cell>
          <cell r="H1713" t="str">
            <v>Kaijin</v>
          </cell>
          <cell r="I1713" t="str">
            <v>None</v>
          </cell>
          <cell r="J1713">
            <v>3</v>
          </cell>
          <cell r="L1713" t="str">
            <v>Immanent Mantle of Divinity</v>
          </cell>
        </row>
        <row r="1714">
          <cell r="A1714" t="str">
            <v>Donning the Ethereal Form</v>
          </cell>
          <cell r="B1714" t="str">
            <v>10m, 1wp</v>
          </cell>
          <cell r="C1714" t="str">
            <v>Simple</v>
          </cell>
          <cell r="D1714" t="str">
            <v>Dissonant, Mute, perilous, Resonant</v>
          </cell>
          <cell r="E1714" t="str">
            <v>One Scene</v>
          </cell>
          <cell r="H1714" t="str">
            <v>Kaijin</v>
          </cell>
          <cell r="I1714" t="str">
            <v>None</v>
          </cell>
          <cell r="J1714">
            <v>4</v>
          </cell>
          <cell r="L1714" t="str">
            <v>Fateful Shift Evasion</v>
          </cell>
        </row>
        <row r="1715">
          <cell r="A1715" t="str">
            <v>Leaf-Sussurus Mimicry</v>
          </cell>
          <cell r="B1715" t="str">
            <v>3m</v>
          </cell>
          <cell r="C1715" t="str">
            <v>Supplemental</v>
          </cell>
          <cell r="D1715" t="str">
            <v>Dissonant, Resonant</v>
          </cell>
          <cell r="E1715" t="str">
            <v>Instant</v>
          </cell>
          <cell r="H1715" t="str">
            <v>Midnight Thorn</v>
          </cell>
          <cell r="I1715" t="str">
            <v>None</v>
          </cell>
          <cell r="J1715">
            <v>1</v>
          </cell>
        </row>
        <row r="1716">
          <cell r="A1716" t="str">
            <v>Razor Bloom Barrier</v>
          </cell>
          <cell r="B1716" t="str">
            <v>3m</v>
          </cell>
          <cell r="C1716" t="str">
            <v>Reflexive</v>
          </cell>
          <cell r="D1716" t="str">
            <v>Resonant</v>
          </cell>
          <cell r="E1716" t="str">
            <v>One Scene</v>
          </cell>
          <cell r="H1716" t="str">
            <v>Midnight Thorn</v>
          </cell>
          <cell r="I1716" t="str">
            <v>None</v>
          </cell>
          <cell r="J1716">
            <v>1</v>
          </cell>
          <cell r="L1716" t="str">
            <v>Leaf-Sussurus Mimicry</v>
          </cell>
        </row>
        <row r="1717">
          <cell r="A1717" t="str">
            <v>Unseen Dryad Concealment</v>
          </cell>
          <cell r="B1717" t="str">
            <v>-</v>
          </cell>
          <cell r="C1717" t="str">
            <v>Permanent</v>
          </cell>
          <cell r="D1717" t="str">
            <v>None</v>
          </cell>
          <cell r="E1717" t="str">
            <v>Permanent</v>
          </cell>
          <cell r="H1717" t="str">
            <v>Midnight Thorn</v>
          </cell>
          <cell r="I1717" t="str">
            <v>None</v>
          </cell>
          <cell r="J1717">
            <v>1</v>
          </cell>
          <cell r="L1717" t="str">
            <v>Invisible Statue Spirit, Leaf-Sussurus Mimicry</v>
          </cell>
        </row>
        <row r="1718">
          <cell r="A1718" t="str">
            <v>Elusive Shadow Forest</v>
          </cell>
          <cell r="B1718" t="str">
            <v>4m, 2i</v>
          </cell>
          <cell r="C1718" t="str">
            <v>Simple</v>
          </cell>
          <cell r="D1718" t="str">
            <v>Mute</v>
          </cell>
          <cell r="E1718" t="str">
            <v>One Scene</v>
          </cell>
          <cell r="H1718" t="str">
            <v>Midnight Thorn</v>
          </cell>
          <cell r="I1718" t="str">
            <v>None</v>
          </cell>
          <cell r="J1718">
            <v>2</v>
          </cell>
          <cell r="L1718" t="str">
            <v>Razor Bloom Barrier</v>
          </cell>
        </row>
        <row r="1719">
          <cell r="A1719" t="str">
            <v>Embrace of Thorns</v>
          </cell>
          <cell r="B1719" t="str">
            <v>-</v>
          </cell>
          <cell r="C1719" t="str">
            <v>Permanent</v>
          </cell>
          <cell r="D1719" t="str">
            <v>None</v>
          </cell>
          <cell r="E1719" t="str">
            <v>Permanent</v>
          </cell>
          <cell r="H1719" t="str">
            <v>Midnight Thorn</v>
          </cell>
          <cell r="I1719" t="str">
            <v>None</v>
          </cell>
          <cell r="J1719">
            <v>2</v>
          </cell>
          <cell r="L1719" t="str">
            <v>Dark Sentinel's Way, Rzor Bloom Barrier</v>
          </cell>
        </row>
        <row r="1720">
          <cell r="A1720" t="str">
            <v>Shadow Hunter Ambuscade</v>
          </cell>
          <cell r="B1720" t="str">
            <v>1m, 1wp</v>
          </cell>
          <cell r="C1720" t="str">
            <v>Supplemental</v>
          </cell>
          <cell r="D1720" t="str">
            <v>Resonant, Uniform</v>
          </cell>
          <cell r="E1720" t="str">
            <v>Instant</v>
          </cell>
          <cell r="H1720" t="str">
            <v>Midnight Thorn</v>
          </cell>
          <cell r="I1720" t="str">
            <v>None</v>
          </cell>
          <cell r="J1720">
            <v>3</v>
          </cell>
          <cell r="L1720" t="str">
            <v>Elusive Forest Shadow</v>
          </cell>
        </row>
        <row r="1721">
          <cell r="A1721" t="str">
            <v>Wilderness-Stalking Wraith</v>
          </cell>
          <cell r="B1721" t="str">
            <v>-</v>
          </cell>
          <cell r="C1721" t="str">
            <v>Permanent</v>
          </cell>
          <cell r="D1721" t="str">
            <v>None</v>
          </cell>
          <cell r="E1721" t="str">
            <v>Permanent</v>
          </cell>
          <cell r="H1721" t="str">
            <v>Midnight Thorn</v>
          </cell>
          <cell r="I1721" t="str">
            <v>None</v>
          </cell>
          <cell r="J1721">
            <v>3</v>
          </cell>
          <cell r="L1721" t="str">
            <v>Elusive Forest Shadow, Traceless Passage</v>
          </cell>
        </row>
        <row r="1722">
          <cell r="A1722" t="str">
            <v>On Your Knees</v>
          </cell>
          <cell r="B1722" t="str">
            <v>2m, 1i</v>
          </cell>
          <cell r="C1722" t="str">
            <v>Reflexive</v>
          </cell>
          <cell r="D1722" t="str">
            <v>Perilous, Resonant, Uniform</v>
          </cell>
          <cell r="E1722" t="str">
            <v>Instant</v>
          </cell>
          <cell r="H1722" t="str">
            <v>Five Edicts Dominion</v>
          </cell>
          <cell r="I1722" t="str">
            <v>None</v>
          </cell>
          <cell r="J1722">
            <v>1</v>
          </cell>
        </row>
        <row r="1723">
          <cell r="A1723" t="str">
            <v>10,000 Years Humiliation</v>
          </cell>
          <cell r="B1723" t="str">
            <v>3m, 1i</v>
          </cell>
          <cell r="C1723" t="str">
            <v>Reflexive</v>
          </cell>
          <cell r="D1723" t="str">
            <v>Dissonant, Perilous</v>
          </cell>
          <cell r="E1723" t="str">
            <v>Instant</v>
          </cell>
          <cell r="H1723" t="str">
            <v>Five Edicts Dominion</v>
          </cell>
          <cell r="I1723" t="str">
            <v>None</v>
          </cell>
          <cell r="J1723">
            <v>2</v>
          </cell>
          <cell r="L1723" t="str">
            <v>On Your Knees</v>
          </cell>
        </row>
        <row r="1724">
          <cell r="A1724" t="str">
            <v>Beyond Your Reach</v>
          </cell>
          <cell r="B1724" t="str">
            <v>3m, 2i</v>
          </cell>
          <cell r="C1724" t="str">
            <v>Reflexive</v>
          </cell>
          <cell r="D1724" t="str">
            <v>Dual, Perilous</v>
          </cell>
          <cell r="E1724" t="str">
            <v>Instant</v>
          </cell>
          <cell r="H1724" t="str">
            <v>Five Edicts Dominion</v>
          </cell>
          <cell r="I1724" t="str">
            <v>None</v>
          </cell>
          <cell r="J1724">
            <v>2</v>
          </cell>
          <cell r="L1724" t="str">
            <v>10,000 Years Humiliation</v>
          </cell>
        </row>
        <row r="1725">
          <cell r="A1725" t="str">
            <v>Absolute Terror Mantle</v>
          </cell>
          <cell r="B1725" t="str">
            <v>-</v>
          </cell>
          <cell r="C1725" t="str">
            <v>Permanent</v>
          </cell>
          <cell r="D1725" t="str">
            <v>None</v>
          </cell>
          <cell r="E1725" t="str">
            <v>Permanent</v>
          </cell>
          <cell r="H1725" t="str">
            <v>Five Edicts Dominion</v>
          </cell>
          <cell r="I1725" t="str">
            <v>None</v>
          </cell>
          <cell r="J1725">
            <v>2</v>
          </cell>
          <cell r="L1725" t="str">
            <v>Beyond Your Reach</v>
          </cell>
        </row>
        <row r="1726">
          <cell r="A1726" t="str">
            <v>Dread Majesty COmmand</v>
          </cell>
          <cell r="B1726" t="str">
            <v>3m, 1a, 1wp</v>
          </cell>
          <cell r="C1726" t="str">
            <v>Simple</v>
          </cell>
          <cell r="D1726" t="str">
            <v>Resonant</v>
          </cell>
          <cell r="E1726" t="str">
            <v>Instant</v>
          </cell>
          <cell r="H1726" t="str">
            <v>Five Edicts Dominion</v>
          </cell>
          <cell r="I1726" t="str">
            <v>None</v>
          </cell>
          <cell r="J1726">
            <v>2</v>
          </cell>
          <cell r="L1726" t="str">
            <v>Beyond Your Reach</v>
          </cell>
        </row>
        <row r="1727">
          <cell r="A1727" t="str">
            <v>On a Pedestal of Your Bones</v>
          </cell>
          <cell r="B1727" t="str">
            <v>5m, 1a</v>
          </cell>
          <cell r="C1727" t="str">
            <v>Reflexive</v>
          </cell>
          <cell r="D1727" t="str">
            <v>COunterattack, Dissonant, Resonant</v>
          </cell>
          <cell r="E1727" t="str">
            <v>Instant</v>
          </cell>
          <cell r="H1727" t="str">
            <v>Five Edicts Dominion</v>
          </cell>
          <cell r="I1727" t="str">
            <v>None</v>
          </cell>
          <cell r="J1727">
            <v>3</v>
          </cell>
          <cell r="L1727" t="str">
            <v>Dread Majesty COmmand</v>
          </cell>
        </row>
        <row r="1728">
          <cell r="A1728" t="str">
            <v>You groveling Fools</v>
          </cell>
          <cell r="B1728" t="str">
            <v>-</v>
          </cell>
          <cell r="C1728" t="str">
            <v>Permanent</v>
          </cell>
          <cell r="D1728" t="str">
            <v>None</v>
          </cell>
          <cell r="E1728" t="str">
            <v>Permanet</v>
          </cell>
          <cell r="H1728" t="str">
            <v>Five Edicts Dominion</v>
          </cell>
          <cell r="I1728" t="str">
            <v>None</v>
          </cell>
          <cell r="J1728">
            <v>3</v>
          </cell>
          <cell r="L1728" t="str">
            <v>Dread Majesty COmmand, Worshipful Lackey Acquisition</v>
          </cell>
        </row>
        <row r="1729">
          <cell r="A1729" t="str">
            <v>Covenant of the Old Laws</v>
          </cell>
          <cell r="B1729" t="str">
            <v>20m, 2wp</v>
          </cell>
          <cell r="C1729" t="str">
            <v>Simple</v>
          </cell>
          <cell r="D1729" t="str">
            <v>Resonant</v>
          </cell>
          <cell r="E1729" t="str">
            <v>Instant</v>
          </cell>
          <cell r="H1729" t="str">
            <v>Five Edicts Dominion</v>
          </cell>
          <cell r="I1729" t="str">
            <v>None</v>
          </cell>
          <cell r="J1729">
            <v>4</v>
          </cell>
          <cell r="L1729" t="str">
            <v>On a Pedestal of Your Bones</v>
          </cell>
        </row>
        <row r="1730">
          <cell r="A1730" t="str">
            <v>Aegis of geometric Perfection</v>
          </cell>
          <cell r="B1730" t="str">
            <v>1m+</v>
          </cell>
          <cell r="C1730" t="str">
            <v>Reflexive</v>
          </cell>
          <cell r="D1730" t="str">
            <v>Dual</v>
          </cell>
          <cell r="E1730" t="str">
            <v>Instant</v>
          </cell>
          <cell r="H1730" t="str">
            <v>The Quincunx</v>
          </cell>
          <cell r="I1730" t="str">
            <v>None</v>
          </cell>
          <cell r="J1730">
            <v>1</v>
          </cell>
          <cell r="L1730" t="str">
            <v>Nnoe</v>
          </cell>
        </row>
        <row r="1731">
          <cell r="A1731" t="str">
            <v>Harmonic Crystal Vessel</v>
          </cell>
          <cell r="B1731" t="str">
            <v>3m, 1i</v>
          </cell>
          <cell r="C1731" t="str">
            <v>Supplemental</v>
          </cell>
          <cell r="D1731" t="str">
            <v>Perilous, Resonant</v>
          </cell>
          <cell r="E1731" t="str">
            <v>Instant</v>
          </cell>
          <cell r="H1731" t="str">
            <v>The Quincunx</v>
          </cell>
          <cell r="I1731" t="str">
            <v>None</v>
          </cell>
          <cell r="J1731">
            <v>1</v>
          </cell>
          <cell r="L1731" t="str">
            <v>Aegis of Geometric Perfection, Terrestrial Circle SOrcery</v>
          </cell>
        </row>
        <row r="1732">
          <cell r="A1732" t="str">
            <v>Resonance of Sorcerous Essence</v>
          </cell>
          <cell r="B1732" t="str">
            <v>-</v>
          </cell>
          <cell r="C1732" t="str">
            <v>Permanent</v>
          </cell>
          <cell r="D1732" t="str">
            <v>None</v>
          </cell>
          <cell r="E1732" t="str">
            <v>Permanent</v>
          </cell>
          <cell r="H1732" t="str">
            <v>The Quincunx</v>
          </cell>
          <cell r="I1732" t="str">
            <v>None</v>
          </cell>
          <cell r="J1732">
            <v>1</v>
          </cell>
          <cell r="L1732" t="str">
            <v>Harmonic Crystal Vessel, SUpernal COntrol method</v>
          </cell>
        </row>
        <row r="1733">
          <cell r="A1733" t="str">
            <v>SOrcerer's Crystal Aegis</v>
          </cell>
          <cell r="B1733" t="str">
            <v>3m, 1wp</v>
          </cell>
          <cell r="C1733" t="str">
            <v>Refelxive</v>
          </cell>
          <cell r="D1733" t="str">
            <v>Clash, Resonant</v>
          </cell>
          <cell r="E1733" t="str">
            <v>Instant</v>
          </cell>
          <cell r="H1733" t="str">
            <v>The Quincunx</v>
          </cell>
          <cell r="I1733" t="str">
            <v>None</v>
          </cell>
          <cell r="J1733">
            <v>2</v>
          </cell>
          <cell r="L1733" t="str">
            <v>Harmonic Crystal Vessel</v>
          </cell>
        </row>
        <row r="1734">
          <cell r="A1734" t="str">
            <v>Brilliant Backlash Cascade</v>
          </cell>
          <cell r="B1734" t="str">
            <v>25m, 1wp</v>
          </cell>
          <cell r="C1734" t="str">
            <v>Simple</v>
          </cell>
          <cell r="D1734" t="str">
            <v>Resonant, Withering-only</v>
          </cell>
          <cell r="E1734" t="str">
            <v>Instant</v>
          </cell>
          <cell r="H1734" t="str">
            <v>The Quincunx</v>
          </cell>
          <cell r="I1734" t="str">
            <v>None</v>
          </cell>
          <cell r="J1734">
            <v>3</v>
          </cell>
          <cell r="L1734" t="str">
            <v>Celestial Circle Sorcery, Sorcerer's Crystal Aegis</v>
          </cell>
        </row>
        <row r="1735">
          <cell r="A1735" t="str">
            <v>Celestial Anima Harmony</v>
          </cell>
          <cell r="B1735" t="str">
            <v>-</v>
          </cell>
          <cell r="C1735" t="str">
            <v>Permanent</v>
          </cell>
          <cell r="D1735" t="str">
            <v>None</v>
          </cell>
          <cell r="E1735" t="str">
            <v>Permanent</v>
          </cell>
          <cell r="H1735" t="str">
            <v>The Quincunx</v>
          </cell>
          <cell r="I1735" t="str">
            <v>None</v>
          </cell>
          <cell r="J1735">
            <v>5</v>
          </cell>
          <cell r="L1735" t="str">
            <v>Brilliant Backlash Cascade, Spirit-Drawing Oculus</v>
          </cell>
        </row>
        <row r="1736">
          <cell r="A1736" t="str">
            <v>Hell-Soul Masquerade</v>
          </cell>
          <cell r="B1736" t="str">
            <v>5m</v>
          </cell>
          <cell r="C1736" t="str">
            <v>Reflexive</v>
          </cell>
          <cell r="D1736" t="str">
            <v>Mute, Resonant</v>
          </cell>
          <cell r="E1736" t="str">
            <v>One Scene</v>
          </cell>
          <cell r="H1736" t="str">
            <v>Sozen, the Cataphract of Keys</v>
          </cell>
          <cell r="I1736" t="str">
            <v>None</v>
          </cell>
          <cell r="J1736">
            <v>1</v>
          </cell>
        </row>
        <row r="1737">
          <cell r="A1737" t="str">
            <v>Infernal omen Shroud</v>
          </cell>
          <cell r="B1737" t="str">
            <v>1m, 1wp</v>
          </cell>
          <cell r="C1737" t="str">
            <v>Reflexive</v>
          </cell>
          <cell r="D1737" t="str">
            <v>Resonant</v>
          </cell>
          <cell r="E1737" t="str">
            <v>Instant</v>
          </cell>
          <cell r="H1737" t="str">
            <v>Sozen, the Cataphract of Keys</v>
          </cell>
          <cell r="I1737" t="str">
            <v>None</v>
          </cell>
          <cell r="J1737">
            <v>1</v>
          </cell>
          <cell r="L1737" t="str">
            <v>Hell-Soul Masquerade</v>
          </cell>
        </row>
        <row r="1738">
          <cell r="A1738" t="str">
            <v>The Orphan's Key</v>
          </cell>
          <cell r="B1738" t="str">
            <v>-</v>
          </cell>
          <cell r="C1738" t="str">
            <v>Permaennt</v>
          </cell>
          <cell r="D1738" t="str">
            <v>None</v>
          </cell>
          <cell r="E1738" t="str">
            <v>Permanent</v>
          </cell>
          <cell r="H1738" t="str">
            <v>Sozen, the Cataphract of Keys</v>
          </cell>
          <cell r="I1738" t="str">
            <v>None</v>
          </cell>
          <cell r="J1738">
            <v>1</v>
          </cell>
          <cell r="L1738" t="str">
            <v>Any one Charm this Evocation Supplements</v>
          </cell>
        </row>
        <row r="1739">
          <cell r="A1739" t="str">
            <v>Evanescent Omen Body</v>
          </cell>
          <cell r="B1739" t="str">
            <v>3m, 1i</v>
          </cell>
          <cell r="C1739" t="str">
            <v>Reflexive</v>
          </cell>
          <cell r="D1739" t="str">
            <v>Perilous, Resonant</v>
          </cell>
          <cell r="E1739" t="str">
            <v>Instant</v>
          </cell>
          <cell r="H1739" t="str">
            <v>Sozen, the Cataphract of Keys</v>
          </cell>
          <cell r="I1739" t="str">
            <v>None</v>
          </cell>
          <cell r="J1739">
            <v>2</v>
          </cell>
          <cell r="L1739" t="str">
            <v>Infernal Omen Shroud</v>
          </cell>
        </row>
        <row r="1740">
          <cell r="A1740" t="str">
            <v>Ever-Thieving Demon Hand</v>
          </cell>
          <cell r="B1740" t="str">
            <v>4m</v>
          </cell>
          <cell r="C1740" t="str">
            <v>Supplemental</v>
          </cell>
          <cell r="D1740" t="str">
            <v>Dissonant, Resonant, Withering-only</v>
          </cell>
          <cell r="E1740" t="str">
            <v>Instant</v>
          </cell>
          <cell r="H1740" t="str">
            <v>Sozen, the Cataphract of Keys</v>
          </cell>
          <cell r="I1740" t="str">
            <v>None</v>
          </cell>
          <cell r="J1740">
            <v>2</v>
          </cell>
          <cell r="L1740" t="str">
            <v>Evanescent Omen Body</v>
          </cell>
        </row>
        <row r="1741">
          <cell r="A1741" t="str">
            <v>Empty Scabbard Portent</v>
          </cell>
          <cell r="B1741" t="str">
            <v>-(4m)</v>
          </cell>
          <cell r="C1741" t="str">
            <v>Permanent</v>
          </cell>
          <cell r="D1741" t="str">
            <v>Decisive-only</v>
          </cell>
          <cell r="E1741" t="str">
            <v>Permanent</v>
          </cell>
          <cell r="H1741" t="str">
            <v>Sozen, the Cataphract of Keys</v>
          </cell>
          <cell r="I1741" t="str">
            <v>None</v>
          </cell>
          <cell r="J1741">
            <v>3</v>
          </cell>
          <cell r="L1741" t="str">
            <v>Ever-Thieving Demon Hand</v>
          </cell>
        </row>
        <row r="1742">
          <cell r="A1742" t="str">
            <v>Heart-Seizing Legerdemain</v>
          </cell>
          <cell r="B1742" t="str">
            <v>5m, 3a, 1wp</v>
          </cell>
          <cell r="C1742" t="str">
            <v>Simple</v>
          </cell>
          <cell r="D1742" t="str">
            <v>Decisive-only</v>
          </cell>
          <cell r="E1742" t="str">
            <v>Indefinite</v>
          </cell>
          <cell r="H1742" t="str">
            <v>Sozen, the Cataphract of Keys</v>
          </cell>
          <cell r="I1742" t="str">
            <v>None</v>
          </cell>
          <cell r="J1742">
            <v>4</v>
          </cell>
          <cell r="L1742" t="str">
            <v>Hell-Soul Masquerade (X2), Empty-Scabbard Portent, The Orphan's Key</v>
          </cell>
        </row>
        <row r="1743">
          <cell r="A1743" t="str">
            <v>Wind-Rider Swiftness</v>
          </cell>
          <cell r="B1743" t="str">
            <v>5m</v>
          </cell>
          <cell r="C1743" t="str">
            <v>Reflexive</v>
          </cell>
          <cell r="D1743" t="str">
            <v>Uniform</v>
          </cell>
          <cell r="E1743" t="str">
            <v>Instant</v>
          </cell>
          <cell r="H1743" t="str">
            <v>Mela's Coil</v>
          </cell>
          <cell r="I1743" t="str">
            <v>None</v>
          </cell>
          <cell r="J1743">
            <v>1</v>
          </cell>
        </row>
        <row r="1744">
          <cell r="A1744" t="str">
            <v>CLutching Dragon Coil</v>
          </cell>
          <cell r="B1744" t="str">
            <v>2m, 1i</v>
          </cell>
          <cell r="C1744" t="str">
            <v>SUplpemental</v>
          </cell>
          <cell r="D1744" t="str">
            <v>None</v>
          </cell>
          <cell r="E1744" t="str">
            <v>Instant</v>
          </cell>
          <cell r="H1744" t="str">
            <v>Mela's Coil</v>
          </cell>
          <cell r="I1744" t="str">
            <v>None</v>
          </cell>
          <cell r="J1744">
            <v>2</v>
          </cell>
          <cell r="L1744" t="str">
            <v>Wind-Rider Swiftness</v>
          </cell>
        </row>
        <row r="1745">
          <cell r="A1745" t="str">
            <v>Spread the Dragon's Wings</v>
          </cell>
          <cell r="B1745" t="str">
            <v>10m, 1wp</v>
          </cell>
          <cell r="C1745" t="str">
            <v>Reflexive</v>
          </cell>
          <cell r="D1745" t="str">
            <v>Dissonant, Resonance</v>
          </cell>
          <cell r="E1745" t="str">
            <v>One Scene</v>
          </cell>
          <cell r="H1745" t="str">
            <v>Mela's Coil</v>
          </cell>
          <cell r="I1745" t="str">
            <v>None</v>
          </cell>
          <cell r="J1745">
            <v>3</v>
          </cell>
          <cell r="L1745" t="str">
            <v>Clutching Dragon COil</v>
          </cell>
        </row>
        <row r="1746">
          <cell r="A1746" t="str">
            <v>Prince-Of-Clouds Descent</v>
          </cell>
          <cell r="B1746" t="str">
            <v>3m, 31, 1wp</v>
          </cell>
          <cell r="C1746" t="str">
            <v>Simple</v>
          </cell>
          <cell r="D1746" t="str">
            <v>Decisive-only</v>
          </cell>
          <cell r="E1746" t="str">
            <v>Instant</v>
          </cell>
          <cell r="H1746" t="str">
            <v>Mela's Coil</v>
          </cell>
          <cell r="I1746" t="str">
            <v>None</v>
          </cell>
          <cell r="J1746">
            <v>3</v>
          </cell>
          <cell r="L1746" t="str">
            <v>Spread the Dragon's Wings</v>
          </cell>
        </row>
        <row r="1747">
          <cell r="A1747" t="str">
            <v>Thousand Storms Exhalation</v>
          </cell>
          <cell r="B1747" t="str">
            <v>10m, 3i, 1wp</v>
          </cell>
          <cell r="C1747" t="str">
            <v>Simple</v>
          </cell>
          <cell r="D1747" t="str">
            <v>Resonant, Withering-only</v>
          </cell>
          <cell r="E1747" t="str">
            <v>Instant</v>
          </cell>
          <cell r="H1747" t="str">
            <v>Mela's Coil</v>
          </cell>
          <cell r="I1747" t="str">
            <v>None</v>
          </cell>
          <cell r="J1747">
            <v>3</v>
          </cell>
          <cell r="L1747" t="str">
            <v>Clutching Dragon COil</v>
          </cell>
        </row>
        <row r="1748">
          <cell r="A1748" t="str">
            <v>One with the Blue Jade Dragon</v>
          </cell>
          <cell r="B1748" t="str">
            <v>10m, 1wp, 3a</v>
          </cell>
          <cell r="C1748" t="str">
            <v>Simple</v>
          </cell>
          <cell r="D1748" t="str">
            <v>Resonant</v>
          </cell>
          <cell r="E1748" t="str">
            <v>One Scene</v>
          </cell>
          <cell r="H1748" t="str">
            <v>Mela's Coil</v>
          </cell>
          <cell r="I1748" t="str">
            <v>None</v>
          </cell>
          <cell r="J1748">
            <v>5</v>
          </cell>
          <cell r="L1748" t="str">
            <v>Prince-of-Clouds Descent, Thousand Storms Exhalation (x2)</v>
          </cell>
        </row>
        <row r="1749">
          <cell r="A1749" t="str">
            <v>Evolving Quicksilver Body</v>
          </cell>
          <cell r="B1749" t="str">
            <v>2m or 2i</v>
          </cell>
          <cell r="C1749" t="str">
            <v>Supplemental</v>
          </cell>
          <cell r="D1749" t="str">
            <v>None</v>
          </cell>
          <cell r="E1749" t="str">
            <v>Instant</v>
          </cell>
          <cell r="H1749" t="str">
            <v>Unison</v>
          </cell>
          <cell r="I1749" t="str">
            <v>None</v>
          </cell>
          <cell r="J1749">
            <v>1</v>
          </cell>
        </row>
        <row r="1750">
          <cell r="A1750" t="str">
            <v>Fluid Battle Evolution</v>
          </cell>
          <cell r="B1750" t="str">
            <v>-</v>
          </cell>
          <cell r="C1750" t="str">
            <v>Permanent</v>
          </cell>
          <cell r="D1750" t="str">
            <v>None</v>
          </cell>
          <cell r="E1750" t="str">
            <v>Permanent</v>
          </cell>
          <cell r="H1750" t="str">
            <v>Unison</v>
          </cell>
          <cell r="I1750" t="str">
            <v>None</v>
          </cell>
          <cell r="J1750">
            <v>1</v>
          </cell>
          <cell r="L1750" t="str">
            <v>Evolving QUicksilver Body, Increasing Strength Exercise</v>
          </cell>
        </row>
        <row r="1751">
          <cell r="A1751" t="str">
            <v>Shared Passion Outburst</v>
          </cell>
          <cell r="B1751" t="str">
            <v>1m, 1wp</v>
          </cell>
          <cell r="C1751" t="str">
            <v>Reflexive</v>
          </cell>
          <cell r="D1751" t="str">
            <v>DIssonant, Withering-only</v>
          </cell>
          <cell r="E1751" t="str">
            <v>One Scene</v>
          </cell>
          <cell r="H1751" t="str">
            <v>Unison</v>
          </cell>
          <cell r="I1751" t="str">
            <v>None</v>
          </cell>
          <cell r="J1751">
            <v>2</v>
          </cell>
          <cell r="L1751" t="str">
            <v>Evolving QUicksilver Body</v>
          </cell>
        </row>
        <row r="1752">
          <cell r="A1752" t="str">
            <v>Indestructible Body Adaptation</v>
          </cell>
          <cell r="B1752" t="str">
            <v>-(7m or 5m)</v>
          </cell>
          <cell r="C1752" t="str">
            <v>Permanent</v>
          </cell>
          <cell r="D1752" t="str">
            <v>None</v>
          </cell>
          <cell r="E1752" t="str">
            <v>Permanent</v>
          </cell>
          <cell r="H1752" t="str">
            <v>Unison</v>
          </cell>
          <cell r="I1752" t="str">
            <v>None</v>
          </cell>
          <cell r="J1752">
            <v>2</v>
          </cell>
          <cell r="L1752" t="str">
            <v>Adamant Skin Technique, Shared Passion Outburst</v>
          </cell>
        </row>
        <row r="1753">
          <cell r="A1753" t="str">
            <v>Unleashed Fury Mantle</v>
          </cell>
          <cell r="B1753" t="str">
            <v>-</v>
          </cell>
          <cell r="C1753" t="str">
            <v>Permanent</v>
          </cell>
          <cell r="D1753" t="str">
            <v>None</v>
          </cell>
          <cell r="E1753" t="str">
            <v>Permanent</v>
          </cell>
          <cell r="H1753" t="str">
            <v>Unison</v>
          </cell>
          <cell r="I1753" t="str">
            <v>None</v>
          </cell>
          <cell r="J1753">
            <v>2</v>
          </cell>
          <cell r="L1753" t="str">
            <v>Shared Passion Outburst, Steel Heart Stance</v>
          </cell>
        </row>
        <row r="1754">
          <cell r="A1754" t="str">
            <v>Soul Fusion Arsenal</v>
          </cell>
          <cell r="B1754" t="str">
            <v>-</v>
          </cell>
          <cell r="C1754" t="str">
            <v>Permanent</v>
          </cell>
          <cell r="D1754" t="str">
            <v>Dissonant, Resonant</v>
          </cell>
          <cell r="E1754" t="str">
            <v>Permanent</v>
          </cell>
          <cell r="H1754" t="str">
            <v>Unison</v>
          </cell>
          <cell r="I1754" t="str">
            <v>None</v>
          </cell>
          <cell r="J1754">
            <v>3</v>
          </cell>
          <cell r="L1754" t="str">
            <v>Shared Passion Outburst</v>
          </cell>
        </row>
        <row r="1755">
          <cell r="A1755" t="str">
            <v>Mudra of Perfected Skill</v>
          </cell>
          <cell r="B1755" t="str">
            <v>4m</v>
          </cell>
          <cell r="C1755" t="str">
            <v>Supplemental</v>
          </cell>
          <cell r="D1755" t="str">
            <v>Resonant, Dissonant</v>
          </cell>
          <cell r="E1755" t="str">
            <v>Instant</v>
          </cell>
          <cell r="H1755" t="str">
            <v>Arete</v>
          </cell>
          <cell r="I1755" t="str">
            <v>None</v>
          </cell>
          <cell r="J1755">
            <v>1</v>
          </cell>
        </row>
        <row r="1756">
          <cell r="A1756" t="str">
            <v>Composure in Excellence</v>
          </cell>
          <cell r="B1756" t="str">
            <v>-</v>
          </cell>
          <cell r="C1756" t="str">
            <v>Reflexive</v>
          </cell>
          <cell r="D1756" t="str">
            <v>Dissonant, resonant</v>
          </cell>
          <cell r="E1756" t="str">
            <v>Instant</v>
          </cell>
          <cell r="H1756" t="str">
            <v>Arete</v>
          </cell>
          <cell r="I1756" t="str">
            <v>None</v>
          </cell>
          <cell r="J1756">
            <v>2</v>
          </cell>
          <cell r="L1756" t="str">
            <v>Mudra of Perfected SKill</v>
          </cell>
        </row>
        <row r="1757">
          <cell r="A1757" t="str">
            <v>Grasp the Self</v>
          </cell>
          <cell r="B1757" t="str">
            <v>-</v>
          </cell>
          <cell r="C1757" t="str">
            <v>Refelxive</v>
          </cell>
          <cell r="D1757" t="str">
            <v>Resonant</v>
          </cell>
          <cell r="E1757" t="str">
            <v>Instant</v>
          </cell>
          <cell r="H1757" t="str">
            <v>Arete</v>
          </cell>
          <cell r="I1757" t="str">
            <v>None</v>
          </cell>
          <cell r="J1757">
            <v>3</v>
          </cell>
          <cell r="L1757" t="str">
            <v>Composure in Excellence</v>
          </cell>
        </row>
        <row r="1758">
          <cell r="A1758" t="str">
            <v>Fire-Spurning Jade Caparison</v>
          </cell>
          <cell r="B1758" t="str">
            <v>2m</v>
          </cell>
          <cell r="C1758" t="str">
            <v>Reflexive</v>
          </cell>
          <cell r="D1758" t="str">
            <v>Dissonant, uniform, Resonant</v>
          </cell>
          <cell r="E1758" t="str">
            <v>Until Next Turn</v>
          </cell>
          <cell r="H1758" t="str">
            <v>Carnelian Phoenix</v>
          </cell>
          <cell r="I1758" t="str">
            <v>None</v>
          </cell>
          <cell r="J1758">
            <v>1</v>
          </cell>
        </row>
        <row r="1759">
          <cell r="A1759" t="str">
            <v>Bonfire Hoof Assault</v>
          </cell>
          <cell r="B1759" t="str">
            <v>3m, 1wp</v>
          </cell>
          <cell r="C1759" t="str">
            <v>Simple</v>
          </cell>
          <cell r="D1759" t="str">
            <v>Dual, Resonant</v>
          </cell>
          <cell r="E1759" t="str">
            <v>One Scene</v>
          </cell>
          <cell r="H1759" t="str">
            <v>Carnelian Phoenix</v>
          </cell>
          <cell r="I1759" t="str">
            <v>None</v>
          </cell>
          <cell r="J1759">
            <v>2</v>
          </cell>
          <cell r="L1759" t="str">
            <v>Fire-Spurring Jade Caparison</v>
          </cell>
        </row>
        <row r="1760">
          <cell r="A1760" t="str">
            <v>Carnelian Phoenix Strews Feathers in her Wake</v>
          </cell>
          <cell r="B1760" t="str">
            <v>3m, 3i</v>
          </cell>
          <cell r="C1760" t="str">
            <v>Supplemental</v>
          </cell>
          <cell r="D1760" t="str">
            <v>Perilous, Resonant</v>
          </cell>
          <cell r="E1760" t="str">
            <v>Until Next Turn</v>
          </cell>
          <cell r="H1760" t="str">
            <v>Carnelian Phoenix</v>
          </cell>
          <cell r="I1760" t="str">
            <v>None</v>
          </cell>
          <cell r="J1760">
            <v>3</v>
          </cell>
          <cell r="L1760" t="str">
            <v>Bonfire Hoof Assault</v>
          </cell>
        </row>
        <row r="1761">
          <cell r="A1761" t="str">
            <v>Flashing Bloodhound Pursuit</v>
          </cell>
          <cell r="B1761" t="str">
            <v>-</v>
          </cell>
          <cell r="C1761" t="str">
            <v>Permanent</v>
          </cell>
          <cell r="D1761" t="str">
            <v>None</v>
          </cell>
          <cell r="E1761" t="str">
            <v>Permanent</v>
          </cell>
          <cell r="H1761" t="str">
            <v>The Golden Hounds</v>
          </cell>
          <cell r="I1761" t="str">
            <v>None</v>
          </cell>
          <cell r="J1761">
            <v>1</v>
          </cell>
        </row>
        <row r="1762">
          <cell r="A1762" t="str">
            <v>Out of Death's Jaws</v>
          </cell>
          <cell r="B1762" t="str">
            <v>2m, 1i</v>
          </cell>
          <cell r="C1762" t="str">
            <v>Reflexive</v>
          </cell>
          <cell r="D1762" t="str">
            <v>Perilous</v>
          </cell>
          <cell r="E1762" t="str">
            <v>Until Next Turn</v>
          </cell>
          <cell r="H1762" t="str">
            <v>The Golden Hounds</v>
          </cell>
          <cell r="I1762" t="str">
            <v>None</v>
          </cell>
          <cell r="J1762">
            <v>2</v>
          </cell>
          <cell r="L1762" t="str">
            <v>Flashing Bloodhound Pursuit</v>
          </cell>
        </row>
        <row r="1763">
          <cell r="A1763" t="str">
            <v>Outrace Steel and Stone</v>
          </cell>
          <cell r="B1763" t="str">
            <v>6m, 1wp</v>
          </cell>
          <cell r="C1763" t="str">
            <v>Reflexive</v>
          </cell>
          <cell r="D1763" t="str">
            <v>Resonant</v>
          </cell>
          <cell r="E1763" t="str">
            <v>One Scene</v>
          </cell>
          <cell r="H1763" t="str">
            <v>The Golden Hounds</v>
          </cell>
          <cell r="I1763" t="str">
            <v>None</v>
          </cell>
          <cell r="J1763">
            <v>3</v>
          </cell>
          <cell r="L1763" t="str">
            <v>Out of Death's Jaws</v>
          </cell>
        </row>
        <row r="1764">
          <cell r="A1764" t="str">
            <v>Violent Lightning Practice</v>
          </cell>
          <cell r="B1764" t="str">
            <v>-</v>
          </cell>
          <cell r="C1764" t="str">
            <v>Permanent</v>
          </cell>
          <cell r="D1764" t="str">
            <v>None</v>
          </cell>
          <cell r="E1764" t="str">
            <v>Permanent</v>
          </cell>
          <cell r="H1764" t="str">
            <v>The Golden Hounds</v>
          </cell>
          <cell r="I1764" t="str">
            <v>None</v>
          </cell>
          <cell r="J1764">
            <v>3</v>
          </cell>
          <cell r="L1764" t="str">
            <v>Outrace Steel and Stone, and either Charm this Evocation enhances</v>
          </cell>
        </row>
        <row r="1765">
          <cell r="A1765" t="str">
            <v>Shadow-Soul Enthrallment Rhythm</v>
          </cell>
          <cell r="B1765" t="str">
            <v>4m</v>
          </cell>
          <cell r="C1765" t="str">
            <v>Simple</v>
          </cell>
          <cell r="D1765" t="str">
            <v>None</v>
          </cell>
          <cell r="E1765" t="str">
            <v>One Song</v>
          </cell>
          <cell r="H1765" t="str">
            <v>Second-Shadow Drum</v>
          </cell>
          <cell r="I1765" t="str">
            <v>None</v>
          </cell>
          <cell r="J1765">
            <v>2</v>
          </cell>
        </row>
        <row r="1766">
          <cell r="A1766" t="str">
            <v>Sleepwalker Drummer Method</v>
          </cell>
          <cell r="B1766" t="str">
            <v>6m, 1wp</v>
          </cell>
          <cell r="C1766" t="str">
            <v>Simple</v>
          </cell>
          <cell r="D1766" t="str">
            <v>None</v>
          </cell>
          <cell r="E1766" t="str">
            <v>One Night</v>
          </cell>
          <cell r="H1766" t="str">
            <v>Second-Shadow Drum</v>
          </cell>
          <cell r="I1766" t="str">
            <v>None</v>
          </cell>
          <cell r="J1766">
            <v>3</v>
          </cell>
          <cell r="L1766" t="str">
            <v>Shadow-Soul Enthrallment Rhythm</v>
          </cell>
        </row>
        <row r="1767">
          <cell r="A1767" t="str">
            <v>Soul-Disgorging Syncopation</v>
          </cell>
          <cell r="B1767" t="str">
            <v>10m, 1wp</v>
          </cell>
          <cell r="C1767" t="str">
            <v>Simple</v>
          </cell>
          <cell r="D1767" t="str">
            <v>None</v>
          </cell>
          <cell r="E1767" t="str">
            <v>One Night</v>
          </cell>
          <cell r="H1767" t="str">
            <v>Second-Shadow Drum</v>
          </cell>
          <cell r="I1767" t="str">
            <v>None</v>
          </cell>
          <cell r="J1767">
            <v>4</v>
          </cell>
          <cell r="L1767" t="str">
            <v>Sleepwalker Drumming Method</v>
          </cell>
        </row>
        <row r="1768">
          <cell r="A1768" t="str">
            <v>Raptor Takes Flight</v>
          </cell>
          <cell r="B1768" t="str">
            <v>10m, 1wp</v>
          </cell>
          <cell r="C1768" t="str">
            <v>Simple</v>
          </cell>
          <cell r="D1768" t="str">
            <v>Dissonant</v>
          </cell>
          <cell r="E1768" t="str">
            <v>Indefinite</v>
          </cell>
          <cell r="H1768" t="str">
            <v>Wings of the Raptor</v>
          </cell>
          <cell r="I1768" t="str">
            <v>None</v>
          </cell>
          <cell r="J1768">
            <v>1</v>
          </cell>
        </row>
        <row r="1769">
          <cell r="A1769" t="str">
            <v>Wind-and Falcon Unity</v>
          </cell>
          <cell r="B1769" t="str">
            <v>-</v>
          </cell>
          <cell r="C1769" t="str">
            <v>Permanent</v>
          </cell>
          <cell r="D1769" t="str">
            <v>None</v>
          </cell>
          <cell r="E1769" t="str">
            <v>Permanent</v>
          </cell>
          <cell r="H1769" t="str">
            <v>Wings of the Raptor</v>
          </cell>
          <cell r="I1769" t="str">
            <v>None</v>
          </cell>
          <cell r="J1769">
            <v>2</v>
          </cell>
          <cell r="L1769" t="str">
            <v>Raptor Takes FLight</v>
          </cell>
        </row>
        <row r="1770">
          <cell r="A1770" t="str">
            <v>God--Eagle Rules the Sky</v>
          </cell>
          <cell r="B1770" t="str">
            <v>-</v>
          </cell>
          <cell r="C1770" t="str">
            <v>Permanent</v>
          </cell>
          <cell r="D1770" t="str">
            <v>Resonant</v>
          </cell>
          <cell r="E1770" t="str">
            <v>Permanent</v>
          </cell>
          <cell r="H1770" t="str">
            <v>Wings of the Raptor</v>
          </cell>
          <cell r="I1770" t="str">
            <v>None</v>
          </cell>
          <cell r="J1770">
            <v>3</v>
          </cell>
          <cell r="L1770" t="str">
            <v>Wind-and-Falcon Unity</v>
          </cell>
        </row>
        <row r="1771">
          <cell r="A1771" t="str">
            <v>Stormblast Barrage</v>
          </cell>
          <cell r="B1771" t="str">
            <v>10m, 1wp</v>
          </cell>
          <cell r="C1771" t="str">
            <v>Simple</v>
          </cell>
          <cell r="D1771" t="str">
            <v>Dual</v>
          </cell>
          <cell r="E1771" t="str">
            <v>Instant</v>
          </cell>
          <cell r="H1771" t="str">
            <v>Lightning Ballista</v>
          </cell>
          <cell r="I1771" t="str">
            <v>None</v>
          </cell>
          <cell r="J1771">
            <v>1</v>
          </cell>
        </row>
        <row r="1772">
          <cell r="A1772" t="str">
            <v>Collapsing Point of Destruction</v>
          </cell>
          <cell r="B1772" t="str">
            <v>15m, 1wp</v>
          </cell>
          <cell r="C1772" t="str">
            <v>Simple</v>
          </cell>
          <cell r="D1772" t="str">
            <v>Decisive-only</v>
          </cell>
          <cell r="E1772" t="str">
            <v>Instant</v>
          </cell>
          <cell r="H1772" t="str">
            <v>Implosion Bow</v>
          </cell>
          <cell r="I1772" t="str">
            <v>None</v>
          </cell>
          <cell r="J1772">
            <v>1</v>
          </cell>
        </row>
        <row r="1773">
          <cell r="A1773" t="str">
            <v>Unstoppable Sunfire Prominence</v>
          </cell>
          <cell r="B1773" t="str">
            <v>3m, 1wp, 1i per +1 Hardness</v>
          </cell>
          <cell r="C1773" t="str">
            <v>Reflexive</v>
          </cell>
          <cell r="D1773" t="str">
            <v>Decisive-only, Perilous, Resonant</v>
          </cell>
          <cell r="E1773" t="str">
            <v>Until Next Turn</v>
          </cell>
          <cell r="H1773" t="str">
            <v>All-Conquering Colossus</v>
          </cell>
          <cell r="I1773" t="str">
            <v>None</v>
          </cell>
          <cell r="J1773">
            <v>2</v>
          </cell>
        </row>
        <row r="1774">
          <cell r="A1774" t="str">
            <v>Heaven-Forged Titan Attack</v>
          </cell>
          <cell r="B1774" t="str">
            <v>7m, 1wp</v>
          </cell>
          <cell r="C1774" t="str">
            <v>Simple</v>
          </cell>
          <cell r="D1774" t="str">
            <v>Decisive-only, Resonant</v>
          </cell>
          <cell r="E1774" t="str">
            <v>Instant</v>
          </cell>
          <cell r="H1774" t="str">
            <v>All-Conquering Colossus</v>
          </cell>
          <cell r="I1774" t="str">
            <v>None</v>
          </cell>
          <cell r="J1774">
            <v>2</v>
          </cell>
          <cell r="L1774" t="str">
            <v>Unstoppable Sunfire Prominence</v>
          </cell>
        </row>
        <row r="1775">
          <cell r="A1775" t="str">
            <v>Star-Seizing Grasp</v>
          </cell>
          <cell r="B1775" t="str">
            <v>2m, 1wp</v>
          </cell>
          <cell r="C1775" t="str">
            <v>Supplemental</v>
          </cell>
          <cell r="D1775" t="str">
            <v>None</v>
          </cell>
          <cell r="E1775" t="str">
            <v>Until Grapple Ends</v>
          </cell>
          <cell r="H1775" t="str">
            <v>All-Conquering Colossus</v>
          </cell>
          <cell r="I1775" t="str">
            <v>None</v>
          </cell>
          <cell r="J1775">
            <v>2</v>
          </cell>
          <cell r="L1775" t="str">
            <v>Heaven-Forged Titan Attack</v>
          </cell>
        </row>
        <row r="1776">
          <cell r="A1776" t="str">
            <v>Behemoth-Breaker Might</v>
          </cell>
          <cell r="B1776" t="str">
            <v>-</v>
          </cell>
          <cell r="C1776" t="str">
            <v>Permanent</v>
          </cell>
          <cell r="D1776" t="str">
            <v>None</v>
          </cell>
          <cell r="E1776" t="str">
            <v>Permanent</v>
          </cell>
          <cell r="H1776" t="str">
            <v>All-Conquering Colossus</v>
          </cell>
          <cell r="I1776" t="str">
            <v>None</v>
          </cell>
          <cell r="J1776">
            <v>3</v>
          </cell>
          <cell r="L1776" t="str">
            <v>Dragon-Coil Technique, Star-Seizing Grasp</v>
          </cell>
        </row>
        <row r="1777">
          <cell r="A1777" t="str">
            <v>Crushing Hand of the Colossus</v>
          </cell>
          <cell r="B1777" t="str">
            <v>-(2i)</v>
          </cell>
          <cell r="C1777" t="str">
            <v>Permanent</v>
          </cell>
          <cell r="D1777" t="str">
            <v>Decisive-only</v>
          </cell>
          <cell r="E1777" t="str">
            <v>Permanent</v>
          </cell>
          <cell r="H1777" t="str">
            <v>All-Conquering Colossus</v>
          </cell>
          <cell r="I1777" t="str">
            <v>None</v>
          </cell>
          <cell r="J1777">
            <v>3</v>
          </cell>
          <cell r="L1777" t="str">
            <v>Behemoth-Breaker Might</v>
          </cell>
        </row>
        <row r="1778">
          <cell r="A1778" t="str">
            <v>Indomitable Eternal Nova</v>
          </cell>
          <cell r="B1778" t="str">
            <v>6m, 1wp</v>
          </cell>
          <cell r="C1778" t="str">
            <v>Reflexive</v>
          </cell>
          <cell r="D1778" t="str">
            <v>Clash, Decisive-only</v>
          </cell>
          <cell r="E1778" t="str">
            <v>Instant</v>
          </cell>
          <cell r="H1778" t="str">
            <v>All-Conquering Colossus</v>
          </cell>
          <cell r="I1778" t="str">
            <v>None</v>
          </cell>
          <cell r="J1778">
            <v>3</v>
          </cell>
          <cell r="L1778" t="str">
            <v>Unstoppable Sunfire Prominence</v>
          </cell>
        </row>
        <row r="1779">
          <cell r="A1779" t="str">
            <v>God-Metal Fortress Stance</v>
          </cell>
          <cell r="B1779" t="str">
            <v>5m, 3a</v>
          </cell>
          <cell r="C1779" t="str">
            <v>Simple</v>
          </cell>
          <cell r="D1779" t="str">
            <v>Perilous, Resonant, Uniform</v>
          </cell>
          <cell r="E1779" t="str">
            <v>Until Next Turn</v>
          </cell>
          <cell r="H1779" t="str">
            <v>All-Conquering Colossus</v>
          </cell>
          <cell r="I1779" t="str">
            <v>None</v>
          </cell>
          <cell r="J1779">
            <v>3</v>
          </cell>
          <cell r="L1779" t="str">
            <v>Indomitable Eternal Nova</v>
          </cell>
        </row>
        <row r="1780">
          <cell r="A1780" t="str">
            <v>Embrace of the Celestial Aegis</v>
          </cell>
          <cell r="B1780" t="str">
            <v>5m, 5i, 1wp</v>
          </cell>
          <cell r="C1780" t="str">
            <v>Simple</v>
          </cell>
          <cell r="D1780" t="str">
            <v>Perilous</v>
          </cell>
          <cell r="E1780" t="str">
            <v>One Scene</v>
          </cell>
          <cell r="H1780" t="str">
            <v>All-Conquering Colossus</v>
          </cell>
          <cell r="I1780" t="str">
            <v>None</v>
          </cell>
          <cell r="J1780">
            <v>4</v>
          </cell>
          <cell r="L1780" t="str">
            <v>Crushing Hand of the Colossus, God-Metal Fortress Stance</v>
          </cell>
        </row>
        <row r="1781">
          <cell r="A1781" t="str">
            <v>Starfall Eschaton Hammer</v>
          </cell>
          <cell r="B1781" t="str">
            <v>10m, 1wp</v>
          </cell>
          <cell r="C1781" t="str">
            <v>Simple</v>
          </cell>
          <cell r="D1781" t="str">
            <v>Decisive-only</v>
          </cell>
          <cell r="E1781" t="str">
            <v>Instant</v>
          </cell>
          <cell r="H1781" t="str">
            <v>All-Conquering Colossus</v>
          </cell>
          <cell r="I1781" t="str">
            <v>None</v>
          </cell>
          <cell r="J1781">
            <v>5</v>
          </cell>
          <cell r="L1781" t="str">
            <v>Crushing Meteor Impact</v>
          </cell>
        </row>
        <row r="1782">
          <cell r="A1782" t="str">
            <v>God's Eye Reticule</v>
          </cell>
          <cell r="B1782" t="str">
            <v>4m</v>
          </cell>
          <cell r="C1782" t="str">
            <v>Reflexive</v>
          </cell>
          <cell r="D1782" t="str">
            <v>Dual, Resonant</v>
          </cell>
          <cell r="E1782" t="str">
            <v>Until next Turn</v>
          </cell>
          <cell r="H1782" t="str">
            <v>Cathedral of Sublime Annihilation</v>
          </cell>
          <cell r="I1782" t="str">
            <v>None</v>
          </cell>
          <cell r="J1782">
            <v>2</v>
          </cell>
        </row>
        <row r="1783">
          <cell r="A1783" t="str">
            <v>Blazing Eyes of Annihilation</v>
          </cell>
          <cell r="B1783" t="str">
            <v>4m</v>
          </cell>
          <cell r="C1783" t="str">
            <v>Reflexive</v>
          </cell>
          <cell r="D1783" t="str">
            <v>Dissonant, Dual, Resonant</v>
          </cell>
          <cell r="E1783" t="str">
            <v>Intant</v>
          </cell>
          <cell r="H1783" t="str">
            <v>Cathedral of Sublime Annihilation</v>
          </cell>
          <cell r="I1783" t="str">
            <v>None</v>
          </cell>
          <cell r="J1783">
            <v>2</v>
          </cell>
          <cell r="L1783" t="str">
            <v>God's Eye Reticule</v>
          </cell>
        </row>
        <row r="1784">
          <cell r="A1784" t="str">
            <v>Far-Reaching Sunfire Fury</v>
          </cell>
          <cell r="B1784" t="str">
            <v>-(+1wp)</v>
          </cell>
          <cell r="C1784" t="str">
            <v>Permanent</v>
          </cell>
          <cell r="D1784" t="str">
            <v>None</v>
          </cell>
          <cell r="E1784" t="str">
            <v>Permanent</v>
          </cell>
          <cell r="H1784" t="str">
            <v>Cathedral of Sublime Annihilation</v>
          </cell>
          <cell r="I1784" t="str">
            <v>None</v>
          </cell>
          <cell r="J1784">
            <v>2</v>
          </cell>
          <cell r="L1784" t="str">
            <v>God's Eye Reticule</v>
          </cell>
        </row>
        <row r="1785">
          <cell r="A1785" t="str">
            <v>Iron Shrikes Reticule</v>
          </cell>
          <cell r="B1785" t="str">
            <v>3m, 3i</v>
          </cell>
          <cell r="C1785" t="str">
            <v>Simple</v>
          </cell>
          <cell r="D1785" t="str">
            <v>Decisive-only, Dissonant</v>
          </cell>
          <cell r="E1785" t="str">
            <v>Instant</v>
          </cell>
          <cell r="H1785" t="str">
            <v>Cathedral of Sublime Annihilation</v>
          </cell>
          <cell r="I1785" t="str">
            <v>None</v>
          </cell>
          <cell r="J1785">
            <v>2</v>
          </cell>
          <cell r="L1785" t="str">
            <v>An Two Evocations</v>
          </cell>
        </row>
        <row r="1786">
          <cell r="A1786" t="str">
            <v>Guarding Star Interception</v>
          </cell>
          <cell r="B1786" t="str">
            <v>-(2m, 2i)</v>
          </cell>
          <cell r="C1786" t="str">
            <v>Permanent</v>
          </cell>
          <cell r="D1786" t="str">
            <v>None</v>
          </cell>
          <cell r="E1786" t="str">
            <v>Permanent</v>
          </cell>
          <cell r="H1786" t="str">
            <v>Cathedral of Sublime Annihilation</v>
          </cell>
          <cell r="I1786" t="str">
            <v>None</v>
          </cell>
          <cell r="J1786">
            <v>3</v>
          </cell>
          <cell r="L1786" t="str">
            <v>Blazing Eyes of Annihilation, Searing Sunfire Interdiction</v>
          </cell>
        </row>
        <row r="1787">
          <cell r="A1787" t="str">
            <v>Lightning Ballista Fusillade</v>
          </cell>
          <cell r="B1787" t="str">
            <v>10m, 1wp</v>
          </cell>
          <cell r="C1787" t="str">
            <v>Simple</v>
          </cell>
          <cell r="D1787" t="str">
            <v>Dissonant, Dual Resonant</v>
          </cell>
          <cell r="E1787" t="str">
            <v>Instant</v>
          </cell>
          <cell r="H1787" t="str">
            <v>Cathedral of Sublime Annihilation</v>
          </cell>
          <cell r="I1787" t="str">
            <v>None</v>
          </cell>
          <cell r="J1787">
            <v>3</v>
          </cell>
          <cell r="L1787" t="str">
            <v>Any Three Evocations</v>
          </cell>
        </row>
        <row r="1788">
          <cell r="A1788" t="str">
            <v>All-Consuming Implosion Bow</v>
          </cell>
          <cell r="B1788" t="str">
            <v>5m, 5i, 1wp</v>
          </cell>
          <cell r="C1788" t="str">
            <v>Simple</v>
          </cell>
          <cell r="D1788" t="str">
            <v>Decisive-only, Resonant</v>
          </cell>
          <cell r="E1788" t="str">
            <v>Instant</v>
          </cell>
          <cell r="H1788" t="str">
            <v>Cathedral of Sublime Annihilation</v>
          </cell>
          <cell r="I1788" t="str">
            <v>None</v>
          </cell>
          <cell r="J1788">
            <v>4</v>
          </cell>
          <cell r="L1788" t="str">
            <v>Any Four Evocations</v>
          </cell>
        </row>
        <row r="1789">
          <cell r="A1789" t="str">
            <v>Reality-Stabilizing Cannonade</v>
          </cell>
          <cell r="B1789" t="str">
            <v>5m</v>
          </cell>
          <cell r="C1789" t="str">
            <v>Reflexive</v>
          </cell>
          <cell r="D1789" t="str">
            <v>Dissonant, Dual, Perilous</v>
          </cell>
          <cell r="E1789" t="str">
            <v>One Scene</v>
          </cell>
          <cell r="H1789" t="str">
            <v>Cathedral of Sublime Annihilation</v>
          </cell>
          <cell r="I1789" t="str">
            <v>None</v>
          </cell>
          <cell r="J1789">
            <v>4</v>
          </cell>
          <cell r="L1789" t="str">
            <v>All-COnsuming Implosion Bow</v>
          </cell>
        </row>
        <row r="1790">
          <cell r="A1790" t="str">
            <v>Godsigh of Noonday Triumph</v>
          </cell>
          <cell r="B1790" t="str">
            <v>15m, 3a, 1wp</v>
          </cell>
          <cell r="C1790" t="str">
            <v>Simple</v>
          </cell>
          <cell r="D1790" t="str">
            <v>Decisive-only, Dissonant, Resonant</v>
          </cell>
          <cell r="E1790" t="str">
            <v>Instant</v>
          </cell>
          <cell r="H1790" t="str">
            <v>Cathedral of Sublime Annihilation</v>
          </cell>
          <cell r="I1790" t="str">
            <v>None</v>
          </cell>
          <cell r="J1790">
            <v>5</v>
          </cell>
          <cell r="L1790" t="str">
            <v>Reality-Stabilizing Cannonade</v>
          </cell>
        </row>
        <row r="1791">
          <cell r="A1791" t="str">
            <v>Depth-Plumbing Descent</v>
          </cell>
          <cell r="B1791" t="str">
            <v>3m, 1i</v>
          </cell>
          <cell r="C1791" t="str">
            <v>Reflexive</v>
          </cell>
          <cell r="D1791" t="str">
            <v>Dissonant, Perilous</v>
          </cell>
          <cell r="E1791" t="str">
            <v>Instant</v>
          </cell>
          <cell r="H1791" t="str">
            <v>Crusading Spear of the Depths</v>
          </cell>
          <cell r="I1791" t="str">
            <v>None</v>
          </cell>
          <cell r="J1791">
            <v>2</v>
          </cell>
        </row>
        <row r="1792">
          <cell r="A1792" t="str">
            <v>Dark Depths Hunter</v>
          </cell>
          <cell r="B1792" t="str">
            <v>3m</v>
          </cell>
          <cell r="C1792" t="str">
            <v>Supplemental</v>
          </cell>
          <cell r="D1792" t="str">
            <v>Resonant</v>
          </cell>
          <cell r="E1792" t="str">
            <v>Instant</v>
          </cell>
          <cell r="H1792" t="str">
            <v>Crusading Spear of the Depths</v>
          </cell>
          <cell r="I1792" t="str">
            <v>None</v>
          </cell>
          <cell r="J1792">
            <v>2</v>
          </cell>
          <cell r="L1792" t="str">
            <v>Depth-PLumbing Descent</v>
          </cell>
        </row>
        <row r="1793">
          <cell r="A1793" t="str">
            <v>Deep-Sea Echo Sense</v>
          </cell>
          <cell r="B1793" t="str">
            <v>1m, 1wp</v>
          </cell>
          <cell r="C1793" t="str">
            <v>Reflexive</v>
          </cell>
          <cell r="D1793" t="str">
            <v>Dissonant, Resonance</v>
          </cell>
          <cell r="E1793" t="str">
            <v>One Scene</v>
          </cell>
          <cell r="H1793" t="str">
            <v>Crusading Spear of the Depths</v>
          </cell>
          <cell r="I1793" t="str">
            <v>None</v>
          </cell>
          <cell r="J1793">
            <v>2</v>
          </cell>
          <cell r="L1793" t="str">
            <v>Depth-Plumbing Descent</v>
          </cell>
        </row>
        <row r="1794">
          <cell r="A1794" t="str">
            <v>Riptide Trident Attack</v>
          </cell>
          <cell r="B1794" t="str">
            <v>2m, 1i</v>
          </cell>
          <cell r="C1794" t="str">
            <v>Simple</v>
          </cell>
          <cell r="D1794" t="str">
            <v>Dual, Perilous, Resonant</v>
          </cell>
          <cell r="E1794" t="str">
            <v>Instant</v>
          </cell>
          <cell r="H1794" t="str">
            <v>Crusading Spear of the Depths</v>
          </cell>
          <cell r="I1794" t="str">
            <v>None</v>
          </cell>
          <cell r="J1794">
            <v>2</v>
          </cell>
        </row>
        <row r="1795">
          <cell r="A1795" t="str">
            <v>Crashing Wave Assault</v>
          </cell>
          <cell r="B1795" t="str">
            <v>4m, 1wp</v>
          </cell>
          <cell r="C1795" t="str">
            <v>Simple</v>
          </cell>
          <cell r="D1795" t="str">
            <v>Decisive-only</v>
          </cell>
          <cell r="E1795" t="str">
            <v>Instant</v>
          </cell>
          <cell r="H1795" t="str">
            <v>Crusading Spear of the Depths</v>
          </cell>
          <cell r="I1795" t="str">
            <v>None</v>
          </cell>
          <cell r="J1795">
            <v>3</v>
          </cell>
          <cell r="L1795" t="str">
            <v>Riptide Trident Attack</v>
          </cell>
        </row>
        <row r="1796">
          <cell r="A1796" t="str">
            <v>Hunting Siaka God-Armor</v>
          </cell>
          <cell r="B1796" t="str">
            <v>5m, 1wp</v>
          </cell>
          <cell r="C1796" t="str">
            <v>Reflexive</v>
          </cell>
          <cell r="D1796" t="str">
            <v>Resonant</v>
          </cell>
          <cell r="E1796" t="str">
            <v>One Scene</v>
          </cell>
          <cell r="H1796" t="str">
            <v>Crusading Spear of the Depths</v>
          </cell>
          <cell r="I1796" t="str">
            <v>None</v>
          </cell>
          <cell r="J1796">
            <v>3</v>
          </cell>
          <cell r="L1796" t="str">
            <v>Dark Depths Hunter, Deep-Sea Echo Sense</v>
          </cell>
        </row>
        <row r="1797">
          <cell r="A1797" t="str">
            <v>Sevenfold Tidal Binding</v>
          </cell>
          <cell r="B1797" t="str">
            <v>-(1i,1wp)</v>
          </cell>
          <cell r="C1797" t="str">
            <v>Permanent</v>
          </cell>
          <cell r="D1797" t="str">
            <v>Decisive-only, Dissonant</v>
          </cell>
          <cell r="E1797" t="str">
            <v>Permanent</v>
          </cell>
          <cell r="H1797" t="str">
            <v>Crusading Spear of the Depths</v>
          </cell>
          <cell r="I1797" t="str">
            <v>None</v>
          </cell>
          <cell r="J1797">
            <v>3</v>
          </cell>
          <cell r="L1797" t="str">
            <v>Riptide Trident Attack</v>
          </cell>
        </row>
        <row r="1798">
          <cell r="A1798" t="str">
            <v>Tide-Spun Steel Aegis</v>
          </cell>
          <cell r="B1798" t="str">
            <v>4m, 1wp</v>
          </cell>
          <cell r="C1798" t="str">
            <v>Simple</v>
          </cell>
          <cell r="D1798" t="str">
            <v>Resoannt</v>
          </cell>
          <cell r="E1798" t="str">
            <v>One Scene</v>
          </cell>
          <cell r="H1798" t="str">
            <v>Crusading Spear of the Depths</v>
          </cell>
          <cell r="I1798" t="str">
            <v>None</v>
          </cell>
          <cell r="J1798">
            <v>3</v>
          </cell>
          <cell r="L1798" t="str">
            <v>Sevenfold Tidal Binding</v>
          </cell>
        </row>
        <row r="1799">
          <cell r="A1799" t="str">
            <v>Depths-Sealed Vault Technique</v>
          </cell>
          <cell r="B1799" t="str">
            <v>5m, 1wp</v>
          </cell>
          <cell r="C1799" t="str">
            <v>Simple</v>
          </cell>
          <cell r="D1799" t="str">
            <v>Decisive-only, Resonant</v>
          </cell>
          <cell r="E1799" t="str">
            <v>Instant</v>
          </cell>
          <cell r="H1799" t="str">
            <v>Crusading Spear of the Depths</v>
          </cell>
          <cell r="I1799" t="str">
            <v>None</v>
          </cell>
          <cell r="J1799">
            <v>4</v>
          </cell>
          <cell r="L1799" t="str">
            <v>Tide-SPun Steel Aegis</v>
          </cell>
        </row>
        <row r="1800">
          <cell r="A1800" t="str">
            <v>Ocean-Parting Blow</v>
          </cell>
          <cell r="B1800" t="str">
            <v>-(3m, 1wp)</v>
          </cell>
          <cell r="C1800" t="str">
            <v>Permanent</v>
          </cell>
          <cell r="D1800" t="str">
            <v>Decisive-only, Resonant, Dissonant</v>
          </cell>
          <cell r="E1800" t="str">
            <v>Permanent</v>
          </cell>
          <cell r="H1800" t="str">
            <v>Crusading Spear of the Depths</v>
          </cell>
          <cell r="I1800" t="str">
            <v>None</v>
          </cell>
          <cell r="J1800">
            <v>4</v>
          </cell>
          <cell r="L1800" t="str">
            <v>Crashing Wave Assault, Hunting Siaka God-Armor</v>
          </cell>
        </row>
        <row r="1801">
          <cell r="A1801" t="str">
            <v>Slaying the Seven Leviathans</v>
          </cell>
          <cell r="B1801" t="str">
            <v>8m, 2i, 1wp</v>
          </cell>
          <cell r="C1801" t="str">
            <v>Simple</v>
          </cell>
          <cell r="D1801" t="str">
            <v>Decisive-only, Resonant, Dissonant</v>
          </cell>
          <cell r="E1801" t="str">
            <v>Instant</v>
          </cell>
          <cell r="H1801" t="str">
            <v>Crusading Spear of the Depths</v>
          </cell>
          <cell r="I1801" t="str">
            <v>None</v>
          </cell>
          <cell r="J1801">
            <v>4</v>
          </cell>
          <cell r="L1801" t="str">
            <v>Crashing Wave Assault, Seven-Fold Tidal Binding (x2)</v>
          </cell>
        </row>
        <row r="1802">
          <cell r="A1802" t="str">
            <v>Ocean-Twisting Maelstrom</v>
          </cell>
          <cell r="B1802" t="str">
            <v>10m, 3a, 1wp</v>
          </cell>
          <cell r="C1802" t="str">
            <v>Simple</v>
          </cell>
          <cell r="D1802" t="str">
            <v>Dissonant, Resonant</v>
          </cell>
          <cell r="E1802" t="str">
            <v>Instant</v>
          </cell>
          <cell r="H1802" t="str">
            <v>Crusading Spear of the Depths</v>
          </cell>
          <cell r="I1802" t="str">
            <v>None</v>
          </cell>
          <cell r="J1802">
            <v>5</v>
          </cell>
          <cell r="L1802" t="str">
            <v>Depths-Sealed Vault Technique, Ocean-Parting Blow</v>
          </cell>
        </row>
        <row r="1803">
          <cell r="A1803" t="str">
            <v>Eternal Cataphract Empowerment</v>
          </cell>
          <cell r="B1803" t="str">
            <v>-</v>
          </cell>
          <cell r="C1803" t="str">
            <v>Permanent</v>
          </cell>
          <cell r="D1803" t="str">
            <v>Dissonant, Resonant</v>
          </cell>
          <cell r="E1803" t="str">
            <v>Permanent</v>
          </cell>
          <cell r="H1803" t="str">
            <v>Emerald Chevalier</v>
          </cell>
          <cell r="I1803" t="str">
            <v>None</v>
          </cell>
          <cell r="J1803">
            <v>2</v>
          </cell>
        </row>
        <row r="1804">
          <cell r="A1804" t="str">
            <v>Lance of FLourishing Triumphs</v>
          </cell>
          <cell r="B1804" t="str">
            <v>3m</v>
          </cell>
          <cell r="C1804" t="str">
            <v>Supplemental</v>
          </cell>
          <cell r="D1804" t="str">
            <v>Dual, Resonant</v>
          </cell>
          <cell r="E1804" t="str">
            <v>Instant</v>
          </cell>
          <cell r="H1804" t="str">
            <v>Emerald Chevalier</v>
          </cell>
          <cell r="I1804" t="str">
            <v>None</v>
          </cell>
          <cell r="J1804">
            <v>2</v>
          </cell>
          <cell r="L1804" t="str">
            <v>Eternal Cataphract Empowerment</v>
          </cell>
        </row>
        <row r="1805">
          <cell r="A1805" t="str">
            <v>Indomitable Charger Focus</v>
          </cell>
          <cell r="B1805" t="str">
            <v>4m</v>
          </cell>
          <cell r="C1805" t="str">
            <v>Reflexive</v>
          </cell>
          <cell r="D1805" t="str">
            <v>Resonant</v>
          </cell>
          <cell r="E1805" t="str">
            <v>Instant</v>
          </cell>
          <cell r="H1805" t="str">
            <v>Emerald Chevalier</v>
          </cell>
          <cell r="I1805" t="str">
            <v>None</v>
          </cell>
          <cell r="J1805">
            <v>2</v>
          </cell>
          <cell r="L1805" t="str">
            <v>Lance of Flourishing Triumphs</v>
          </cell>
        </row>
        <row r="1806">
          <cell r="A1806" t="str">
            <v>Legendary Armor-Rider Invocation</v>
          </cell>
          <cell r="B1806" t="str">
            <v>-</v>
          </cell>
          <cell r="C1806" t="str">
            <v>Permanent</v>
          </cell>
          <cell r="D1806" t="str">
            <v>None</v>
          </cell>
          <cell r="E1806" t="str">
            <v>Permanent</v>
          </cell>
          <cell r="H1806" t="str">
            <v>Emerald Chevalier</v>
          </cell>
          <cell r="I1806" t="str">
            <v>None</v>
          </cell>
          <cell r="J1806">
            <v>2</v>
          </cell>
          <cell r="L1806" t="str">
            <v>Coursing Firebolt Flash, Indomitable Charger Focus</v>
          </cell>
        </row>
        <row r="1807">
          <cell r="A1807" t="str">
            <v>Swift-Blossoming Aegis</v>
          </cell>
          <cell r="B1807" t="str">
            <v>5m, 1i</v>
          </cell>
          <cell r="C1807" t="str">
            <v>Reflexive</v>
          </cell>
          <cell r="D1807" t="str">
            <v>Dissonant, Perilous</v>
          </cell>
          <cell r="E1807" t="str">
            <v>One Scene</v>
          </cell>
          <cell r="H1807" t="str">
            <v>Emerald Chevalier</v>
          </cell>
          <cell r="I1807" t="str">
            <v>None</v>
          </cell>
          <cell r="J1807">
            <v>2</v>
          </cell>
          <cell r="L1807" t="str">
            <v>Eternal Cataphract Empowerment</v>
          </cell>
        </row>
        <row r="1808">
          <cell r="A1808" t="str">
            <v>Shimmering Wind-Strewn Petals Stride</v>
          </cell>
          <cell r="B1808" t="str">
            <v>7m, 2a, 1wp</v>
          </cell>
          <cell r="C1808" t="str">
            <v>Simple</v>
          </cell>
          <cell r="D1808" t="str">
            <v>Dissoannt</v>
          </cell>
          <cell r="E1808" t="str">
            <v>Instant</v>
          </cell>
          <cell r="H1808" t="str">
            <v>Emerald Chevalier</v>
          </cell>
          <cell r="I1808" t="str">
            <v>None</v>
          </cell>
          <cell r="J1808">
            <v>3</v>
          </cell>
          <cell r="L1808" t="str">
            <v>Indomitable Charger Focus</v>
          </cell>
        </row>
        <row r="1809">
          <cell r="A1809" t="str">
            <v>Thousand-League Charge</v>
          </cell>
          <cell r="B1809" t="str">
            <v>5m, 1wp</v>
          </cell>
          <cell r="C1809" t="str">
            <v>Reflexive</v>
          </cell>
          <cell r="D1809" t="str">
            <v>Dissoannt, Resoannt</v>
          </cell>
          <cell r="E1809" t="str">
            <v>One Scene</v>
          </cell>
          <cell r="H1809" t="str">
            <v>Emerald Chevalier</v>
          </cell>
          <cell r="I1809" t="str">
            <v>None</v>
          </cell>
          <cell r="J1809">
            <v>3</v>
          </cell>
          <cell r="L1809" t="str">
            <v>Shimmering Wind-Strewn Petals Stride</v>
          </cell>
        </row>
        <row r="1810">
          <cell r="A1810" t="str">
            <v>Might of the August Colossus</v>
          </cell>
          <cell r="B1810" t="str">
            <v>5m, 2i</v>
          </cell>
          <cell r="C1810" t="str">
            <v>Simple</v>
          </cell>
          <cell r="D1810" t="str">
            <v>Dissonant, Perilous</v>
          </cell>
          <cell r="E1810" t="str">
            <v>One Scene</v>
          </cell>
          <cell r="H1810" t="str">
            <v>Emerald Chevalier</v>
          </cell>
          <cell r="I1810" t="str">
            <v>None</v>
          </cell>
          <cell r="J1810">
            <v>3</v>
          </cell>
          <cell r="L1810" t="str">
            <v>Thousand-League Charge</v>
          </cell>
        </row>
        <row r="1811">
          <cell r="A1811" t="str">
            <v>Soul of Living Armor</v>
          </cell>
          <cell r="B1811" t="str">
            <v>2m</v>
          </cell>
          <cell r="C1811" t="str">
            <v>Reflexive</v>
          </cell>
          <cell r="D1811" t="str">
            <v>Decisive-only, Perilous</v>
          </cell>
          <cell r="E1811" t="str">
            <v>Instant</v>
          </cell>
          <cell r="H1811" t="str">
            <v>Emerald Chevalier</v>
          </cell>
          <cell r="I1811" t="str">
            <v>None</v>
          </cell>
          <cell r="J1811">
            <v>3</v>
          </cell>
          <cell r="L1811" t="str">
            <v>Swift-Blossoming Aegis</v>
          </cell>
        </row>
        <row r="1812">
          <cell r="A1812" t="str">
            <v>Stampeding Titan Devastation</v>
          </cell>
          <cell r="B1812" t="str">
            <v>-(5m, 1wp)</v>
          </cell>
          <cell r="C1812" t="str">
            <v>Permanent</v>
          </cell>
          <cell r="D1812" t="str">
            <v>Perilous, Resonant</v>
          </cell>
          <cell r="E1812" t="str">
            <v>Permanent</v>
          </cell>
          <cell r="H1812" t="str">
            <v>Emerald Chevalier</v>
          </cell>
          <cell r="I1812" t="str">
            <v>None</v>
          </cell>
          <cell r="J1812">
            <v>4</v>
          </cell>
          <cell r="L1812" t="str">
            <v>Might of the August COlossus</v>
          </cell>
        </row>
        <row r="1813">
          <cell r="A1813" t="str">
            <v>Creation-Piercing Lance</v>
          </cell>
          <cell r="B1813" t="str">
            <v>6m, 1hl, 1wp</v>
          </cell>
          <cell r="C1813" t="str">
            <v>Reflexive</v>
          </cell>
          <cell r="D1813" t="str">
            <v>Decisive-only, Dissonant, Resonant</v>
          </cell>
          <cell r="E1813" t="str">
            <v>Instant</v>
          </cell>
          <cell r="H1813" t="str">
            <v>Emerald Chevalier</v>
          </cell>
          <cell r="I1813" t="str">
            <v>None</v>
          </cell>
          <cell r="J1813">
            <v>5</v>
          </cell>
          <cell r="L1813" t="str">
            <v>Stampeding Titan Devastation</v>
          </cell>
        </row>
        <row r="1814">
          <cell r="A1814" t="str">
            <v>Fleeting Shadow Scout</v>
          </cell>
          <cell r="B1814" t="str">
            <v>4m</v>
          </cell>
          <cell r="C1814" t="str">
            <v>Reflexive</v>
          </cell>
          <cell r="D1814" t="str">
            <v>Mute, Resonant</v>
          </cell>
          <cell r="E1814" t="str">
            <v>Instant</v>
          </cell>
          <cell r="H1814" t="str">
            <v>Godspeed Vanguard</v>
          </cell>
          <cell r="I1814" t="str">
            <v>None</v>
          </cell>
          <cell r="J1814">
            <v>2</v>
          </cell>
        </row>
        <row r="1815">
          <cell r="A1815" t="str">
            <v>Transluminal Stride</v>
          </cell>
          <cell r="B1815" t="str">
            <v>2m, 1wp</v>
          </cell>
          <cell r="C1815" t="str">
            <v>Reflexive</v>
          </cell>
          <cell r="D1815" t="str">
            <v>Dissonant, Resonant</v>
          </cell>
          <cell r="E1815" t="str">
            <v>Instant</v>
          </cell>
          <cell r="H1815" t="str">
            <v>Godspeed Vanguard</v>
          </cell>
          <cell r="I1815" t="str">
            <v>None</v>
          </cell>
          <cell r="J1815">
            <v>2</v>
          </cell>
        </row>
        <row r="1816">
          <cell r="A1816" t="str">
            <v>Horizon-Attaining Pace</v>
          </cell>
          <cell r="B1816" t="str">
            <v>-</v>
          </cell>
          <cell r="C1816" t="str">
            <v>Permanent</v>
          </cell>
          <cell r="D1816" t="str">
            <v>None</v>
          </cell>
          <cell r="E1816" t="str">
            <v>Permanent</v>
          </cell>
          <cell r="H1816" t="str">
            <v>Godspeed Vanguard</v>
          </cell>
          <cell r="I1816" t="str">
            <v>None</v>
          </cell>
          <cell r="J1816">
            <v>2</v>
          </cell>
          <cell r="L1816" t="str">
            <v>Racing Hare Method, Transluminal Stride</v>
          </cell>
        </row>
        <row r="1817">
          <cell r="A1817" t="str">
            <v>Aegis of Light and Shadow</v>
          </cell>
          <cell r="B1817" t="str">
            <v>4m, 1wp</v>
          </cell>
          <cell r="C1817" t="str">
            <v>Reflexive</v>
          </cell>
          <cell r="D1817" t="str">
            <v>Dissonant, Mute, Resonant</v>
          </cell>
          <cell r="E1817" t="str">
            <v>Instant</v>
          </cell>
          <cell r="H1817" t="str">
            <v>Godspeed Vanguard</v>
          </cell>
          <cell r="I1817" t="str">
            <v>None</v>
          </cell>
          <cell r="J1817">
            <v>3</v>
          </cell>
          <cell r="L1817" t="str">
            <v>Fleeting Shadow Scout</v>
          </cell>
        </row>
        <row r="1818">
          <cell r="A1818" t="str">
            <v>Midnight Sun Vanishing</v>
          </cell>
          <cell r="B1818" t="str">
            <v>-</v>
          </cell>
          <cell r="C1818" t="str">
            <v>Permanent</v>
          </cell>
          <cell r="D1818" t="str">
            <v>None</v>
          </cell>
          <cell r="E1818" t="str">
            <v>Permanent</v>
          </cell>
          <cell r="H1818" t="str">
            <v>Godspeed Vanguard</v>
          </cell>
          <cell r="I1818" t="str">
            <v>None</v>
          </cell>
          <cell r="J1818">
            <v>3</v>
          </cell>
          <cell r="L1818" t="str">
            <v>Aegis of Light and Shadow, Shadow-Crossing Leap technique</v>
          </cell>
        </row>
        <row r="1819">
          <cell r="A1819" t="str">
            <v>Shimmering After-Image Refractions</v>
          </cell>
          <cell r="B1819" t="str">
            <v>3m, 2i, 1wp</v>
          </cell>
          <cell r="C1819" t="str">
            <v>Reflexive</v>
          </cell>
          <cell r="D1819" t="str">
            <v>Decisive-only, Perilous, Resonant</v>
          </cell>
          <cell r="E1819" t="str">
            <v>One Scene</v>
          </cell>
          <cell r="H1819" t="str">
            <v>Godspeed Vanguard</v>
          </cell>
          <cell r="I1819" t="str">
            <v>None</v>
          </cell>
          <cell r="J1819">
            <v>3</v>
          </cell>
          <cell r="L1819" t="str">
            <v>Aegis of Light and Shadow, Transluminal Stride</v>
          </cell>
        </row>
        <row r="1820">
          <cell r="A1820" t="str">
            <v>Shooting Star Ascent</v>
          </cell>
          <cell r="B1820" t="str">
            <v>-</v>
          </cell>
          <cell r="C1820" t="str">
            <v>Permanent</v>
          </cell>
          <cell r="D1820" t="str">
            <v>None</v>
          </cell>
          <cell r="E1820" t="str">
            <v>Permanent</v>
          </cell>
          <cell r="H1820" t="str">
            <v>Godspeed Vanguard</v>
          </cell>
          <cell r="I1820" t="str">
            <v>Nonee</v>
          </cell>
          <cell r="J1820">
            <v>3</v>
          </cell>
          <cell r="L1820" t="str">
            <v>Horizon-Attaining Pace, Mountain-Crossing Leap Technique</v>
          </cell>
        </row>
        <row r="1821">
          <cell r="A1821" t="str">
            <v>Shadow Nova Flare</v>
          </cell>
          <cell r="B1821" t="str">
            <v>5m, 5i, 3a, 1wp</v>
          </cell>
          <cell r="C1821" t="str">
            <v>Simple</v>
          </cell>
          <cell r="D1821" t="str">
            <v>Dissonant, Mute, Perilous, Resonant</v>
          </cell>
          <cell r="E1821" t="str">
            <v>Instant</v>
          </cell>
          <cell r="H1821" t="str">
            <v>Godspeed Vanguard</v>
          </cell>
          <cell r="I1821" t="str">
            <v>None</v>
          </cell>
          <cell r="J1821">
            <v>4</v>
          </cell>
          <cell r="L1821" t="str">
            <v>Shimmering afterimage Reflection</v>
          </cell>
        </row>
        <row r="1822">
          <cell r="A1822" t="str">
            <v>Illimitable Lightspeed Advance</v>
          </cell>
          <cell r="B1822" t="str">
            <v>-</v>
          </cell>
          <cell r="C1822" t="str">
            <v>Permanent</v>
          </cell>
          <cell r="D1822" t="str">
            <v>None</v>
          </cell>
          <cell r="E1822" t="str">
            <v>Permanent</v>
          </cell>
          <cell r="H1822" t="str">
            <v>Godspeed Vanguard</v>
          </cell>
          <cell r="I1822" t="str">
            <v>None</v>
          </cell>
          <cell r="J1822">
            <v>5</v>
          </cell>
          <cell r="L1822" t="str">
            <v>Living Wind Approach, Shooting Star Ascent</v>
          </cell>
        </row>
        <row r="1823">
          <cell r="A1823" t="str">
            <v>Starfallen Blade Strike</v>
          </cell>
          <cell r="B1823" t="str">
            <v>3m, 3i, 1wp</v>
          </cell>
          <cell r="C1823" t="str">
            <v>Simple</v>
          </cell>
          <cell r="D1823" t="str">
            <v>Decisive-only, Resonant</v>
          </cell>
          <cell r="E1823" t="str">
            <v>Instant</v>
          </cell>
          <cell r="H1823" t="str">
            <v>Ascendant Nova Phoenix</v>
          </cell>
          <cell r="I1823" t="str">
            <v>None</v>
          </cell>
          <cell r="J1823">
            <v>2</v>
          </cell>
        </row>
        <row r="1824">
          <cell r="A1824" t="str">
            <v>Horizon Guardian Aegis</v>
          </cell>
          <cell r="B1824" t="str">
            <v>-</v>
          </cell>
          <cell r="C1824" t="str">
            <v>Permanent</v>
          </cell>
          <cell r="D1824" t="str">
            <v>None</v>
          </cell>
          <cell r="E1824" t="str">
            <v>Permanent</v>
          </cell>
          <cell r="H1824" t="str">
            <v>Ascendant Nova Phoenix</v>
          </cell>
          <cell r="I1824" t="str">
            <v>None</v>
          </cell>
          <cell r="J1824">
            <v>2</v>
          </cell>
          <cell r="L1824" t="str">
            <v>Heavenly Guardian Defense, Starfallen Blade Strike</v>
          </cell>
        </row>
        <row r="1825">
          <cell r="A1825" t="str">
            <v>Rising Phoenix Glory</v>
          </cell>
          <cell r="B1825" t="str">
            <v>7m</v>
          </cell>
          <cell r="C1825" t="str">
            <v>Reflexive</v>
          </cell>
          <cell r="D1825" t="str">
            <v>Dissonant, Dual</v>
          </cell>
          <cell r="E1825" t="str">
            <v>Instant</v>
          </cell>
          <cell r="H1825" t="str">
            <v>Ascendant Nova Phoenix</v>
          </cell>
          <cell r="I1825" t="str">
            <v>None</v>
          </cell>
          <cell r="J1825">
            <v>2</v>
          </cell>
          <cell r="L1825" t="str">
            <v>Starfallen Blade Strike</v>
          </cell>
        </row>
        <row r="1826">
          <cell r="A1826" t="str">
            <v>Awe-Inspiring God Armor</v>
          </cell>
          <cell r="B1826" t="str">
            <v>-(1wp)</v>
          </cell>
          <cell r="C1826" t="str">
            <v>Permanent</v>
          </cell>
          <cell r="D1826" t="str">
            <v>None</v>
          </cell>
          <cell r="E1826" t="str">
            <v>Permanent</v>
          </cell>
          <cell r="H1826" t="str">
            <v>Ascendant Nova Phoenix</v>
          </cell>
          <cell r="I1826" t="str">
            <v>None</v>
          </cell>
          <cell r="J1826">
            <v>3</v>
          </cell>
          <cell r="L1826" t="str">
            <v>Rising Phoenix Glory, Terrifying Apparition of Glory</v>
          </cell>
        </row>
        <row r="1827">
          <cell r="A1827" t="str">
            <v>Tempest of Foretold Victory</v>
          </cell>
          <cell r="B1827" t="str">
            <v>3m, 1wp</v>
          </cell>
          <cell r="C1827" t="str">
            <v>Simple</v>
          </cell>
          <cell r="D1827" t="str">
            <v>Resonant, Withering-only</v>
          </cell>
          <cell r="E1827" t="str">
            <v>Instant</v>
          </cell>
          <cell r="H1827" t="str">
            <v>Ascendant Nova Phoenix</v>
          </cell>
          <cell r="I1827" t="str">
            <v>None</v>
          </cell>
          <cell r="J1827">
            <v>3</v>
          </cell>
          <cell r="L1827" t="str">
            <v>Rising Phoenix GLory</v>
          </cell>
        </row>
        <row r="1828">
          <cell r="A1828" t="str">
            <v>Sunfire Seraph Conflagration</v>
          </cell>
          <cell r="B1828" t="str">
            <v>7m, 1wp</v>
          </cell>
          <cell r="C1828" t="str">
            <v>Simple</v>
          </cell>
          <cell r="D1828" t="str">
            <v>Decisive-only, Dissonant, Resonant</v>
          </cell>
          <cell r="E1828" t="str">
            <v>Instant</v>
          </cell>
          <cell r="H1828" t="str">
            <v>Ascendant Nova Phoenix</v>
          </cell>
          <cell r="I1828" t="str">
            <v>None</v>
          </cell>
          <cell r="J1828">
            <v>3</v>
          </cell>
          <cell r="L1828" t="str">
            <v>Tempest of Foretold Victory</v>
          </cell>
        </row>
        <row r="1829">
          <cell r="A1829" t="str">
            <v>Wings of Heaven Unfurled</v>
          </cell>
          <cell r="B1829" t="str">
            <v>-</v>
          </cell>
          <cell r="C1829" t="str">
            <v>Permanent</v>
          </cell>
          <cell r="D1829" t="str">
            <v>None</v>
          </cell>
          <cell r="E1829" t="str">
            <v>Permanent</v>
          </cell>
          <cell r="H1829" t="str">
            <v>Ascendant Nova Phoenix</v>
          </cell>
          <cell r="I1829" t="str">
            <v>None</v>
          </cell>
          <cell r="J1829">
            <v>3</v>
          </cell>
          <cell r="L1829" t="str">
            <v>Eagle-Wing Style, Rising Phoenix Glory</v>
          </cell>
        </row>
        <row r="1830">
          <cell r="A1830" t="str">
            <v>Infinite Sunlight Shrike</v>
          </cell>
          <cell r="B1830" t="str">
            <v>5m, 5i, 1wp</v>
          </cell>
          <cell r="C1830" t="str">
            <v>SImple</v>
          </cell>
          <cell r="D1830" t="str">
            <v>Decisive-only</v>
          </cell>
          <cell r="E1830" t="str">
            <v>Instant</v>
          </cell>
          <cell r="H1830" t="str">
            <v>Ascendant Nova Phoenix</v>
          </cell>
          <cell r="I1830" t="str">
            <v>None</v>
          </cell>
          <cell r="J1830">
            <v>3</v>
          </cell>
          <cell r="L1830" t="str">
            <v>Wings of Heaven Unfurled</v>
          </cell>
        </row>
        <row r="1831">
          <cell r="A1831" t="str">
            <v>Blazing God-Sight Revelation</v>
          </cell>
          <cell r="B1831" t="str">
            <v>-(3m, 1wp)</v>
          </cell>
          <cell r="C1831" t="str">
            <v>Permanent</v>
          </cell>
          <cell r="D1831" t="str">
            <v>Nnoe</v>
          </cell>
          <cell r="E1831" t="str">
            <v>Permanent</v>
          </cell>
          <cell r="H1831" t="str">
            <v>Ascendant Nova Phoenix</v>
          </cell>
          <cell r="I1831" t="str">
            <v>None</v>
          </cell>
          <cell r="J1831">
            <v>4</v>
          </cell>
          <cell r="L1831" t="str">
            <v>Eye of the Unconquered Sun, SUnfire Seraph Conflagration</v>
          </cell>
        </row>
        <row r="1832">
          <cell r="A1832" t="str">
            <v>Daystar Smites the Horizon</v>
          </cell>
          <cell r="B1832" t="str">
            <v>8m, 3a, 1wp</v>
          </cell>
          <cell r="C1832" t="str">
            <v>Simple</v>
          </cell>
          <cell r="D1832" t="str">
            <v>Decisive-only</v>
          </cell>
          <cell r="E1832" t="str">
            <v>Instant</v>
          </cell>
          <cell r="H1832" t="str">
            <v>Ascendant Nova Phoenix</v>
          </cell>
          <cell r="I1832" t="str">
            <v>None</v>
          </cell>
          <cell r="J1832">
            <v>4</v>
          </cell>
          <cell r="L1832" t="str">
            <v>Blazing God-Sight Revelation</v>
          </cell>
        </row>
        <row r="1833">
          <cell r="A1833" t="str">
            <v>The Sword Conquers Five Directions</v>
          </cell>
          <cell r="B1833" t="str">
            <v>-(3m, 1wp)</v>
          </cell>
          <cell r="C1833" t="str">
            <v>Permanent</v>
          </cell>
          <cell r="D1833" t="str">
            <v>None</v>
          </cell>
          <cell r="E1833" t="str">
            <v>Permanent</v>
          </cell>
          <cell r="H1833" t="str">
            <v>Ascendant Nova Phoenix</v>
          </cell>
          <cell r="I1833" t="str">
            <v>None</v>
          </cell>
          <cell r="J1833">
            <v>4</v>
          </cell>
          <cell r="L1833" t="str">
            <v>Heaven Sword Flash, Infinite Sunlight Shrike</v>
          </cell>
        </row>
        <row r="1834">
          <cell r="A1834" t="str">
            <v>Phoenix Surpasses the Sun Meditation</v>
          </cell>
          <cell r="B1834" t="str">
            <v>15m, 3a, 2wp</v>
          </cell>
          <cell r="C1834" t="str">
            <v>Simple</v>
          </cell>
          <cell r="D1834" t="str">
            <v>None</v>
          </cell>
          <cell r="E1834" t="str">
            <v>One journey</v>
          </cell>
          <cell r="H1834" t="str">
            <v>Ascendant Nova Phoenix</v>
          </cell>
          <cell r="I1834" t="str">
            <v>None</v>
          </cell>
          <cell r="J1834">
            <v>5</v>
          </cell>
          <cell r="L1834" t="str">
            <v>Infinite Sunlight Shrike</v>
          </cell>
        </row>
        <row r="1835">
          <cell r="A1835" t="str">
            <v>Eat the Heart of God</v>
          </cell>
          <cell r="B1835" t="str">
            <v>-</v>
          </cell>
          <cell r="C1835" t="str">
            <v>Reflexive</v>
          </cell>
          <cell r="D1835" t="str">
            <v>Perilous, Resonant</v>
          </cell>
          <cell r="E1835" t="str">
            <v>Instant</v>
          </cell>
          <cell r="H1835" t="str">
            <v>Karvara, the Walking Devil Tower</v>
          </cell>
          <cell r="I1835" t="str">
            <v>None</v>
          </cell>
          <cell r="J1835">
            <v>2</v>
          </cell>
        </row>
        <row r="1836">
          <cell r="A1836" t="str">
            <v>Berserker Fury Blitz</v>
          </cell>
          <cell r="B1836" t="str">
            <v>6m, 3i</v>
          </cell>
          <cell r="C1836" t="str">
            <v>Reflexive</v>
          </cell>
          <cell r="D1836" t="str">
            <v>Perilous, Resonant</v>
          </cell>
          <cell r="E1836" t="str">
            <v>Instant</v>
          </cell>
          <cell r="H1836" t="str">
            <v>Karvara, the Walking Devil Tower</v>
          </cell>
          <cell r="I1836" t="str">
            <v>None</v>
          </cell>
          <cell r="J1836">
            <v>2</v>
          </cell>
          <cell r="L1836" t="str">
            <v>Eat the Heart of God</v>
          </cell>
        </row>
        <row r="1837">
          <cell r="A1837" t="str">
            <v>Chain-Breaking Frenzy</v>
          </cell>
          <cell r="B1837" t="str">
            <v>- (3m)</v>
          </cell>
          <cell r="C1837" t="str">
            <v>Permanent</v>
          </cell>
          <cell r="D1837" t="str">
            <v>None</v>
          </cell>
          <cell r="E1837" t="str">
            <v>Permanent</v>
          </cell>
          <cell r="H1837" t="str">
            <v>Karvara, the Walking Devil Tower</v>
          </cell>
          <cell r="I1837" t="str">
            <v>None</v>
          </cell>
          <cell r="J1837">
            <v>2</v>
          </cell>
          <cell r="L1837" t="str">
            <v>Battle Fury Focus, Berserker Fury Blitz</v>
          </cell>
        </row>
        <row r="1838">
          <cell r="A1838" t="str">
            <v>God-Monster Apotheosis</v>
          </cell>
          <cell r="B1838" t="str">
            <v>-</v>
          </cell>
          <cell r="C1838" t="str">
            <v>Permanent</v>
          </cell>
          <cell r="D1838" t="str">
            <v>None</v>
          </cell>
          <cell r="E1838" t="str">
            <v>Permanent</v>
          </cell>
          <cell r="H1838" t="str">
            <v>Karvara, the Walking Devil Tower</v>
          </cell>
          <cell r="I1838" t="str">
            <v>None</v>
          </cell>
          <cell r="J1838">
            <v>2</v>
          </cell>
          <cell r="L1838" t="str">
            <v>Eat the Heart of God, Carnal Spirit Rending</v>
          </cell>
        </row>
        <row r="1839">
          <cell r="A1839" t="str">
            <v>Devil-Mind Gestalt Meditation</v>
          </cell>
          <cell r="B1839" t="str">
            <v>-</v>
          </cell>
          <cell r="C1839" t="str">
            <v>Reflexive</v>
          </cell>
          <cell r="D1839" t="str">
            <v>Resonant</v>
          </cell>
          <cell r="E1839" t="str">
            <v>Instant</v>
          </cell>
          <cell r="H1839" t="str">
            <v>Karvara, the Walking Devil Tower</v>
          </cell>
          <cell r="I1839" t="str">
            <v>None</v>
          </cell>
          <cell r="J1839">
            <v>3</v>
          </cell>
          <cell r="L1839" t="str">
            <v>Berserker Fury Blitz</v>
          </cell>
        </row>
        <row r="1840">
          <cell r="A1840" t="str">
            <v>Roaring God-Monster Fury</v>
          </cell>
          <cell r="B1840" t="str">
            <v>5m, 3i, 1wp</v>
          </cell>
          <cell r="C1840" t="str">
            <v>Simple</v>
          </cell>
          <cell r="D1840" t="str">
            <v>Perilous, Resonant</v>
          </cell>
          <cell r="E1840" t="str">
            <v>Instnt</v>
          </cell>
          <cell r="H1840" t="str">
            <v>Karvara, the Walking Devil Tower</v>
          </cell>
          <cell r="I1840" t="str">
            <v>None</v>
          </cell>
          <cell r="J1840">
            <v>3</v>
          </cell>
          <cell r="L1840" t="str">
            <v>Devil-Mind Gestalt Meditation</v>
          </cell>
        </row>
        <row r="1841">
          <cell r="A1841" t="str">
            <v>Torn From This World</v>
          </cell>
          <cell r="B1841" t="str">
            <v>-(1wp)</v>
          </cell>
          <cell r="C1841" t="str">
            <v>Permanet</v>
          </cell>
          <cell r="D1841" t="str">
            <v>Dissonant, Resonance</v>
          </cell>
          <cell r="E1841" t="str">
            <v>Permanet</v>
          </cell>
          <cell r="H1841" t="str">
            <v>Karvara, the Walking Devil Tower</v>
          </cell>
          <cell r="I1841" t="str">
            <v>None</v>
          </cell>
          <cell r="J1841">
            <v>3</v>
          </cell>
          <cell r="L1841" t="str">
            <v>Eat the Heart of God</v>
          </cell>
        </row>
        <row r="1842">
          <cell r="A1842" t="str">
            <v>Solipsistic Dreaming God-Beast</v>
          </cell>
          <cell r="B1842" t="str">
            <v>4m, 4i, 3a</v>
          </cell>
          <cell r="C1842" t="str">
            <v>Reflexive</v>
          </cell>
          <cell r="D1842" t="str">
            <v>Dissonant, Perilous, Uniform</v>
          </cell>
          <cell r="E1842" t="str">
            <v>One Tick</v>
          </cell>
          <cell r="H1842" t="str">
            <v>Karvara, the Walking Devil Tower</v>
          </cell>
          <cell r="I1842" t="str">
            <v>None</v>
          </cell>
          <cell r="J1842">
            <v>3</v>
          </cell>
          <cell r="L1842" t="str">
            <v>Devil-Mind Gestalt Meditation, Torn from this World</v>
          </cell>
        </row>
        <row r="1843">
          <cell r="A1843" t="str">
            <v>Rage Beyond Constraint</v>
          </cell>
          <cell r="B1843" t="str">
            <v>-</v>
          </cell>
          <cell r="C1843" t="str">
            <v>Reflexive</v>
          </cell>
          <cell r="D1843" t="str">
            <v>Resonant</v>
          </cell>
          <cell r="E1843" t="str">
            <v>Instant</v>
          </cell>
          <cell r="H1843" t="str">
            <v>Karvara, the Walking Devil Tower</v>
          </cell>
          <cell r="I1843" t="str">
            <v>None</v>
          </cell>
          <cell r="J1843">
            <v>3</v>
          </cell>
          <cell r="L1843" t="str">
            <v>Solipsistic Dreaming God-Beast</v>
          </cell>
        </row>
        <row r="1844">
          <cell r="A1844" t="str">
            <v>Undying Behemoth Rebirth</v>
          </cell>
          <cell r="B1844" t="str">
            <v>4m, 1wp</v>
          </cell>
          <cell r="C1844" t="str">
            <v>Reflexive</v>
          </cell>
          <cell r="D1844" t="str">
            <v>Perilous, Resonant</v>
          </cell>
          <cell r="E1844" t="str">
            <v>Instant</v>
          </cell>
          <cell r="H1844" t="str">
            <v>Karvara, the Walking Devil Tower</v>
          </cell>
          <cell r="I1844" t="str">
            <v>None</v>
          </cell>
          <cell r="J1844">
            <v>3</v>
          </cell>
          <cell r="L1844" t="str">
            <v>Eat the Heart of Gold</v>
          </cell>
        </row>
        <row r="1845">
          <cell r="A1845" t="str">
            <v>Final Fury Rampage</v>
          </cell>
          <cell r="B1845" t="str">
            <v>-</v>
          </cell>
          <cell r="C1845" t="str">
            <v>Reflexive</v>
          </cell>
          <cell r="D1845" t="str">
            <v>Perilous</v>
          </cell>
          <cell r="E1845" t="str">
            <v>One Scene</v>
          </cell>
          <cell r="H1845" t="str">
            <v>Karvara, the Walking Devil Tower</v>
          </cell>
          <cell r="I1845" t="str">
            <v>None</v>
          </cell>
          <cell r="J1845">
            <v>5</v>
          </cell>
          <cell r="L1845" t="str">
            <v>Chain-Breaking Frenzy, Undying behemoth Rebirth</v>
          </cell>
        </row>
        <row r="1846">
          <cell r="A1846" t="str">
            <v>Voice of the Apocalypse</v>
          </cell>
          <cell r="B1846" t="str">
            <v>7m, 3wp</v>
          </cell>
          <cell r="C1846" t="str">
            <v>Simple</v>
          </cell>
          <cell r="D1846" t="str">
            <v>Dissoannt</v>
          </cell>
          <cell r="E1846" t="str">
            <v>Instant</v>
          </cell>
          <cell r="H1846" t="str">
            <v>Karvara, the Walking Devil Tower</v>
          </cell>
          <cell r="I1846" t="str">
            <v>None</v>
          </cell>
          <cell r="J1846">
            <v>5</v>
          </cell>
          <cell r="L1846" t="str">
            <v>Rage Beyond Constraint, Roaring God-Monster Fury</v>
          </cell>
        </row>
        <row r="1847">
          <cell r="A1847" t="str">
            <v>Rustling Grapevine Whispers</v>
          </cell>
          <cell r="B1847" t="str">
            <v>2m</v>
          </cell>
          <cell r="C1847" t="str">
            <v>Reflexive</v>
          </cell>
          <cell r="D1847" t="str">
            <v>Resonant, Uniform</v>
          </cell>
          <cell r="E1847" t="str">
            <v>Instant</v>
          </cell>
          <cell r="H1847" t="str">
            <v>Calumny</v>
          </cell>
          <cell r="I1847" t="str">
            <v>None</v>
          </cell>
          <cell r="J1847">
            <v>1</v>
          </cell>
        </row>
        <row r="1848">
          <cell r="A1848" t="str">
            <v>Unassuming Ornament Camouflage</v>
          </cell>
          <cell r="B1848" t="str">
            <v>-</v>
          </cell>
          <cell r="C1848" t="str">
            <v>Permanent</v>
          </cell>
          <cell r="D1848" t="str">
            <v>None</v>
          </cell>
          <cell r="E1848" t="str">
            <v>Permanent</v>
          </cell>
          <cell r="H1848" t="str">
            <v>Calumny</v>
          </cell>
          <cell r="I1848" t="str">
            <v>None</v>
          </cell>
          <cell r="J1848">
            <v>1</v>
          </cell>
          <cell r="L1848" t="str">
            <v>Naked Thief Style</v>
          </cell>
        </row>
        <row r="1849">
          <cell r="A1849" t="str">
            <v>Salon-Spider Entrapment</v>
          </cell>
          <cell r="B1849" t="str">
            <v>2m</v>
          </cell>
          <cell r="C1849" t="str">
            <v>Supplemental</v>
          </cell>
          <cell r="D1849" t="str">
            <v>Resonant, Stackable, Withering-only</v>
          </cell>
          <cell r="E1849" t="str">
            <v>Instant</v>
          </cell>
          <cell r="H1849" t="str">
            <v>Calumny</v>
          </cell>
          <cell r="I1849" t="str">
            <v>None</v>
          </cell>
          <cell r="J1849">
            <v>2</v>
          </cell>
          <cell r="L1849" t="str">
            <v>Rustling Grapevine Whispers</v>
          </cell>
        </row>
        <row r="1850">
          <cell r="A1850" t="str">
            <v>Swallowtail's Grace</v>
          </cell>
          <cell r="B1850" t="str">
            <v>3m, 1wp</v>
          </cell>
          <cell r="C1850" t="str">
            <v>Reflexive</v>
          </cell>
          <cell r="D1850" t="str">
            <v>Counterattack, Dual, Perilous, Resonant</v>
          </cell>
          <cell r="E1850" t="str">
            <v>Instant</v>
          </cell>
          <cell r="H1850" t="str">
            <v>Calumny</v>
          </cell>
          <cell r="I1850" t="str">
            <v>None</v>
          </cell>
          <cell r="J1850">
            <v>2</v>
          </cell>
          <cell r="L1850" t="str">
            <v>Rustling Grapevine Whispers</v>
          </cell>
        </row>
        <row r="1851">
          <cell r="A1851" t="str">
            <v>Ripened Bitter Fruit</v>
          </cell>
          <cell r="B1851" t="str">
            <v>5m, 5i, 1wp</v>
          </cell>
          <cell r="C1851" t="str">
            <v>Supplemental</v>
          </cell>
          <cell r="D1851" t="str">
            <v>Decisive-only, Dissonant, Resonant</v>
          </cell>
          <cell r="E1851" t="str">
            <v>Instant</v>
          </cell>
          <cell r="H1851" t="str">
            <v>Calumny</v>
          </cell>
          <cell r="I1851" t="str">
            <v>None</v>
          </cell>
          <cell r="J1851">
            <v>3</v>
          </cell>
          <cell r="L1851" t="str">
            <v>Salon-Spider Entrapment, Swallowtail's Grace</v>
          </cell>
        </row>
        <row r="1852">
          <cell r="A1852" t="str">
            <v>Song of Sunlit Dreams</v>
          </cell>
          <cell r="B1852" t="str">
            <v>1m, 1wp</v>
          </cell>
          <cell r="C1852" t="str">
            <v>Supplemental</v>
          </cell>
          <cell r="D1852" t="str">
            <v>None</v>
          </cell>
          <cell r="E1852" t="str">
            <v>Instant</v>
          </cell>
          <cell r="H1852" t="str">
            <v>Daring Venture</v>
          </cell>
          <cell r="I1852" t="str">
            <v>None</v>
          </cell>
          <cell r="J1852">
            <v>1</v>
          </cell>
        </row>
        <row r="1853">
          <cell r="A1853" t="str">
            <v>Seeker's Heart Intuition</v>
          </cell>
          <cell r="B1853" t="str">
            <v>2m</v>
          </cell>
          <cell r="C1853" t="str">
            <v>Simple</v>
          </cell>
          <cell r="D1853" t="str">
            <v>Resonant</v>
          </cell>
          <cell r="E1853" t="str">
            <v>Instant</v>
          </cell>
          <cell r="H1853" t="str">
            <v>Daring Venture</v>
          </cell>
          <cell r="I1853" t="str">
            <v>None</v>
          </cell>
          <cell r="J1853">
            <v>1</v>
          </cell>
          <cell r="L1853" t="str">
            <v>Song of Sunlit Dreams</v>
          </cell>
        </row>
        <row r="1854">
          <cell r="A1854" t="str">
            <v>Beckon the Wandering Wolf</v>
          </cell>
          <cell r="B1854" t="str">
            <v>1m, 1wp</v>
          </cell>
          <cell r="C1854" t="str">
            <v>Simple</v>
          </cell>
          <cell r="D1854" t="str">
            <v>Resonant</v>
          </cell>
          <cell r="E1854" t="str">
            <v>Instant</v>
          </cell>
          <cell r="H1854" t="str">
            <v>Daring Venture</v>
          </cell>
          <cell r="I1854" t="str">
            <v>None</v>
          </cell>
          <cell r="J1854">
            <v>2</v>
          </cell>
          <cell r="L1854" t="str">
            <v>Seeker's Heart Intuition</v>
          </cell>
        </row>
        <row r="1855">
          <cell r="A1855" t="str">
            <v>Wolf-and-Dragon Bond</v>
          </cell>
          <cell r="B1855" t="str">
            <v>-</v>
          </cell>
          <cell r="C1855" t="str">
            <v>Supplemental</v>
          </cell>
          <cell r="D1855" t="str">
            <v>None</v>
          </cell>
          <cell r="E1855" t="str">
            <v>Permanent</v>
          </cell>
          <cell r="H1855" t="str">
            <v>Daring Venture</v>
          </cell>
          <cell r="I1855" t="str">
            <v>None</v>
          </cell>
          <cell r="J1855">
            <v>3</v>
          </cell>
          <cell r="L1855" t="str">
            <v>Beckon the Wandering Wolf, Mother-of-Beasts Mastery (x2)</v>
          </cell>
        </row>
        <row r="1856">
          <cell r="A1856" t="str">
            <v>Packmate Devotion</v>
          </cell>
          <cell r="B1856" t="str">
            <v>-</v>
          </cell>
          <cell r="C1856" t="str">
            <v>Permanent</v>
          </cell>
          <cell r="D1856" t="str">
            <v>Resonant</v>
          </cell>
          <cell r="E1856" t="str">
            <v>Permanent</v>
          </cell>
          <cell r="H1856" t="str">
            <v>Daring Venture</v>
          </cell>
          <cell r="I1856" t="str">
            <v>None</v>
          </cell>
          <cell r="J1856">
            <v>4</v>
          </cell>
          <cell r="L1856" t="str">
            <v>Wolf-and-Dragon Bond</v>
          </cell>
        </row>
        <row r="1857">
          <cell r="A1857" t="str">
            <v>Faith Maintains</v>
          </cell>
          <cell r="B1857" t="str">
            <v>2m, 1wp</v>
          </cell>
          <cell r="C1857" t="str">
            <v>Simple</v>
          </cell>
          <cell r="D1857" t="str">
            <v>None</v>
          </cell>
          <cell r="E1857" t="str">
            <v>One scene</v>
          </cell>
          <cell r="H1857" t="str">
            <v>Faith's Pillar</v>
          </cell>
          <cell r="I1857" t="str">
            <v>None</v>
          </cell>
          <cell r="J1857">
            <v>1</v>
          </cell>
        </row>
        <row r="1858">
          <cell r="A1858" t="str">
            <v>Dragons Provide</v>
          </cell>
          <cell r="B1858" t="str">
            <v>4m, 1wp</v>
          </cell>
          <cell r="C1858" t="str">
            <v>Reflexive</v>
          </cell>
          <cell r="D1858" t="str">
            <v>Resonant, Withering-only</v>
          </cell>
          <cell r="E1858" t="str">
            <v>One scene</v>
          </cell>
          <cell r="H1858" t="str">
            <v>Faith's Pillar</v>
          </cell>
          <cell r="I1858" t="str">
            <v>None</v>
          </cell>
          <cell r="J1858">
            <v>1</v>
          </cell>
          <cell r="L1858" t="str">
            <v>Faith Maintains</v>
          </cell>
        </row>
        <row r="1859">
          <cell r="A1859" t="str">
            <v>Orison of Thunder</v>
          </cell>
          <cell r="B1859" t="str">
            <v>4m</v>
          </cell>
          <cell r="C1859" t="str">
            <v>Supplemental</v>
          </cell>
          <cell r="D1859" t="str">
            <v>Decisive-only</v>
          </cell>
          <cell r="E1859" t="str">
            <v>Instant</v>
          </cell>
          <cell r="H1859" t="str">
            <v>Faith's Pillar</v>
          </cell>
          <cell r="I1859" t="str">
            <v>None</v>
          </cell>
          <cell r="J1859">
            <v>2</v>
          </cell>
          <cell r="K1859">
            <v>0</v>
          </cell>
          <cell r="L1859" t="str">
            <v>Dragons Provide</v>
          </cell>
        </row>
        <row r="1860">
          <cell r="A1860" t="str">
            <v>Foundations of Sand</v>
          </cell>
          <cell r="B1860" t="str">
            <v>3m, 1i</v>
          </cell>
          <cell r="C1860" t="str">
            <v>Reflexive</v>
          </cell>
          <cell r="D1860" t="str">
            <v>Perilous, Uniform</v>
          </cell>
          <cell r="E1860" t="str">
            <v>Instant</v>
          </cell>
          <cell r="H1860" t="str">
            <v>Faith's Pillar</v>
          </cell>
          <cell r="I1860" t="str">
            <v>None</v>
          </cell>
          <cell r="J1860">
            <v>2</v>
          </cell>
          <cell r="K1860">
            <v>0</v>
          </cell>
          <cell r="L1860" t="str">
            <v>Faith Maintains, Dragons Provide</v>
          </cell>
        </row>
        <row r="1861">
          <cell r="A1861" t="str">
            <v>Iniquity's Reward</v>
          </cell>
          <cell r="B1861" t="str">
            <v>5m, 1i</v>
          </cell>
          <cell r="C1861" t="str">
            <v>Reflexive</v>
          </cell>
          <cell r="D1861" t="str">
            <v>Perilous, Resonant</v>
          </cell>
          <cell r="E1861" t="str">
            <v>Instant</v>
          </cell>
          <cell r="H1861" t="str">
            <v>Faith's Pillar</v>
          </cell>
          <cell r="I1861" t="str">
            <v>None</v>
          </cell>
          <cell r="J1861">
            <v>2</v>
          </cell>
          <cell r="K1861">
            <v>0</v>
          </cell>
          <cell r="L1861" t="str">
            <v>Faith Maintains</v>
          </cell>
        </row>
        <row r="1862">
          <cell r="A1862" t="str">
            <v>Pasiap's Gentle Embrace</v>
          </cell>
          <cell r="B1862" t="str">
            <v>10m, 1wp</v>
          </cell>
          <cell r="C1862" t="str">
            <v>Reflexive</v>
          </cell>
          <cell r="D1862" t="str">
            <v>Decisive-only, Dissonant, Resonant</v>
          </cell>
          <cell r="E1862" t="str">
            <v>Instant</v>
          </cell>
          <cell r="H1862" t="str">
            <v>Faith's Pillar</v>
          </cell>
          <cell r="I1862" t="str">
            <v>None</v>
          </cell>
          <cell r="J1862">
            <v>3</v>
          </cell>
          <cell r="K1862">
            <v>0</v>
          </cell>
          <cell r="L1862" t="str">
            <v>Foundations of Sand, Iniquity's Reward</v>
          </cell>
        </row>
        <row r="1863">
          <cell r="A1863" t="str">
            <v>Righteous Enemy-Slaying Strike</v>
          </cell>
          <cell r="B1863" t="str">
            <v>3m</v>
          </cell>
          <cell r="C1863" t="str">
            <v>Supplemental</v>
          </cell>
          <cell r="D1863" t="str">
            <v>Decisive-only</v>
          </cell>
          <cell r="E1863" t="str">
            <v>Instant</v>
          </cell>
          <cell r="H1863" t="str">
            <v>Heavenly Typhoon</v>
          </cell>
          <cell r="I1863" t="str">
            <v>None</v>
          </cell>
          <cell r="J1863">
            <v>1</v>
          </cell>
          <cell r="K1863">
            <v>0</v>
          </cell>
        </row>
        <row r="1864">
          <cell r="A1864" t="str">
            <v>Storm-Shield Bulwark</v>
          </cell>
          <cell r="B1864" t="str">
            <v>-</v>
          </cell>
          <cell r="C1864" t="str">
            <v>Permanent</v>
          </cell>
          <cell r="D1864" t="str">
            <v>None</v>
          </cell>
          <cell r="E1864" t="str">
            <v>Permanent</v>
          </cell>
          <cell r="H1864" t="str">
            <v>Heavenly Typhoon</v>
          </cell>
          <cell r="I1864" t="str">
            <v>None</v>
          </cell>
          <cell r="J1864">
            <v>1</v>
          </cell>
          <cell r="K1864">
            <v>0</v>
          </cell>
          <cell r="L1864" t="str">
            <v>Seed and Salt Warding</v>
          </cell>
        </row>
        <row r="1865">
          <cell r="A1865" t="str">
            <v>Demon-Slaying Zealot's Mantra</v>
          </cell>
          <cell r="B1865" t="str">
            <v>5m, 1wp</v>
          </cell>
          <cell r="C1865" t="str">
            <v>Reflexive</v>
          </cell>
          <cell r="D1865" t="str">
            <v>Counterattack, Withering-only</v>
          </cell>
          <cell r="E1865" t="str">
            <v>Instant</v>
          </cell>
          <cell r="H1865" t="str">
            <v>Heavenly Typhoon</v>
          </cell>
          <cell r="I1865" t="str">
            <v>None</v>
          </cell>
          <cell r="J1865">
            <v>2</v>
          </cell>
          <cell r="K1865">
            <v>0</v>
          </cell>
          <cell r="L1865" t="str">
            <v>Righteous Enemy-Slaying Strike</v>
          </cell>
        </row>
        <row r="1866">
          <cell r="A1866" t="str">
            <v>Searing Wind-Razor Bolt</v>
          </cell>
          <cell r="B1866" t="str">
            <v>3m, 1wp</v>
          </cell>
          <cell r="C1866" t="str">
            <v>Simple</v>
          </cell>
          <cell r="D1866" t="str">
            <v>Decisive-only, Resonant</v>
          </cell>
          <cell r="E1866" t="str">
            <v>Instant</v>
          </cell>
          <cell r="H1866" t="str">
            <v>Heavenly Typhoon</v>
          </cell>
          <cell r="I1866" t="str">
            <v>None</v>
          </cell>
          <cell r="J1866">
            <v>2</v>
          </cell>
          <cell r="K1866">
            <v>0</v>
          </cell>
          <cell r="L1866" t="str">
            <v>Demon-Slaying Zealot's Mantra</v>
          </cell>
        </row>
        <row r="1867">
          <cell r="A1867" t="str">
            <v>Standing in the Storm's Eye</v>
          </cell>
          <cell r="B1867" t="str">
            <v>-</v>
          </cell>
          <cell r="C1867" t="str">
            <v>Permanent</v>
          </cell>
          <cell r="D1867" t="str">
            <v>None</v>
          </cell>
          <cell r="E1867" t="str">
            <v>Permanent</v>
          </cell>
          <cell r="H1867" t="str">
            <v>Heavenly Typhoon</v>
          </cell>
          <cell r="I1867" t="str">
            <v>None</v>
          </cell>
          <cell r="J1867">
            <v>3</v>
          </cell>
          <cell r="K1867">
            <v>0</v>
          </cell>
          <cell r="L1867" t="str">
            <v>Searing Wind-Razor Bolt, Storm-Shield Bulwark</v>
          </cell>
        </row>
        <row r="1868">
          <cell r="A1868" t="str">
            <v>Ten Thousand Typhoon Burst</v>
          </cell>
          <cell r="B1868" t="str">
            <v>5m, 3i, 1wp</v>
          </cell>
          <cell r="C1868" t="str">
            <v>Simple</v>
          </cell>
          <cell r="D1868" t="str">
            <v>Dissonant, Perilous, Resonant, Withering-only</v>
          </cell>
          <cell r="E1868" t="str">
            <v>Instant</v>
          </cell>
          <cell r="H1868" t="str">
            <v>Heavenly Typhoon</v>
          </cell>
          <cell r="I1868" t="str">
            <v>None</v>
          </cell>
          <cell r="J1868">
            <v>3</v>
          </cell>
          <cell r="K1868">
            <v>0</v>
          </cell>
          <cell r="L1868" t="str">
            <v>Searing Wind-Razor Bolt</v>
          </cell>
        </row>
        <row r="1869">
          <cell r="A1869" t="str">
            <v>Loyalty-Kindling Warmth</v>
          </cell>
          <cell r="B1869" t="str">
            <v>2m</v>
          </cell>
          <cell r="C1869" t="str">
            <v>Supplemental</v>
          </cell>
          <cell r="D1869" t="str">
            <v>Dual</v>
          </cell>
          <cell r="E1869" t="str">
            <v>Instant</v>
          </cell>
          <cell r="H1869" t="str">
            <v>Pyre of Legions</v>
          </cell>
          <cell r="I1869" t="str">
            <v>None</v>
          </cell>
          <cell r="J1869">
            <v>1</v>
          </cell>
          <cell r="K1869">
            <v>0</v>
          </cell>
        </row>
        <row r="1870">
          <cell r="A1870" t="str">
            <v>All-Consuming Guardian Stance</v>
          </cell>
          <cell r="B1870" t="str">
            <v>4m, 1i</v>
          </cell>
          <cell r="C1870" t="str">
            <v>Supplemental</v>
          </cell>
          <cell r="D1870" t="str">
            <v>Perilous, Resonant</v>
          </cell>
          <cell r="E1870" t="str">
            <v>Instant</v>
          </cell>
          <cell r="H1870" t="str">
            <v>Pyre of Legions</v>
          </cell>
          <cell r="I1870" t="str">
            <v>None</v>
          </cell>
          <cell r="J1870">
            <v>2</v>
          </cell>
          <cell r="K1870">
            <v>0</v>
          </cell>
          <cell r="L1870" t="str">
            <v>Loyalty-Kindling Warmth</v>
          </cell>
        </row>
        <row r="1871">
          <cell r="A1871" t="str">
            <v>Army-Routing Aegis</v>
          </cell>
          <cell r="B1871" t="str">
            <v>3m, 3i, 1ahl</v>
          </cell>
          <cell r="C1871" t="str">
            <v>Reflexive</v>
          </cell>
          <cell r="D1871" t="str">
            <v>Perilous, Resonant</v>
          </cell>
          <cell r="E1871" t="str">
            <v>Until next turn</v>
          </cell>
          <cell r="H1871" t="str">
            <v>Pyre of Legions</v>
          </cell>
          <cell r="I1871" t="str">
            <v>None</v>
          </cell>
          <cell r="J1871">
            <v>3</v>
          </cell>
          <cell r="K1871">
            <v>0</v>
          </cell>
          <cell r="L1871" t="str">
            <v>All-Consuming Guardian Stance</v>
          </cell>
        </row>
        <row r="1872">
          <cell r="A1872" t="str">
            <v>Unstoppable Heart-Stoking Incandescence</v>
          </cell>
          <cell r="B1872" t="str">
            <v>2i</v>
          </cell>
          <cell r="C1872" t="str">
            <v>Reflexive</v>
          </cell>
          <cell r="D1872" t="str">
            <v>Perilous</v>
          </cell>
          <cell r="E1872" t="str">
            <v>One scene</v>
          </cell>
          <cell r="H1872" t="str">
            <v>Pyre of Legions</v>
          </cell>
          <cell r="I1872" t="str">
            <v>None</v>
          </cell>
          <cell r="J1872">
            <v>3</v>
          </cell>
          <cell r="K1872">
            <v>0</v>
          </cell>
          <cell r="L1872" t="str">
            <v>Army-Routing Aegis</v>
          </cell>
        </row>
        <row r="1873">
          <cell r="A1873" t="str">
            <v>Somber Pyre Conflagration</v>
          </cell>
          <cell r="B1873" t="str">
            <v>2ahl, 3a</v>
          </cell>
          <cell r="C1873" t="str">
            <v>Simple</v>
          </cell>
          <cell r="D1873" t="str">
            <v>Dissonant, Uniform</v>
          </cell>
          <cell r="E1873" t="str">
            <v>One scene</v>
          </cell>
          <cell r="H1873" t="str">
            <v>Pyre of Legions</v>
          </cell>
          <cell r="I1873" t="str">
            <v>None</v>
          </cell>
          <cell r="J1873">
            <v>4</v>
          </cell>
          <cell r="K1873">
            <v>0</v>
          </cell>
          <cell r="L1873" t="str">
            <v>Army-Routing Aegis</v>
          </cell>
        </row>
        <row r="1874">
          <cell r="A1874" t="str">
            <v>Ashes Feed the Seeds</v>
          </cell>
          <cell r="B1874" t="str">
            <v>-</v>
          </cell>
          <cell r="C1874" t="str">
            <v>Reflexive</v>
          </cell>
          <cell r="D1874" t="str">
            <v>Resonant</v>
          </cell>
          <cell r="E1874" t="str">
            <v>One scene</v>
          </cell>
          <cell r="H1874" t="str">
            <v>Pyre of Legions</v>
          </cell>
          <cell r="I1874" t="str">
            <v>None</v>
          </cell>
          <cell r="J1874">
            <v>4</v>
          </cell>
          <cell r="K1874">
            <v>0</v>
          </cell>
          <cell r="L1874" t="str">
            <v>Somber Pyre Conflagration</v>
          </cell>
        </row>
        <row r="1875">
          <cell r="A1875" t="str">
            <v>From the Depths</v>
          </cell>
          <cell r="B1875" t="str">
            <v>-</v>
          </cell>
          <cell r="C1875" t="str">
            <v>Permanent</v>
          </cell>
          <cell r="D1875" t="str">
            <v>None</v>
          </cell>
          <cell r="E1875" t="str">
            <v>Permanent</v>
          </cell>
          <cell r="H1875" t="str">
            <v>Sea's Verdict</v>
          </cell>
          <cell r="I1875" t="str">
            <v>None</v>
          </cell>
          <cell r="J1875">
            <v>1</v>
          </cell>
          <cell r="K1875">
            <v>0</v>
          </cell>
          <cell r="L1875" t="str">
            <v>Elemental Sheath</v>
          </cell>
        </row>
        <row r="1876">
          <cell r="A1876" t="str">
            <v>Kraken's Gavel</v>
          </cell>
          <cell r="B1876" t="str">
            <v>3m, 2i</v>
          </cell>
          <cell r="C1876" t="str">
            <v>Simple</v>
          </cell>
          <cell r="D1876" t="str">
            <v>Uniform</v>
          </cell>
          <cell r="E1876" t="str">
            <v>Instant</v>
          </cell>
          <cell r="H1876" t="str">
            <v>Sea's Verdict</v>
          </cell>
          <cell r="I1876" t="str">
            <v>None</v>
          </cell>
          <cell r="J1876">
            <v>1</v>
          </cell>
          <cell r="K1876">
            <v>0</v>
          </cell>
        </row>
        <row r="1877">
          <cell r="A1877" t="str">
            <v>Hull-Breaking Tsunami Swipe</v>
          </cell>
          <cell r="B1877" t="str">
            <v>4m</v>
          </cell>
          <cell r="C1877" t="str">
            <v>Supplemental</v>
          </cell>
          <cell r="D1877" t="str">
            <v>Resonant, Uniform</v>
          </cell>
          <cell r="E1877" t="str">
            <v>Instant</v>
          </cell>
          <cell r="H1877" t="str">
            <v>Sea's Verdict</v>
          </cell>
          <cell r="I1877" t="str">
            <v>None</v>
          </cell>
          <cell r="J1877">
            <v>1</v>
          </cell>
          <cell r="K1877">
            <v>0</v>
          </cell>
          <cell r="L1877" t="str">
            <v>Kraken's Gavel</v>
          </cell>
        </row>
        <row r="1878">
          <cell r="A1878" t="str">
            <v>Lost Blade Riptide</v>
          </cell>
          <cell r="B1878" t="str">
            <v>5m, 2i, 1a from Sea's Verdict</v>
          </cell>
          <cell r="C1878" t="str">
            <v>Supplemental</v>
          </cell>
          <cell r="D1878" t="str">
            <v>Decisive-only, Dissonant</v>
          </cell>
          <cell r="E1878" t="str">
            <v>Instant</v>
          </cell>
          <cell r="H1878" t="str">
            <v>Sea's Verdict</v>
          </cell>
          <cell r="I1878" t="str">
            <v>None</v>
          </cell>
          <cell r="J1878">
            <v>2</v>
          </cell>
          <cell r="K1878">
            <v>0</v>
          </cell>
          <cell r="L1878" t="str">
            <v>Hull-Breaking Tsunami Swipe</v>
          </cell>
        </row>
        <row r="1879">
          <cell r="A1879" t="str">
            <v>Awaken the Tide</v>
          </cell>
          <cell r="B1879" t="str">
            <v>-</v>
          </cell>
          <cell r="C1879" t="str">
            <v>Permanent</v>
          </cell>
          <cell r="D1879" t="str">
            <v>None</v>
          </cell>
          <cell r="E1879" t="str">
            <v>Permanent</v>
          </cell>
          <cell r="H1879" t="str">
            <v>Sea's Verdict</v>
          </cell>
          <cell r="I1879" t="str">
            <v>None</v>
          </cell>
          <cell r="J1879">
            <v>3</v>
          </cell>
          <cell r="K1879">
            <v>0</v>
          </cell>
          <cell r="L1879" t="str">
            <v>From the Depths, Lost Blade Riptide</v>
          </cell>
        </row>
        <row r="1880">
          <cell r="A1880" t="str">
            <v>Gaol Without Fathom</v>
          </cell>
          <cell r="B1880" t="str">
            <v>8m, 1wp, 2a from Sea's Verdict (2i per enemy)</v>
          </cell>
          <cell r="C1880" t="str">
            <v>Simple</v>
          </cell>
          <cell r="D1880" t="str">
            <v>Decisive-only, Dissonant, Resonant</v>
          </cell>
          <cell r="E1880" t="str">
            <v>Instant</v>
          </cell>
          <cell r="H1880" t="str">
            <v>Sea's Verdict</v>
          </cell>
          <cell r="I1880" t="str">
            <v>None</v>
          </cell>
          <cell r="J1880">
            <v>3</v>
          </cell>
          <cell r="K1880">
            <v>0</v>
          </cell>
          <cell r="L1880" t="str">
            <v>Awaken the Tide</v>
          </cell>
        </row>
        <row r="1881">
          <cell r="A1881" t="str">
            <v>Thunder of the Abyss</v>
          </cell>
          <cell r="B1881" t="str">
            <v>- (+1-3a from Sea's Verdict)</v>
          </cell>
          <cell r="C1881" t="str">
            <v>Permanent</v>
          </cell>
          <cell r="D1881" t="str">
            <v>Decisive-only</v>
          </cell>
          <cell r="E1881" t="str">
            <v>Permanent</v>
          </cell>
          <cell r="H1881" t="str">
            <v>Sea's Verdict</v>
          </cell>
          <cell r="I1881" t="str">
            <v>None</v>
          </cell>
          <cell r="J1881">
            <v>4</v>
          </cell>
          <cell r="K1881">
            <v>0</v>
          </cell>
          <cell r="L1881" t="str">
            <v>Gaol Without Fathom</v>
          </cell>
        </row>
        <row r="1882">
          <cell r="A1882" t="str">
            <v>Still-Burning Ember Ambush</v>
          </cell>
          <cell r="B1882" t="str">
            <v>3m, 2i</v>
          </cell>
          <cell r="C1882" t="str">
            <v>Reflexive</v>
          </cell>
          <cell r="D1882" t="str">
            <v>Mute, Perilous, Resonant</v>
          </cell>
          <cell r="E1882" t="str">
            <v>Instant</v>
          </cell>
          <cell r="H1882" t="str">
            <v>Smiling Razors</v>
          </cell>
          <cell r="I1882" t="str">
            <v>None</v>
          </cell>
          <cell r="J1882">
            <v>1</v>
          </cell>
          <cell r="K1882">
            <v>0</v>
          </cell>
        </row>
        <row r="1883">
          <cell r="A1883" t="str">
            <v>Coiling-Smoke-Plume Deception</v>
          </cell>
          <cell r="B1883" t="str">
            <v>-</v>
          </cell>
          <cell r="C1883" t="str">
            <v>Permanent</v>
          </cell>
          <cell r="D1883" t="str">
            <v>None</v>
          </cell>
          <cell r="E1883" t="str">
            <v>One scene</v>
          </cell>
          <cell r="H1883" t="str">
            <v>Smiling Razors</v>
          </cell>
          <cell r="I1883" t="str">
            <v>None</v>
          </cell>
          <cell r="J1883">
            <v>1</v>
          </cell>
          <cell r="K1883">
            <v>0</v>
          </cell>
          <cell r="L1883" t="str">
            <v>Still-Burning Ember Ambush, Vanishing Wind-Body Technique</v>
          </cell>
        </row>
        <row r="1884">
          <cell r="A1884" t="str">
            <v>Inviting Fireside Distraction</v>
          </cell>
          <cell r="B1884" t="str">
            <v>-</v>
          </cell>
          <cell r="C1884" t="str">
            <v>Permanent</v>
          </cell>
          <cell r="D1884" t="str">
            <v>None</v>
          </cell>
          <cell r="E1884" t="str">
            <v>One scene</v>
          </cell>
          <cell r="H1884" t="str">
            <v>Smiling Razors</v>
          </cell>
          <cell r="I1884" t="str">
            <v>None</v>
          </cell>
          <cell r="J1884">
            <v>1</v>
          </cell>
          <cell r="K1884">
            <v>0</v>
          </cell>
          <cell r="L1884" t="str">
            <v>Rose-Among-Thorns Distinction, Still-Burning Ember Ambush</v>
          </cell>
        </row>
        <row r="1885">
          <cell r="A1885" t="str">
            <v>Searing Pain Infliction Tactic</v>
          </cell>
          <cell r="B1885" t="str">
            <v>4m, 1i</v>
          </cell>
          <cell r="C1885" t="str">
            <v>Simple</v>
          </cell>
          <cell r="D1885" t="str">
            <v>Decisive-only, Resonant</v>
          </cell>
          <cell r="E1885" t="str">
            <v>Instant</v>
          </cell>
          <cell r="H1885" t="str">
            <v>Smiling Razors</v>
          </cell>
          <cell r="I1885" t="str">
            <v>None</v>
          </cell>
          <cell r="J1885">
            <v>2</v>
          </cell>
          <cell r="K1885">
            <v>0</v>
          </cell>
          <cell r="L1885" t="str">
            <v>Still-Burning Ember Ambush</v>
          </cell>
        </row>
        <row r="1886">
          <cell r="A1886" t="str">
            <v>Soul-Burning Mark</v>
          </cell>
          <cell r="B1886" t="str">
            <v>3m, 2i</v>
          </cell>
          <cell r="C1886" t="str">
            <v>Simple</v>
          </cell>
          <cell r="D1886" t="str">
            <v>Withering-only</v>
          </cell>
          <cell r="E1886" t="str">
            <v>Instant</v>
          </cell>
          <cell r="H1886" t="str">
            <v>Smiling Razors</v>
          </cell>
          <cell r="I1886" t="str">
            <v>None</v>
          </cell>
          <cell r="J1886">
            <v>2</v>
          </cell>
          <cell r="K1886">
            <v>0</v>
          </cell>
          <cell r="L1886" t="str">
            <v>Searing Pain Infliction Tactic</v>
          </cell>
        </row>
        <row r="1887">
          <cell r="A1887" t="str">
            <v>Drifting Smoke-Cloud Passage</v>
          </cell>
          <cell r="B1887" t="str">
            <v>10m, 1wp</v>
          </cell>
          <cell r="C1887" t="str">
            <v>Reflexive</v>
          </cell>
          <cell r="D1887" t="str">
            <v>Dissonant, Mute</v>
          </cell>
          <cell r="E1887" t="str">
            <v>Instant</v>
          </cell>
          <cell r="H1887" t="str">
            <v>Smiling Razors</v>
          </cell>
          <cell r="I1887" t="str">
            <v>None</v>
          </cell>
          <cell r="J1887">
            <v>3</v>
          </cell>
          <cell r="K1887">
            <v>0</v>
          </cell>
          <cell r="L1887" t="str">
            <v>Inviting Fireside Distraction, Soul-Burning Mark</v>
          </cell>
        </row>
        <row r="1888">
          <cell r="A1888" t="str">
            <v>Still Waters Hide Fury</v>
          </cell>
          <cell r="B1888" t="str">
            <v>5m, 1wp</v>
          </cell>
          <cell r="C1888" t="str">
            <v>Simple</v>
          </cell>
          <cell r="D1888" t="str">
            <v>Mute, Resonant</v>
          </cell>
          <cell r="E1888" t="str">
            <v>One scene</v>
          </cell>
          <cell r="H1888" t="str">
            <v>Vengeant</v>
          </cell>
          <cell r="I1888" t="str">
            <v>None</v>
          </cell>
          <cell r="J1888">
            <v>1</v>
          </cell>
          <cell r="K1888">
            <v>0</v>
          </cell>
        </row>
        <row r="1889">
          <cell r="A1889" t="str">
            <v>Ember-Smothering Convolution</v>
          </cell>
          <cell r="B1889" t="str">
            <v>3m</v>
          </cell>
          <cell r="C1889" t="str">
            <v>Supplemental</v>
          </cell>
          <cell r="D1889" t="str">
            <v>Resonant</v>
          </cell>
          <cell r="E1889" t="str">
            <v>Instant</v>
          </cell>
          <cell r="H1889" t="str">
            <v>Vengeant</v>
          </cell>
          <cell r="I1889" t="str">
            <v>None</v>
          </cell>
          <cell r="J1889">
            <v>2</v>
          </cell>
          <cell r="K1889">
            <v>0</v>
          </cell>
          <cell r="L1889" t="str">
            <v>Still Waters Hide Fury</v>
          </cell>
        </row>
        <row r="1890">
          <cell r="A1890" t="str">
            <v>Earth-Eroding Tactic</v>
          </cell>
          <cell r="B1890" t="str">
            <v>4m, 2i</v>
          </cell>
          <cell r="C1890" t="str">
            <v>Supplemental</v>
          </cell>
          <cell r="D1890" t="str">
            <v>Decisive-only, Mute, Resonant</v>
          </cell>
          <cell r="E1890" t="str">
            <v>Instant</v>
          </cell>
          <cell r="H1890" t="str">
            <v>Vengeant</v>
          </cell>
          <cell r="I1890" t="str">
            <v>None</v>
          </cell>
          <cell r="J1890">
            <v>2</v>
          </cell>
          <cell r="K1890">
            <v>0</v>
          </cell>
          <cell r="L1890" t="str">
            <v>Still Waters Hide Fury</v>
          </cell>
        </row>
        <row r="1891">
          <cell r="A1891" t="str">
            <v>Breath-Denying Vengeance Current</v>
          </cell>
          <cell r="B1891" t="str">
            <v>5m</v>
          </cell>
          <cell r="C1891" t="str">
            <v>Simple</v>
          </cell>
          <cell r="D1891" t="str">
            <v>Decisive-only, Resonant</v>
          </cell>
          <cell r="E1891" t="str">
            <v>Instant</v>
          </cell>
          <cell r="H1891" t="str">
            <v>Vengeant</v>
          </cell>
          <cell r="I1891" t="str">
            <v>None</v>
          </cell>
          <cell r="J1891">
            <v>3</v>
          </cell>
          <cell r="K1891">
            <v>0</v>
          </cell>
          <cell r="L1891" t="str">
            <v>Earth-Eroding Tactic</v>
          </cell>
        </row>
        <row r="1892">
          <cell r="A1892" t="str">
            <v>Drink the Lesser Seas</v>
          </cell>
          <cell r="B1892" t="str">
            <v>2m, 1wp</v>
          </cell>
          <cell r="C1892" t="str">
            <v>Simple</v>
          </cell>
          <cell r="D1892" t="str">
            <v>Decisive-only, Resonant</v>
          </cell>
          <cell r="E1892" t="str">
            <v>Instant</v>
          </cell>
          <cell r="H1892" t="str">
            <v>Vengeant</v>
          </cell>
          <cell r="I1892" t="str">
            <v>None</v>
          </cell>
          <cell r="J1892">
            <v>3</v>
          </cell>
          <cell r="K1892">
            <v>0</v>
          </cell>
          <cell r="L1892" t="str">
            <v>Ember-Smothering Convolution</v>
          </cell>
        </row>
        <row r="1893">
          <cell r="A1893" t="str">
            <v>Hundred-Generation Forest Desecration</v>
          </cell>
          <cell r="B1893" t="str">
            <v>- (+5m, 1wp)</v>
          </cell>
          <cell r="C1893" t="str">
            <v>Permanent</v>
          </cell>
          <cell r="D1893" t="str">
            <v>Dissonant</v>
          </cell>
          <cell r="E1893" t="str">
            <v>Permanent</v>
          </cell>
          <cell r="H1893" t="str">
            <v>Vengeant</v>
          </cell>
          <cell r="I1893" t="str">
            <v>None</v>
          </cell>
          <cell r="J1893">
            <v>4</v>
          </cell>
          <cell r="K1893">
            <v>0</v>
          </cell>
          <cell r="L1893" t="str">
            <v>Drink the Lesser Seas, Breath-Denying Vengeance Current</v>
          </cell>
        </row>
        <row r="1894">
          <cell r="A1894" t="str">
            <v>Dragon-Shattering Restitution</v>
          </cell>
          <cell r="B1894" t="str">
            <v>1m, 1wp</v>
          </cell>
          <cell r="C1894" t="str">
            <v>Reflexive</v>
          </cell>
          <cell r="D1894" t="str">
            <v>Decisive-only, Dissonant, Psyche</v>
          </cell>
          <cell r="E1894" t="str">
            <v>Instant</v>
          </cell>
          <cell r="H1894" t="str">
            <v>Vengeant</v>
          </cell>
          <cell r="I1894" t="str">
            <v>None</v>
          </cell>
          <cell r="J1894">
            <v>4</v>
          </cell>
          <cell r="K1894">
            <v>0</v>
          </cell>
          <cell r="L1894" t="str">
            <v>Hundred-Generation Forest Desecration</v>
          </cell>
        </row>
        <row r="1895">
          <cell r="A1895" t="str">
            <v>Brilliant Reproach</v>
          </cell>
          <cell r="B1895" t="str">
            <v>5m</v>
          </cell>
          <cell r="C1895" t="str">
            <v>Simple</v>
          </cell>
          <cell r="D1895" t="str">
            <v>Decisive-only, Resonant</v>
          </cell>
          <cell r="E1895" t="str">
            <v>Instant</v>
          </cell>
          <cell r="H1895" t="str">
            <v>Horizon Cleaver</v>
          </cell>
          <cell r="I1895" t="str">
            <v>None</v>
          </cell>
          <cell r="J1895">
            <v>1</v>
          </cell>
          <cell r="K1895">
            <v>0</v>
          </cell>
        </row>
        <row r="1896">
          <cell r="A1896" t="str">
            <v>Arcing Death Strike</v>
          </cell>
          <cell r="B1896" t="str">
            <v>- (+2m)</v>
          </cell>
          <cell r="C1896" t="str">
            <v>Permanent</v>
          </cell>
          <cell r="D1896" t="str">
            <v>Resonant</v>
          </cell>
          <cell r="E1896" t="str">
            <v>Permanent</v>
          </cell>
          <cell r="H1896" t="str">
            <v>Horizon Cleaver</v>
          </cell>
          <cell r="I1896" t="str">
            <v>None</v>
          </cell>
          <cell r="J1896">
            <v>2</v>
          </cell>
          <cell r="K1896">
            <v>0</v>
          </cell>
          <cell r="L1896" t="str">
            <v>Brilliant Reproach</v>
          </cell>
        </row>
        <row r="1897">
          <cell r="A1897" t="str">
            <v>On Wings of Deadly Lightning</v>
          </cell>
          <cell r="B1897" t="str">
            <v>5m, 1wp</v>
          </cell>
          <cell r="C1897" t="str">
            <v>Reflexive</v>
          </cell>
          <cell r="D1897" t="str">
            <v>Perilous</v>
          </cell>
          <cell r="E1897" t="str">
            <v>Instant</v>
          </cell>
          <cell r="H1897" t="str">
            <v>Horizon Cleaver</v>
          </cell>
          <cell r="I1897" t="str">
            <v>None</v>
          </cell>
          <cell r="J1897">
            <v>3</v>
          </cell>
          <cell r="K1897">
            <v>0</v>
          </cell>
          <cell r="L1897" t="str">
            <v>Arcing Death Strike</v>
          </cell>
        </row>
        <row r="1898">
          <cell r="A1898" t="str">
            <v>Intemperate Tempest Fusillade</v>
          </cell>
          <cell r="B1898" t="str">
            <v>- (+2m, 1wp)</v>
          </cell>
          <cell r="C1898" t="str">
            <v>Permanent</v>
          </cell>
          <cell r="D1898" t="str">
            <v>Dissonant</v>
          </cell>
          <cell r="E1898" t="str">
            <v>Permanent</v>
          </cell>
          <cell r="H1898" t="str">
            <v>Horizon Cleaver</v>
          </cell>
          <cell r="I1898" t="str">
            <v>None</v>
          </cell>
          <cell r="J1898">
            <v>3</v>
          </cell>
          <cell r="K1898">
            <v>0</v>
          </cell>
          <cell r="L1898" t="str">
            <v>Arcing Death Strike</v>
          </cell>
        </row>
        <row r="1899">
          <cell r="A1899" t="str">
            <v>Maelstrom-Taming Warrior's Code</v>
          </cell>
          <cell r="B1899" t="str">
            <v>-</v>
          </cell>
          <cell r="C1899" t="str">
            <v>Permanent</v>
          </cell>
          <cell r="D1899" t="str">
            <v>Decisive-only, Dissonant</v>
          </cell>
          <cell r="E1899" t="str">
            <v>Permanent</v>
          </cell>
          <cell r="H1899" t="str">
            <v>Horizon Cleaver</v>
          </cell>
          <cell r="I1899" t="str">
            <v>None</v>
          </cell>
          <cell r="J1899">
            <v>4</v>
          </cell>
          <cell r="K1899">
            <v>0</v>
          </cell>
          <cell r="L1899" t="str">
            <v>Intemperate Tempest Fusillade, On Wings of Deadly Lightning</v>
          </cell>
        </row>
        <row r="1900">
          <cell r="A1900" t="str">
            <v>As Two Strangers Upon the Road</v>
          </cell>
          <cell r="B1900" t="str">
            <v>2m</v>
          </cell>
          <cell r="C1900" t="str">
            <v>Supplemental</v>
          </cell>
          <cell r="D1900" t="str">
            <v>Withering-only</v>
          </cell>
          <cell r="E1900" t="str">
            <v>Instant</v>
          </cell>
          <cell r="H1900" t="str">
            <v>Imprimatur</v>
          </cell>
          <cell r="I1900" t="str">
            <v>None</v>
          </cell>
          <cell r="J1900">
            <v>1</v>
          </cell>
          <cell r="K1900">
            <v>0</v>
          </cell>
        </row>
        <row r="1901">
          <cell r="A1901" t="str">
            <v>Sibling-Humbling Placation</v>
          </cell>
          <cell r="B1901" t="str">
            <v>3m, 2 Renown</v>
          </cell>
          <cell r="C1901" t="str">
            <v>Supplemental</v>
          </cell>
          <cell r="D1901" t="str">
            <v>Decisive-only, Resonant</v>
          </cell>
          <cell r="E1901" t="str">
            <v>Instant</v>
          </cell>
          <cell r="H1901" t="str">
            <v>Imprimatur</v>
          </cell>
          <cell r="I1901" t="str">
            <v>None</v>
          </cell>
          <cell r="J1901">
            <v>1</v>
          </cell>
          <cell r="K1901">
            <v>0</v>
          </cell>
          <cell r="L1901" t="str">
            <v>As Two Strangers Upon the Road</v>
          </cell>
        </row>
        <row r="1902">
          <cell r="A1902" t="str">
            <v>The Matchmaker's Cockerel Stride</v>
          </cell>
          <cell r="B1902" t="str">
            <v>5m</v>
          </cell>
          <cell r="C1902" t="str">
            <v>Supplemental</v>
          </cell>
          <cell r="D1902" t="str">
            <v>Resonant</v>
          </cell>
          <cell r="E1902" t="str">
            <v>Instant</v>
          </cell>
          <cell r="H1902" t="str">
            <v>Imprimatur</v>
          </cell>
          <cell r="I1902" t="str">
            <v>None</v>
          </cell>
          <cell r="J1902">
            <v>2</v>
          </cell>
          <cell r="K1902">
            <v>0</v>
          </cell>
          <cell r="L1902" t="str">
            <v>Sibling-Humbling Placation</v>
          </cell>
        </row>
        <row r="1903">
          <cell r="A1903" t="str">
            <v>Youngest Son's Inheritance</v>
          </cell>
          <cell r="B1903" t="str">
            <v>5m, 1wp</v>
          </cell>
          <cell r="C1903" t="str">
            <v>Reflexive</v>
          </cell>
          <cell r="D1903" t="str">
            <v>Clash, Decisive-only, Dissonant</v>
          </cell>
          <cell r="E1903" t="str">
            <v>Instant</v>
          </cell>
          <cell r="H1903" t="str">
            <v>Imprimatur</v>
          </cell>
          <cell r="I1903" t="str">
            <v>None</v>
          </cell>
          <cell r="J1903">
            <v>3</v>
          </cell>
          <cell r="K1903">
            <v>0</v>
          </cell>
          <cell r="L1903" t="str">
            <v>Sibling-Humbling Placation</v>
          </cell>
        </row>
        <row r="1904">
          <cell r="A1904" t="str">
            <v>The Final Words of Queens</v>
          </cell>
          <cell r="B1904" t="str">
            <v>10m, 1wp</v>
          </cell>
          <cell r="C1904" t="str">
            <v>Simple</v>
          </cell>
          <cell r="D1904" t="str">
            <v>Dissonant</v>
          </cell>
          <cell r="E1904" t="str">
            <v>One scene</v>
          </cell>
          <cell r="H1904" t="str">
            <v>Imprimatur</v>
          </cell>
          <cell r="I1904" t="str">
            <v>None</v>
          </cell>
          <cell r="J1904">
            <v>4</v>
          </cell>
          <cell r="K1904">
            <v>0</v>
          </cell>
          <cell r="L1904" t="str">
            <v>The Matchmaker's Cockerel Stride, Youngest Son's Inheritance</v>
          </cell>
        </row>
        <row r="1905">
          <cell r="A1905" t="str">
            <v>Clairvoyant Mirror Technique</v>
          </cell>
          <cell r="B1905" t="str">
            <v>5m</v>
          </cell>
          <cell r="C1905" t="str">
            <v>Reflexive</v>
          </cell>
          <cell r="D1905" t="str">
            <v>Mute</v>
          </cell>
          <cell r="E1905" t="str">
            <v>Instant</v>
          </cell>
          <cell r="H1905" t="str">
            <v>Perdurant Vault</v>
          </cell>
          <cell r="I1905" t="str">
            <v>None</v>
          </cell>
          <cell r="J1905">
            <v>1</v>
          </cell>
          <cell r="K1905">
            <v>0</v>
          </cell>
        </row>
        <row r="1906">
          <cell r="A1906" t="str">
            <v>Unblemished Petal Prana</v>
          </cell>
          <cell r="B1906" t="str">
            <v>4m</v>
          </cell>
          <cell r="C1906" t="str">
            <v>Reflexive</v>
          </cell>
          <cell r="D1906" t="str">
            <v>Resonant</v>
          </cell>
          <cell r="E1906" t="str">
            <v>Instant</v>
          </cell>
          <cell r="H1906" t="str">
            <v>Perdurant Vault</v>
          </cell>
          <cell r="I1906" t="str">
            <v>None</v>
          </cell>
          <cell r="J1906">
            <v>1</v>
          </cell>
          <cell r="K1906">
            <v>0</v>
          </cell>
        </row>
        <row r="1907">
          <cell r="A1907" t="str">
            <v>Subliminal Sanctuary</v>
          </cell>
          <cell r="B1907" t="str">
            <v>4m</v>
          </cell>
          <cell r="C1907" t="str">
            <v>Reflexive</v>
          </cell>
          <cell r="D1907" t="str">
            <v>Mute, Resonant</v>
          </cell>
          <cell r="E1907" t="str">
            <v>Instant</v>
          </cell>
          <cell r="H1907" t="str">
            <v>Perdurant Vault</v>
          </cell>
          <cell r="I1907" t="str">
            <v>None</v>
          </cell>
          <cell r="J1907">
            <v>2</v>
          </cell>
          <cell r="K1907">
            <v>0</v>
          </cell>
          <cell r="L1907" t="str">
            <v>Clairvoyant Mirror Technique</v>
          </cell>
        </row>
        <row r="1908">
          <cell r="A1908" t="str">
            <v>Protect the Empress</v>
          </cell>
          <cell r="B1908" t="str">
            <v>5m, 1wp</v>
          </cell>
          <cell r="C1908" t="str">
            <v>Reflexive</v>
          </cell>
          <cell r="D1908" t="str">
            <v>Resonant</v>
          </cell>
          <cell r="E1908" t="str">
            <v>Instant</v>
          </cell>
          <cell r="H1908" t="str">
            <v>Perdurant Vault</v>
          </cell>
          <cell r="I1908" t="str">
            <v>None</v>
          </cell>
          <cell r="J1908">
            <v>3</v>
          </cell>
          <cell r="K1908">
            <v>0</v>
          </cell>
          <cell r="L1908" t="str">
            <v>Subliminal Sanctuary</v>
          </cell>
        </row>
        <row r="1909">
          <cell r="A1909" t="str">
            <v>Banish the Afflictions</v>
          </cell>
          <cell r="B1909" t="str">
            <v>15m, 1wp</v>
          </cell>
          <cell r="C1909" t="str">
            <v>Simple</v>
          </cell>
          <cell r="D1909" t="str">
            <v>Dissonant</v>
          </cell>
          <cell r="E1909" t="str">
            <v>One day</v>
          </cell>
          <cell r="H1909" t="str">
            <v>Perdurant Vault</v>
          </cell>
          <cell r="I1909" t="str">
            <v>None</v>
          </cell>
          <cell r="J1909">
            <v>3</v>
          </cell>
          <cell r="K1909">
            <v>0</v>
          </cell>
          <cell r="L1909" t="str">
            <v>Protect the Empress, Unblemished Petal Prana</v>
          </cell>
        </row>
        <row r="1910">
          <cell r="A1910" t="str">
            <v>Traverse the Secret City</v>
          </cell>
          <cell r="B1910" t="str">
            <v>10m, 1wp</v>
          </cell>
          <cell r="C1910" t="str">
            <v>Simple</v>
          </cell>
          <cell r="D1910" t="str">
            <v>Dissonant, Resonant</v>
          </cell>
          <cell r="E1910" t="str">
            <v>(Essence + Integrity) days</v>
          </cell>
          <cell r="H1910" t="str">
            <v>Perdurant Vault</v>
          </cell>
          <cell r="I1910" t="str">
            <v>None</v>
          </cell>
          <cell r="J1910">
            <v>4</v>
          </cell>
          <cell r="K1910">
            <v>0</v>
          </cell>
          <cell r="L1910" t="str">
            <v>Protect the Empress, Imprison the Afflictions</v>
          </cell>
        </row>
        <row r="1911">
          <cell r="A1911" t="str">
            <v>Enfolding Sentinel's Prescience</v>
          </cell>
          <cell r="B1911" t="str">
            <v>5m</v>
          </cell>
          <cell r="C1911" t="str">
            <v>Supplemental</v>
          </cell>
          <cell r="D1911" t="str">
            <v>Resonant</v>
          </cell>
          <cell r="E1911" t="str">
            <v>Instant</v>
          </cell>
          <cell r="H1911" t="str">
            <v>Eyebright</v>
          </cell>
          <cell r="I1911" t="str">
            <v>None</v>
          </cell>
          <cell r="J1911">
            <v>1</v>
          </cell>
          <cell r="L1911" t="str">
            <v>Heart-Evading Sidestep</v>
          </cell>
        </row>
        <row r="1912">
          <cell r="A1912" t="str">
            <v>Heart-Evading Sidestep</v>
          </cell>
          <cell r="B1912" t="str">
            <v>1i</v>
          </cell>
          <cell r="C1912" t="str">
            <v>Reflexive</v>
          </cell>
          <cell r="D1912" t="str">
            <v>Uniform, Perilous</v>
          </cell>
          <cell r="E1912" t="str">
            <v>Instant</v>
          </cell>
          <cell r="H1912" t="str">
            <v>Eyebright</v>
          </cell>
          <cell r="I1912" t="str">
            <v>None</v>
          </cell>
          <cell r="J1912">
            <v>1</v>
          </cell>
          <cell r="L1912" t="str">
            <v>Enfolding Sentinel's Prescience</v>
          </cell>
        </row>
        <row r="1913">
          <cell r="A1913" t="str">
            <v>Knowing the Hunter's Soul</v>
          </cell>
          <cell r="B1913" t="str">
            <v>-</v>
          </cell>
          <cell r="C1913" t="str">
            <v>Permanent</v>
          </cell>
          <cell r="D1913" t="str">
            <v>Resonant</v>
          </cell>
          <cell r="E1913" t="str">
            <v>Permanent</v>
          </cell>
          <cell r="H1913" t="str">
            <v>Eyebright</v>
          </cell>
          <cell r="I1913" t="str">
            <v>None</v>
          </cell>
          <cell r="J1913">
            <v>1</v>
          </cell>
          <cell r="L1913" t="str">
            <v>Ever-Wary Fox Technique</v>
          </cell>
        </row>
        <row r="1914">
          <cell r="A1914" t="str">
            <v>Sapphire Warrior Intuition</v>
          </cell>
          <cell r="B1914" t="str">
            <v>1m</v>
          </cell>
          <cell r="C1914" t="str">
            <v>Reflexive</v>
          </cell>
          <cell r="D1914" t="str">
            <v>Resonant, Uniform</v>
          </cell>
          <cell r="E1914" t="str">
            <v>Instant</v>
          </cell>
          <cell r="H1914" t="str">
            <v>Eyebright</v>
          </cell>
          <cell r="I1914" t="str">
            <v>None</v>
          </cell>
          <cell r="J1914">
            <v>2</v>
          </cell>
          <cell r="L1914" t="str">
            <v>Enfolding Sentinel's Presence</v>
          </cell>
        </row>
        <row r="1915">
          <cell r="A1915" t="str">
            <v>Thousand-Eyed Sword Dancer</v>
          </cell>
          <cell r="B1915" t="str">
            <v>1m, 1wp</v>
          </cell>
          <cell r="C1915" t="str">
            <v>Reflexive</v>
          </cell>
          <cell r="D1915" t="str">
            <v>None</v>
          </cell>
          <cell r="E1915" t="str">
            <v>One scene</v>
          </cell>
          <cell r="H1915" t="str">
            <v>Eyebright</v>
          </cell>
          <cell r="I1915" t="str">
            <v>None</v>
          </cell>
          <cell r="J1915">
            <v>3</v>
          </cell>
          <cell r="L1915" t="str">
            <v>Sapphire Warrior Intuition</v>
          </cell>
        </row>
        <row r="1916">
          <cell r="A1916" t="str">
            <v>All-Seeing Awareness Stance</v>
          </cell>
          <cell r="B1916" t="str">
            <v>6m, 1wp</v>
          </cell>
          <cell r="C1916" t="str">
            <v>Simple</v>
          </cell>
          <cell r="D1916" t="str">
            <v>Resonant</v>
          </cell>
          <cell r="E1916" t="str">
            <v>One scene</v>
          </cell>
          <cell r="H1916" t="str">
            <v>Eyebright</v>
          </cell>
          <cell r="I1916" t="str">
            <v>None</v>
          </cell>
          <cell r="J1916">
            <v>4</v>
          </cell>
          <cell r="L1916" t="str">
            <v>Knowing the Hunter's Soul, Thousand-Eyed Sword Dancer</v>
          </cell>
        </row>
        <row r="1917">
          <cell r="A1917" t="str">
            <v>Eye-of-Strife Meditation</v>
          </cell>
          <cell r="B1917" t="str">
            <v>3m</v>
          </cell>
          <cell r="C1917" t="str">
            <v>Supplemental</v>
          </cell>
          <cell r="D1917" t="str">
            <v>None</v>
          </cell>
          <cell r="E1917" t="str">
            <v>Instant</v>
          </cell>
          <cell r="H1917" t="str">
            <v>Far-Ranging Eye</v>
          </cell>
          <cell r="I1917" t="str">
            <v>None</v>
          </cell>
          <cell r="J1917">
            <v>1</v>
          </cell>
        </row>
        <row r="1918">
          <cell r="A1918" t="str">
            <v>Blinking Eye Omen</v>
          </cell>
          <cell r="B1918" t="str">
            <v>2m</v>
          </cell>
          <cell r="C1918" t="str">
            <v>Supplemental</v>
          </cell>
          <cell r="D1918" t="str">
            <v>None</v>
          </cell>
          <cell r="E1918" t="str">
            <v>Instant</v>
          </cell>
          <cell r="H1918" t="str">
            <v>Far-Ranging Eye</v>
          </cell>
          <cell r="I1918" t="str">
            <v>None</v>
          </cell>
          <cell r="J1918">
            <v>1</v>
          </cell>
          <cell r="L1918" t="str">
            <v>Eye-of-Strife Meditation</v>
          </cell>
        </row>
        <row r="1919">
          <cell r="A1919" t="str">
            <v>Razor Vigil Meditation</v>
          </cell>
          <cell r="B1919" t="str">
            <v>4m</v>
          </cell>
          <cell r="C1919" t="str">
            <v>Reflexive</v>
          </cell>
          <cell r="D1919" t="str">
            <v>Resonant, Uniform</v>
          </cell>
          <cell r="E1919" t="str">
            <v>Instant</v>
          </cell>
          <cell r="H1919" t="str">
            <v>Far-Ranging Eye</v>
          </cell>
          <cell r="I1919" t="str">
            <v>None</v>
          </cell>
          <cell r="J1919">
            <v>2</v>
          </cell>
          <cell r="L1919" t="str">
            <v>Blinking Eye Omen</v>
          </cell>
        </row>
        <row r="1920">
          <cell r="A1920" t="str">
            <v>Soul-Piercing Lens</v>
          </cell>
          <cell r="B1920" t="str">
            <v>2m, 1wp</v>
          </cell>
          <cell r="C1920" t="str">
            <v>Simple</v>
          </cell>
          <cell r="D1920" t="str">
            <v>Perilous</v>
          </cell>
          <cell r="E1920" t="str">
            <v>Instant</v>
          </cell>
          <cell r="H1920" t="str">
            <v>Far-Ranging Eye</v>
          </cell>
          <cell r="I1920" t="str">
            <v>None</v>
          </cell>
          <cell r="J1920">
            <v>2</v>
          </cell>
          <cell r="L1920" t="str">
            <v>Razor Vigil Meditation</v>
          </cell>
        </row>
        <row r="1921">
          <cell r="A1921" t="str">
            <v>Reflections on Adversity</v>
          </cell>
          <cell r="B1921" t="str">
            <v>-</v>
          </cell>
          <cell r="C1921" t="str">
            <v>Permanent</v>
          </cell>
          <cell r="D1921" t="str">
            <v>None</v>
          </cell>
          <cell r="E1921" t="str">
            <v>Permanent</v>
          </cell>
          <cell r="H1921" t="str">
            <v>Far-Ranging Eye</v>
          </cell>
          <cell r="I1921" t="str">
            <v>None</v>
          </cell>
          <cell r="J1921">
            <v>2</v>
          </cell>
          <cell r="L1921" t="str">
            <v>Soul-Piercing Lens</v>
          </cell>
        </row>
        <row r="1922">
          <cell r="A1922" t="str">
            <v>Razor Rends the Veil</v>
          </cell>
          <cell r="B1922" t="str">
            <v>-</v>
          </cell>
          <cell r="C1922" t="str">
            <v>Permanent</v>
          </cell>
          <cell r="D1922" t="str">
            <v>Perilous, Resonant</v>
          </cell>
          <cell r="E1922" t="str">
            <v>Permanent</v>
          </cell>
          <cell r="H1922" t="str">
            <v>Far-Ranging Eye</v>
          </cell>
          <cell r="I1922" t="str">
            <v>None</v>
          </cell>
          <cell r="J1922">
            <v>3</v>
          </cell>
          <cell r="L1922" t="str">
            <v>Reflections on Adversity</v>
          </cell>
        </row>
        <row r="1923">
          <cell r="A1923" t="str">
            <v>Seven Eyes Cyclone</v>
          </cell>
          <cell r="B1923" t="str">
            <v>8m, 1wp</v>
          </cell>
          <cell r="C1923" t="str">
            <v>Simple</v>
          </cell>
          <cell r="D1923" t="str">
            <v>Decisive-only, Resonant</v>
          </cell>
          <cell r="E1923" t="str">
            <v>Instant</v>
          </cell>
          <cell r="H1923" t="str">
            <v>Far-Ranging Eye</v>
          </cell>
          <cell r="I1923" t="str">
            <v>None</v>
          </cell>
          <cell r="J1923">
            <v>3</v>
          </cell>
          <cell r="L1923" t="str">
            <v>Reflection on Adversity</v>
          </cell>
        </row>
        <row r="1924">
          <cell r="A1924" t="str">
            <v>Serpent Ornament Embrace</v>
          </cell>
          <cell r="B1924" t="str">
            <v>1m</v>
          </cell>
          <cell r="C1924" t="str">
            <v>Reflexive</v>
          </cell>
          <cell r="D1924" t="str">
            <v>None</v>
          </cell>
          <cell r="E1924" t="str">
            <v>Instant</v>
          </cell>
          <cell r="H1924" t="str">
            <v>The Hundred Rings of Hadam-Ul</v>
          </cell>
          <cell r="I1924" t="str">
            <v>None</v>
          </cell>
          <cell r="J1924">
            <v>1</v>
          </cell>
        </row>
        <row r="1925">
          <cell r="A1925" t="str">
            <v>Scathing Torment Coils</v>
          </cell>
          <cell r="B1925" t="str">
            <v>4m</v>
          </cell>
          <cell r="C1925" t="str">
            <v>Reflexive</v>
          </cell>
          <cell r="D1925" t="str">
            <v>Counterattack, Decisive-only, Resonant</v>
          </cell>
          <cell r="E1925" t="str">
            <v>Instant</v>
          </cell>
          <cell r="H1925" t="str">
            <v>The Hundred Rings of Hadam-Ul</v>
          </cell>
          <cell r="I1925" t="str">
            <v>None</v>
          </cell>
          <cell r="J1925">
            <v>1</v>
          </cell>
          <cell r="L1925" t="str">
            <v>Serpent Ornament Embrace</v>
          </cell>
        </row>
        <row r="1926">
          <cell r="A1926" t="str">
            <v>Prey-Seizing Span</v>
          </cell>
          <cell r="B1926" t="str">
            <v>5m, 1wp</v>
          </cell>
          <cell r="C1926" t="str">
            <v>Simple</v>
          </cell>
          <cell r="D1926" t="str">
            <v>Decisive-only, Resonant</v>
          </cell>
          <cell r="E1926" t="str">
            <v>Until grapple is released</v>
          </cell>
          <cell r="H1926" t="str">
            <v>The Hundred Rings of Hadam-Ul</v>
          </cell>
          <cell r="I1926" t="str">
            <v>None</v>
          </cell>
          <cell r="J1926">
            <v>2</v>
          </cell>
          <cell r="L1926" t="str">
            <v>Serpent Ornament Embrace</v>
          </cell>
        </row>
        <row r="1927">
          <cell r="A1927" t="str">
            <v>Silver Python Spiral</v>
          </cell>
          <cell r="B1927" t="str">
            <v>4m</v>
          </cell>
          <cell r="C1927" t="str">
            <v>Supplemental</v>
          </cell>
          <cell r="D1927" t="str">
            <v>Decisive-only</v>
          </cell>
          <cell r="E1927" t="str">
            <v>Instant</v>
          </cell>
          <cell r="H1927" t="str">
            <v>The Hundred Rings of Hadam-Ul</v>
          </cell>
          <cell r="I1927" t="str">
            <v>None</v>
          </cell>
          <cell r="J1927">
            <v>2</v>
          </cell>
          <cell r="L1927" t="str">
            <v>Prey-Seizing Span</v>
          </cell>
        </row>
        <row r="1928">
          <cell r="A1928" t="str">
            <v>Sun-Swallowing Maw</v>
          </cell>
          <cell r="B1928" t="str">
            <v>4m, 2i</v>
          </cell>
          <cell r="C1928" t="str">
            <v>Supplemental</v>
          </cell>
          <cell r="D1928" t="str">
            <v>Decisive-only, Resonant</v>
          </cell>
          <cell r="E1928" t="str">
            <v>Instant</v>
          </cell>
          <cell r="H1928" t="str">
            <v>The Hundred Rings of Hadam-Ul</v>
          </cell>
          <cell r="I1928" t="str">
            <v>None</v>
          </cell>
          <cell r="J1928">
            <v>3</v>
          </cell>
          <cell r="L1928" t="str">
            <v>Silver Python Spiral</v>
          </cell>
        </row>
        <row r="1929">
          <cell r="A1929" t="str">
            <v>Living Moonsilver Vice</v>
          </cell>
          <cell r="B1929" t="str">
            <v>10m, 1wp</v>
          </cell>
          <cell r="C1929" t="str">
            <v>Reflexive</v>
          </cell>
          <cell r="D1929" t="str">
            <v>Decisive-only, Resonant</v>
          </cell>
          <cell r="E1929" t="str">
            <v>Until grapple is released</v>
          </cell>
          <cell r="H1929" t="str">
            <v>The Hundred Rings of Hadam-Ul</v>
          </cell>
          <cell r="I1929" t="str">
            <v>None</v>
          </cell>
          <cell r="J1929">
            <v>4</v>
          </cell>
          <cell r="L1929" t="str">
            <v>Scathing Torment Coils (x2), Sun-Swallowing Maw</v>
          </cell>
        </row>
        <row r="1930">
          <cell r="A1930" t="str">
            <v>Argent Panacea Arrow</v>
          </cell>
          <cell r="B1930" t="str">
            <v>2m, 1wp</v>
          </cell>
          <cell r="C1930" t="str">
            <v>Simple</v>
          </cell>
          <cell r="D1930" t="str">
            <v>Decisive-only, Resonant</v>
          </cell>
          <cell r="E1930" t="str">
            <v>Instant</v>
          </cell>
          <cell r="H1930" t="str">
            <v>Nightbane</v>
          </cell>
          <cell r="I1930" t="str">
            <v>None</v>
          </cell>
          <cell r="J1930">
            <v>1</v>
          </cell>
        </row>
        <row r="1931">
          <cell r="A1931" t="str">
            <v>Hundred Devils Purgation</v>
          </cell>
          <cell r="B1931" t="str">
            <v>2m</v>
          </cell>
          <cell r="C1931" t="str">
            <v>Supplemental</v>
          </cell>
          <cell r="D1931" t="str">
            <v>Aggravated, Dual, Resonant</v>
          </cell>
          <cell r="E1931" t="str">
            <v>Instant</v>
          </cell>
          <cell r="H1931" t="str">
            <v>Nightbane</v>
          </cell>
          <cell r="I1931" t="str">
            <v>None</v>
          </cell>
          <cell r="J1931">
            <v>1</v>
          </cell>
        </row>
        <row r="1932">
          <cell r="A1932" t="str">
            <v>Fallen Moonbeam Judgment</v>
          </cell>
          <cell r="B1932" t="str">
            <v>-</v>
          </cell>
          <cell r="C1932" t="str">
            <v>Permanent</v>
          </cell>
          <cell r="D1932" t="str">
            <v>None</v>
          </cell>
          <cell r="E1932" t="str">
            <v>Permanent</v>
          </cell>
          <cell r="H1932" t="str">
            <v>Nightbane</v>
          </cell>
          <cell r="I1932" t="str">
            <v>None</v>
          </cell>
          <cell r="J1932">
            <v>2</v>
          </cell>
          <cell r="L1932" t="str">
            <v>Hundred Devils Purgation</v>
          </cell>
        </row>
        <row r="1933">
          <cell r="A1933" t="str">
            <v>Nightmare's End Arrow</v>
          </cell>
          <cell r="B1933" t="str">
            <v>4m, 1wp</v>
          </cell>
          <cell r="C1933" t="str">
            <v>Simple</v>
          </cell>
          <cell r="D1933" t="str">
            <v>Decisive-only, Psyche, Resonant</v>
          </cell>
          <cell r="E1933" t="str">
            <v>Instant</v>
          </cell>
          <cell r="H1933" t="str">
            <v>Nightbane</v>
          </cell>
          <cell r="I1933" t="str">
            <v>None</v>
          </cell>
          <cell r="J1933">
            <v>2</v>
          </cell>
          <cell r="L1933" t="str">
            <v>Argent Panacea Arrow, Hundred Devils Purgation</v>
          </cell>
        </row>
        <row r="1934">
          <cell r="A1934" t="str">
            <v>Curse-Breaking Quarrel</v>
          </cell>
          <cell r="B1934" t="str">
            <v>8m, 1wp</v>
          </cell>
          <cell r="C1934" t="str">
            <v>Simple</v>
          </cell>
          <cell r="D1934" t="str">
            <v>Decisive-only, Resonant</v>
          </cell>
          <cell r="E1934" t="str">
            <v>Instant</v>
          </cell>
          <cell r="H1934" t="str">
            <v>Nightbane</v>
          </cell>
          <cell r="I1934" t="str">
            <v>None</v>
          </cell>
          <cell r="J1934">
            <v>3</v>
          </cell>
          <cell r="L1934" t="str">
            <v>Nightmare's End Arrow</v>
          </cell>
        </row>
        <row r="1935">
          <cell r="A1935" t="str">
            <v>Divine Huntress Curse</v>
          </cell>
          <cell r="B1935" t="str">
            <v>10m, 1wp</v>
          </cell>
          <cell r="C1935" t="str">
            <v>Simple</v>
          </cell>
          <cell r="D1935" t="str">
            <v>Decisive-only, Resonant</v>
          </cell>
          <cell r="E1935" t="str">
            <v>Instant</v>
          </cell>
          <cell r="H1935" t="str">
            <v>Nightbane</v>
          </cell>
          <cell r="I1935" t="str">
            <v>None</v>
          </cell>
          <cell r="J1935">
            <v>4</v>
          </cell>
          <cell r="L1935" t="str">
            <v>Curse-Breaking Quarrel, Fallen Moonbeam Judgment</v>
          </cell>
        </row>
        <row r="1936">
          <cell r="A1936" t="str">
            <v>Moonlit Serenity Paean</v>
          </cell>
          <cell r="B1936" t="str">
            <v>4m</v>
          </cell>
          <cell r="C1936" t="str">
            <v>Supplemental</v>
          </cell>
          <cell r="D1936" t="str">
            <v>None</v>
          </cell>
          <cell r="E1936" t="str">
            <v>Instant</v>
          </cell>
          <cell r="H1936" t="str">
            <v>Night's Sweet Whisper</v>
          </cell>
          <cell r="I1936" t="str">
            <v>None</v>
          </cell>
          <cell r="J1936">
            <v>1</v>
          </cell>
          <cell r="L1936" t="str">
            <v>Refrain of the Gentle Moon</v>
          </cell>
        </row>
        <row r="1937">
          <cell r="A1937" t="str">
            <v>Nightmare-Soothing Melody</v>
          </cell>
          <cell r="B1937" t="str">
            <v>-</v>
          </cell>
          <cell r="C1937" t="str">
            <v>Permanent</v>
          </cell>
          <cell r="D1937" t="str">
            <v>None</v>
          </cell>
          <cell r="E1937" t="str">
            <v>Permanent</v>
          </cell>
          <cell r="H1937" t="str">
            <v>Night's Sweet Whisper</v>
          </cell>
          <cell r="I1937" t="str">
            <v>None</v>
          </cell>
          <cell r="J1937">
            <v>1</v>
          </cell>
          <cell r="L1937" t="str">
            <v>Crossroads Walker Entreaty, Moonlit Serenity Paean</v>
          </cell>
        </row>
        <row r="1938">
          <cell r="A1938" t="str">
            <v>Refrain of the Gentle Moon</v>
          </cell>
          <cell r="B1938" t="str">
            <v>5m, 1wp</v>
          </cell>
          <cell r="C1938" t="str">
            <v>Simple</v>
          </cell>
          <cell r="D1938" t="str">
            <v>Perilous, Resonant</v>
          </cell>
          <cell r="E1938" t="str">
            <v>Instant</v>
          </cell>
          <cell r="H1938" t="str">
            <v>Night's Sweet Whisper</v>
          </cell>
          <cell r="I1938" t="str">
            <v>None</v>
          </cell>
          <cell r="J1938">
            <v>1</v>
          </cell>
          <cell r="L1938" t="str">
            <v>Moonlit Serenity Paean</v>
          </cell>
        </row>
        <row r="1939">
          <cell r="A1939" t="str">
            <v>Cold Iron Cadence</v>
          </cell>
          <cell r="B1939" t="str">
            <v>-</v>
          </cell>
          <cell r="C1939" t="str">
            <v>Permanent</v>
          </cell>
          <cell r="D1939" t="str">
            <v>None</v>
          </cell>
          <cell r="E1939" t="str">
            <v>Permanent</v>
          </cell>
          <cell r="H1939" t="str">
            <v>Night's Sweet Whisper</v>
          </cell>
          <cell r="I1939" t="str">
            <v>None</v>
          </cell>
          <cell r="J1939">
            <v>2</v>
          </cell>
          <cell r="L1939" t="str">
            <v>Battle Anthem of the Lunar Exalted, Refrain of the Gentle Moon</v>
          </cell>
        </row>
        <row r="1940">
          <cell r="A1940" t="str">
            <v>Beast-Heart Harmony</v>
          </cell>
          <cell r="B1940" t="str">
            <v>-</v>
          </cell>
          <cell r="C1940" t="str">
            <v>Permanent</v>
          </cell>
          <cell r="D1940" t="str">
            <v>Resonant</v>
          </cell>
          <cell r="E1940" t="str">
            <v>Permanent</v>
          </cell>
          <cell r="H1940" t="str">
            <v>Night's Sweet Whisper</v>
          </cell>
          <cell r="I1940" t="str">
            <v>None</v>
          </cell>
          <cell r="J1940">
            <v>3</v>
          </cell>
          <cell r="L1940" t="str">
            <v>Refrain of the Gentle Moon, Wild Fury Awakening</v>
          </cell>
        </row>
        <row r="1941">
          <cell r="A1941" t="str">
            <v>Edge-of-Chaos Hymn</v>
          </cell>
          <cell r="B1941" t="str">
            <v>-</v>
          </cell>
          <cell r="C1941" t="str">
            <v>Permanent</v>
          </cell>
          <cell r="D1941" t="str">
            <v>None</v>
          </cell>
          <cell r="E1941" t="str">
            <v>Permanent</v>
          </cell>
          <cell r="H1941" t="str">
            <v>Night's Sweet Whisper</v>
          </cell>
          <cell r="I1941" t="str">
            <v>None</v>
          </cell>
          <cell r="J1941">
            <v>3</v>
          </cell>
          <cell r="L1941" t="str">
            <v>Harmony-With-Reality Technique, Refrain of the Gentle Moon</v>
          </cell>
        </row>
        <row r="1942">
          <cell r="A1942" t="str">
            <v>Lullaby for the Damned</v>
          </cell>
          <cell r="B1942" t="str">
            <v>5m, 1wp</v>
          </cell>
          <cell r="C1942" t="str">
            <v>Simple</v>
          </cell>
          <cell r="D1942" t="str">
            <v>Decisive-only, Resonant</v>
          </cell>
          <cell r="E1942" t="str">
            <v>Instant</v>
          </cell>
          <cell r="H1942" t="str">
            <v>Night's Sweet Whisper</v>
          </cell>
          <cell r="I1942" t="str">
            <v>None</v>
          </cell>
          <cell r="J1942">
            <v>3</v>
          </cell>
          <cell r="L1942" t="str">
            <v>Refrain of the Gentle Moon</v>
          </cell>
        </row>
        <row r="1943">
          <cell r="A1943" t="str">
            <v>Unsheathe the Crescent Moon</v>
          </cell>
          <cell r="B1943" t="str">
            <v>1m, 1i (+1a)</v>
          </cell>
          <cell r="C1943" t="str">
            <v>Reflexive</v>
          </cell>
          <cell r="D1943" t="str">
            <v>Perilous, Resonant</v>
          </cell>
          <cell r="E1943" t="str">
            <v>Instant</v>
          </cell>
          <cell r="H1943" t="str">
            <v>Phaessa and Deinon</v>
          </cell>
          <cell r="I1943" t="str">
            <v>None</v>
          </cell>
          <cell r="J1943">
            <v>1</v>
          </cell>
        </row>
        <row r="1944">
          <cell r="A1944" t="str">
            <v>Moon-Crossing Cloud Mobility</v>
          </cell>
          <cell r="B1944" t="str">
            <v>3m</v>
          </cell>
          <cell r="C1944" t="str">
            <v>Reflexive</v>
          </cell>
          <cell r="D1944" t="str">
            <v>None</v>
          </cell>
          <cell r="E1944" t="str">
            <v>Instant</v>
          </cell>
          <cell r="H1944" t="str">
            <v>Phaessa and Deinon</v>
          </cell>
          <cell r="I1944" t="str">
            <v>None</v>
          </cell>
          <cell r="J1944">
            <v>1</v>
          </cell>
          <cell r="L1944" t="str">
            <v>Unsheathe the Crescent Moon</v>
          </cell>
        </row>
        <row r="1945">
          <cell r="A1945" t="str">
            <v>Selenic Psyche Reinforcement</v>
          </cell>
          <cell r="B1945" t="str">
            <v>3m</v>
          </cell>
          <cell r="C1945" t="str">
            <v>Reflexive</v>
          </cell>
          <cell r="D1945" t="str">
            <v>Resonant</v>
          </cell>
          <cell r="E1945" t="str">
            <v>Instant</v>
          </cell>
          <cell r="H1945" t="str">
            <v>Phaessa and Deinon</v>
          </cell>
          <cell r="I1945" t="str">
            <v>None</v>
          </cell>
          <cell r="J1945">
            <v>1</v>
          </cell>
          <cell r="L1945" t="str">
            <v>Unsheathe the Crescent Moon</v>
          </cell>
        </row>
        <row r="1946">
          <cell r="A1946" t="str">
            <v>Silver-and-Shadow Regalia</v>
          </cell>
          <cell r="B1946" t="str">
            <v>4m</v>
          </cell>
          <cell r="C1946" t="str">
            <v>Reflexive</v>
          </cell>
          <cell r="D1946" t="str">
            <v>None</v>
          </cell>
          <cell r="E1946" t="str">
            <v>One scene</v>
          </cell>
          <cell r="H1946" t="str">
            <v>Phaessa and Deinon</v>
          </cell>
          <cell r="I1946" t="str">
            <v>None</v>
          </cell>
          <cell r="J1946">
            <v>2</v>
          </cell>
          <cell r="L1946" t="str">
            <v>Moon-Crossing Cloud Mobility</v>
          </cell>
        </row>
        <row r="1947">
          <cell r="A1947" t="str">
            <v>Ranging Moonbeam Strike</v>
          </cell>
          <cell r="B1947" t="str">
            <v>5m, 1wp</v>
          </cell>
          <cell r="C1947" t="str">
            <v>Simple</v>
          </cell>
          <cell r="D1947" t="str">
            <v>Dual, Resonant</v>
          </cell>
          <cell r="E1947" t="str">
            <v>Instant</v>
          </cell>
          <cell r="H1947" t="str">
            <v>Phaessa and Deinon</v>
          </cell>
          <cell r="I1947" t="str">
            <v>None</v>
          </cell>
          <cell r="J1947">
            <v>2</v>
          </cell>
          <cell r="L1947" t="str">
            <v>Finding the Needle's Eye, Unsheathe the Crescent Moon</v>
          </cell>
        </row>
        <row r="1948">
          <cell r="A1948" t="str">
            <v>Luna's Blaze Sears the Wicked</v>
          </cell>
          <cell r="B1948" t="str">
            <v>-</v>
          </cell>
          <cell r="C1948" t="str">
            <v>Permanent</v>
          </cell>
          <cell r="D1948" t="str">
            <v>None</v>
          </cell>
          <cell r="E1948" t="str">
            <v>Permanent</v>
          </cell>
          <cell r="H1948" t="str">
            <v>Phaessa and Deinon</v>
          </cell>
          <cell r="I1948" t="str">
            <v>None</v>
          </cell>
          <cell r="J1948">
            <v>2</v>
          </cell>
          <cell r="L1948" t="str">
            <v>Selenic Psyche Reinforcement, any Charm this Evocation enhances</v>
          </cell>
        </row>
        <row r="1949">
          <cell r="A1949" t="str">
            <v>Chiaroscuro Conflagration Crescendo</v>
          </cell>
          <cell r="B1949" t="str">
            <v>10m, 1wp (+1-3a)</v>
          </cell>
          <cell r="C1949" t="str">
            <v>Reflexive</v>
          </cell>
          <cell r="D1949" t="str">
            <v>Mute, Resonant</v>
          </cell>
          <cell r="E1949" t="str">
            <v>One scene</v>
          </cell>
          <cell r="H1949" t="str">
            <v>Phaessa and Deinon</v>
          </cell>
          <cell r="I1949" t="str">
            <v>None</v>
          </cell>
          <cell r="J1949">
            <v>3</v>
          </cell>
          <cell r="L1949" t="str">
            <v>Selenic Psyche Reinforcement, Silver-and-Shadow Regalia, Ranging Moonbeam</v>
          </cell>
        </row>
        <row r="1950">
          <cell r="A1950" t="str">
            <v>Silver Wasp Sting</v>
          </cell>
          <cell r="B1950" t="str">
            <v>3m</v>
          </cell>
          <cell r="C1950" t="str">
            <v>Supplemental</v>
          </cell>
          <cell r="D1950" t="str">
            <v>Decisive-only, Dissonant, Resonant, Stackable</v>
          </cell>
          <cell r="E1950" t="str">
            <v>Instant</v>
          </cell>
          <cell r="H1950" t="str">
            <v>The Ichneumon Blades</v>
          </cell>
          <cell r="I1950" t="str">
            <v>None</v>
          </cell>
          <cell r="J1950">
            <v>1</v>
          </cell>
        </row>
        <row r="1951">
          <cell r="A1951" t="str">
            <v>Wicked Mother's Eye</v>
          </cell>
          <cell r="B1951" t="str">
            <v>-</v>
          </cell>
          <cell r="C1951" t="str">
            <v>Permanent</v>
          </cell>
          <cell r="D1951" t="str">
            <v>None</v>
          </cell>
          <cell r="E1951" t="str">
            <v>Permanent</v>
          </cell>
          <cell r="H1951" t="str">
            <v>The Ichneumon Blades</v>
          </cell>
          <cell r="I1951" t="str">
            <v>None</v>
          </cell>
          <cell r="J1951">
            <v>1</v>
          </cell>
          <cell r="L1951" t="str">
            <v>Silver Wasp Sting</v>
          </cell>
        </row>
        <row r="1952">
          <cell r="A1952" t="str">
            <v>Whispering Wound Infestation</v>
          </cell>
          <cell r="B1952" t="str">
            <v>4m, 1wp</v>
          </cell>
          <cell r="C1952" t="str">
            <v>Simple</v>
          </cell>
          <cell r="D1952" t="str">
            <v>Psyche, Resonant</v>
          </cell>
          <cell r="E1952" t="str">
            <v>Instant</v>
          </cell>
          <cell r="H1952" t="str">
            <v>The Ichneumon Blades</v>
          </cell>
          <cell r="I1952" t="str">
            <v>None</v>
          </cell>
          <cell r="J1952">
            <v>1</v>
          </cell>
          <cell r="L1952" t="str">
            <v>Wicked Mother's Eye</v>
          </cell>
        </row>
        <row r="1953">
          <cell r="A1953" t="str">
            <v>Argent Brood Eruption</v>
          </cell>
          <cell r="B1953" t="str">
            <v>4m, 4i, 1wp</v>
          </cell>
          <cell r="C1953" t="str">
            <v>Reflexive</v>
          </cell>
          <cell r="D1953" t="str">
            <v>Perilous, Withering-only</v>
          </cell>
          <cell r="E1953" t="str">
            <v>Instant</v>
          </cell>
          <cell r="H1953" t="str">
            <v>The Ichneumon Blades</v>
          </cell>
          <cell r="I1953" t="str">
            <v>None</v>
          </cell>
          <cell r="J1953">
            <v>2</v>
          </cell>
          <cell r="L1953" t="str">
            <v>Silver Wasp Sting</v>
          </cell>
        </row>
        <row r="1954">
          <cell r="A1954" t="str">
            <v>Wasp-of-the-Labyrinth Trick</v>
          </cell>
          <cell r="B1954" t="str">
            <v>4m</v>
          </cell>
          <cell r="C1954" t="str">
            <v>Reflexive</v>
          </cell>
          <cell r="D1954" t="str">
            <v>Decisive-only, Resonant</v>
          </cell>
          <cell r="E1954" t="str">
            <v>Instant</v>
          </cell>
          <cell r="H1954" t="str">
            <v>The Ichneumon Blades</v>
          </cell>
          <cell r="I1954" t="str">
            <v>None</v>
          </cell>
          <cell r="J1954">
            <v>2</v>
          </cell>
          <cell r="L1954" t="str">
            <v>Argent Brood Eruption, Whispering Wound Infestation</v>
          </cell>
        </row>
        <row r="1955">
          <cell r="A1955" t="str">
            <v>Meditation in Silver</v>
          </cell>
          <cell r="B1955" t="str">
            <v>3m, 1wp</v>
          </cell>
          <cell r="C1955" t="str">
            <v>Simple</v>
          </cell>
          <cell r="D1955" t="str">
            <v>Resonant, Stackable</v>
          </cell>
          <cell r="E1955" t="str">
            <v>Indefinite</v>
          </cell>
          <cell r="H1955" t="str">
            <v>Penumbra Gleam</v>
          </cell>
          <cell r="I1955" t="str">
            <v>None</v>
          </cell>
          <cell r="J1955">
            <v>1</v>
          </cell>
        </row>
        <row r="1956">
          <cell r="A1956" t="str">
            <v>Flawed Strike Mockery</v>
          </cell>
          <cell r="B1956" t="str">
            <v>2m</v>
          </cell>
          <cell r="C1956" t="str">
            <v>Reflexive</v>
          </cell>
          <cell r="D1956" t="str">
            <v>Resonant, Uniform</v>
          </cell>
          <cell r="E1956" t="str">
            <v>Instant</v>
          </cell>
          <cell r="H1956" t="str">
            <v>Penumbra Gleam</v>
          </cell>
          <cell r="I1956" t="str">
            <v>None</v>
          </cell>
          <cell r="J1956">
            <v>1</v>
          </cell>
          <cell r="L1956" t="str">
            <v>Meditation in Silver</v>
          </cell>
        </row>
        <row r="1957">
          <cell r="A1957" t="str">
            <v>Broken Sword Echo</v>
          </cell>
          <cell r="B1957" t="str">
            <v>5m</v>
          </cell>
          <cell r="C1957" t="str">
            <v>Reflexive</v>
          </cell>
          <cell r="D1957" t="str">
            <v>Counterattack, Resonant</v>
          </cell>
          <cell r="E1957" t="str">
            <v>Instant</v>
          </cell>
          <cell r="H1957" t="str">
            <v>Penumbra Gleam</v>
          </cell>
          <cell r="I1957" t="str">
            <v>None</v>
          </cell>
          <cell r="J1957">
            <v>1</v>
          </cell>
          <cell r="L1957" t="str">
            <v>Flawed Strike Mockery</v>
          </cell>
        </row>
        <row r="1958">
          <cell r="A1958" t="str">
            <v>Fault-Finding Defense</v>
          </cell>
          <cell r="B1958" t="str">
            <v>4m, 1 Reflection</v>
          </cell>
          <cell r="C1958" t="str">
            <v>Reflexive</v>
          </cell>
          <cell r="D1958" t="str">
            <v>Uniform</v>
          </cell>
          <cell r="E1958" t="str">
            <v>Instant</v>
          </cell>
          <cell r="H1958" t="str">
            <v>Penumbra Gleam</v>
          </cell>
          <cell r="I1958" t="str">
            <v>None</v>
          </cell>
          <cell r="J1958">
            <v>2</v>
          </cell>
          <cell r="L1958" t="str">
            <v>Flawed Strike Mockery</v>
          </cell>
        </row>
        <row r="1959">
          <cell r="A1959" t="str">
            <v>Silver Phantom Phalanx</v>
          </cell>
          <cell r="B1959" t="str">
            <v>5m, 1+ Reflection</v>
          </cell>
          <cell r="C1959" t="str">
            <v>Reflexive</v>
          </cell>
          <cell r="D1959" t="str">
            <v>Dissonant, Resonant, Uniform</v>
          </cell>
          <cell r="E1959" t="str">
            <v>Until next turn</v>
          </cell>
          <cell r="H1959" t="str">
            <v>Penumbra Gleam</v>
          </cell>
          <cell r="I1959" t="str">
            <v>None</v>
          </cell>
          <cell r="J1959">
            <v>2</v>
          </cell>
          <cell r="L1959" t="str">
            <v>Fault-Finding Defense</v>
          </cell>
        </row>
        <row r="1960">
          <cell r="A1960" t="str">
            <v>Symmetry of Violence</v>
          </cell>
          <cell r="B1960" t="str">
            <v>7m, 5i, 1wp, 0+ Reflection</v>
          </cell>
          <cell r="C1960" t="str">
            <v>Reflexive</v>
          </cell>
          <cell r="D1960" t="str">
            <v>Clash, Decisive-Only, Resonant</v>
          </cell>
          <cell r="E1960" t="str">
            <v>Instant</v>
          </cell>
          <cell r="H1960" t="str">
            <v>Penumbra Gleam</v>
          </cell>
          <cell r="I1960" t="str">
            <v>None</v>
          </cell>
          <cell r="J1960">
            <v>3</v>
          </cell>
          <cell r="L1960" t="str">
            <v>Silver Phantom Phalanx, Broken Sword Echo</v>
          </cell>
        </row>
        <row r="1961">
          <cell r="A1961" t="str">
            <v>Jubilant Loss of Control</v>
          </cell>
          <cell r="B1961" t="str">
            <v>4m</v>
          </cell>
          <cell r="C1961" t="str">
            <v>Supplemental</v>
          </cell>
          <cell r="D1961" t="str">
            <v>Decisive-only, Protean</v>
          </cell>
          <cell r="E1961" t="str">
            <v>Instant</v>
          </cell>
          <cell r="H1961" t="str">
            <v>Seven Furies Caged</v>
          </cell>
          <cell r="I1961" t="str">
            <v>None</v>
          </cell>
          <cell r="J1961">
            <v>1</v>
          </cell>
        </row>
        <row r="1962">
          <cell r="A1962" t="str">
            <v>Harnessed Fury Mantra</v>
          </cell>
          <cell r="B1962" t="str">
            <v>-</v>
          </cell>
          <cell r="C1962" t="str">
            <v>Permanent</v>
          </cell>
          <cell r="D1962" t="str">
            <v>Resonant</v>
          </cell>
          <cell r="E1962" t="str">
            <v>Permanent</v>
          </cell>
          <cell r="H1962" t="str">
            <v>Seven Furies Caged</v>
          </cell>
          <cell r="I1962" t="str">
            <v>None</v>
          </cell>
          <cell r="J1962">
            <v>1</v>
          </cell>
          <cell r="L1962" t="str">
            <v>Jubilant Loss of Control, Relentless Lunar Fury</v>
          </cell>
        </row>
        <row r="1963">
          <cell r="A1963" t="str">
            <v>Invincible Berserker Approach</v>
          </cell>
          <cell r="B1963" t="str">
            <v>5m</v>
          </cell>
          <cell r="C1963" t="str">
            <v>Reflexive</v>
          </cell>
          <cell r="D1963" t="str">
            <v>Decisive-only, Resonant</v>
          </cell>
          <cell r="E1963" t="str">
            <v>Instant</v>
          </cell>
          <cell r="H1963" t="str">
            <v>Seven Furies Caged</v>
          </cell>
          <cell r="I1963" t="str">
            <v>None</v>
          </cell>
          <cell r="J1963">
            <v>2</v>
          </cell>
          <cell r="L1963" t="str">
            <v>Jubilant Loss of Control</v>
          </cell>
        </row>
        <row r="1964">
          <cell r="A1964" t="str">
            <v>Unrelenting Destroyer Fury</v>
          </cell>
          <cell r="B1964" t="str">
            <v>4m</v>
          </cell>
          <cell r="C1964" t="str">
            <v>Supplemental</v>
          </cell>
          <cell r="D1964" t="str">
            <v>Dual, Resonant</v>
          </cell>
          <cell r="E1964" t="str">
            <v>Instant</v>
          </cell>
          <cell r="H1964" t="str">
            <v>Seven Furies Caged</v>
          </cell>
          <cell r="I1964" t="str">
            <v>None</v>
          </cell>
          <cell r="J1964">
            <v>2</v>
          </cell>
          <cell r="L1964" t="str">
            <v>Jubilant Loss of Control</v>
          </cell>
        </row>
        <row r="1965">
          <cell r="A1965" t="str">
            <v>Blood Moon Ascendant</v>
          </cell>
          <cell r="B1965" t="str">
            <v>5m, 1wp</v>
          </cell>
          <cell r="C1965" t="str">
            <v>Simple</v>
          </cell>
          <cell r="D1965" t="str">
            <v>Resonant</v>
          </cell>
          <cell r="E1965" t="str">
            <v>Instant</v>
          </cell>
          <cell r="H1965" t="str">
            <v>Seven Furies Caged</v>
          </cell>
          <cell r="I1965" t="str">
            <v>None</v>
          </cell>
          <cell r="J1965">
            <v>3</v>
          </cell>
          <cell r="L1965" t="str">
            <v>Harnessed Fury Mantra, Invincible Berserker Approach, Unrelenting Destroyer</v>
          </cell>
        </row>
        <row r="1966">
          <cell r="A1966" t="str">
            <v>Seven Vengeful Fangs</v>
          </cell>
          <cell r="B1966" t="str">
            <v>-</v>
          </cell>
          <cell r="C1966" t="str">
            <v>Permanent</v>
          </cell>
          <cell r="D1966" t="str">
            <v>Counterattack, Decisive-only, Resonant</v>
          </cell>
          <cell r="E1966" t="str">
            <v>Permanent</v>
          </cell>
          <cell r="H1966" t="str">
            <v>Seven Furies Caged</v>
          </cell>
          <cell r="I1966" t="str">
            <v>None</v>
          </cell>
          <cell r="J1966">
            <v>3</v>
          </cell>
          <cell r="L1966" t="str">
            <v>Blood Moon Ascendant, Knife-Biting Attitude</v>
          </cell>
        </row>
        <row r="1967">
          <cell r="A1967" t="str">
            <v>Bleeding Behemoth Rampage</v>
          </cell>
          <cell r="B1967" t="str">
            <v>-</v>
          </cell>
          <cell r="C1967" t="str">
            <v>Permanent</v>
          </cell>
          <cell r="D1967" t="str">
            <v>Decisive-only, Resonant</v>
          </cell>
          <cell r="E1967" t="str">
            <v>Permanent</v>
          </cell>
          <cell r="H1967" t="str">
            <v>Seven Furies Caged</v>
          </cell>
          <cell r="I1967" t="str">
            <v>None</v>
          </cell>
          <cell r="J1967">
            <v>4</v>
          </cell>
          <cell r="L1967" t="str">
            <v>Blood Moon Ascendant, Frenzied Desperation Strike</v>
          </cell>
        </row>
        <row r="1968">
          <cell r="A1968" t="str">
            <v>Sever the Flow</v>
          </cell>
          <cell r="B1968" t="str">
            <v>5m</v>
          </cell>
          <cell r="C1968" t="str">
            <v>Simple</v>
          </cell>
          <cell r="D1968" t="str">
            <v>Perilous, Resonant</v>
          </cell>
          <cell r="E1968" t="str">
            <v>Instant</v>
          </cell>
          <cell r="H1968" t="str">
            <v>Death at the Root</v>
          </cell>
          <cell r="I1968" t="str">
            <v>None</v>
          </cell>
          <cell r="J1968">
            <v>1</v>
          </cell>
        </row>
        <row r="1969">
          <cell r="A1969" t="str">
            <v>Welling Sap Strike</v>
          </cell>
          <cell r="B1969" t="str">
            <v>1m</v>
          </cell>
          <cell r="C1969" t="str">
            <v>Reflexive</v>
          </cell>
          <cell r="D1969" t="str">
            <v>Stackable, Withering-only</v>
          </cell>
          <cell r="E1969" t="str">
            <v>One scene</v>
          </cell>
          <cell r="H1969" t="str">
            <v>Death at the Root</v>
          </cell>
          <cell r="I1969" t="str">
            <v>None</v>
          </cell>
          <cell r="J1969">
            <v>1</v>
          </cell>
          <cell r="L1969" t="str">
            <v>Sever the Flow</v>
          </cell>
        </row>
        <row r="1970">
          <cell r="A1970" t="str">
            <v>World-Breaker's Blade</v>
          </cell>
          <cell r="B1970" t="str">
            <v>2m</v>
          </cell>
          <cell r="C1970" t="str">
            <v>Supplemental</v>
          </cell>
          <cell r="D1970" t="str">
            <v>Decisive-only</v>
          </cell>
          <cell r="E1970" t="str">
            <v>Instant</v>
          </cell>
          <cell r="H1970" t="str">
            <v>Death at the Root</v>
          </cell>
          <cell r="I1970" t="str">
            <v>None</v>
          </cell>
          <cell r="J1970">
            <v>1</v>
          </cell>
          <cell r="L1970" t="str">
            <v>Welling Sap Strike</v>
          </cell>
        </row>
        <row r="1971">
          <cell r="A1971" t="str">
            <v>Dragon's Egg Cracked</v>
          </cell>
          <cell r="B1971" t="str">
            <v>2m, 1wp</v>
          </cell>
          <cell r="C1971" t="str">
            <v>Simple</v>
          </cell>
          <cell r="D1971" t="str">
            <v>Decisive-only, Resonant</v>
          </cell>
          <cell r="E1971" t="str">
            <v>Instant</v>
          </cell>
          <cell r="H1971" t="str">
            <v>Death at the Root</v>
          </cell>
          <cell r="I1971" t="str">
            <v>None</v>
          </cell>
          <cell r="J1971">
            <v>2</v>
          </cell>
          <cell r="L1971" t="str">
            <v>World-Breaker's Blade</v>
          </cell>
        </row>
        <row r="1972">
          <cell r="A1972" t="str">
            <v>Dweomer-Cleaving Edge</v>
          </cell>
          <cell r="B1972" t="str">
            <v>-</v>
          </cell>
          <cell r="C1972" t="str">
            <v>Permanent</v>
          </cell>
          <cell r="D1972" t="str">
            <v>Resonant</v>
          </cell>
          <cell r="E1972" t="str">
            <v>Permanent</v>
          </cell>
          <cell r="H1972" t="str">
            <v>Death at the Root</v>
          </cell>
          <cell r="I1972" t="str">
            <v>None</v>
          </cell>
          <cell r="J1972">
            <v>2</v>
          </cell>
          <cell r="L1972" t="str">
            <v>Sever the Flow, Spell-Rending Talon</v>
          </cell>
        </row>
        <row r="1973">
          <cell r="A1973" t="str">
            <v>Cutting the World-Root</v>
          </cell>
          <cell r="B1973" t="str">
            <v>- (+1wp)</v>
          </cell>
          <cell r="C1973" t="str">
            <v>Permanent</v>
          </cell>
          <cell r="D1973" t="str">
            <v>Resonant</v>
          </cell>
          <cell r="E1973" t="str">
            <v>Instant</v>
          </cell>
          <cell r="H1973" t="str">
            <v>Death at the Root</v>
          </cell>
          <cell r="I1973" t="str">
            <v>None</v>
          </cell>
          <cell r="J1973">
            <v>3</v>
          </cell>
          <cell r="L1973" t="str">
            <v>Sever the Flow</v>
          </cell>
        </row>
        <row r="1974">
          <cell r="A1974" t="str">
            <v>World-Soul Harvest</v>
          </cell>
          <cell r="B1974" t="str">
            <v>- (+10m, 1wp)</v>
          </cell>
          <cell r="C1974" t="str">
            <v>Permanent</v>
          </cell>
          <cell r="D1974" t="str">
            <v>Perilous</v>
          </cell>
          <cell r="E1974" t="str">
            <v>Permanent</v>
          </cell>
          <cell r="H1974" t="str">
            <v>Death at the Root</v>
          </cell>
          <cell r="I1974" t="str">
            <v>None</v>
          </cell>
          <cell r="J1974">
            <v>3</v>
          </cell>
          <cell r="L1974" t="str">
            <v>Cutting the World-Root, Dragon's Egg Cracked</v>
          </cell>
        </row>
        <row r="1975">
          <cell r="A1975" t="str">
            <v>Broken Circle Ruin</v>
          </cell>
          <cell r="B1975" t="str">
            <v>- (+1wp)</v>
          </cell>
          <cell r="C1975" t="str">
            <v>Permanent</v>
          </cell>
          <cell r="D1975" t="str">
            <v>Perilous, Resonant</v>
          </cell>
          <cell r="E1975" t="str">
            <v>Permanent</v>
          </cell>
          <cell r="H1975" t="str">
            <v>Death at the Root</v>
          </cell>
          <cell r="I1975" t="str">
            <v>None</v>
          </cell>
          <cell r="J1975">
            <v>4</v>
          </cell>
          <cell r="L1975" t="str">
            <v>Cutting the World-Root, Dweomer-Cleaving Edge</v>
          </cell>
        </row>
        <row r="1976">
          <cell r="A1976" t="str">
            <v>Manse-Razing Strike</v>
          </cell>
          <cell r="B1976" t="str">
            <v>10m, 1wp</v>
          </cell>
          <cell r="C1976" t="str">
            <v>Simple</v>
          </cell>
          <cell r="D1976" t="str">
            <v>Resonant</v>
          </cell>
          <cell r="E1976" t="str">
            <v>One extended action</v>
          </cell>
          <cell r="H1976" t="str">
            <v>Death at the Root</v>
          </cell>
          <cell r="I1976" t="str">
            <v>None</v>
          </cell>
          <cell r="J1976">
            <v>5</v>
          </cell>
          <cell r="L1976" t="str">
            <v>World-Soul Harvest</v>
          </cell>
        </row>
        <row r="1977">
          <cell r="A1977" t="str">
            <v>Spark of Madness</v>
          </cell>
          <cell r="B1977" t="str">
            <v>-</v>
          </cell>
          <cell r="C1977" t="str">
            <v>Reflexive</v>
          </cell>
          <cell r="D1977" t="str">
            <v>Uniform</v>
          </cell>
          <cell r="E1977" t="str">
            <v>One day</v>
          </cell>
          <cell r="H1977" t="str">
            <v>Weirdflame</v>
          </cell>
          <cell r="I1977" t="str">
            <v>None</v>
          </cell>
          <cell r="J1977">
            <v>1</v>
          </cell>
        </row>
        <row r="1978">
          <cell r="A1978" t="str">
            <v>Wyld-Flame Crucible</v>
          </cell>
          <cell r="B1978" t="str">
            <v>5m, 1wp</v>
          </cell>
          <cell r="C1978" t="str">
            <v>Simple</v>
          </cell>
          <cell r="D1978" t="str">
            <v>Decisive-only, Resonant, Stackable</v>
          </cell>
          <cell r="E1978" t="str">
            <v>Instant</v>
          </cell>
          <cell r="H1978" t="str">
            <v>Weirdflame</v>
          </cell>
          <cell r="I1978" t="str">
            <v>None</v>
          </cell>
          <cell r="J1978">
            <v>1</v>
          </cell>
          <cell r="L1978" t="str">
            <v>Spark of Madness</v>
          </cell>
        </row>
        <row r="1979">
          <cell r="A1979" t="str">
            <v>The Moon in Flames</v>
          </cell>
          <cell r="B1979" t="str">
            <v>-</v>
          </cell>
          <cell r="C1979" t="str">
            <v>Permanent</v>
          </cell>
          <cell r="D1979" t="str">
            <v>None</v>
          </cell>
          <cell r="E1979" t="str">
            <v>Permanent</v>
          </cell>
          <cell r="H1979" t="str">
            <v>Weirdflame</v>
          </cell>
          <cell r="I1979" t="str">
            <v>None</v>
          </cell>
          <cell r="J1979">
            <v>1</v>
          </cell>
          <cell r="L1979" t="str">
            <v>Sharing Luna's Gifts, Wyld-Flame Crucible</v>
          </cell>
        </row>
        <row r="1980">
          <cell r="A1980" t="str">
            <v>Mad-Fire Ultimatum</v>
          </cell>
          <cell r="B1980" t="str">
            <v>3m, 1wp</v>
          </cell>
          <cell r="C1980" t="str">
            <v>Supplemental</v>
          </cell>
          <cell r="D1980" t="str">
            <v>Psyche, Resonant</v>
          </cell>
          <cell r="E1980" t="str">
            <v>Instant</v>
          </cell>
          <cell r="H1980" t="str">
            <v>Weirdflame</v>
          </cell>
          <cell r="I1980" t="str">
            <v>None</v>
          </cell>
          <cell r="J1980">
            <v>2</v>
          </cell>
          <cell r="L1980" t="str">
            <v>Wyld-Flame Crucible</v>
          </cell>
        </row>
        <row r="1981">
          <cell r="A1981" t="str">
            <v>Twisting Ash Brand</v>
          </cell>
          <cell r="B1981" t="str">
            <v>3m</v>
          </cell>
          <cell r="C1981" t="str">
            <v>Supplemental</v>
          </cell>
          <cell r="D1981" t="str">
            <v>None</v>
          </cell>
          <cell r="E1981" t="str">
            <v>Instant</v>
          </cell>
          <cell r="H1981" t="str">
            <v>Weirdflame</v>
          </cell>
          <cell r="I1981" t="str">
            <v>None</v>
          </cell>
          <cell r="J1981">
            <v>2</v>
          </cell>
          <cell r="L1981" t="str">
            <v>Wyld-Flame Crucible</v>
          </cell>
        </row>
        <row r="1982">
          <cell r="A1982" t="str">
            <v>Ruined Phoenix Crucible</v>
          </cell>
          <cell r="B1982" t="str">
            <v>-</v>
          </cell>
          <cell r="C1982" t="str">
            <v>Permanent</v>
          </cell>
          <cell r="D1982" t="str">
            <v>Resonant</v>
          </cell>
          <cell r="E1982" t="str">
            <v>Permanent</v>
          </cell>
          <cell r="H1982" t="str">
            <v>Weirdflame</v>
          </cell>
          <cell r="I1982" t="str">
            <v>None</v>
          </cell>
          <cell r="J1982">
            <v>3</v>
          </cell>
          <cell r="L1982" t="str">
            <v>Mad-Fire Ultimatum</v>
          </cell>
        </row>
        <row r="1983">
          <cell r="A1983" t="str">
            <v>Wyld Nightmare Inferno</v>
          </cell>
          <cell r="B1983" t="str">
            <v>10m, 5i, 1wp</v>
          </cell>
          <cell r="C1983" t="str">
            <v>Simple</v>
          </cell>
          <cell r="D1983" t="str">
            <v>Perilous, Resonant</v>
          </cell>
          <cell r="E1983" t="str">
            <v>One scene</v>
          </cell>
          <cell r="H1983" t="str">
            <v>Weirdflame</v>
          </cell>
          <cell r="I1983" t="str">
            <v>None</v>
          </cell>
          <cell r="J1983">
            <v>4</v>
          </cell>
          <cell r="L1983" t="str">
            <v>Ruined Phoenix Crucible, Twisting Ash Brand</v>
          </cell>
        </row>
        <row r="2594">
          <cell r="A2594" t="str">
            <v>Example</v>
          </cell>
          <cell r="B2594" t="str">
            <v>1m</v>
          </cell>
          <cell r="C2594" t="str">
            <v>Simple</v>
          </cell>
          <cell r="D2594" t="str">
            <v>Mute</v>
          </cell>
          <cell r="E2594" t="str">
            <v>Instant</v>
          </cell>
          <cell r="F2594" t="str">
            <v>It does what it does</v>
          </cell>
          <cell r="G2594">
            <v>334</v>
          </cell>
          <cell r="H2594" t="str">
            <v>Test Artifact Name</v>
          </cell>
          <cell r="J2594">
            <v>1</v>
          </cell>
        </row>
        <row r="2595">
          <cell r="A2595" t="str">
            <v>Example</v>
          </cell>
          <cell r="B2595" t="str">
            <v>1m</v>
          </cell>
          <cell r="C2595" t="str">
            <v>Simple</v>
          </cell>
          <cell r="D2595" t="str">
            <v>Mute</v>
          </cell>
          <cell r="E2595" t="str">
            <v>Instant</v>
          </cell>
          <cell r="F2595" t="str">
            <v>It does what it does</v>
          </cell>
          <cell r="G2595">
            <v>334</v>
          </cell>
          <cell r="H2595" t="str">
            <v>Test Martial Arts Style</v>
          </cell>
          <cell r="I2595">
            <v>1</v>
          </cell>
          <cell r="J2595">
            <v>1</v>
          </cell>
        </row>
        <row r="2596">
          <cell r="A2596" t="str">
            <v>Test</v>
          </cell>
          <cell r="B2596" t="str">
            <v>3m</v>
          </cell>
          <cell r="D2596" t="str">
            <v>Mute</v>
          </cell>
          <cell r="E2596" t="str">
            <v>Instant</v>
          </cell>
          <cell r="F2596" t="str">
            <v>It does what it does</v>
          </cell>
          <cell r="G2596">
            <v>334</v>
          </cell>
          <cell r="H2596" t="str">
            <v>Test SMA Style</v>
          </cell>
        </row>
      </sheetData>
      <sheetData sheetId="19">
        <row r="1">
          <cell r="O1" t="str">
            <v>Weapons</v>
          </cell>
          <cell r="P1" t="str">
            <v>Accuracy</v>
          </cell>
          <cell r="Q1" t="str">
            <v>Damage</v>
          </cell>
          <cell r="R1" t="str">
            <v>Min</v>
          </cell>
          <cell r="S1" t="str">
            <v>Def</v>
          </cell>
          <cell r="T1" t="str">
            <v>Attune</v>
          </cell>
        </row>
        <row r="2">
          <cell r="E2" t="str">
            <v>Attributes</v>
          </cell>
          <cell r="I2" t="str">
            <v>L. Mun. Melee</v>
          </cell>
          <cell r="J2" t="str">
            <v>M. Mun. Melee</v>
          </cell>
          <cell r="K2" t="str">
            <v>H. Mun. Melee</v>
          </cell>
          <cell r="L2" t="str">
            <v>L. Mundane</v>
          </cell>
          <cell r="M2" t="str">
            <v>M. Mundane</v>
          </cell>
          <cell r="O2" t="str">
            <v>L. Mun. Melee</v>
          </cell>
          <cell r="P2">
            <v>4</v>
          </cell>
          <cell r="Q2">
            <v>7</v>
          </cell>
          <cell r="R2">
            <v>1</v>
          </cell>
          <cell r="S2">
            <v>0</v>
          </cell>
          <cell r="T2">
            <v>0</v>
          </cell>
        </row>
        <row r="3">
          <cell r="E3" t="str">
            <v>Abilities</v>
          </cell>
          <cell r="I3" t="str">
            <v>L. Mun. Thrown</v>
          </cell>
          <cell r="J3" t="str">
            <v>M. Mun. Thrown</v>
          </cell>
          <cell r="K3" t="str">
            <v>H. Mun. Thrown</v>
          </cell>
          <cell r="L3" t="str">
            <v>H. Mundane</v>
          </cell>
          <cell r="M3" t="str">
            <v>L. Artifact</v>
          </cell>
          <cell r="O3" t="str">
            <v>M. Mun. Melee</v>
          </cell>
          <cell r="P3">
            <v>2</v>
          </cell>
          <cell r="Q3">
            <v>9</v>
          </cell>
          <cell r="R3">
            <v>1</v>
          </cell>
          <cell r="S3">
            <v>1</v>
          </cell>
          <cell r="T3">
            <v>0</v>
          </cell>
        </row>
        <row r="4">
          <cell r="E4" t="str">
            <v>Specialties</v>
          </cell>
          <cell r="I4" t="str">
            <v>L. Mun. Archery</v>
          </cell>
          <cell r="J4" t="str">
            <v>M. Mun. Archery</v>
          </cell>
          <cell r="K4" t="str">
            <v>H. Mun. Archery</v>
          </cell>
          <cell r="L4" t="str">
            <v>M. Artifact</v>
          </cell>
          <cell r="M4" t="str">
            <v>H. Artifact</v>
          </cell>
          <cell r="O4" t="str">
            <v>H. Mun. Melee</v>
          </cell>
          <cell r="P4">
            <v>1</v>
          </cell>
          <cell r="Q4">
            <v>11</v>
          </cell>
          <cell r="R4">
            <v>1</v>
          </cell>
          <cell r="S4">
            <v>-1</v>
          </cell>
          <cell r="T4">
            <v>0</v>
          </cell>
        </row>
        <row r="5">
          <cell r="E5" t="str">
            <v>Charms</v>
          </cell>
          <cell r="I5" t="str">
            <v>L. Art. Melee</v>
          </cell>
          <cell r="J5" t="str">
            <v>M. Art. Melee</v>
          </cell>
          <cell r="K5" t="str">
            <v>H. Art. Melee</v>
          </cell>
          <cell r="O5" t="str">
            <v>L. Mun. Thrown</v>
          </cell>
          <cell r="P5" t="str">
            <v>*</v>
          </cell>
          <cell r="Q5">
            <v>7</v>
          </cell>
          <cell r="R5">
            <v>1</v>
          </cell>
          <cell r="S5">
            <v>0</v>
          </cell>
          <cell r="T5">
            <v>0</v>
          </cell>
        </row>
        <row r="6">
          <cell r="E6" t="str">
            <v>Martial Arts</v>
          </cell>
          <cell r="I6" t="str">
            <v>L. Art. Thrown</v>
          </cell>
          <cell r="J6" t="str">
            <v>M. Art. Thrown</v>
          </cell>
          <cell r="K6" t="str">
            <v>H. Art. Thrown</v>
          </cell>
          <cell r="L6" t="str">
            <v>White Jade</v>
          </cell>
          <cell r="M6" t="str">
            <v>Buoyant</v>
          </cell>
          <cell r="O6" t="str">
            <v>M. Mun. Thrown</v>
          </cell>
          <cell r="P6" t="str">
            <v>*</v>
          </cell>
          <cell r="Q6">
            <v>9</v>
          </cell>
          <cell r="R6">
            <v>1</v>
          </cell>
          <cell r="S6">
            <v>0</v>
          </cell>
          <cell r="T6">
            <v>0</v>
          </cell>
        </row>
        <row r="7">
          <cell r="E7" t="str">
            <v>Evocations</v>
          </cell>
          <cell r="I7" t="str">
            <v>L. Art. Archery</v>
          </cell>
          <cell r="J7" t="str">
            <v>M. Art. Archery</v>
          </cell>
          <cell r="K7" t="str">
            <v>H. Art. Archery</v>
          </cell>
          <cell r="L7" t="str">
            <v>Green Jade</v>
          </cell>
          <cell r="M7" t="str">
            <v>Concealable</v>
          </cell>
          <cell r="O7" t="str">
            <v>H. Mun. Thrown</v>
          </cell>
          <cell r="P7" t="str">
            <v>*</v>
          </cell>
          <cell r="Q7">
            <v>11</v>
          </cell>
          <cell r="R7">
            <v>1</v>
          </cell>
          <cell r="S7">
            <v>0</v>
          </cell>
          <cell r="T7">
            <v>0</v>
          </cell>
        </row>
        <row r="8">
          <cell r="E8" t="str">
            <v>Sorcery</v>
          </cell>
          <cell r="L8" t="str">
            <v>Red Jade</v>
          </cell>
          <cell r="M8" t="str">
            <v>Silent</v>
          </cell>
          <cell r="O8" t="str">
            <v>L. Mun. Archery</v>
          </cell>
          <cell r="P8" t="str">
            <v>*</v>
          </cell>
          <cell r="Q8">
            <v>7</v>
          </cell>
          <cell r="R8">
            <v>1</v>
          </cell>
          <cell r="S8">
            <v>0</v>
          </cell>
          <cell r="T8">
            <v>0</v>
          </cell>
        </row>
        <row r="9">
          <cell r="E9" t="str">
            <v>Merits</v>
          </cell>
          <cell r="I9" t="str">
            <v>Archery(Short)</v>
          </cell>
          <cell r="J9" t="str">
            <v>Archery(Medium)</v>
          </cell>
          <cell r="K9" t="str">
            <v>Archery(Long)</v>
          </cell>
          <cell r="L9" t="str">
            <v>Blue Jade</v>
          </cell>
          <cell r="M9" t="str">
            <v>Special</v>
          </cell>
          <cell r="O9" t="str">
            <v>M. Mun. Archery</v>
          </cell>
          <cell r="P9" t="str">
            <v>*</v>
          </cell>
          <cell r="Q9">
            <v>9</v>
          </cell>
          <cell r="R9">
            <v>1</v>
          </cell>
          <cell r="S9">
            <v>0</v>
          </cell>
          <cell r="T9">
            <v>0</v>
          </cell>
        </row>
        <row r="10">
          <cell r="A10" t="str">
            <v>●</v>
          </cell>
          <cell r="E10" t="str">
            <v>Willpower</v>
          </cell>
          <cell r="I10" t="str">
            <v>Balanced</v>
          </cell>
          <cell r="J10" t="str">
            <v>Bashing</v>
          </cell>
          <cell r="K10" t="str">
            <v>Brawl</v>
          </cell>
          <cell r="L10" t="str">
            <v>Black Jade</v>
          </cell>
          <cell r="M10" t="str">
            <v>Exceptional</v>
          </cell>
          <cell r="O10" t="str">
            <v>H. Mun. Archery</v>
          </cell>
          <cell r="P10" t="str">
            <v>*</v>
          </cell>
          <cell r="Q10">
            <v>11</v>
          </cell>
          <cell r="R10">
            <v>1</v>
          </cell>
          <cell r="S10">
            <v>0</v>
          </cell>
          <cell r="T10">
            <v>0</v>
          </cell>
        </row>
        <row r="11">
          <cell r="A11" t="str">
            <v>●●</v>
          </cell>
          <cell r="D11" t="str">
            <v>0 - Dim</v>
          </cell>
          <cell r="E11" t="str">
            <v>Miscellaneous</v>
          </cell>
          <cell r="I11" t="str">
            <v>Chopping</v>
          </cell>
          <cell r="J11" t="str">
            <v>Concealable</v>
          </cell>
          <cell r="K11" t="str">
            <v>Crossbow</v>
          </cell>
          <cell r="L11" t="str">
            <v>Starmetal</v>
          </cell>
          <cell r="O11" t="str">
            <v>L. Art. Melee</v>
          </cell>
          <cell r="P11">
            <v>5</v>
          </cell>
          <cell r="Q11">
            <v>10</v>
          </cell>
          <cell r="R11">
            <v>3</v>
          </cell>
          <cell r="S11">
            <v>0</v>
          </cell>
          <cell r="T11">
            <v>5</v>
          </cell>
        </row>
        <row r="12">
          <cell r="A12" t="str">
            <v>●●●</v>
          </cell>
          <cell r="D12" t="str">
            <v>1 - Glowing</v>
          </cell>
          <cell r="I12" t="str">
            <v>Cutting</v>
          </cell>
          <cell r="J12" t="str">
            <v>Disarming</v>
          </cell>
          <cell r="K12" t="str">
            <v>Flame</v>
          </cell>
          <cell r="L12" t="str">
            <v>Moonsilver</v>
          </cell>
          <cell r="O12" t="str">
            <v>M. Art. Melee</v>
          </cell>
          <cell r="P12">
            <v>3</v>
          </cell>
          <cell r="Q12">
            <v>12</v>
          </cell>
          <cell r="R12">
            <v>4</v>
          </cell>
          <cell r="S12">
            <v>1</v>
          </cell>
          <cell r="T12">
            <v>5</v>
          </cell>
        </row>
        <row r="13">
          <cell r="A13" t="str">
            <v>●●●●</v>
          </cell>
          <cell r="D13" t="str">
            <v>2 - Burning</v>
          </cell>
          <cell r="I13" t="str">
            <v>Flexible</v>
          </cell>
          <cell r="J13" t="str">
            <v>Grappling</v>
          </cell>
          <cell r="K13" t="str">
            <v>Improvised</v>
          </cell>
          <cell r="L13" t="str">
            <v>Orichalcum</v>
          </cell>
          <cell r="O13" t="str">
            <v>H. Art. Melee</v>
          </cell>
          <cell r="P13">
            <v>1</v>
          </cell>
          <cell r="Q13">
            <v>14</v>
          </cell>
          <cell r="R13">
            <v>5</v>
          </cell>
          <cell r="S13">
            <v>0</v>
          </cell>
          <cell r="T13">
            <v>5</v>
          </cell>
        </row>
        <row r="14">
          <cell r="A14" t="str">
            <v>●●●●●</v>
          </cell>
          <cell r="D14" t="str">
            <v>3 - Bonfire</v>
          </cell>
          <cell r="I14" t="str">
            <v>Lethal</v>
          </cell>
          <cell r="J14" t="str">
            <v>Martial Arts</v>
          </cell>
          <cell r="K14" t="str">
            <v>Melee</v>
          </cell>
          <cell r="L14" t="str">
            <v>Soulsteel</v>
          </cell>
          <cell r="O14" t="str">
            <v>L. Art. Thrown</v>
          </cell>
          <cell r="P14" t="str">
            <v>*</v>
          </cell>
          <cell r="Q14">
            <v>10</v>
          </cell>
          <cell r="R14">
            <v>3</v>
          </cell>
          <cell r="S14">
            <v>0</v>
          </cell>
          <cell r="T14">
            <v>5</v>
          </cell>
        </row>
        <row r="15">
          <cell r="A15" t="str">
            <v>●●●●● ●</v>
          </cell>
          <cell r="I15" t="str">
            <v>Mounted</v>
          </cell>
          <cell r="J15" t="str">
            <v>Natural</v>
          </cell>
          <cell r="K15" t="str">
            <v>One-Handed</v>
          </cell>
          <cell r="L15" t="str">
            <v>Multi. Mag. Mat.</v>
          </cell>
          <cell r="O15" t="str">
            <v>M. Art. Thrown</v>
          </cell>
          <cell r="P15" t="str">
            <v>*</v>
          </cell>
          <cell r="Q15">
            <v>12</v>
          </cell>
          <cell r="R15">
            <v>4</v>
          </cell>
          <cell r="S15">
            <v>0</v>
          </cell>
          <cell r="T15">
            <v>5</v>
          </cell>
          <cell r="V15" t="str">
            <v>Type</v>
          </cell>
          <cell r="W15" t="str">
            <v>Solar</v>
          </cell>
          <cell r="X15" t="str">
            <v>Dragonblooded</v>
          </cell>
          <cell r="Y15" t="str">
            <v>Lunar</v>
          </cell>
          <cell r="Z15" t="str">
            <v>Sidereal</v>
          </cell>
          <cell r="AA15" t="str">
            <v>Abyssal</v>
          </cell>
          <cell r="AB15" t="str">
            <v>Celest. Exigent</v>
          </cell>
          <cell r="AC15" t="str">
            <v>Terr. Exigent</v>
          </cell>
          <cell r="AD15" t="str">
            <v>Mortal</v>
          </cell>
          <cell r="AE15" t="str">
            <v>Spirit</v>
          </cell>
          <cell r="AF15" t="str">
            <v>Animal</v>
          </cell>
          <cell r="AG15" t="str">
            <v>Homebrew Liminal</v>
          </cell>
        </row>
        <row r="16">
          <cell r="A16" t="str">
            <v>●●●●● ●●</v>
          </cell>
          <cell r="I16" t="str">
            <v>Piercing</v>
          </cell>
          <cell r="J16" t="str">
            <v>Poisonable</v>
          </cell>
          <cell r="K16" t="str">
            <v>Powerful</v>
          </cell>
          <cell r="L16" t="str">
            <v>Chiarosc. Glass</v>
          </cell>
          <cell r="O16" t="str">
            <v>H. Art. Thrown</v>
          </cell>
          <cell r="P16" t="str">
            <v>*</v>
          </cell>
          <cell r="Q16">
            <v>14</v>
          </cell>
          <cell r="R16">
            <v>5</v>
          </cell>
          <cell r="S16">
            <v>0</v>
          </cell>
          <cell r="T16">
            <v>5</v>
          </cell>
          <cell r="V16" t="str">
            <v>Favored</v>
          </cell>
          <cell r="W16">
            <v>8</v>
          </cell>
          <cell r="X16">
            <v>8</v>
          </cell>
          <cell r="Y16">
            <v>8</v>
          </cell>
          <cell r="Z16">
            <v>8</v>
          </cell>
          <cell r="AA16">
            <v>8</v>
          </cell>
          <cell r="AB16">
            <v>8</v>
          </cell>
          <cell r="AC16">
            <v>8</v>
          </cell>
          <cell r="AD16">
            <v>8</v>
          </cell>
        </row>
        <row r="17">
          <cell r="A17" t="str">
            <v>●●●●● ●●●</v>
          </cell>
          <cell r="I17" t="str">
            <v>Reaching</v>
          </cell>
          <cell r="J17" t="str">
            <v>Shield</v>
          </cell>
          <cell r="K17" t="str">
            <v>Slow</v>
          </cell>
          <cell r="L17" t="str">
            <v>Feathersteel</v>
          </cell>
          <cell r="O17" t="str">
            <v>L. Art. Archery</v>
          </cell>
          <cell r="P17" t="str">
            <v>*</v>
          </cell>
          <cell r="Q17">
            <v>10</v>
          </cell>
          <cell r="R17">
            <v>3</v>
          </cell>
          <cell r="S17">
            <v>0</v>
          </cell>
          <cell r="T17">
            <v>5</v>
          </cell>
          <cell r="V17" t="str">
            <v>Non-Favored</v>
          </cell>
          <cell r="W17">
            <v>10</v>
          </cell>
          <cell r="X17">
            <v>10</v>
          </cell>
          <cell r="Y17">
            <v>10</v>
          </cell>
          <cell r="Z17">
            <v>10</v>
          </cell>
          <cell r="AA17">
            <v>10</v>
          </cell>
          <cell r="AB17">
            <v>10</v>
          </cell>
          <cell r="AC17">
            <v>10</v>
          </cell>
          <cell r="AD17">
            <v>10</v>
          </cell>
        </row>
        <row r="18">
          <cell r="A18" t="str">
            <v>●●●●● ●●●●</v>
          </cell>
          <cell r="I18" t="str">
            <v>Smashing</v>
          </cell>
          <cell r="J18" t="str">
            <v>Special</v>
          </cell>
          <cell r="K18" t="str">
            <v>Subtle</v>
          </cell>
          <cell r="L18" t="str">
            <v>Ironwood</v>
          </cell>
          <cell r="O18" t="str">
            <v>M. Art. Archery</v>
          </cell>
          <cell r="P18" t="str">
            <v>*</v>
          </cell>
          <cell r="Q18">
            <v>12</v>
          </cell>
          <cell r="R18">
            <v>4</v>
          </cell>
          <cell r="S18">
            <v>0</v>
          </cell>
          <cell r="T18">
            <v>5</v>
          </cell>
          <cell r="V18" t="str">
            <v>MA Fav</v>
          </cell>
          <cell r="W18">
            <v>8</v>
          </cell>
          <cell r="X18">
            <v>8</v>
          </cell>
          <cell r="Y18">
            <v>8</v>
          </cell>
          <cell r="Z18">
            <v>8</v>
          </cell>
          <cell r="AA18">
            <v>8</v>
          </cell>
          <cell r="AB18">
            <v>8</v>
          </cell>
          <cell r="AC18">
            <v>8</v>
          </cell>
          <cell r="AD18">
            <v>8</v>
          </cell>
        </row>
        <row r="19">
          <cell r="A19" t="str">
            <v>●●●●● ●●●●●</v>
          </cell>
          <cell r="I19" t="str">
            <v>Thrown(Short)</v>
          </cell>
          <cell r="J19" t="str">
            <v>Thrown(Medium)</v>
          </cell>
          <cell r="K19" t="str">
            <v>Thrown(Long)</v>
          </cell>
          <cell r="O19" t="str">
            <v>H. Art. Archery</v>
          </cell>
          <cell r="P19" t="str">
            <v>*</v>
          </cell>
          <cell r="Q19">
            <v>14</v>
          </cell>
          <cell r="R19">
            <v>5</v>
          </cell>
          <cell r="S19">
            <v>0</v>
          </cell>
          <cell r="T19">
            <v>5</v>
          </cell>
          <cell r="V19" t="str">
            <v>MA Non-Fav</v>
          </cell>
          <cell r="W19">
            <v>10</v>
          </cell>
          <cell r="X19">
            <v>10</v>
          </cell>
          <cell r="Y19">
            <v>10</v>
          </cell>
          <cell r="Z19">
            <v>10</v>
          </cell>
          <cell r="AA19">
            <v>10</v>
          </cell>
          <cell r="AB19">
            <v>10</v>
          </cell>
          <cell r="AC19">
            <v>10</v>
          </cell>
          <cell r="AD19">
            <v>10</v>
          </cell>
        </row>
        <row r="20">
          <cell r="I20" t="str">
            <v>Two-handed</v>
          </cell>
          <cell r="J20" t="str">
            <v>Worn</v>
          </cell>
          <cell r="K20" t="str">
            <v>Exceptional</v>
          </cell>
          <cell r="V20" t="str">
            <v>Spell Fav</v>
          </cell>
          <cell r="W20">
            <v>8</v>
          </cell>
          <cell r="X20">
            <v>10</v>
          </cell>
          <cell r="Y20">
            <v>8</v>
          </cell>
          <cell r="Z20">
            <v>8</v>
          </cell>
          <cell r="AA20">
            <v>8</v>
          </cell>
          <cell r="AB20">
            <v>10</v>
          </cell>
          <cell r="AC20">
            <v>8</v>
          </cell>
          <cell r="AD20">
            <v>8</v>
          </cell>
        </row>
        <row r="21">
          <cell r="O21" t="str">
            <v>Armor</v>
          </cell>
          <cell r="P21" t="str">
            <v>Soak</v>
          </cell>
          <cell r="Q21" t="str">
            <v>Hardness</v>
          </cell>
          <cell r="R21" t="str">
            <v>Mob</v>
          </cell>
          <cell r="S21" t="str">
            <v>Attune</v>
          </cell>
          <cell r="V21" t="str">
            <v>Spell Non-Fav</v>
          </cell>
          <cell r="W21">
            <v>10</v>
          </cell>
          <cell r="X21">
            <v>12</v>
          </cell>
          <cell r="Y21">
            <v>10</v>
          </cell>
          <cell r="Z21">
            <v>10</v>
          </cell>
          <cell r="AA21">
            <v>10</v>
          </cell>
          <cell r="AB21">
            <v>12</v>
          </cell>
          <cell r="AC21">
            <v>10</v>
          </cell>
          <cell r="AD21">
            <v>10</v>
          </cell>
        </row>
        <row r="22">
          <cell r="A22" t="str">
            <v>Solar</v>
          </cell>
          <cell r="O22" t="str">
            <v>L. Mundane</v>
          </cell>
          <cell r="P22">
            <v>3</v>
          </cell>
          <cell r="Q22">
            <v>0</v>
          </cell>
          <cell r="R22">
            <v>0</v>
          </cell>
          <cell r="S22">
            <v>0</v>
          </cell>
          <cell r="V22" t="str">
            <v>Evocation</v>
          </cell>
          <cell r="W22">
            <v>10</v>
          </cell>
          <cell r="X22">
            <v>12</v>
          </cell>
          <cell r="Y22">
            <v>10</v>
          </cell>
          <cell r="Z22">
            <v>10</v>
          </cell>
          <cell r="AA22">
            <v>10</v>
          </cell>
          <cell r="AB22">
            <v>10</v>
          </cell>
          <cell r="AC22">
            <v>10</v>
          </cell>
          <cell r="AD22">
            <v>10</v>
          </cell>
        </row>
        <row r="23">
          <cell r="A23" t="str">
            <v>Dragonblooded</v>
          </cell>
          <cell r="G23" t="str">
            <v>Dawn</v>
          </cell>
          <cell r="O23" t="str">
            <v>M. Mundane</v>
          </cell>
          <cell r="P23">
            <v>5</v>
          </cell>
          <cell r="Q23">
            <v>0</v>
          </cell>
          <cell r="R23">
            <v>-1</v>
          </cell>
          <cell r="S23">
            <v>0</v>
          </cell>
          <cell r="V23" t="str">
            <v>Eclipse</v>
          </cell>
          <cell r="W23">
            <v>8</v>
          </cell>
          <cell r="X23">
            <v>100</v>
          </cell>
          <cell r="Y23">
            <v>8</v>
          </cell>
          <cell r="Z23">
            <v>100</v>
          </cell>
          <cell r="AA23">
            <v>8</v>
          </cell>
          <cell r="AD23">
            <v>8</v>
          </cell>
        </row>
        <row r="24">
          <cell r="A24" t="str">
            <v>Lunar</v>
          </cell>
          <cell r="G24" t="str">
            <v>Zenith</v>
          </cell>
          <cell r="O24" t="str">
            <v>H. Mundane</v>
          </cell>
          <cell r="P24">
            <v>7</v>
          </cell>
          <cell r="Q24">
            <v>0</v>
          </cell>
          <cell r="R24">
            <v>-2</v>
          </cell>
          <cell r="S24">
            <v>0</v>
          </cell>
          <cell r="V24" t="str">
            <v>SMA</v>
          </cell>
          <cell r="W24">
            <v>12</v>
          </cell>
          <cell r="X24">
            <v>100</v>
          </cell>
          <cell r="Y24">
            <v>12</v>
          </cell>
          <cell r="Z24">
            <v>10</v>
          </cell>
          <cell r="AA24">
            <v>12</v>
          </cell>
          <cell r="AD24">
            <v>12</v>
          </cell>
        </row>
        <row r="25">
          <cell r="A25" t="str">
            <v>Sidereal</v>
          </cell>
          <cell r="G25" t="str">
            <v>Twilight</v>
          </cell>
          <cell r="O25" t="str">
            <v>L. Artifact</v>
          </cell>
          <cell r="P25">
            <v>5</v>
          </cell>
          <cell r="Q25">
            <v>4</v>
          </cell>
          <cell r="R25">
            <v>0</v>
          </cell>
          <cell r="S25">
            <v>4</v>
          </cell>
          <cell r="V25" t="str">
            <v>Animal Latent</v>
          </cell>
          <cell r="Y25">
            <v>6</v>
          </cell>
        </row>
        <row r="26">
          <cell r="A26" t="str">
            <v>Abyssal</v>
          </cell>
          <cell r="G26" t="str">
            <v>Night</v>
          </cell>
          <cell r="O26" t="str">
            <v>M. Artifact</v>
          </cell>
          <cell r="P26">
            <v>8</v>
          </cell>
          <cell r="Q26">
            <v>7</v>
          </cell>
          <cell r="R26">
            <v>-1</v>
          </cell>
          <cell r="S26">
            <v>5</v>
          </cell>
        </row>
        <row r="27">
          <cell r="A27" t="str">
            <v>Celest. Exigent</v>
          </cell>
          <cell r="G27" t="str">
            <v>Eclipse</v>
          </cell>
          <cell r="O27" t="str">
            <v>H. Artifact</v>
          </cell>
          <cell r="P27">
            <v>11</v>
          </cell>
          <cell r="Q27">
            <v>10</v>
          </cell>
          <cell r="R27">
            <v>-2</v>
          </cell>
          <cell r="S27">
            <v>6</v>
          </cell>
          <cell r="W27" t="str">
            <v>Solar</v>
          </cell>
          <cell r="X27" t="str">
            <v>Dragonblooded</v>
          </cell>
          <cell r="Y27" t="str">
            <v>Lunar</v>
          </cell>
          <cell r="Z27" t="str">
            <v>Sidereal</v>
          </cell>
          <cell r="AA27" t="str">
            <v>Abyssal</v>
          </cell>
          <cell r="AB27" t="str">
            <v>Celest. Exigent</v>
          </cell>
          <cell r="AC27" t="str">
            <v>Terr. Exigent</v>
          </cell>
          <cell r="AD27" t="str">
            <v>Mortal</v>
          </cell>
          <cell r="AE27" t="str">
            <v>Spirit</v>
          </cell>
          <cell r="AF27" t="str">
            <v>Animal</v>
          </cell>
          <cell r="AG27" t="str">
            <v>Homebrew Liminal</v>
          </cell>
        </row>
        <row r="28">
          <cell r="A28" t="str">
            <v>Terr. Exigent</v>
          </cell>
          <cell r="V28" t="str">
            <v>Pri/Sec</v>
          </cell>
          <cell r="W28">
            <v>4</v>
          </cell>
          <cell r="X28">
            <v>4</v>
          </cell>
          <cell r="Y28">
            <v>4</v>
          </cell>
          <cell r="Z28">
            <v>4</v>
          </cell>
          <cell r="AA28">
            <v>4</v>
          </cell>
          <cell r="AB28">
            <v>4</v>
          </cell>
          <cell r="AC28">
            <v>4</v>
          </cell>
          <cell r="AD28">
            <v>4</v>
          </cell>
        </row>
        <row r="29">
          <cell r="A29" t="str">
            <v>Mortal</v>
          </cell>
          <cell r="G29" t="str">
            <v>Solar</v>
          </cell>
          <cell r="H29" t="str">
            <v>Caste</v>
          </cell>
          <cell r="P29" t="str">
            <v>Cl.</v>
          </cell>
          <cell r="Q29" t="str">
            <v>Sh.</v>
          </cell>
          <cell r="R29" t="str">
            <v>Md.</v>
          </cell>
          <cell r="S29" t="str">
            <v>Lg.</v>
          </cell>
          <cell r="T29" t="str">
            <v>Ex.</v>
          </cell>
          <cell r="V29" t="str">
            <v>Ter</v>
          </cell>
          <cell r="W29">
            <v>3</v>
          </cell>
          <cell r="X29">
            <v>3</v>
          </cell>
          <cell r="Y29">
            <v>4</v>
          </cell>
          <cell r="Z29">
            <v>3</v>
          </cell>
          <cell r="AA29">
            <v>3</v>
          </cell>
          <cell r="AB29">
            <v>3</v>
          </cell>
          <cell r="AC29">
            <v>3</v>
          </cell>
          <cell r="AD29">
            <v>3</v>
          </cell>
        </row>
        <row r="30">
          <cell r="A30" t="str">
            <v>Spirit</v>
          </cell>
          <cell r="G30" t="str">
            <v>Homebrew Dragonblooded</v>
          </cell>
          <cell r="H30" t="str">
            <v>Aspect</v>
          </cell>
          <cell r="O30" t="str">
            <v>Mun. Thrown</v>
          </cell>
          <cell r="P30">
            <v>4</v>
          </cell>
          <cell r="Q30">
            <v>3</v>
          </cell>
          <cell r="R30">
            <v>2</v>
          </cell>
          <cell r="S30">
            <v>-1</v>
          </cell>
          <cell r="T30">
            <v>-3</v>
          </cell>
          <cell r="V30" t="str">
            <v>Favored</v>
          </cell>
          <cell r="W30">
            <v>4</v>
          </cell>
          <cell r="X30">
            <v>4</v>
          </cell>
          <cell r="Y30">
            <v>3</v>
          </cell>
          <cell r="Z30">
            <v>4</v>
          </cell>
          <cell r="AA30">
            <v>4</v>
          </cell>
          <cell r="AB30">
            <v>4</v>
          </cell>
          <cell r="AC30">
            <v>4</v>
          </cell>
          <cell r="AD30">
            <v>4</v>
          </cell>
        </row>
        <row r="31">
          <cell r="A31" t="str">
            <v>Animal</v>
          </cell>
          <cell r="G31" t="str">
            <v>Dragonblooded</v>
          </cell>
          <cell r="H31" t="str">
            <v>Aspect</v>
          </cell>
          <cell r="O31" t="str">
            <v>Art. Thrown</v>
          </cell>
          <cell r="P31">
            <v>5</v>
          </cell>
          <cell r="Q31">
            <v>4</v>
          </cell>
          <cell r="R31">
            <v>3</v>
          </cell>
          <cell r="S31">
            <v>0</v>
          </cell>
          <cell r="T31">
            <v>-2</v>
          </cell>
          <cell r="V31" t="str">
            <v>Non-Favored Ability</v>
          </cell>
          <cell r="W31">
            <v>2</v>
          </cell>
          <cell r="X31">
            <v>2</v>
          </cell>
          <cell r="Y31">
            <v>2</v>
          </cell>
          <cell r="Z31">
            <v>1</v>
          </cell>
          <cell r="AA31">
            <v>2</v>
          </cell>
          <cell r="AB31">
            <v>2</v>
          </cell>
          <cell r="AC31">
            <v>2</v>
          </cell>
          <cell r="AD31">
            <v>2</v>
          </cell>
        </row>
        <row r="32">
          <cell r="A32" t="str">
            <v>Homebrew Liminal</v>
          </cell>
          <cell r="G32" t="str">
            <v>Terr. Exigent</v>
          </cell>
          <cell r="H32" t="str">
            <v>Type</v>
          </cell>
          <cell r="O32" t="str">
            <v>Mun. Archery</v>
          </cell>
          <cell r="P32">
            <v>-2</v>
          </cell>
          <cell r="Q32">
            <v>4</v>
          </cell>
          <cell r="R32">
            <v>2</v>
          </cell>
          <cell r="S32">
            <v>0</v>
          </cell>
          <cell r="T32">
            <v>-2</v>
          </cell>
          <cell r="V32" t="str">
            <v>Favored Ability</v>
          </cell>
          <cell r="W32">
            <v>1</v>
          </cell>
          <cell r="X32">
            <v>1</v>
          </cell>
          <cell r="Y32">
            <v>1</v>
          </cell>
          <cell r="Z32">
            <v>2</v>
          </cell>
          <cell r="AA32">
            <v>1</v>
          </cell>
          <cell r="AB32">
            <v>1</v>
          </cell>
          <cell r="AC32">
            <v>1</v>
          </cell>
          <cell r="AD32">
            <v>1</v>
          </cell>
        </row>
        <row r="33">
          <cell r="A33" t="str">
            <v>Homebrew Dragonblooded</v>
          </cell>
          <cell r="G33" t="str">
            <v>Celest. Exigent</v>
          </cell>
          <cell r="H33" t="str">
            <v>Type</v>
          </cell>
          <cell r="O33" t="str">
            <v>Art. Archery</v>
          </cell>
          <cell r="P33">
            <v>-1</v>
          </cell>
          <cell r="Q33">
            <v>5</v>
          </cell>
          <cell r="R33">
            <v>3</v>
          </cell>
          <cell r="S33">
            <v>1</v>
          </cell>
          <cell r="T33">
            <v>-1</v>
          </cell>
          <cell r="V33" t="str">
            <v>Merits</v>
          </cell>
          <cell r="W33">
            <v>1</v>
          </cell>
          <cell r="X33">
            <v>1</v>
          </cell>
          <cell r="Y33">
            <v>1</v>
          </cell>
          <cell r="Z33">
            <v>1</v>
          </cell>
          <cell r="AA33">
            <v>1</v>
          </cell>
          <cell r="AB33">
            <v>1</v>
          </cell>
          <cell r="AC33">
            <v>1</v>
          </cell>
          <cell r="AD33">
            <v>1</v>
          </cell>
        </row>
        <row r="34">
          <cell r="A34" t="str">
            <v>Homebrew Lunar</v>
          </cell>
          <cell r="V34" t="str">
            <v>Specialties</v>
          </cell>
          <cell r="W34">
            <v>1</v>
          </cell>
          <cell r="X34">
            <v>1</v>
          </cell>
          <cell r="Y34">
            <v>1</v>
          </cell>
          <cell r="Z34">
            <v>1</v>
          </cell>
          <cell r="AA34">
            <v>1</v>
          </cell>
          <cell r="AB34">
            <v>1</v>
          </cell>
          <cell r="AC34">
            <v>1</v>
          </cell>
          <cell r="AD34">
            <v>1</v>
          </cell>
        </row>
        <row r="35">
          <cell r="A35" t="str">
            <v>Homebrew Sidereal</v>
          </cell>
          <cell r="V35" t="str">
            <v>Favored Charm</v>
          </cell>
          <cell r="W35">
            <v>4</v>
          </cell>
          <cell r="X35">
            <v>4</v>
          </cell>
          <cell r="Y35">
            <v>4</v>
          </cell>
          <cell r="Z35">
            <v>4</v>
          </cell>
          <cell r="AA35">
            <v>4</v>
          </cell>
          <cell r="AB35">
            <v>4</v>
          </cell>
          <cell r="AC35">
            <v>4</v>
          </cell>
          <cell r="AD35">
            <v>4</v>
          </cell>
        </row>
        <row r="36">
          <cell r="A36" t="str">
            <v>Homebrew Abyssal</v>
          </cell>
          <cell r="V36" t="str">
            <v>Non-Favored Charm</v>
          </cell>
          <cell r="W36">
            <v>5</v>
          </cell>
          <cell r="X36">
            <v>5</v>
          </cell>
          <cell r="Y36">
            <v>5</v>
          </cell>
          <cell r="Z36">
            <v>5</v>
          </cell>
          <cell r="AA36">
            <v>5</v>
          </cell>
          <cell r="AB36">
            <v>5</v>
          </cell>
          <cell r="AC36">
            <v>5</v>
          </cell>
          <cell r="AD36">
            <v>5</v>
          </cell>
        </row>
        <row r="37">
          <cell r="Q37" t="str">
            <v>Poor</v>
          </cell>
          <cell r="V37" t="str">
            <v>Evocation</v>
          </cell>
          <cell r="W37">
            <v>4</v>
          </cell>
          <cell r="X37">
            <v>4</v>
          </cell>
          <cell r="Y37">
            <v>4</v>
          </cell>
          <cell r="Z37">
            <v>4</v>
          </cell>
          <cell r="AA37">
            <v>4</v>
          </cell>
          <cell r="AB37">
            <v>4</v>
          </cell>
          <cell r="AC37">
            <v>4</v>
          </cell>
          <cell r="AD37">
            <v>4</v>
          </cell>
        </row>
        <row r="38">
          <cell r="Q38" t="str">
            <v>Avg.</v>
          </cell>
          <cell r="V38" t="str">
            <v>Spell/Fav</v>
          </cell>
          <cell r="W38">
            <v>4</v>
          </cell>
          <cell r="X38">
            <v>4</v>
          </cell>
          <cell r="Y38">
            <v>4</v>
          </cell>
          <cell r="Z38">
            <v>4</v>
          </cell>
          <cell r="AA38">
            <v>4</v>
          </cell>
          <cell r="AB38">
            <v>4</v>
          </cell>
          <cell r="AC38">
            <v>4</v>
          </cell>
          <cell r="AD38">
            <v>4</v>
          </cell>
        </row>
        <row r="39">
          <cell r="Q39" t="str">
            <v>Elite</v>
          </cell>
          <cell r="V39" t="str">
            <v>Spell/Non</v>
          </cell>
          <cell r="W39">
            <v>5</v>
          </cell>
          <cell r="X39">
            <v>5</v>
          </cell>
          <cell r="Y39">
            <v>5</v>
          </cell>
          <cell r="Z39">
            <v>5</v>
          </cell>
          <cell r="AA39">
            <v>5</v>
          </cell>
          <cell r="AB39">
            <v>5</v>
          </cell>
          <cell r="AC39">
            <v>5</v>
          </cell>
          <cell r="AD39">
            <v>5</v>
          </cell>
        </row>
        <row r="40">
          <cell r="O40" t="str">
            <v/>
          </cell>
          <cell r="V40" t="str">
            <v>Willpower</v>
          </cell>
          <cell r="W40">
            <v>2</v>
          </cell>
          <cell r="X40">
            <v>2</v>
          </cell>
          <cell r="Y40">
            <v>2</v>
          </cell>
          <cell r="Z40">
            <v>2</v>
          </cell>
          <cell r="AA40">
            <v>2</v>
          </cell>
          <cell r="AB40">
            <v>2</v>
          </cell>
          <cell r="AC40">
            <v>2</v>
          </cell>
          <cell r="AD40">
            <v>2</v>
          </cell>
        </row>
        <row r="41">
          <cell r="O41" t="str">
            <v/>
          </cell>
          <cell r="Q41">
            <v>0</v>
          </cell>
          <cell r="R41">
            <v>0</v>
          </cell>
          <cell r="S41">
            <v>0</v>
          </cell>
          <cell r="T41">
            <v>0</v>
          </cell>
          <cell r="V41" t="str">
            <v>Anim. Latent</v>
          </cell>
          <cell r="Y41">
            <v>3</v>
          </cell>
        </row>
        <row r="42">
          <cell r="O42" t="str">
            <v/>
          </cell>
          <cell r="Q42">
            <v>1</v>
          </cell>
          <cell r="R42">
            <v>1</v>
          </cell>
          <cell r="S42">
            <v>1</v>
          </cell>
          <cell r="T42">
            <v>1</v>
          </cell>
        </row>
        <row r="43">
          <cell r="O43" t="str">
            <v/>
          </cell>
          <cell r="Q43">
            <v>2</v>
          </cell>
          <cell r="R43">
            <v>2</v>
          </cell>
          <cell r="S43">
            <v>2</v>
          </cell>
          <cell r="T43">
            <v>1</v>
          </cell>
        </row>
        <row r="44">
          <cell r="O44" t="str">
            <v/>
          </cell>
          <cell r="Q44">
            <v>3</v>
          </cell>
          <cell r="R44">
            <v>3</v>
          </cell>
          <cell r="S44">
            <v>3</v>
          </cell>
          <cell r="T44">
            <v>2</v>
          </cell>
          <cell r="X44" t="str">
            <v>Default</v>
          </cell>
        </row>
        <row r="45">
          <cell r="X45" t="str">
            <v>Experienced</v>
          </cell>
        </row>
        <row r="47">
          <cell r="R47" t="str">
            <v>Solar</v>
          </cell>
        </row>
        <row r="48">
          <cell r="R48" t="str">
            <v>Dragonblooded</v>
          </cell>
        </row>
        <row r="49">
          <cell r="R49" t="str">
            <v>Lunar</v>
          </cell>
        </row>
        <row r="50">
          <cell r="R50" t="str">
            <v>Sidereal</v>
          </cell>
        </row>
        <row r="51">
          <cell r="R51" t="str">
            <v>Abyssal</v>
          </cell>
        </row>
        <row r="52">
          <cell r="R52" t="str">
            <v>Celest. Exigent</v>
          </cell>
        </row>
        <row r="53">
          <cell r="R53" t="str">
            <v>Terr. Exigent</v>
          </cell>
        </row>
        <row r="54">
          <cell r="R54" t="str">
            <v>Mortal</v>
          </cell>
        </row>
        <row r="55">
          <cell r="R55" t="str">
            <v>Spirit</v>
          </cell>
        </row>
        <row r="56">
          <cell r="R56" t="str">
            <v>Animal</v>
          </cell>
        </row>
        <row r="57">
          <cell r="R57" t="str">
            <v>Homebrew Liminal</v>
          </cell>
        </row>
        <row r="58">
          <cell r="B58" t="str">
            <v>Journeys</v>
          </cell>
          <cell r="C58" t="str">
            <v>Resistan.,Ride,Sail,Survival,Thrown</v>
          </cell>
          <cell r="R58" t="str">
            <v>Homebrew Dragonblooded</v>
          </cell>
        </row>
        <row r="59">
          <cell r="B59" t="str">
            <v>Serenities</v>
          </cell>
          <cell r="C59" t="str">
            <v>Craft,Dodge,Linguistics,Perform.,Socialize</v>
          </cell>
          <cell r="R59" t="str">
            <v>Homebrew Lunar</v>
          </cell>
        </row>
        <row r="60">
          <cell r="B60" t="str">
            <v>Battles</v>
          </cell>
          <cell r="C60" t="str">
            <v>Archery,Brawl,Melee,Presence,War</v>
          </cell>
          <cell r="R60" t="str">
            <v>Homebrew Sidereal</v>
          </cell>
        </row>
        <row r="61">
          <cell r="B61" t="str">
            <v>Secrets</v>
          </cell>
          <cell r="C61" t="str">
            <v>Investig.,Larceny,Lore,Occult,Stealth</v>
          </cell>
          <cell r="R61" t="str">
            <v>Homebrew Abyssal</v>
          </cell>
        </row>
        <row r="62">
          <cell r="B62" t="str">
            <v>Endings</v>
          </cell>
          <cell r="C62" t="str">
            <v>Athletics,Awareness,Bureaucr.,Integrity,Medicine</v>
          </cell>
          <cell r="R62">
            <v>0</v>
          </cell>
        </row>
        <row r="65">
          <cell r="R65" t="str">
            <v>Martial Arts</v>
          </cell>
        </row>
        <row r="66">
          <cell r="R66" t="str">
            <v>SMA</v>
          </cell>
        </row>
        <row r="67">
          <cell r="R67" t="str">
            <v>Evocation</v>
          </cell>
        </row>
        <row r="68">
          <cell r="R68" t="str">
            <v>Spell</v>
          </cell>
        </row>
        <row r="69">
          <cell r="S69" t="str">
            <v>Allies ●</v>
          </cell>
          <cell r="T69">
            <v>3</v>
          </cell>
          <cell r="U69">
            <v>3</v>
          </cell>
          <cell r="V69" t="str">
            <v>Story</v>
          </cell>
        </row>
        <row r="70">
          <cell r="S70" t="str">
            <v>Allies ●●●</v>
          </cell>
          <cell r="T70">
            <v>9</v>
          </cell>
          <cell r="U70">
            <v>12</v>
          </cell>
          <cell r="V70" t="str">
            <v>Story</v>
          </cell>
        </row>
        <row r="71">
          <cell r="S71" t="str">
            <v>Allies ●●●●●</v>
          </cell>
          <cell r="T71">
            <v>15</v>
          </cell>
          <cell r="U71">
            <v>27</v>
          </cell>
          <cell r="V71" t="str">
            <v>Story</v>
          </cell>
        </row>
        <row r="72">
          <cell r="S72" t="str">
            <v>Ambidextrous ●</v>
          </cell>
          <cell r="T72">
            <v>3</v>
          </cell>
          <cell r="U72">
            <v>3</v>
          </cell>
          <cell r="V72" t="str">
            <v>Innate</v>
          </cell>
        </row>
        <row r="73">
          <cell r="S73" t="str">
            <v>Ambidextrous ●●</v>
          </cell>
          <cell r="T73">
            <v>6</v>
          </cell>
          <cell r="U73">
            <v>9</v>
          </cell>
          <cell r="V73" t="str">
            <v>Innate</v>
          </cell>
        </row>
        <row r="74">
          <cell r="S74" t="str">
            <v>Artifact ●●</v>
          </cell>
          <cell r="T74">
            <v>6</v>
          </cell>
          <cell r="U74">
            <v>6</v>
          </cell>
          <cell r="V74" t="str">
            <v>Story</v>
          </cell>
        </row>
        <row r="75">
          <cell r="S75" t="str">
            <v>Artifact ●●●</v>
          </cell>
          <cell r="T75">
            <v>9</v>
          </cell>
          <cell r="U75">
            <v>9</v>
          </cell>
          <cell r="V75" t="str">
            <v>Story</v>
          </cell>
        </row>
        <row r="76">
          <cell r="A76" t="str">
            <v>Charcoal March of Spiders</v>
          </cell>
          <cell r="B76" t="str">
            <v>Snake</v>
          </cell>
          <cell r="D76" t="str">
            <v>Archery</v>
          </cell>
          <cell r="H76" t="str">
            <v>Charcoal March of Spiders</v>
          </cell>
          <cell r="S76" t="str">
            <v>Artifact ●●●●</v>
          </cell>
          <cell r="T76">
            <v>12</v>
          </cell>
          <cell r="U76">
            <v>12</v>
          </cell>
          <cell r="V76" t="str">
            <v>Story</v>
          </cell>
        </row>
        <row r="77">
          <cell r="A77" t="str">
            <v>Citrine Pox of Contagion</v>
          </cell>
          <cell r="B77" t="str">
            <v>Tiger</v>
          </cell>
          <cell r="D77" t="str">
            <v>Athletics</v>
          </cell>
          <cell r="H77" t="str">
            <v>Citrine Pox of Contagion</v>
          </cell>
          <cell r="S77" t="str">
            <v>Artifact ●●●●●</v>
          </cell>
          <cell r="T77">
            <v>15</v>
          </cell>
          <cell r="U77">
            <v>15</v>
          </cell>
          <cell r="V77" t="str">
            <v>Story</v>
          </cell>
        </row>
        <row r="78">
          <cell r="A78" t="str">
            <v>Emerald Gyre of Aeons</v>
          </cell>
          <cell r="B78" t="str">
            <v>Single Point</v>
          </cell>
          <cell r="D78" t="str">
            <v>Awareness</v>
          </cell>
          <cell r="H78" t="str">
            <v>Emerald Gyre of Aeons</v>
          </cell>
          <cell r="S78" t="str">
            <v>Backing ●●</v>
          </cell>
          <cell r="T78">
            <v>6</v>
          </cell>
          <cell r="U78">
            <v>6</v>
          </cell>
          <cell r="V78" t="str">
            <v>Story</v>
          </cell>
        </row>
        <row r="79">
          <cell r="A79" t="str">
            <v>Obsidian Shards of Infinity</v>
          </cell>
          <cell r="B79" t="str">
            <v>White Reaper</v>
          </cell>
          <cell r="D79" t="str">
            <v>Brawl</v>
          </cell>
          <cell r="H79" t="str">
            <v>Obsidian Shards of Infinity</v>
          </cell>
          <cell r="S79" t="str">
            <v>Backing ●●●</v>
          </cell>
          <cell r="T79">
            <v>9</v>
          </cell>
          <cell r="U79">
            <v>15</v>
          </cell>
          <cell r="V79" t="str">
            <v>Story</v>
          </cell>
        </row>
        <row r="80">
          <cell r="A80" t="str">
            <v>Prismatic Arrangement of Creation</v>
          </cell>
          <cell r="B80" t="str">
            <v>Ebon Shadow</v>
          </cell>
          <cell r="D80" t="str">
            <v>Bureaucr.</v>
          </cell>
          <cell r="H80" t="str">
            <v>Prismatic Arrangement of Creation</v>
          </cell>
          <cell r="S80" t="str">
            <v>Backing ●●●●</v>
          </cell>
          <cell r="T80">
            <v>12</v>
          </cell>
          <cell r="U80">
            <v>27</v>
          </cell>
          <cell r="V80" t="str">
            <v>Story</v>
          </cell>
        </row>
        <row r="81">
          <cell r="A81" t="str">
            <v>Prism. Arrange. of Creation (HB)</v>
          </cell>
          <cell r="B81" t="str">
            <v>Crane</v>
          </cell>
          <cell r="D81" t="str">
            <v>Dodge</v>
          </cell>
          <cell r="H81" t="str">
            <v>Prism. Arrange. of Creation (HB)</v>
          </cell>
          <cell r="S81" t="str">
            <v>Backing ●●●●●</v>
          </cell>
          <cell r="T81">
            <v>15</v>
          </cell>
          <cell r="U81">
            <v>42</v>
          </cell>
          <cell r="V81" t="str">
            <v>Story</v>
          </cell>
        </row>
        <row r="82">
          <cell r="A82" t="str">
            <v>Charcoal March of Spiders (HB)</v>
          </cell>
          <cell r="B82" t="str">
            <v>Silver-Voice Nigh.</v>
          </cell>
          <cell r="D82" t="str">
            <v>Integrity</v>
          </cell>
          <cell r="H82" t="str">
            <v>Charcoal March of Spiders (HB)</v>
          </cell>
          <cell r="S82" t="str">
            <v>Boundless Endurance ●●</v>
          </cell>
          <cell r="T82">
            <v>6</v>
          </cell>
          <cell r="U82">
            <v>6</v>
          </cell>
          <cell r="V82" t="str">
            <v>Purchased</v>
          </cell>
        </row>
        <row r="83">
          <cell r="A83" t="str">
            <v>Sapphire Veil of Passion (HB)</v>
          </cell>
          <cell r="B83" t="str">
            <v>Righteous Devil</v>
          </cell>
          <cell r="D83" t="str">
            <v>Investig.</v>
          </cell>
          <cell r="H83" t="str">
            <v>Sapphire Veil of Passion (HB)</v>
          </cell>
          <cell r="S83" t="str">
            <v>Command ●●</v>
          </cell>
          <cell r="T83">
            <v>6</v>
          </cell>
          <cell r="U83">
            <v>6</v>
          </cell>
          <cell r="V83" t="str">
            <v>Story</v>
          </cell>
        </row>
        <row r="84">
          <cell r="A84" t="str">
            <v>Obsidian Shards of Infinity (HB)</v>
          </cell>
          <cell r="B84" t="str">
            <v>Black Claw</v>
          </cell>
          <cell r="D84" t="str">
            <v>Larceny</v>
          </cell>
          <cell r="H84" t="str">
            <v>Obsidian Shards of Infinity (HB)</v>
          </cell>
          <cell r="S84" t="str">
            <v>Command ●●●</v>
          </cell>
          <cell r="T84">
            <v>9</v>
          </cell>
          <cell r="U84">
            <v>15</v>
          </cell>
          <cell r="V84" t="str">
            <v>Story</v>
          </cell>
        </row>
        <row r="85">
          <cell r="A85" t="str">
            <v>Snake</v>
          </cell>
          <cell r="B85" t="str">
            <v>Dreaming Pearl</v>
          </cell>
          <cell r="D85" t="str">
            <v>Linguistics</v>
          </cell>
          <cell r="H85" t="str">
            <v>Test SMA Style</v>
          </cell>
          <cell r="S85" t="str">
            <v>Command ●●●●</v>
          </cell>
          <cell r="T85">
            <v>12</v>
          </cell>
          <cell r="U85">
            <v>27</v>
          </cell>
          <cell r="V85" t="str">
            <v>Story</v>
          </cell>
        </row>
        <row r="86">
          <cell r="A86" t="str">
            <v>Tiger</v>
          </cell>
          <cell r="B86" t="str">
            <v>Steel Devil</v>
          </cell>
          <cell r="D86" t="str">
            <v>Lore</v>
          </cell>
          <cell r="S86" t="str">
            <v>Command ●●●●●</v>
          </cell>
          <cell r="T86">
            <v>15</v>
          </cell>
          <cell r="U86">
            <v>42</v>
          </cell>
          <cell r="V86" t="str">
            <v>Story</v>
          </cell>
        </row>
        <row r="87">
          <cell r="A87" t="str">
            <v>Single Point</v>
          </cell>
          <cell r="B87" t="str">
            <v>Air Dragon</v>
          </cell>
          <cell r="D87" t="str">
            <v>Medicine</v>
          </cell>
          <cell r="S87" t="str">
            <v>Command ●●●●●●</v>
          </cell>
          <cell r="T87">
            <v>18</v>
          </cell>
          <cell r="U87">
            <v>60</v>
          </cell>
          <cell r="V87" t="str">
            <v>Story</v>
          </cell>
        </row>
        <row r="88">
          <cell r="A88" t="str">
            <v>White Reaper</v>
          </cell>
          <cell r="B88" t="str">
            <v>Earth Dragon</v>
          </cell>
          <cell r="D88" t="str">
            <v>Melee</v>
          </cell>
          <cell r="S88" t="str">
            <v>Contacts ●</v>
          </cell>
          <cell r="T88">
            <v>3</v>
          </cell>
          <cell r="U88">
            <v>3</v>
          </cell>
          <cell r="V88" t="str">
            <v>Story</v>
          </cell>
        </row>
        <row r="89">
          <cell r="A89" t="str">
            <v>Ebon Shadow</v>
          </cell>
          <cell r="B89" t="str">
            <v>Fire Dragon</v>
          </cell>
          <cell r="D89" t="str">
            <v>Occult</v>
          </cell>
          <cell r="S89" t="str">
            <v>Contacts ●●●</v>
          </cell>
          <cell r="T89">
            <v>9</v>
          </cell>
          <cell r="U89">
            <v>12</v>
          </cell>
          <cell r="V89" t="str">
            <v>Story</v>
          </cell>
        </row>
        <row r="90">
          <cell r="A90" t="str">
            <v>Crane</v>
          </cell>
          <cell r="B90" t="str">
            <v>Water Dragon</v>
          </cell>
          <cell r="D90" t="str">
            <v>Perform.</v>
          </cell>
          <cell r="S90" t="str">
            <v>Contacts ●●●●●</v>
          </cell>
          <cell r="T90">
            <v>15</v>
          </cell>
          <cell r="U90">
            <v>27</v>
          </cell>
          <cell r="V90" t="str">
            <v>Story</v>
          </cell>
        </row>
        <row r="91">
          <cell r="A91" t="str">
            <v>Silver-Voice Nigh.</v>
          </cell>
          <cell r="B91" t="str">
            <v>Wood Dragon</v>
          </cell>
          <cell r="D91" t="str">
            <v>Presence</v>
          </cell>
          <cell r="S91" t="str">
            <v>Cult ●</v>
          </cell>
          <cell r="T91">
            <v>3</v>
          </cell>
          <cell r="U91">
            <v>3</v>
          </cell>
          <cell r="V91" t="str">
            <v>Story</v>
          </cell>
        </row>
        <row r="92">
          <cell r="A92" t="str">
            <v>Righteous Devil</v>
          </cell>
          <cell r="B92" t="str">
            <v>Golden Janissary</v>
          </cell>
          <cell r="D92" t="str">
            <v>Resistan.</v>
          </cell>
          <cell r="S92" t="str">
            <v>Cult ●●</v>
          </cell>
          <cell r="T92">
            <v>6</v>
          </cell>
          <cell r="U92">
            <v>9</v>
          </cell>
          <cell r="V92" t="str">
            <v>Story</v>
          </cell>
        </row>
        <row r="93">
          <cell r="A93" t="str">
            <v>Black Claw</v>
          </cell>
          <cell r="B93" t="str">
            <v>Mantis</v>
          </cell>
          <cell r="D93" t="str">
            <v>Ride</v>
          </cell>
          <cell r="S93" t="str">
            <v>Cult ●●●</v>
          </cell>
          <cell r="T93">
            <v>9</v>
          </cell>
          <cell r="U93">
            <v>18</v>
          </cell>
          <cell r="V93" t="str">
            <v>Story</v>
          </cell>
        </row>
        <row r="94">
          <cell r="A94" t="str">
            <v>Dreaming Pearl</v>
          </cell>
          <cell r="B94" t="str">
            <v>White Veil</v>
          </cell>
          <cell r="D94" t="str">
            <v>Sail</v>
          </cell>
          <cell r="S94" t="str">
            <v>Cult ●●●●</v>
          </cell>
          <cell r="T94">
            <v>12</v>
          </cell>
          <cell r="U94">
            <v>30</v>
          </cell>
          <cell r="V94" t="str">
            <v>Story</v>
          </cell>
        </row>
        <row r="95">
          <cell r="A95" t="str">
            <v>Steel Devil</v>
          </cell>
          <cell r="B95" t="str">
            <v>Wood Dragon ACoD</v>
          </cell>
          <cell r="D95" t="str">
            <v>Socialize</v>
          </cell>
          <cell r="S95" t="str">
            <v>Cult ●●●●●</v>
          </cell>
          <cell r="T95">
            <v>15</v>
          </cell>
          <cell r="U95">
            <v>45</v>
          </cell>
          <cell r="V95" t="str">
            <v>Story</v>
          </cell>
        </row>
        <row r="96">
          <cell r="A96" t="str">
            <v>Air Dragon</v>
          </cell>
          <cell r="B96" t="str">
            <v>Water Dragon ACoD</v>
          </cell>
          <cell r="D96" t="str">
            <v>Stealth</v>
          </cell>
          <cell r="S96" t="str">
            <v>Danger Sense ●●●</v>
          </cell>
          <cell r="T96">
            <v>9</v>
          </cell>
          <cell r="U96">
            <v>9</v>
          </cell>
          <cell r="V96" t="str">
            <v>Innate</v>
          </cell>
        </row>
        <row r="97">
          <cell r="A97" t="str">
            <v>Earth Dragon</v>
          </cell>
          <cell r="B97" t="str">
            <v>Fire Dragon ACoD</v>
          </cell>
          <cell r="D97" t="str">
            <v>Survival</v>
          </cell>
          <cell r="S97" t="str">
            <v>Demesne ●●</v>
          </cell>
          <cell r="T97">
            <v>6</v>
          </cell>
          <cell r="U97">
            <v>9</v>
          </cell>
          <cell r="V97" t="str">
            <v>Story</v>
          </cell>
        </row>
        <row r="98">
          <cell r="A98" t="str">
            <v>Fire Dragon</v>
          </cell>
          <cell r="B98" t="str">
            <v>Earth Dragon ACoD</v>
          </cell>
          <cell r="D98" t="str">
            <v>Thrown</v>
          </cell>
          <cell r="S98" t="str">
            <v>Demesne ●●●●</v>
          </cell>
          <cell r="T98">
            <v>12</v>
          </cell>
          <cell r="U98">
            <v>21</v>
          </cell>
          <cell r="V98" t="str">
            <v>Story</v>
          </cell>
        </row>
        <row r="99">
          <cell r="A99" t="str">
            <v>Water Dragon</v>
          </cell>
          <cell r="B99" t="str">
            <v>Air Dragon ACoD</v>
          </cell>
          <cell r="D99" t="str">
            <v>War</v>
          </cell>
          <cell r="S99" t="str">
            <v>Direction Sense ●</v>
          </cell>
          <cell r="T99">
            <v>3</v>
          </cell>
          <cell r="U99">
            <v>3</v>
          </cell>
          <cell r="V99" t="str">
            <v>Innate</v>
          </cell>
        </row>
        <row r="100">
          <cell r="A100" t="str">
            <v>Wood Dragon</v>
          </cell>
          <cell r="B100" t="str">
            <v>Crystal Chameleon Style</v>
          </cell>
          <cell r="D100" t="str">
            <v>Craft</v>
          </cell>
          <cell r="S100" t="str">
            <v>Eidetic Memory ●●</v>
          </cell>
          <cell r="T100">
            <v>6</v>
          </cell>
          <cell r="U100">
            <v>6</v>
          </cell>
          <cell r="V100" t="str">
            <v>Innate</v>
          </cell>
        </row>
        <row r="101">
          <cell r="A101" t="str">
            <v>Golden Janissary</v>
          </cell>
          <cell r="B101" t="str">
            <v>Centipede</v>
          </cell>
          <cell r="D101" t="str">
            <v>Craft --</v>
          </cell>
          <cell r="S101" t="str">
            <v>Familiar ●</v>
          </cell>
          <cell r="T101">
            <v>3</v>
          </cell>
          <cell r="U101">
            <v>3</v>
          </cell>
          <cell r="V101" t="str">
            <v>Story</v>
          </cell>
        </row>
        <row r="102">
          <cell r="A102" t="str">
            <v>Mantis</v>
          </cell>
          <cell r="B102" t="str">
            <v>Falcon</v>
          </cell>
          <cell r="S102" t="str">
            <v>Familiar ●●</v>
          </cell>
          <cell r="T102">
            <v>6</v>
          </cell>
          <cell r="U102">
            <v>9</v>
          </cell>
          <cell r="V102" t="str">
            <v>Story</v>
          </cell>
        </row>
        <row r="103">
          <cell r="A103" t="str">
            <v>White Veil</v>
          </cell>
          <cell r="B103" t="str">
            <v>Laughing Monster</v>
          </cell>
          <cell r="D103" t="str">
            <v>Snake</v>
          </cell>
          <cell r="S103" t="str">
            <v>Familiar ●●●</v>
          </cell>
          <cell r="T103">
            <v>9</v>
          </cell>
          <cell r="U103">
            <v>18</v>
          </cell>
          <cell r="V103" t="str">
            <v>Story</v>
          </cell>
        </row>
        <row r="104">
          <cell r="A104" t="str">
            <v>Wood Dragon ACoD</v>
          </cell>
          <cell r="B104" t="str">
            <v>Swaying Grass Dance</v>
          </cell>
          <cell r="D104" t="str">
            <v>Tiger</v>
          </cell>
          <cell r="S104" t="str">
            <v>Fast Reflexes ●●●</v>
          </cell>
          <cell r="T104">
            <v>9</v>
          </cell>
          <cell r="U104">
            <v>9</v>
          </cell>
          <cell r="V104" t="str">
            <v>Purchased</v>
          </cell>
        </row>
        <row r="105">
          <cell r="A105" t="str">
            <v>Water Dragon ACoD</v>
          </cell>
          <cell r="B105" t="str">
            <v>Throne Shadow</v>
          </cell>
          <cell r="D105" t="str">
            <v>Single Point</v>
          </cell>
          <cell r="S105" t="str">
            <v>Fleet of Foot ●●●●</v>
          </cell>
          <cell r="T105">
            <v>12</v>
          </cell>
          <cell r="U105">
            <v>12</v>
          </cell>
          <cell r="V105" t="str">
            <v>Purchased</v>
          </cell>
        </row>
        <row r="106">
          <cell r="A106" t="str">
            <v>Fire Dragon ACoD</v>
          </cell>
          <cell r="B106" t="str">
            <v>Violet Bier of Sorrows</v>
          </cell>
          <cell r="D106" t="str">
            <v>White Reaper</v>
          </cell>
          <cell r="S106" t="str">
            <v>Followers ●</v>
          </cell>
          <cell r="T106">
            <v>3</v>
          </cell>
          <cell r="U106">
            <v>3</v>
          </cell>
          <cell r="V106" t="str">
            <v>Story</v>
          </cell>
        </row>
        <row r="107">
          <cell r="A107" t="str">
            <v>Earth Dragon ACoD</v>
          </cell>
          <cell r="B107" t="str">
            <v>Violet Bier of Sorrows (HB)</v>
          </cell>
          <cell r="D107" t="str">
            <v>Ebon Shadow</v>
          </cell>
          <cell r="S107" t="str">
            <v>Followers ●●</v>
          </cell>
          <cell r="T107">
            <v>6</v>
          </cell>
          <cell r="U107">
            <v>9</v>
          </cell>
          <cell r="V107" t="str">
            <v>Story</v>
          </cell>
        </row>
        <row r="108">
          <cell r="A108" t="str">
            <v>Air Dragon ACoD</v>
          </cell>
          <cell r="B108" t="str">
            <v>Throne Shadow Style (HB)</v>
          </cell>
          <cell r="D108" t="str">
            <v>Crane</v>
          </cell>
          <cell r="S108" t="str">
            <v>Followers ●●●</v>
          </cell>
          <cell r="T108">
            <v>9</v>
          </cell>
          <cell r="U108">
            <v>18</v>
          </cell>
          <cell r="V108" t="str">
            <v>Story</v>
          </cell>
        </row>
        <row r="109">
          <cell r="A109" t="str">
            <v>Crystal Chameleon Style</v>
          </cell>
          <cell r="D109" t="str">
            <v>Silver-Voice Nigh.</v>
          </cell>
          <cell r="S109" t="str">
            <v>Giant ●●●●</v>
          </cell>
          <cell r="T109">
            <v>12</v>
          </cell>
          <cell r="U109">
            <v>12</v>
          </cell>
          <cell r="V109" t="str">
            <v>Innate</v>
          </cell>
        </row>
        <row r="110">
          <cell r="A110" t="str">
            <v>Centipede</v>
          </cell>
          <cell r="B110" t="str">
            <v>Test Martial Arts Style</v>
          </cell>
          <cell r="D110" t="str">
            <v>Righteous Devil</v>
          </cell>
          <cell r="S110" t="str">
            <v>Hearthstone ●●</v>
          </cell>
          <cell r="T110">
            <v>6</v>
          </cell>
          <cell r="U110">
            <v>6</v>
          </cell>
          <cell r="V110" t="str">
            <v>Story</v>
          </cell>
        </row>
        <row r="111">
          <cell r="A111" t="str">
            <v>Falcon</v>
          </cell>
          <cell r="B111" t="str">
            <v>Charcoal March of Spiders</v>
          </cell>
          <cell r="D111" t="str">
            <v>Black Claw</v>
          </cell>
          <cell r="S111" t="str">
            <v>Hearthstone ●●●●</v>
          </cell>
          <cell r="T111">
            <v>12</v>
          </cell>
          <cell r="U111">
            <v>18</v>
          </cell>
          <cell r="V111" t="str">
            <v>Story</v>
          </cell>
        </row>
        <row r="112">
          <cell r="A112" t="str">
            <v>Laughing Monster</v>
          </cell>
          <cell r="B112" t="str">
            <v>Citrine Pox of Contagion</v>
          </cell>
          <cell r="D112" t="str">
            <v>Dreaming Pearl</v>
          </cell>
          <cell r="S112" t="str">
            <v>Hideous</v>
          </cell>
          <cell r="T112">
            <v>0</v>
          </cell>
          <cell r="U112">
            <v>0</v>
          </cell>
          <cell r="V112" t="str">
            <v>Innate</v>
          </cell>
        </row>
        <row r="113">
          <cell r="A113" t="str">
            <v>Swaying Grass Dance</v>
          </cell>
          <cell r="B113" t="str">
            <v>Emerald Gyre of Aeons</v>
          </cell>
          <cell r="D113" t="str">
            <v>Steel Devil</v>
          </cell>
          <cell r="S113" t="str">
            <v>Influence ●</v>
          </cell>
          <cell r="T113">
            <v>3</v>
          </cell>
          <cell r="U113">
            <v>3</v>
          </cell>
          <cell r="V113" t="str">
            <v>Story</v>
          </cell>
        </row>
        <row r="114">
          <cell r="A114" t="str">
            <v>Throne Shadow</v>
          </cell>
          <cell r="B114" t="str">
            <v>Obsidian Shards of Infinity</v>
          </cell>
          <cell r="D114" t="str">
            <v>Air Dragon</v>
          </cell>
          <cell r="S114" t="str">
            <v>Influence ●●</v>
          </cell>
          <cell r="T114">
            <v>6</v>
          </cell>
          <cell r="U114">
            <v>9</v>
          </cell>
          <cell r="V114" t="str">
            <v>Story</v>
          </cell>
        </row>
        <row r="115">
          <cell r="A115" t="str">
            <v>Violet Bier of Sorrows</v>
          </cell>
          <cell r="B115" t="str">
            <v>Prismatic Arrangement of Creation</v>
          </cell>
          <cell r="D115" t="str">
            <v>Earth Dragon</v>
          </cell>
          <cell r="S115" t="str">
            <v>Influence ●●●</v>
          </cell>
          <cell r="T115">
            <v>9</v>
          </cell>
          <cell r="U115">
            <v>18</v>
          </cell>
          <cell r="V115" t="str">
            <v>Story</v>
          </cell>
        </row>
        <row r="116">
          <cell r="A116" t="str">
            <v>Violet Bier of Sorrows (HB)</v>
          </cell>
          <cell r="B116" t="str">
            <v>Prism. Arrange. of Creation (HB)</v>
          </cell>
          <cell r="D116" t="str">
            <v>Fire Dragon</v>
          </cell>
          <cell r="S116" t="str">
            <v>Influence ●●●●</v>
          </cell>
          <cell r="T116">
            <v>12</v>
          </cell>
          <cell r="U116">
            <v>30</v>
          </cell>
          <cell r="V116" t="str">
            <v>Story</v>
          </cell>
        </row>
        <row r="117">
          <cell r="A117" t="str">
            <v>Throne Shadow Style (HB)</v>
          </cell>
          <cell r="B117" t="str">
            <v>Charcoal March of Spiders (HB)</v>
          </cell>
          <cell r="D117" t="str">
            <v>Water Dragon</v>
          </cell>
          <cell r="S117" t="str">
            <v>Influence ●●●●●</v>
          </cell>
          <cell r="T117">
            <v>15</v>
          </cell>
          <cell r="U117">
            <v>45</v>
          </cell>
          <cell r="V117" t="str">
            <v>Story</v>
          </cell>
        </row>
        <row r="118">
          <cell r="A118" t="str">
            <v>Beloved Adorei</v>
          </cell>
          <cell r="B118" t="str">
            <v>Sapphire Veil of Passion (HB)</v>
          </cell>
          <cell r="D118" t="str">
            <v>Wood Dragon</v>
          </cell>
          <cell r="S118" t="str">
            <v>Iron Stomach ●</v>
          </cell>
          <cell r="T118">
            <v>3</v>
          </cell>
          <cell r="U118">
            <v>3</v>
          </cell>
          <cell r="V118" t="str">
            <v>Purchased</v>
          </cell>
        </row>
        <row r="119">
          <cell r="A119" t="str">
            <v>Brilliant Sentinel</v>
          </cell>
          <cell r="B119" t="str">
            <v>Obsidian Shards of Infinity (HB)</v>
          </cell>
          <cell r="D119" t="str">
            <v>Golden Janissary</v>
          </cell>
          <cell r="S119" t="str">
            <v>Language ●</v>
          </cell>
          <cell r="T119">
            <v>3</v>
          </cell>
          <cell r="U119">
            <v>3</v>
          </cell>
          <cell r="V119" t="str">
            <v>Purchased</v>
          </cell>
        </row>
        <row r="120">
          <cell r="A120" t="str">
            <v>Moonlit Huntress</v>
          </cell>
          <cell r="B120" t="str">
            <v>Test SMA Style</v>
          </cell>
          <cell r="D120" t="str">
            <v>Mantis</v>
          </cell>
          <cell r="S120" t="str">
            <v>Language ●●</v>
          </cell>
          <cell r="T120">
            <v>6</v>
          </cell>
          <cell r="U120">
            <v>6</v>
          </cell>
          <cell r="V120" t="str">
            <v>Purchased</v>
          </cell>
        </row>
        <row r="121">
          <cell r="A121" t="str">
            <v>Shining Ice Mirror</v>
          </cell>
          <cell r="D121" t="str">
            <v>White Veil</v>
          </cell>
          <cell r="S121" t="str">
            <v>Language ●●●</v>
          </cell>
          <cell r="T121">
            <v>9</v>
          </cell>
          <cell r="U121">
            <v>9</v>
          </cell>
          <cell r="V121" t="str">
            <v>Purchased</v>
          </cell>
        </row>
        <row r="122">
          <cell r="A122" t="str">
            <v>Spring Razor</v>
          </cell>
          <cell r="D122" t="str">
            <v>Wood Dragon ACoD</v>
          </cell>
          <cell r="S122" t="str">
            <v>Language ●●●●</v>
          </cell>
          <cell r="T122">
            <v>12</v>
          </cell>
          <cell r="U122">
            <v>12</v>
          </cell>
          <cell r="V122" t="str">
            <v>Purchased</v>
          </cell>
        </row>
        <row r="123">
          <cell r="A123" t="str">
            <v>Freedom's Cadence</v>
          </cell>
          <cell r="D123" t="str">
            <v>Water Dragon ACoD</v>
          </cell>
          <cell r="S123" t="str">
            <v>Language ●●●●●</v>
          </cell>
          <cell r="T123">
            <v>15</v>
          </cell>
          <cell r="U123">
            <v>15</v>
          </cell>
          <cell r="V123" t="str">
            <v>Purchased</v>
          </cell>
        </row>
        <row r="124">
          <cell r="A124" t="str">
            <v>Orichalcum Hunting Hawk</v>
          </cell>
          <cell r="D124" t="str">
            <v>Fire Dragon ACoD</v>
          </cell>
          <cell r="S124" t="str">
            <v>Manse ●●●</v>
          </cell>
          <cell r="T124">
            <v>9</v>
          </cell>
          <cell r="U124">
            <v>9</v>
          </cell>
          <cell r="V124" t="str">
            <v>Story</v>
          </cell>
        </row>
        <row r="125">
          <cell r="A125" t="str">
            <v>Dauntless</v>
          </cell>
          <cell r="D125" t="str">
            <v>Earth Dragon ACoD</v>
          </cell>
          <cell r="S125" t="str">
            <v>Manse ●●●●●</v>
          </cell>
          <cell r="T125">
            <v>15</v>
          </cell>
          <cell r="U125">
            <v>24</v>
          </cell>
          <cell r="V125" t="str">
            <v>Story</v>
          </cell>
        </row>
        <row r="126">
          <cell r="A126" t="str">
            <v>Black Wind</v>
          </cell>
          <cell r="D126" t="str">
            <v>Air Dragon ACoD</v>
          </cell>
          <cell r="S126" t="str">
            <v>Mentor ●</v>
          </cell>
          <cell r="T126">
            <v>3</v>
          </cell>
          <cell r="U126">
            <v>3</v>
          </cell>
          <cell r="V126" t="str">
            <v>Story</v>
          </cell>
        </row>
        <row r="127">
          <cell r="A127" t="str">
            <v>Volcano Cutter</v>
          </cell>
          <cell r="D127" t="str">
            <v>Crystal Chameleon Style</v>
          </cell>
          <cell r="S127" t="str">
            <v>Mentor ●●</v>
          </cell>
          <cell r="T127">
            <v>6</v>
          </cell>
          <cell r="U127">
            <v>9</v>
          </cell>
          <cell r="V127" t="str">
            <v>Story</v>
          </cell>
        </row>
        <row r="128">
          <cell r="A128" t="str">
            <v>Courante and Galliard</v>
          </cell>
          <cell r="D128" t="str">
            <v>Centipede</v>
          </cell>
          <cell r="S128" t="str">
            <v>Mentor ●●●</v>
          </cell>
          <cell r="T128">
            <v>9</v>
          </cell>
          <cell r="U128">
            <v>18</v>
          </cell>
          <cell r="V128" t="str">
            <v>Story</v>
          </cell>
        </row>
        <row r="129">
          <cell r="A129" t="str">
            <v>The Distaff</v>
          </cell>
          <cell r="D129" t="str">
            <v>Falcon</v>
          </cell>
          <cell r="S129" t="str">
            <v>Martial Artist ●●●●</v>
          </cell>
          <cell r="T129">
            <v>12</v>
          </cell>
          <cell r="U129">
            <v>12</v>
          </cell>
          <cell r="V129" t="str">
            <v>Purchased</v>
          </cell>
        </row>
        <row r="130">
          <cell r="A130" t="str">
            <v>Fist of Titans</v>
          </cell>
          <cell r="D130" t="str">
            <v>Laughing Monster</v>
          </cell>
          <cell r="S130" t="str">
            <v>Mighty Thew ●</v>
          </cell>
          <cell r="T130">
            <v>3</v>
          </cell>
          <cell r="U130">
            <v>3</v>
          </cell>
          <cell r="V130" t="str">
            <v>Purchased</v>
          </cell>
        </row>
        <row r="131">
          <cell r="A131" t="str">
            <v>Frost-Thron Knuckles</v>
          </cell>
          <cell r="D131" t="str">
            <v>Swaying Grass Dance</v>
          </cell>
          <cell r="S131" t="str">
            <v>Mighty Thew ●●</v>
          </cell>
          <cell r="T131">
            <v>6</v>
          </cell>
          <cell r="U131">
            <v>9</v>
          </cell>
          <cell r="V131" t="str">
            <v>Purchased</v>
          </cell>
        </row>
        <row r="132">
          <cell r="A132" t="str">
            <v>The Hawk Star's Jess</v>
          </cell>
          <cell r="D132" t="str">
            <v>Throne Shadow</v>
          </cell>
          <cell r="S132" t="str">
            <v>Mighty Thew ●●●</v>
          </cell>
          <cell r="T132">
            <v>9</v>
          </cell>
          <cell r="U132">
            <v>18</v>
          </cell>
          <cell r="V132" t="str">
            <v>Purchased</v>
          </cell>
        </row>
        <row r="133">
          <cell r="A133" t="str">
            <v>Heartsong</v>
          </cell>
          <cell r="D133" t="str">
            <v>Violet Bier of Sorrows</v>
          </cell>
          <cell r="S133" t="str">
            <v>Natural Immunity ●●</v>
          </cell>
          <cell r="T133">
            <v>6</v>
          </cell>
          <cell r="U133">
            <v>6</v>
          </cell>
          <cell r="V133" t="str">
            <v>Innate</v>
          </cell>
        </row>
        <row r="134">
          <cell r="A134" t="str">
            <v>Heaven and Earth Gauntlets</v>
          </cell>
          <cell r="D134" t="str">
            <v>Violet Bier of Sorrows (HB)</v>
          </cell>
          <cell r="S134" t="str">
            <v>Pain Tolerance ●●●●</v>
          </cell>
          <cell r="T134">
            <v>12</v>
          </cell>
          <cell r="U134">
            <v>12</v>
          </cell>
          <cell r="V134" t="str">
            <v>Purchased</v>
          </cell>
        </row>
        <row r="135">
          <cell r="A135" t="str">
            <v>Irenio's Bell</v>
          </cell>
          <cell r="D135" t="str">
            <v>Throne Shadow Style (HB)</v>
          </cell>
          <cell r="S135" t="str">
            <v>Quick Draw ●</v>
          </cell>
          <cell r="T135">
            <v>3</v>
          </cell>
          <cell r="U135">
            <v>3</v>
          </cell>
          <cell r="V135" t="str">
            <v>Purchased</v>
          </cell>
        </row>
        <row r="136">
          <cell r="A136" t="str">
            <v>Rainwalker</v>
          </cell>
          <cell r="D136" t="str">
            <v>Test Martial Arts Style</v>
          </cell>
          <cell r="S136" t="str">
            <v>Quick Draw ●●●●</v>
          </cell>
          <cell r="T136">
            <v>12</v>
          </cell>
          <cell r="U136">
            <v>15</v>
          </cell>
          <cell r="V136" t="str">
            <v>Purchased</v>
          </cell>
        </row>
        <row r="137">
          <cell r="A137" t="str">
            <v>Razor Dancer and Wise Steel</v>
          </cell>
          <cell r="D137" t="str">
            <v>Charcoal March of Spiders</v>
          </cell>
          <cell r="S137" t="str">
            <v>Retainers ●●</v>
          </cell>
          <cell r="T137">
            <v>6</v>
          </cell>
          <cell r="U137">
            <v>6</v>
          </cell>
          <cell r="V137" t="str">
            <v>Story</v>
          </cell>
        </row>
        <row r="138">
          <cell r="A138" t="str">
            <v>Summer Thunder</v>
          </cell>
          <cell r="D138" t="str">
            <v>Citrine Pox of Contagion</v>
          </cell>
          <cell r="S138" t="str">
            <v>Retainers ●●●●</v>
          </cell>
          <cell r="T138">
            <v>12</v>
          </cell>
          <cell r="U138">
            <v>18</v>
          </cell>
          <cell r="V138" t="str">
            <v>Story</v>
          </cell>
        </row>
        <row r="139">
          <cell r="A139" t="str">
            <v>Sun's Brush</v>
          </cell>
          <cell r="D139" t="str">
            <v>Emerald Gyre of Aeons</v>
          </cell>
          <cell r="S139" t="str">
            <v>Resources ●</v>
          </cell>
          <cell r="T139">
            <v>3</v>
          </cell>
          <cell r="U139">
            <v>3</v>
          </cell>
          <cell r="V139" t="str">
            <v>Story</v>
          </cell>
        </row>
        <row r="140">
          <cell r="A140" t="str">
            <v>Tusk of Galech-Ma</v>
          </cell>
          <cell r="D140" t="str">
            <v>Obsidian Shards of Infinity</v>
          </cell>
          <cell r="S140" t="str">
            <v>Resources ●●</v>
          </cell>
          <cell r="T140">
            <v>6</v>
          </cell>
          <cell r="U140">
            <v>9</v>
          </cell>
          <cell r="V140" t="str">
            <v>Story</v>
          </cell>
        </row>
        <row r="141">
          <cell r="A141" t="str">
            <v>Asphodel</v>
          </cell>
          <cell r="D141" t="str">
            <v>Prismatic Arrangement of Creation</v>
          </cell>
          <cell r="S141" t="str">
            <v>Resources ●●●</v>
          </cell>
          <cell r="T141">
            <v>9</v>
          </cell>
          <cell r="U141">
            <v>18</v>
          </cell>
          <cell r="V141" t="str">
            <v>Story</v>
          </cell>
        </row>
        <row r="142">
          <cell r="A142" t="str">
            <v>Burning Branch</v>
          </cell>
          <cell r="D142" t="str">
            <v>Prism. Arrange. of Creation (HB)</v>
          </cell>
          <cell r="S142" t="str">
            <v>Resources ●●●●</v>
          </cell>
          <cell r="T142">
            <v>12</v>
          </cell>
          <cell r="U142">
            <v>30</v>
          </cell>
          <cell r="V142" t="str">
            <v>Story</v>
          </cell>
        </row>
        <row r="143">
          <cell r="A143" t="str">
            <v>Flying Silver Dream</v>
          </cell>
          <cell r="D143" t="str">
            <v>Charcoal March of Spiders (HB)</v>
          </cell>
          <cell r="S143" t="str">
            <v>Resources ●●●●●</v>
          </cell>
          <cell r="T143">
            <v>15</v>
          </cell>
          <cell r="U143">
            <v>45</v>
          </cell>
          <cell r="V143" t="str">
            <v>Story</v>
          </cell>
        </row>
        <row r="144">
          <cell r="A144" t="str">
            <v>Gnomon</v>
          </cell>
          <cell r="D144" t="str">
            <v>Sapphire Veil of Passion (HB)</v>
          </cell>
          <cell r="S144" t="str">
            <v>Shaping Ritual ●●●●●</v>
          </cell>
          <cell r="T144">
            <v>15</v>
          </cell>
          <cell r="U144">
            <v>15</v>
          </cell>
          <cell r="V144" t="str">
            <v>Purchased</v>
          </cell>
        </row>
        <row r="145">
          <cell r="A145" t="str">
            <v>Mistweaver</v>
          </cell>
          <cell r="D145" t="str">
            <v>Obsidian Shards of Infinity (HB)</v>
          </cell>
          <cell r="S145" t="str">
            <v>Selective Conception ●</v>
          </cell>
          <cell r="T145">
            <v>3</v>
          </cell>
          <cell r="U145">
            <v>3</v>
          </cell>
          <cell r="V145" t="str">
            <v>Innate</v>
          </cell>
        </row>
        <row r="146">
          <cell r="A146" t="str">
            <v>Nightmare Shard</v>
          </cell>
          <cell r="D146" t="str">
            <v>Test SMA Style</v>
          </cell>
          <cell r="S146" t="str">
            <v>Strong Lungs ●</v>
          </cell>
          <cell r="T146">
            <v>3</v>
          </cell>
          <cell r="U146">
            <v>3</v>
          </cell>
          <cell r="V146" t="str">
            <v>Purchased</v>
          </cell>
        </row>
        <row r="147">
          <cell r="A147" t="str">
            <v>Sekhem</v>
          </cell>
          <cell r="S147" t="str">
            <v>Tempered by the Elements ●●</v>
          </cell>
          <cell r="T147">
            <v>6</v>
          </cell>
          <cell r="U147">
            <v>6</v>
          </cell>
          <cell r="V147" t="str">
            <v>Purchased</v>
          </cell>
        </row>
        <row r="148">
          <cell r="A148" t="str">
            <v>Shipbreaker</v>
          </cell>
          <cell r="S148" t="str">
            <v>Toxin Resistance ●●●</v>
          </cell>
          <cell r="T148">
            <v>9</v>
          </cell>
          <cell r="U148">
            <v>9</v>
          </cell>
          <cell r="V148" t="str">
            <v>Purchased</v>
          </cell>
        </row>
        <row r="149">
          <cell r="A149" t="str">
            <v>Sirrush</v>
          </cell>
          <cell r="S149" t="str">
            <v>Thaumaturgist ●●●●</v>
          </cell>
          <cell r="T149">
            <v>12</v>
          </cell>
          <cell r="U149">
            <v>12</v>
          </cell>
          <cell r="V149" t="str">
            <v>Innate</v>
          </cell>
        </row>
        <row r="150">
          <cell r="A150" t="str">
            <v>Strife's Crucible</v>
          </cell>
          <cell r="S150" t="str">
            <v>Infernal Nobility ●</v>
          </cell>
          <cell r="T150">
            <v>3</v>
          </cell>
          <cell r="U150">
            <v>3</v>
          </cell>
          <cell r="V150" t="str">
            <v>Purchased</v>
          </cell>
        </row>
        <row r="151">
          <cell r="A151" t="str">
            <v>Sunflash</v>
          </cell>
          <cell r="S151" t="str">
            <v>Dark Paramour ●●</v>
          </cell>
          <cell r="T151">
            <v>6</v>
          </cell>
          <cell r="U151">
            <v>6</v>
          </cell>
          <cell r="V151" t="str">
            <v>Purchased</v>
          </cell>
        </row>
        <row r="152">
          <cell r="A152" t="str">
            <v>Talion</v>
          </cell>
          <cell r="S152" t="str">
            <v>Unburnt Majesty ●●</v>
          </cell>
          <cell r="T152">
            <v>6</v>
          </cell>
          <cell r="U152">
            <v>6</v>
          </cell>
          <cell r="V152" t="str">
            <v>Purchased</v>
          </cell>
        </row>
        <row r="153">
          <cell r="A153" t="str">
            <v>Vainglory</v>
          </cell>
          <cell r="S153" t="str">
            <v>The Burning Name ●●</v>
          </cell>
          <cell r="T153">
            <v>6</v>
          </cell>
          <cell r="U153">
            <v>6</v>
          </cell>
          <cell r="V153" t="str">
            <v>Purchased</v>
          </cell>
        </row>
        <row r="154">
          <cell r="A154" t="str">
            <v>Zelator</v>
          </cell>
          <cell r="S154" t="str">
            <v>Suzerain of Endless Flame ●●</v>
          </cell>
          <cell r="T154">
            <v>6</v>
          </cell>
          <cell r="U154">
            <v>6</v>
          </cell>
          <cell r="V154" t="str">
            <v>Purchased</v>
          </cell>
        </row>
        <row r="155">
          <cell r="A155" t="str">
            <v>The Forgotten Blade</v>
          </cell>
          <cell r="S155" t="str">
            <v>Child of Madness ●●●●</v>
          </cell>
          <cell r="T155">
            <v>12</v>
          </cell>
          <cell r="U155">
            <v>12</v>
          </cell>
          <cell r="V155" t="str">
            <v>Purchased</v>
          </cell>
        </row>
        <row r="156">
          <cell r="A156" t="str">
            <v>Gorgon</v>
          </cell>
          <cell r="S156" t="str">
            <v>Miracles of Shadow and Chaos ●●●●</v>
          </cell>
          <cell r="T156">
            <v>12</v>
          </cell>
          <cell r="U156">
            <v>12</v>
          </cell>
          <cell r="V156" t="str">
            <v>Purchased</v>
          </cell>
        </row>
        <row r="157">
          <cell r="A157" t="str">
            <v>Soulfarer</v>
          </cell>
          <cell r="S157" t="str">
            <v>Deep Breath Cultivation ●●●●●</v>
          </cell>
          <cell r="T157">
            <v>15</v>
          </cell>
          <cell r="U157">
            <v>15</v>
          </cell>
          <cell r="V157" t="str">
            <v>Purchased</v>
          </cell>
        </row>
        <row r="158">
          <cell r="A158" t="str">
            <v>Stormcaller</v>
          </cell>
          <cell r="S158" t="str">
            <v>Flowing Intention Cultivation ●●●●</v>
          </cell>
          <cell r="T158">
            <v>12</v>
          </cell>
          <cell r="U158">
            <v>12</v>
          </cell>
          <cell r="V158" t="str">
            <v>Purchased</v>
          </cell>
        </row>
        <row r="159">
          <cell r="A159" t="str">
            <v>Baldaquin</v>
          </cell>
          <cell r="S159" t="str">
            <v>Living Spirit Cultivation ●●●</v>
          </cell>
          <cell r="T159">
            <v>9</v>
          </cell>
          <cell r="U159">
            <v>9</v>
          </cell>
          <cell r="V159" t="str">
            <v>Purchased</v>
          </cell>
        </row>
        <row r="160">
          <cell r="A160" t="str">
            <v>Heartsbalm</v>
          </cell>
          <cell r="S160" t="str">
            <v>Pure Heart Cultivation ●●</v>
          </cell>
          <cell r="T160">
            <v>6</v>
          </cell>
          <cell r="U160">
            <v>6</v>
          </cell>
          <cell r="V160" t="str">
            <v>Purchased</v>
          </cell>
        </row>
        <row r="161">
          <cell r="A161" t="str">
            <v>Kaijin</v>
          </cell>
          <cell r="S161" t="str">
            <v>Vital Focus Cultivation ●●●</v>
          </cell>
          <cell r="T161">
            <v>9</v>
          </cell>
          <cell r="U161">
            <v>9</v>
          </cell>
          <cell r="V161" t="str">
            <v>Purchased</v>
          </cell>
        </row>
        <row r="162">
          <cell r="A162" t="str">
            <v>Midnight Thorn</v>
          </cell>
          <cell r="S162" t="str">
            <v>Astral Meditation ●</v>
          </cell>
          <cell r="T162">
            <v>3</v>
          </cell>
          <cell r="U162">
            <v>3</v>
          </cell>
          <cell r="V162" t="str">
            <v>Purchased</v>
          </cell>
        </row>
        <row r="163">
          <cell r="A163" t="str">
            <v>Five Edicts Dominion</v>
          </cell>
          <cell r="S163" t="str">
            <v>Eye of Crimson Warning ●●</v>
          </cell>
          <cell r="T163">
            <v>6</v>
          </cell>
          <cell r="U163">
            <v>6</v>
          </cell>
          <cell r="V163" t="str">
            <v>Purchased</v>
          </cell>
        </row>
        <row r="164">
          <cell r="A164" t="str">
            <v>The Quincunx</v>
          </cell>
          <cell r="S164" t="str">
            <v>Immaculate Training ●●</v>
          </cell>
          <cell r="T164">
            <v>6</v>
          </cell>
          <cell r="U164">
            <v>6</v>
          </cell>
          <cell r="V164" t="str">
            <v>Purchased</v>
          </cell>
        </row>
        <row r="165">
          <cell r="A165" t="str">
            <v>Sozen, the Cataphract of Keys</v>
          </cell>
          <cell r="S165" t="str">
            <v>Superior Breeding ●●</v>
          </cell>
          <cell r="T165">
            <v>6</v>
          </cell>
          <cell r="U165">
            <v>6</v>
          </cell>
          <cell r="V165" t="str">
            <v>Innate</v>
          </cell>
        </row>
        <row r="166">
          <cell r="A166" t="str">
            <v>Mela's Coil</v>
          </cell>
          <cell r="S166" t="str">
            <v>Ancestral Artifact ●</v>
          </cell>
          <cell r="T166">
            <v>3</v>
          </cell>
          <cell r="U166">
            <v>3</v>
          </cell>
          <cell r="V166" t="str">
            <v>Story</v>
          </cell>
        </row>
        <row r="167">
          <cell r="A167" t="str">
            <v>Unison</v>
          </cell>
          <cell r="S167" t="str">
            <v>Ancestral Artifact ●●</v>
          </cell>
          <cell r="T167">
            <v>6</v>
          </cell>
          <cell r="U167">
            <v>9</v>
          </cell>
          <cell r="V167" t="str">
            <v>Story</v>
          </cell>
        </row>
        <row r="168">
          <cell r="A168" t="str">
            <v>Arete</v>
          </cell>
          <cell r="S168" t="str">
            <v>Ancestral Artifact ●●●</v>
          </cell>
          <cell r="T168">
            <v>9</v>
          </cell>
          <cell r="U168">
            <v>18</v>
          </cell>
          <cell r="V168" t="str">
            <v>Story</v>
          </cell>
        </row>
        <row r="169">
          <cell r="A169" t="str">
            <v>Carnelian Phoenix</v>
          </cell>
          <cell r="S169" t="str">
            <v>Ancestral Artifact ●●●●</v>
          </cell>
          <cell r="T169">
            <v>12</v>
          </cell>
          <cell r="U169">
            <v>30</v>
          </cell>
          <cell r="V169" t="str">
            <v>Story</v>
          </cell>
        </row>
        <row r="170">
          <cell r="A170" t="str">
            <v>The Golden Hounds</v>
          </cell>
        </row>
        <row r="171">
          <cell r="A171" t="str">
            <v>Second-Shadow Drum</v>
          </cell>
          <cell r="S171" t="str">
            <v>Sobriquet ●●</v>
          </cell>
          <cell r="T171">
            <v>6</v>
          </cell>
          <cell r="U171">
            <v>6</v>
          </cell>
          <cell r="V171" t="str">
            <v>Purchased</v>
          </cell>
        </row>
        <row r="172">
          <cell r="A172" t="str">
            <v>Wings of the Raptor</v>
          </cell>
          <cell r="S172" t="str">
            <v>Well-Bred ●●</v>
          </cell>
          <cell r="T172">
            <v>6</v>
          </cell>
          <cell r="U172">
            <v>6</v>
          </cell>
          <cell r="V172" t="str">
            <v>Innate</v>
          </cell>
        </row>
        <row r="173">
          <cell r="A173" t="str">
            <v>Lightning Ballista</v>
          </cell>
          <cell r="S173" t="str">
            <v>Geomantic Prodigy ●●●</v>
          </cell>
          <cell r="T173">
            <v>9</v>
          </cell>
          <cell r="U173">
            <v>6</v>
          </cell>
          <cell r="V173" t="str">
            <v>Purchased</v>
          </cell>
        </row>
        <row r="174">
          <cell r="A174" t="str">
            <v>Implosion Bow</v>
          </cell>
          <cell r="S174" t="str">
            <v>Spirit Speaker ●</v>
          </cell>
          <cell r="T174">
            <v>3</v>
          </cell>
          <cell r="U174">
            <v>3</v>
          </cell>
          <cell r="V174" t="str">
            <v>Purchased</v>
          </cell>
        </row>
        <row r="175">
          <cell r="A175" t="str">
            <v>All-Conquering Colossus</v>
          </cell>
          <cell r="S175" t="str">
            <v>Words of Binding ●●</v>
          </cell>
          <cell r="T175">
            <v>6</v>
          </cell>
          <cell r="U175">
            <v>6</v>
          </cell>
          <cell r="V175" t="str">
            <v>Purchased</v>
          </cell>
        </row>
        <row r="176">
          <cell r="A176" t="str">
            <v>Cathedral of Sublime Annihilation</v>
          </cell>
          <cell r="S176" t="str">
            <v>Eyes in Both Worlds ●●●</v>
          </cell>
          <cell r="T176">
            <v>9</v>
          </cell>
          <cell r="U176">
            <v>9</v>
          </cell>
          <cell r="V176" t="str">
            <v>Purchased</v>
          </cell>
        </row>
        <row r="177">
          <cell r="A177" t="str">
            <v>Crusading Spear of the Depths</v>
          </cell>
          <cell r="S177" t="str">
            <v>Breath Without Air ●●●</v>
          </cell>
          <cell r="T177">
            <v>9</v>
          </cell>
          <cell r="U177">
            <v>9</v>
          </cell>
          <cell r="V177" t="str">
            <v>Purchased</v>
          </cell>
        </row>
        <row r="178">
          <cell r="A178" t="str">
            <v>Emerald Chevalier</v>
          </cell>
        </row>
        <row r="179">
          <cell r="A179" t="str">
            <v>Godspeed Vanguard</v>
          </cell>
          <cell r="S179" t="str">
            <v>Heart's Blood ●</v>
          </cell>
          <cell r="T179">
            <v>3</v>
          </cell>
          <cell r="U179">
            <v>3</v>
          </cell>
          <cell r="V179" t="str">
            <v>Story</v>
          </cell>
        </row>
        <row r="180">
          <cell r="A180" t="str">
            <v>Ascendant Nova Phoenix</v>
          </cell>
          <cell r="S180" t="str">
            <v>Heart's Blood ●●</v>
          </cell>
          <cell r="T180">
            <v>6</v>
          </cell>
          <cell r="U180">
            <v>9</v>
          </cell>
          <cell r="V180" t="str">
            <v>Story</v>
          </cell>
        </row>
        <row r="181">
          <cell r="A181" t="str">
            <v>Karvara, the Walking Devil Tower</v>
          </cell>
          <cell r="S181" t="str">
            <v>Heart's Blood ●●●</v>
          </cell>
          <cell r="T181">
            <v>9</v>
          </cell>
          <cell r="U181">
            <v>18</v>
          </cell>
          <cell r="V181" t="str">
            <v>Story</v>
          </cell>
        </row>
        <row r="182">
          <cell r="A182" t="str">
            <v>Calumny</v>
          </cell>
          <cell r="S182" t="str">
            <v>Heart's Blood ●●●●</v>
          </cell>
          <cell r="T182">
            <v>12</v>
          </cell>
          <cell r="U182">
            <v>30</v>
          </cell>
          <cell r="V182" t="str">
            <v>Story</v>
          </cell>
        </row>
        <row r="183">
          <cell r="A183" t="str">
            <v>Daring Venture</v>
          </cell>
          <cell r="S183" t="str">
            <v>Stolen Faces ●</v>
          </cell>
          <cell r="T183">
            <v>3</v>
          </cell>
          <cell r="U183">
            <v>3</v>
          </cell>
          <cell r="V183" t="str">
            <v>Story</v>
          </cell>
        </row>
        <row r="184">
          <cell r="A184" t="str">
            <v>Faith's Pillar</v>
          </cell>
          <cell r="S184" t="str">
            <v>Stolen Faces ●●</v>
          </cell>
          <cell r="T184">
            <v>6</v>
          </cell>
          <cell r="U184">
            <v>6</v>
          </cell>
          <cell r="V184" t="str">
            <v>Story</v>
          </cell>
        </row>
        <row r="185">
          <cell r="A185" t="str">
            <v>Heavenly Typhoon</v>
          </cell>
          <cell r="S185" t="str">
            <v>Stolen Faces ●●●</v>
          </cell>
          <cell r="T185">
            <v>9</v>
          </cell>
          <cell r="U185">
            <v>9</v>
          </cell>
          <cell r="V185" t="str">
            <v>Story</v>
          </cell>
        </row>
        <row r="186">
          <cell r="A186" t="str">
            <v>Pyre of Legions</v>
          </cell>
          <cell r="S186" t="str">
            <v>Stolen Faces ●●●●</v>
          </cell>
          <cell r="T186">
            <v>12</v>
          </cell>
          <cell r="U186">
            <v>12</v>
          </cell>
          <cell r="V186" t="str">
            <v>Story</v>
          </cell>
        </row>
        <row r="187">
          <cell r="A187" t="str">
            <v>Sea's Verdict</v>
          </cell>
          <cell r="S187" t="str">
            <v>Stolen Faces ●●●●●</v>
          </cell>
          <cell r="T187">
            <v>15</v>
          </cell>
          <cell r="U187">
            <v>15</v>
          </cell>
          <cell r="V187" t="str">
            <v>Story</v>
          </cell>
        </row>
        <row r="188">
          <cell r="A188" t="str">
            <v>Smiling Razors</v>
          </cell>
          <cell r="S188" t="str">
            <v>The Song of Heaven ●</v>
          </cell>
          <cell r="T188">
            <v>3</v>
          </cell>
          <cell r="U188">
            <v>3</v>
          </cell>
          <cell r="V188" t="str">
            <v>Purchased</v>
          </cell>
        </row>
        <row r="189">
          <cell r="A189" t="str">
            <v>Vengeant</v>
          </cell>
          <cell r="S189" t="str">
            <v>Visage Made Law ●●●</v>
          </cell>
          <cell r="T189">
            <v>9</v>
          </cell>
          <cell r="U189">
            <v>9</v>
          </cell>
          <cell r="V189" t="str">
            <v>Purchased</v>
          </cell>
        </row>
        <row r="190">
          <cell r="A190" t="str">
            <v>Horizon Cleaver</v>
          </cell>
          <cell r="S190" t="str">
            <v>Writ in the Firmament ●</v>
          </cell>
          <cell r="T190">
            <v>3</v>
          </cell>
          <cell r="U190">
            <v>3</v>
          </cell>
          <cell r="V190" t="str">
            <v>Purchased</v>
          </cell>
        </row>
        <row r="191">
          <cell r="A191" t="str">
            <v>Imprimatur</v>
          </cell>
        </row>
        <row r="192">
          <cell r="A192" t="str">
            <v>Perdurant Vault</v>
          </cell>
          <cell r="S192" t="str">
            <v>Whispers ●●</v>
          </cell>
          <cell r="T192">
            <v>6</v>
          </cell>
          <cell r="U192">
            <v>6</v>
          </cell>
          <cell r="V192" t="str">
            <v>Purchased</v>
          </cell>
        </row>
        <row r="193">
          <cell r="A193" t="str">
            <v>Eyebright</v>
          </cell>
          <cell r="S193" t="str">
            <v>Whispers ●●●●</v>
          </cell>
          <cell r="T193">
            <v>12</v>
          </cell>
          <cell r="U193">
            <v>18</v>
          </cell>
          <cell r="V193" t="str">
            <v>Purchased</v>
          </cell>
        </row>
        <row r="194">
          <cell r="A194" t="str">
            <v>Far-Ranging Eye</v>
          </cell>
          <cell r="S194" t="str">
            <v>Divine Heritage ●●●●●</v>
          </cell>
          <cell r="T194">
            <v>15</v>
          </cell>
          <cell r="U194">
            <v>15</v>
          </cell>
          <cell r="V194" t="str">
            <v>Innate</v>
          </cell>
        </row>
        <row r="195">
          <cell r="A195" t="str">
            <v>The Hundred Rings of Hadam-Ul</v>
          </cell>
          <cell r="S195" t="str">
            <v>Architect of a Thousand Schools</v>
          </cell>
          <cell r="T195">
            <v>0</v>
          </cell>
          <cell r="U195">
            <v>0</v>
          </cell>
          <cell r="V195" t="str">
            <v>Innate</v>
          </cell>
        </row>
        <row r="196">
          <cell r="A196" t="str">
            <v>Nightbane</v>
          </cell>
          <cell r="S196" t="str">
            <v>Architect of the Tower Arcane</v>
          </cell>
          <cell r="T196">
            <v>0</v>
          </cell>
          <cell r="U196">
            <v>0</v>
          </cell>
          <cell r="V196" t="str">
            <v>Innate</v>
          </cell>
        </row>
        <row r="197">
          <cell r="A197" t="str">
            <v>Night's Sweet Whisper</v>
          </cell>
        </row>
        <row r="198">
          <cell r="A198" t="str">
            <v>Phaessa and Deinon</v>
          </cell>
        </row>
        <row r="199">
          <cell r="A199" t="str">
            <v>The Ichneumon Blades</v>
          </cell>
        </row>
        <row r="200">
          <cell r="A200" t="str">
            <v>Penumbra Gleam</v>
          </cell>
        </row>
        <row r="201">
          <cell r="A201" t="str">
            <v>Seven Furies Caged</v>
          </cell>
        </row>
        <row r="202">
          <cell r="A202" t="str">
            <v>Death at the Root</v>
          </cell>
        </row>
        <row r="203">
          <cell r="A203" t="str">
            <v>Weirdflame</v>
          </cell>
        </row>
        <row r="204">
          <cell r="A204" t="str">
            <v>Test Artifact Name</v>
          </cell>
        </row>
        <row r="205">
          <cell r="A205" t="str">
            <v>Test Martial Arts Style</v>
          </cell>
        </row>
        <row r="206">
          <cell r="A206" t="str">
            <v>Test SMA Style</v>
          </cell>
        </row>
        <row r="209">
          <cell r="S209" t="str">
            <v>Antennae ●</v>
          </cell>
          <cell r="T209">
            <v>3</v>
          </cell>
          <cell r="U209">
            <v>3</v>
          </cell>
          <cell r="V209" t="str">
            <v>Innate</v>
          </cell>
        </row>
        <row r="210">
          <cell r="S210" t="str">
            <v>Bioluminescent</v>
          </cell>
          <cell r="T210">
            <v>0</v>
          </cell>
          <cell r="U210">
            <v>0</v>
          </cell>
          <cell r="V210" t="str">
            <v>Innate</v>
          </cell>
        </row>
        <row r="211">
          <cell r="S211" t="str">
            <v>Bioluminescent ●●●</v>
          </cell>
          <cell r="T211">
            <v>9</v>
          </cell>
          <cell r="U211">
            <v>9</v>
          </cell>
          <cell r="V211" t="str">
            <v>Innate</v>
          </cell>
        </row>
        <row r="212">
          <cell r="S212" t="str">
            <v>Bounding Legs ●●●</v>
          </cell>
          <cell r="T212">
            <v>9</v>
          </cell>
          <cell r="U212">
            <v>9</v>
          </cell>
          <cell r="V212" t="str">
            <v>Innate</v>
          </cell>
        </row>
        <row r="213">
          <cell r="S213" t="str">
            <v>Burrower ●●</v>
          </cell>
          <cell r="T213">
            <v>6</v>
          </cell>
          <cell r="U213">
            <v>6</v>
          </cell>
          <cell r="V213" t="str">
            <v>Innate</v>
          </cell>
        </row>
        <row r="214">
          <cell r="S214" t="str">
            <v>Carapace ●●</v>
          </cell>
          <cell r="T214">
            <v>6</v>
          </cell>
          <cell r="U214">
            <v>6</v>
          </cell>
          <cell r="V214" t="str">
            <v>Innate</v>
          </cell>
        </row>
        <row r="215">
          <cell r="S215" t="str">
            <v>Centaur ●●</v>
          </cell>
          <cell r="T215">
            <v>6</v>
          </cell>
          <cell r="U215">
            <v>6</v>
          </cell>
          <cell r="V215" t="str">
            <v>Innate</v>
          </cell>
        </row>
        <row r="216">
          <cell r="S216" t="str">
            <v>Chameleon ●●●</v>
          </cell>
          <cell r="T216">
            <v>9</v>
          </cell>
          <cell r="U216">
            <v>9</v>
          </cell>
          <cell r="V216" t="str">
            <v>Innate</v>
          </cell>
        </row>
        <row r="217">
          <cell r="S217" t="str">
            <v>Claws ●</v>
          </cell>
          <cell r="T217">
            <v>3</v>
          </cell>
          <cell r="U217">
            <v>3</v>
          </cell>
          <cell r="V217" t="str">
            <v>Innate</v>
          </cell>
        </row>
        <row r="218">
          <cell r="S218" t="str">
            <v>Claws ●●●●</v>
          </cell>
          <cell r="T218">
            <v>12</v>
          </cell>
          <cell r="U218">
            <v>15</v>
          </cell>
          <cell r="V218" t="str">
            <v>Innate</v>
          </cell>
        </row>
        <row r="219">
          <cell r="S219" t="str">
            <v>Constrictor ●●●</v>
          </cell>
          <cell r="T219">
            <v>9</v>
          </cell>
          <cell r="U219">
            <v>9</v>
          </cell>
          <cell r="V219" t="str">
            <v>Innate</v>
          </cell>
        </row>
        <row r="220">
          <cell r="S220" t="str">
            <v>Deadly Weaponry ●</v>
          </cell>
          <cell r="T220">
            <v>3</v>
          </cell>
          <cell r="U220">
            <v>3</v>
          </cell>
          <cell r="V220" t="str">
            <v>Innate</v>
          </cell>
        </row>
        <row r="221">
          <cell r="S221" t="str">
            <v>Echolocation ●●●</v>
          </cell>
          <cell r="T221">
            <v>9</v>
          </cell>
          <cell r="U221">
            <v>9</v>
          </cell>
          <cell r="V221" t="str">
            <v>Innate</v>
          </cell>
        </row>
        <row r="222">
          <cell r="S222" t="str">
            <v>Enhanced Sense ●●●</v>
          </cell>
          <cell r="T222">
            <v>9</v>
          </cell>
          <cell r="U222">
            <v>9</v>
          </cell>
          <cell r="V222" t="str">
            <v>Innate</v>
          </cell>
        </row>
        <row r="223">
          <cell r="S223" t="str">
            <v>Enhanced Toxin (Blinding) ●●</v>
          </cell>
          <cell r="T223">
            <v>6</v>
          </cell>
          <cell r="U223">
            <v>6</v>
          </cell>
          <cell r="V223" t="str">
            <v>Innate</v>
          </cell>
        </row>
        <row r="224">
          <cell r="S224" t="str">
            <v>Enhanced Toxin (Hallucinogenic) ●</v>
          </cell>
          <cell r="T224">
            <v>3</v>
          </cell>
          <cell r="U224">
            <v>3</v>
          </cell>
          <cell r="V224" t="str">
            <v>Innate</v>
          </cell>
        </row>
        <row r="225">
          <cell r="S225" t="str">
            <v>Enhanced Toxin (Necrotic) ●●</v>
          </cell>
          <cell r="T225">
            <v>6</v>
          </cell>
          <cell r="U225">
            <v>6</v>
          </cell>
          <cell r="V225" t="str">
            <v>Innate</v>
          </cell>
        </row>
        <row r="226">
          <cell r="S226" t="str">
            <v>Enhanced Toxin (Paralytic) ●●</v>
          </cell>
          <cell r="T226">
            <v>6</v>
          </cell>
          <cell r="U226">
            <v>6</v>
          </cell>
          <cell r="V226" t="str">
            <v>Innate</v>
          </cell>
        </row>
        <row r="227">
          <cell r="S227" t="str">
            <v>Enhanced Toxin (Potent) ●●</v>
          </cell>
          <cell r="T227">
            <v>6</v>
          </cell>
          <cell r="U227">
            <v>6</v>
          </cell>
          <cell r="V227" t="str">
            <v>Innate</v>
          </cell>
        </row>
        <row r="228">
          <cell r="S228" t="str">
            <v>Entangling Limbs ●●●</v>
          </cell>
          <cell r="T228">
            <v>9</v>
          </cell>
          <cell r="U228">
            <v>9</v>
          </cell>
          <cell r="V228" t="str">
            <v>Innate</v>
          </cell>
        </row>
        <row r="229">
          <cell r="S229" t="str">
            <v>Exalted Healing ●●●●●</v>
          </cell>
          <cell r="T229">
            <v>15</v>
          </cell>
          <cell r="U229">
            <v>15</v>
          </cell>
          <cell r="V229" t="str">
            <v>Innate</v>
          </cell>
        </row>
        <row r="230">
          <cell r="S230" t="str">
            <v>Extra Limbs ●●●</v>
          </cell>
          <cell r="T230">
            <v>9</v>
          </cell>
          <cell r="U230">
            <v>9</v>
          </cell>
          <cell r="V230" t="str">
            <v>Innate</v>
          </cell>
        </row>
        <row r="231">
          <cell r="S231" t="str">
            <v>Extreme Adapation ●●</v>
          </cell>
          <cell r="T231">
            <v>6</v>
          </cell>
          <cell r="U231">
            <v>6</v>
          </cell>
          <cell r="V231" t="str">
            <v>Innate</v>
          </cell>
        </row>
        <row r="232">
          <cell r="S232" t="str">
            <v>Fangs ●</v>
          </cell>
          <cell r="T232">
            <v>3</v>
          </cell>
          <cell r="U232">
            <v>3</v>
          </cell>
          <cell r="V232" t="str">
            <v>Innate</v>
          </cell>
        </row>
        <row r="233">
          <cell r="S233" t="str">
            <v>Fangs ●●●●</v>
          </cell>
          <cell r="T233">
            <v>12</v>
          </cell>
          <cell r="U233">
            <v>15</v>
          </cell>
          <cell r="V233" t="str">
            <v>Innate</v>
          </cell>
        </row>
        <row r="234">
          <cell r="S234" t="str">
            <v>Fins ●</v>
          </cell>
          <cell r="T234">
            <v>3</v>
          </cell>
          <cell r="U234">
            <v>3</v>
          </cell>
          <cell r="V234" t="str">
            <v>Innate</v>
          </cell>
        </row>
        <row r="235">
          <cell r="S235" t="str">
            <v>Fins ●●</v>
          </cell>
          <cell r="T235">
            <v>6</v>
          </cell>
          <cell r="U235">
            <v>6</v>
          </cell>
          <cell r="V235" t="str">
            <v>Innate</v>
          </cell>
        </row>
        <row r="236">
          <cell r="S236" t="str">
            <v>Fins ●●●</v>
          </cell>
          <cell r="T236">
            <v>9</v>
          </cell>
          <cell r="U236">
            <v>9</v>
          </cell>
          <cell r="V236" t="str">
            <v>Innate</v>
          </cell>
        </row>
        <row r="237">
          <cell r="S237" t="str">
            <v>Fins ●●●●</v>
          </cell>
          <cell r="T237">
            <v>12</v>
          </cell>
          <cell r="U237">
            <v>12</v>
          </cell>
          <cell r="V237" t="str">
            <v>Innate</v>
          </cell>
        </row>
        <row r="238">
          <cell r="S238" t="str">
            <v>Fins ●●●●●</v>
          </cell>
          <cell r="T238">
            <v>15</v>
          </cell>
          <cell r="U238">
            <v>15</v>
          </cell>
          <cell r="V238" t="str">
            <v>Innate</v>
          </cell>
        </row>
        <row r="239">
          <cell r="S239" t="str">
            <v>Frightening Voice ●●</v>
          </cell>
          <cell r="T239">
            <v>6</v>
          </cell>
          <cell r="U239">
            <v>6</v>
          </cell>
          <cell r="V239" t="str">
            <v>Innate</v>
          </cell>
        </row>
        <row r="240">
          <cell r="S240" t="str">
            <v>Giant ●●●●</v>
          </cell>
          <cell r="T240">
            <v>12</v>
          </cell>
          <cell r="U240">
            <v>12</v>
          </cell>
          <cell r="V240" t="str">
            <v>Purchased</v>
          </cell>
        </row>
        <row r="241">
          <cell r="S241" t="str">
            <v>Gills</v>
          </cell>
          <cell r="T241">
            <v>0</v>
          </cell>
          <cell r="U241">
            <v>0</v>
          </cell>
          <cell r="V241" t="str">
            <v>Innate</v>
          </cell>
        </row>
        <row r="242">
          <cell r="S242" t="str">
            <v>Gills ●●●</v>
          </cell>
          <cell r="T242">
            <v>9</v>
          </cell>
          <cell r="U242">
            <v>9</v>
          </cell>
          <cell r="V242" t="str">
            <v>Innate</v>
          </cell>
        </row>
        <row r="243">
          <cell r="S243" t="str">
            <v>Hypermobility ●●</v>
          </cell>
          <cell r="T243">
            <v>6</v>
          </cell>
          <cell r="U243">
            <v>6</v>
          </cell>
          <cell r="V243" t="str">
            <v>Innate</v>
          </cell>
        </row>
        <row r="244">
          <cell r="S244" t="str">
            <v>Imposing Features ●●●</v>
          </cell>
          <cell r="T244">
            <v>9</v>
          </cell>
          <cell r="U244">
            <v>9</v>
          </cell>
          <cell r="V244" t="str">
            <v>Innate</v>
          </cell>
        </row>
        <row r="245">
          <cell r="S245" t="str">
            <v>Inhuman Visage ●●●</v>
          </cell>
          <cell r="T245">
            <v>9</v>
          </cell>
          <cell r="U245">
            <v>9</v>
          </cell>
          <cell r="V245" t="str">
            <v>Innate</v>
          </cell>
        </row>
        <row r="246">
          <cell r="S246" t="str">
            <v>Ink Sacs ●●</v>
          </cell>
          <cell r="T246">
            <v>6</v>
          </cell>
          <cell r="U246">
            <v>6</v>
          </cell>
          <cell r="V246" t="str">
            <v>Innate</v>
          </cell>
        </row>
        <row r="247">
          <cell r="S247" t="str">
            <v>Long Reach ●●●</v>
          </cell>
          <cell r="T247">
            <v>9</v>
          </cell>
          <cell r="U247">
            <v>9</v>
          </cell>
          <cell r="V247" t="str">
            <v>Innate</v>
          </cell>
        </row>
        <row r="248">
          <cell r="S248" t="str">
            <v>Lure ●</v>
          </cell>
          <cell r="T248">
            <v>3</v>
          </cell>
          <cell r="U248">
            <v>3</v>
          </cell>
          <cell r="V248" t="str">
            <v>Innate</v>
          </cell>
        </row>
        <row r="249">
          <cell r="S249" t="str">
            <v>Musical Voice ●</v>
          </cell>
          <cell r="T249">
            <v>3</v>
          </cell>
          <cell r="U249">
            <v>3</v>
          </cell>
          <cell r="V249" t="str">
            <v>Innate</v>
          </cell>
        </row>
        <row r="250">
          <cell r="S250" t="str">
            <v>Natural Missile ●●</v>
          </cell>
          <cell r="T250">
            <v>6</v>
          </cell>
          <cell r="U250">
            <v>6</v>
          </cell>
          <cell r="V250" t="str">
            <v>Innate</v>
          </cell>
        </row>
        <row r="251">
          <cell r="S251" t="str">
            <v>Natural Missile ●●●</v>
          </cell>
          <cell r="T251">
            <v>9</v>
          </cell>
          <cell r="U251">
            <v>9</v>
          </cell>
          <cell r="V251" t="str">
            <v>Innate</v>
          </cell>
        </row>
        <row r="252">
          <cell r="S252" t="str">
            <v>Natural Missle ●●●●</v>
          </cell>
          <cell r="T252">
            <v>12</v>
          </cell>
          <cell r="U252">
            <v>12</v>
          </cell>
          <cell r="V252" t="str">
            <v>Innate</v>
          </cell>
        </row>
        <row r="253">
          <cell r="S253" t="str">
            <v>Natural Shield ●●</v>
          </cell>
          <cell r="T253">
            <v>6</v>
          </cell>
          <cell r="U253">
            <v>6</v>
          </cell>
          <cell r="V253" t="str">
            <v>Innate</v>
          </cell>
        </row>
        <row r="254">
          <cell r="S254" t="str">
            <v>Night Vision ●●</v>
          </cell>
          <cell r="T254">
            <v>6</v>
          </cell>
          <cell r="U254">
            <v>6</v>
          </cell>
          <cell r="V254" t="str">
            <v>Innate</v>
          </cell>
        </row>
        <row r="255">
          <cell r="S255" t="str">
            <v>Pain Tolerance ●●●●</v>
          </cell>
          <cell r="T255">
            <v>12</v>
          </cell>
          <cell r="U255">
            <v>12</v>
          </cell>
          <cell r="V255" t="str">
            <v>Purchased</v>
          </cell>
        </row>
        <row r="256">
          <cell r="S256" t="str">
            <v>Pheromones ●</v>
          </cell>
          <cell r="T256">
            <v>3</v>
          </cell>
          <cell r="U256">
            <v>3</v>
          </cell>
          <cell r="V256" t="str">
            <v>Innate</v>
          </cell>
        </row>
        <row r="257">
          <cell r="S257" t="str">
            <v>Pheromones ●●●</v>
          </cell>
          <cell r="T257">
            <v>9</v>
          </cell>
          <cell r="U257">
            <v>9</v>
          </cell>
          <cell r="V257" t="str">
            <v>Innate</v>
          </cell>
        </row>
        <row r="258">
          <cell r="S258" t="str">
            <v>Poisoned Body ●</v>
          </cell>
          <cell r="T258">
            <v>3</v>
          </cell>
          <cell r="U258">
            <v>3</v>
          </cell>
          <cell r="V258" t="str">
            <v>Innate</v>
          </cell>
        </row>
        <row r="259">
          <cell r="S259" t="str">
            <v>Poisoned Body ●●</v>
          </cell>
          <cell r="T259">
            <v>6</v>
          </cell>
          <cell r="U259">
            <v>9</v>
          </cell>
          <cell r="V259" t="str">
            <v>Innate</v>
          </cell>
        </row>
        <row r="260">
          <cell r="S260" t="str">
            <v>Poisoned Body ●●●●●</v>
          </cell>
          <cell r="T260">
            <v>15</v>
          </cell>
          <cell r="U260">
            <v>27</v>
          </cell>
          <cell r="V260" t="str">
            <v>Innate</v>
          </cell>
        </row>
        <row r="261">
          <cell r="S261" t="str">
            <v>Prehensile tongue ●●</v>
          </cell>
          <cell r="T261">
            <v>6</v>
          </cell>
          <cell r="U261">
            <v>6</v>
          </cell>
          <cell r="V261" t="str">
            <v>Innate</v>
          </cell>
        </row>
        <row r="262">
          <cell r="S262" t="str">
            <v>Quills ●●●●●</v>
          </cell>
          <cell r="T262">
            <v>15</v>
          </cell>
          <cell r="U262">
            <v>15</v>
          </cell>
          <cell r="V262" t="str">
            <v>Innate</v>
          </cell>
        </row>
        <row r="263">
          <cell r="S263" t="str">
            <v>Serpentine ●●●●</v>
          </cell>
          <cell r="T263">
            <v>12</v>
          </cell>
          <cell r="U263">
            <v>12</v>
          </cell>
          <cell r="V263" t="str">
            <v>Innate</v>
          </cell>
        </row>
        <row r="264">
          <cell r="S264" t="str">
            <v>Shell ●●</v>
          </cell>
          <cell r="T264">
            <v>6</v>
          </cell>
          <cell r="U264">
            <v>6</v>
          </cell>
          <cell r="V264" t="str">
            <v>Innate</v>
          </cell>
        </row>
        <row r="265">
          <cell r="S265" t="str">
            <v>Silent Movement ●●●</v>
          </cell>
          <cell r="T265">
            <v>9</v>
          </cell>
          <cell r="U265">
            <v>9</v>
          </cell>
          <cell r="V265" t="str">
            <v>Innate</v>
          </cell>
        </row>
        <row r="266">
          <cell r="S266" t="str">
            <v>Slippery ●●</v>
          </cell>
          <cell r="T266">
            <v>6</v>
          </cell>
          <cell r="U266">
            <v>6</v>
          </cell>
          <cell r="V266" t="str">
            <v>Innate</v>
          </cell>
        </row>
        <row r="267">
          <cell r="S267" t="str">
            <v>Smokescreen ●●</v>
          </cell>
          <cell r="T267">
            <v>6</v>
          </cell>
          <cell r="U267">
            <v>6</v>
          </cell>
          <cell r="V267" t="str">
            <v>Innate</v>
          </cell>
        </row>
        <row r="268">
          <cell r="S268" t="str">
            <v>Snaketongue ●</v>
          </cell>
          <cell r="T268">
            <v>3</v>
          </cell>
          <cell r="U268">
            <v>3</v>
          </cell>
          <cell r="V268" t="str">
            <v>Innate</v>
          </cell>
        </row>
        <row r="269">
          <cell r="S269" t="str">
            <v>Spinnerets ●●●</v>
          </cell>
          <cell r="T269">
            <v>9</v>
          </cell>
          <cell r="U269">
            <v>9</v>
          </cell>
          <cell r="V269" t="str">
            <v>Innate</v>
          </cell>
        </row>
        <row r="270">
          <cell r="S270" t="str">
            <v>Subtlety ●●</v>
          </cell>
          <cell r="T270">
            <v>6</v>
          </cell>
          <cell r="U270">
            <v>6</v>
          </cell>
          <cell r="V270" t="str">
            <v>Innate</v>
          </cell>
        </row>
        <row r="271">
          <cell r="S271" t="str">
            <v>Tail ●</v>
          </cell>
          <cell r="T271">
            <v>3</v>
          </cell>
          <cell r="U271">
            <v>3</v>
          </cell>
          <cell r="V271" t="str">
            <v>Innate</v>
          </cell>
        </row>
        <row r="272">
          <cell r="S272" t="str">
            <v>Tail ●●</v>
          </cell>
          <cell r="T272">
            <v>6</v>
          </cell>
          <cell r="U272">
            <v>9</v>
          </cell>
          <cell r="V272" t="str">
            <v>Innate</v>
          </cell>
        </row>
        <row r="273">
          <cell r="S273" t="str">
            <v>Thermal Vision ●</v>
          </cell>
          <cell r="T273">
            <v>3</v>
          </cell>
          <cell r="U273">
            <v>3</v>
          </cell>
          <cell r="V273" t="str">
            <v>Innate</v>
          </cell>
        </row>
        <row r="274">
          <cell r="S274" t="str">
            <v>Toxin Sacs ●●</v>
          </cell>
          <cell r="T274">
            <v>6</v>
          </cell>
          <cell r="U274">
            <v>6</v>
          </cell>
          <cell r="V274" t="str">
            <v>Innate</v>
          </cell>
        </row>
        <row r="275">
          <cell r="S275" t="str">
            <v>Trunk ●●</v>
          </cell>
          <cell r="T275">
            <v>6</v>
          </cell>
          <cell r="U275">
            <v>6</v>
          </cell>
          <cell r="V275" t="str">
            <v>Innate</v>
          </cell>
        </row>
        <row r="276">
          <cell r="S276" t="str">
            <v>Unusual Hide ●</v>
          </cell>
          <cell r="T276">
            <v>3</v>
          </cell>
          <cell r="U276">
            <v>3</v>
          </cell>
          <cell r="V276" t="str">
            <v>Innate</v>
          </cell>
        </row>
        <row r="277">
          <cell r="S277" t="str">
            <v>Unusual Hide ●●</v>
          </cell>
          <cell r="T277">
            <v>6</v>
          </cell>
          <cell r="U277">
            <v>9</v>
          </cell>
          <cell r="V277" t="str">
            <v>Innate</v>
          </cell>
        </row>
        <row r="278">
          <cell r="S278" t="str">
            <v>Unusual Hide ●●●</v>
          </cell>
          <cell r="T278">
            <v>9</v>
          </cell>
          <cell r="U278">
            <v>18</v>
          </cell>
          <cell r="V278" t="str">
            <v>Innate</v>
          </cell>
        </row>
        <row r="279">
          <cell r="S279" t="str">
            <v>Unusual Hide ●●●●</v>
          </cell>
          <cell r="T279">
            <v>12</v>
          </cell>
          <cell r="U279">
            <v>30</v>
          </cell>
          <cell r="V279" t="str">
            <v>Innate</v>
          </cell>
        </row>
        <row r="280">
          <cell r="S280" t="str">
            <v>Unusual Hide ●●●●●</v>
          </cell>
          <cell r="T280">
            <v>15</v>
          </cell>
          <cell r="U280">
            <v>45</v>
          </cell>
          <cell r="V280" t="str">
            <v>Innate</v>
          </cell>
        </row>
        <row r="281">
          <cell r="S281" t="str">
            <v>Venomous ●●●</v>
          </cell>
          <cell r="T281">
            <v>9</v>
          </cell>
          <cell r="U281">
            <v>9</v>
          </cell>
          <cell r="V281" t="str">
            <v>Innate</v>
          </cell>
        </row>
        <row r="282">
          <cell r="S282" t="str">
            <v>Venomous ●●●●</v>
          </cell>
          <cell r="T282">
            <v>12</v>
          </cell>
          <cell r="U282">
            <v>21</v>
          </cell>
          <cell r="V282" t="str">
            <v>Innate</v>
          </cell>
        </row>
        <row r="283">
          <cell r="S283" t="str">
            <v>Vibration Sense ●</v>
          </cell>
          <cell r="T283">
            <v>3</v>
          </cell>
          <cell r="U283">
            <v>3</v>
          </cell>
          <cell r="V283" t="str">
            <v>Innate</v>
          </cell>
        </row>
        <row r="284">
          <cell r="S284" t="str">
            <v>Wall Walking ●●●●</v>
          </cell>
          <cell r="T284">
            <v>12</v>
          </cell>
          <cell r="U284">
            <v>12</v>
          </cell>
          <cell r="V284" t="str">
            <v>Innate</v>
          </cell>
        </row>
        <row r="285">
          <cell r="S285" t="str">
            <v>Wings ●●●</v>
          </cell>
          <cell r="T285">
            <v>9</v>
          </cell>
          <cell r="U285">
            <v>9</v>
          </cell>
          <cell r="V285" t="str">
            <v>Innate</v>
          </cell>
        </row>
        <row r="286">
          <cell r="S286" t="str">
            <v>Wings ●●●●●</v>
          </cell>
          <cell r="T286">
            <v>15</v>
          </cell>
          <cell r="U286">
            <v>24</v>
          </cell>
          <cell r="V286" t="str">
            <v>Innate</v>
          </cell>
        </row>
        <row r="303">
          <cell r="S303" t="str">
            <v>Scar-Strengthened Will ●●●</v>
          </cell>
          <cell r="T303">
            <v>9</v>
          </cell>
          <cell r="V303" t="str">
            <v>Purchased</v>
          </cell>
        </row>
        <row r="304">
          <cell r="S304" t="str">
            <v>Sage of Three Circles ●●●●</v>
          </cell>
          <cell r="T304">
            <v>12</v>
          </cell>
          <cell r="V304" t="str">
            <v>Purchased</v>
          </cell>
        </row>
        <row r="305">
          <cell r="S305" t="str">
            <v>Cryptic Insights ●●</v>
          </cell>
          <cell r="T305">
            <v>6</v>
          </cell>
          <cell r="V305" t="str">
            <v>Purchased</v>
          </cell>
        </row>
        <row r="306">
          <cell r="S306" t="str">
            <v>Greenfriend ●</v>
          </cell>
          <cell r="T306">
            <v>3</v>
          </cell>
          <cell r="V306" t="str">
            <v>Purchased</v>
          </cell>
        </row>
        <row r="307">
          <cell r="S307" t="str">
            <v>Ever-Blossoming Mastery ●●</v>
          </cell>
          <cell r="T307">
            <v>6</v>
          </cell>
          <cell r="V307" t="str">
            <v>Purchased</v>
          </cell>
        </row>
        <row r="308">
          <cell r="S308" t="str">
            <v>Esoteric Botany ●●●</v>
          </cell>
          <cell r="T308">
            <v>9</v>
          </cell>
          <cell r="V308" t="str">
            <v>Purchased</v>
          </cell>
        </row>
      </sheetData>
      <sheetData sheetId="20">
        <row r="3">
          <cell r="B3" t="str">
            <v>Solar</v>
          </cell>
        </row>
        <row r="4">
          <cell r="B4">
            <v>0</v>
          </cell>
        </row>
        <row r="27">
          <cell r="K27" t="str">
            <v>Lunar</v>
          </cell>
          <cell r="L27" t="str">
            <v>Homebrew Lunar</v>
          </cell>
          <cell r="M27" t="str">
            <v/>
          </cell>
        </row>
        <row r="28">
          <cell r="K28" t="str">
            <v xml:space="preserve"> </v>
          </cell>
          <cell r="L28" t="str">
            <v xml:space="preserve"> </v>
          </cell>
        </row>
        <row r="29">
          <cell r="K29" t="str">
            <v>Cas</v>
          </cell>
          <cell r="L29" t="str">
            <v>Cas</v>
          </cell>
          <cell r="M29" t="str">
            <v>Cas</v>
          </cell>
        </row>
        <row r="30">
          <cell r="K30" t="str">
            <v>Fav</v>
          </cell>
          <cell r="L30" t="str">
            <v>Fav</v>
          </cell>
          <cell r="M30" t="str">
            <v>Fav</v>
          </cell>
        </row>
        <row r="33">
          <cell r="K33" t="b">
            <v>0</v>
          </cell>
        </row>
        <row r="36">
          <cell r="J36" t="str">
            <v>Cas</v>
          </cell>
          <cell r="K36" t="str">
            <v/>
          </cell>
        </row>
        <row r="37">
          <cell r="J37" t="str">
            <v>Fav</v>
          </cell>
        </row>
        <row r="38">
          <cell r="J38" t="str">
            <v>Sup</v>
          </cell>
        </row>
        <row r="46">
          <cell r="O46">
            <v>0</v>
          </cell>
        </row>
        <row r="47">
          <cell r="N47" t="str">
            <v>Solar</v>
          </cell>
          <cell r="O47" t="str">
            <v>Cas</v>
          </cell>
          <cell r="P47" t="str">
            <v>Fav</v>
          </cell>
          <cell r="Q47" t="str">
            <v>Sup</v>
          </cell>
          <cell r="R47" t="str">
            <v>Sup</v>
          </cell>
        </row>
        <row r="48">
          <cell r="A48" t="str">
            <v>Archery</v>
          </cell>
          <cell r="D48">
            <v>0</v>
          </cell>
          <cell r="H48" t="b">
            <v>0</v>
          </cell>
          <cell r="N48" t="str">
            <v>Dragonblooded</v>
          </cell>
          <cell r="O48" t="str">
            <v>Asp</v>
          </cell>
          <cell r="P48" t="str">
            <v>Fav</v>
          </cell>
          <cell r="R48" t="str">
            <v>Apc</v>
          </cell>
        </row>
        <row r="49">
          <cell r="A49" t="str">
            <v>Athletics</v>
          </cell>
          <cell r="D49">
            <v>0</v>
          </cell>
          <cell r="H49" t="b">
            <v>0</v>
          </cell>
          <cell r="N49" t="str">
            <v>Lunar</v>
          </cell>
          <cell r="O49" t="str">
            <v>Fav</v>
          </cell>
          <cell r="R49" t="str">
            <v>Cht</v>
          </cell>
        </row>
        <row r="50">
          <cell r="A50" t="str">
            <v>Awareness</v>
          </cell>
          <cell r="D50">
            <v>0</v>
          </cell>
          <cell r="H50" t="b">
            <v>0</v>
          </cell>
          <cell r="N50" t="str">
            <v>Sidereal</v>
          </cell>
          <cell r="O50" t="str">
            <v>Cas</v>
          </cell>
          <cell r="P50" t="str">
            <v>Fav</v>
          </cell>
        </row>
        <row r="51">
          <cell r="A51" t="str">
            <v>Brawl</v>
          </cell>
          <cell r="D51">
            <v>0</v>
          </cell>
          <cell r="H51" t="b">
            <v>0</v>
          </cell>
          <cell r="N51" t="str">
            <v>Abyssal</v>
          </cell>
          <cell r="O51" t="str">
            <v>Cas</v>
          </cell>
          <cell r="P51" t="str">
            <v>Fav</v>
          </cell>
          <cell r="Q51" t="str">
            <v>Apc</v>
          </cell>
        </row>
        <row r="52">
          <cell r="A52" t="str">
            <v>Bureaucr.</v>
          </cell>
          <cell r="D52">
            <v>0</v>
          </cell>
          <cell r="H52" t="b">
            <v>0</v>
          </cell>
          <cell r="N52" t="str">
            <v>Celest. Exigent</v>
          </cell>
          <cell r="O52" t="str">
            <v/>
          </cell>
        </row>
        <row r="53">
          <cell r="A53" t="str">
            <v>Dodge</v>
          </cell>
          <cell r="D53">
            <v>0</v>
          </cell>
          <cell r="H53" t="b">
            <v>0</v>
          </cell>
          <cell r="N53" t="str">
            <v>Terr. Exigent</v>
          </cell>
          <cell r="O53" t="str">
            <v/>
          </cell>
        </row>
        <row r="54">
          <cell r="A54" t="str">
            <v>Integrity</v>
          </cell>
          <cell r="D54">
            <v>0</v>
          </cell>
          <cell r="H54" t="b">
            <v>0</v>
          </cell>
          <cell r="N54" t="str">
            <v>Mortal</v>
          </cell>
          <cell r="O54" t="str">
            <v>Fav</v>
          </cell>
        </row>
        <row r="55">
          <cell r="A55" t="str">
            <v>Investig.</v>
          </cell>
          <cell r="D55">
            <v>0</v>
          </cell>
          <cell r="H55" t="b">
            <v>0</v>
          </cell>
          <cell r="N55" t="str">
            <v>Spirit</v>
          </cell>
        </row>
        <row r="56">
          <cell r="A56" t="str">
            <v>Larceny</v>
          </cell>
          <cell r="D56">
            <v>0</v>
          </cell>
          <cell r="H56" t="b">
            <v>0</v>
          </cell>
          <cell r="N56" t="str">
            <v>Animal</v>
          </cell>
        </row>
        <row r="57">
          <cell r="A57" t="str">
            <v>Linguistics</v>
          </cell>
          <cell r="D57">
            <v>0</v>
          </cell>
          <cell r="H57" t="b">
            <v>0</v>
          </cell>
          <cell r="N57" t="str">
            <v>Homebrew Liminal</v>
          </cell>
          <cell r="O57" t="str">
            <v>Asp</v>
          </cell>
          <cell r="P57" t="str">
            <v>Fav</v>
          </cell>
        </row>
        <row r="58">
          <cell r="A58" t="str">
            <v>Lore</v>
          </cell>
          <cell r="D58">
            <v>0</v>
          </cell>
          <cell r="H58" t="b">
            <v>0</v>
          </cell>
          <cell r="N58" t="str">
            <v>Homebrew Dragonblooded</v>
          </cell>
          <cell r="O58" t="str">
            <v>Asp</v>
          </cell>
          <cell r="P58" t="str">
            <v>Fav</v>
          </cell>
          <cell r="Q58" t="str">
            <v>F/A</v>
          </cell>
        </row>
        <row r="59">
          <cell r="A59" t="str">
            <v>Medicine</v>
          </cell>
          <cell r="D59">
            <v>0</v>
          </cell>
          <cell r="H59" t="b">
            <v>0</v>
          </cell>
          <cell r="N59" t="str">
            <v>Homebrew Lunar</v>
          </cell>
          <cell r="O59" t="str">
            <v>Fav</v>
          </cell>
        </row>
        <row r="60">
          <cell r="A60" t="str">
            <v>Melee</v>
          </cell>
          <cell r="D60">
            <v>0</v>
          </cell>
          <cell r="H60" t="b">
            <v>0</v>
          </cell>
          <cell r="N60" t="str">
            <v>Homebrew Sidereal</v>
          </cell>
          <cell r="O60" t="str">
            <v>Cas</v>
          </cell>
          <cell r="P60" t="str">
            <v>Fav</v>
          </cell>
        </row>
        <row r="61">
          <cell r="A61" t="str">
            <v>Occult</v>
          </cell>
          <cell r="D61">
            <v>0</v>
          </cell>
          <cell r="H61" t="b">
            <v>0</v>
          </cell>
          <cell r="N61" t="str">
            <v>Homebrew Abyssal</v>
          </cell>
          <cell r="O61" t="str">
            <v>Cas</v>
          </cell>
          <cell r="P61" t="str">
            <v>Fav</v>
          </cell>
          <cell r="Q61" t="str">
            <v>Cht</v>
          </cell>
        </row>
        <row r="62">
          <cell r="A62" t="str">
            <v>Perform.</v>
          </cell>
          <cell r="D62">
            <v>0</v>
          </cell>
          <cell r="H62" t="b">
            <v>0</v>
          </cell>
          <cell r="N62">
            <v>0</v>
          </cell>
        </row>
        <row r="63">
          <cell r="A63" t="str">
            <v>Presence</v>
          </cell>
          <cell r="D63">
            <v>0</v>
          </cell>
          <cell r="H63" t="b">
            <v>0</v>
          </cell>
        </row>
        <row r="64">
          <cell r="A64" t="str">
            <v>Resistan.</v>
          </cell>
          <cell r="D64">
            <v>0</v>
          </cell>
          <cell r="H64" t="b">
            <v>0</v>
          </cell>
        </row>
        <row r="65">
          <cell r="A65" t="str">
            <v>Ride</v>
          </cell>
          <cell r="D65">
            <v>0</v>
          </cell>
          <cell r="H65" t="b">
            <v>0</v>
          </cell>
        </row>
        <row r="66">
          <cell r="A66" t="str">
            <v>Sail</v>
          </cell>
          <cell r="D66">
            <v>0</v>
          </cell>
          <cell r="H66" t="b">
            <v>0</v>
          </cell>
        </row>
        <row r="67">
          <cell r="A67" t="str">
            <v>Socialize</v>
          </cell>
          <cell r="D67">
            <v>0</v>
          </cell>
          <cell r="H67" t="b">
            <v>0</v>
          </cell>
        </row>
        <row r="68">
          <cell r="A68" t="str">
            <v>Stealth</v>
          </cell>
          <cell r="D68">
            <v>0</v>
          </cell>
          <cell r="H68" t="b">
            <v>0</v>
          </cell>
        </row>
        <row r="69">
          <cell r="A69" t="str">
            <v>Survival</v>
          </cell>
          <cell r="D69">
            <v>0</v>
          </cell>
          <cell r="H69" t="b">
            <v>0</v>
          </cell>
        </row>
        <row r="70">
          <cell r="A70" t="str">
            <v>Thrown</v>
          </cell>
          <cell r="D70">
            <v>0</v>
          </cell>
          <cell r="H70" t="b">
            <v>0</v>
          </cell>
        </row>
        <row r="71">
          <cell r="A71" t="str">
            <v>War</v>
          </cell>
          <cell r="D71">
            <v>0</v>
          </cell>
          <cell r="H71" t="b">
            <v>0</v>
          </cell>
        </row>
        <row r="72">
          <cell r="A72" t="str">
            <v>Craft</v>
          </cell>
          <cell r="D72">
            <v>0</v>
          </cell>
          <cell r="H72" t="b">
            <v>0</v>
          </cell>
        </row>
        <row r="73">
          <cell r="A73" t="str">
            <v>Craft --</v>
          </cell>
          <cell r="D73">
            <v>0</v>
          </cell>
        </row>
        <row r="74">
          <cell r="A74" t="str">
            <v>Craft --</v>
          </cell>
          <cell r="D74">
            <v>0</v>
          </cell>
        </row>
        <row r="75">
          <cell r="A75" t="str">
            <v>Craft --</v>
          </cell>
          <cell r="D75">
            <v>0</v>
          </cell>
        </row>
        <row r="76">
          <cell r="A76" t="str">
            <v>Craft --</v>
          </cell>
          <cell r="D76">
            <v>0</v>
          </cell>
        </row>
        <row r="77">
          <cell r="A77" t="str">
            <v>Craft --</v>
          </cell>
          <cell r="D77">
            <v>0</v>
          </cell>
        </row>
        <row r="78">
          <cell r="A78" t="str">
            <v>Craft --</v>
          </cell>
          <cell r="D78">
            <v>0</v>
          </cell>
        </row>
        <row r="79">
          <cell r="A79" t="str">
            <v>Craft --</v>
          </cell>
          <cell r="D79">
            <v>0</v>
          </cell>
        </row>
        <row r="80">
          <cell r="A80">
            <v>0</v>
          </cell>
          <cell r="D80">
            <v>0</v>
          </cell>
          <cell r="H80" t="b">
            <v>0</v>
          </cell>
        </row>
        <row r="81">
          <cell r="A81">
            <v>0</v>
          </cell>
          <cell r="D81">
            <v>0</v>
          </cell>
        </row>
        <row r="82">
          <cell r="A82">
            <v>0</v>
          </cell>
          <cell r="D82">
            <v>0</v>
          </cell>
        </row>
        <row r="83">
          <cell r="A83">
            <v>0</v>
          </cell>
          <cell r="D83">
            <v>0</v>
          </cell>
        </row>
        <row r="84">
          <cell r="A84">
            <v>0</v>
          </cell>
          <cell r="D84">
            <v>0</v>
          </cell>
        </row>
        <row r="85">
          <cell r="A85" t="str">
            <v>Strength</v>
          </cell>
          <cell r="D85">
            <v>1</v>
          </cell>
        </row>
        <row r="86">
          <cell r="A86" t="str">
            <v>Dexterity</v>
          </cell>
          <cell r="D86">
            <v>1</v>
          </cell>
        </row>
        <row r="87">
          <cell r="A87" t="str">
            <v>Stamina</v>
          </cell>
          <cell r="D87">
            <v>1</v>
          </cell>
        </row>
        <row r="88">
          <cell r="A88" t="str">
            <v>Charisma</v>
          </cell>
          <cell r="D88">
            <v>1</v>
          </cell>
        </row>
        <row r="89">
          <cell r="A89" t="str">
            <v>Manipulation</v>
          </cell>
          <cell r="D89">
            <v>1</v>
          </cell>
        </row>
        <row r="90">
          <cell r="A90" t="str">
            <v>Appearance</v>
          </cell>
          <cell r="D90">
            <v>1</v>
          </cell>
        </row>
        <row r="91">
          <cell r="A91" t="str">
            <v>Perception</v>
          </cell>
          <cell r="D91">
            <v>1</v>
          </cell>
        </row>
        <row r="92">
          <cell r="A92" t="str">
            <v>Intelligence</v>
          </cell>
          <cell r="D92">
            <v>1</v>
          </cell>
        </row>
        <row r="93">
          <cell r="A93" t="str">
            <v>Wits</v>
          </cell>
          <cell r="D93">
            <v>1</v>
          </cell>
        </row>
        <row r="94">
          <cell r="A94" t="str">
            <v>Journeys</v>
          </cell>
          <cell r="D94">
            <v>0</v>
          </cell>
        </row>
        <row r="95">
          <cell r="A95" t="str">
            <v>Serenities</v>
          </cell>
          <cell r="D95">
            <v>0</v>
          </cell>
        </row>
        <row r="96">
          <cell r="A96" t="str">
            <v>Battles</v>
          </cell>
          <cell r="D96">
            <v>0</v>
          </cell>
        </row>
        <row r="97">
          <cell r="A97" t="str">
            <v>Secrets</v>
          </cell>
          <cell r="D97">
            <v>0</v>
          </cell>
        </row>
        <row r="98">
          <cell r="A98" t="str">
            <v>Endings</v>
          </cell>
          <cell r="D98">
            <v>0</v>
          </cell>
        </row>
        <row r="105">
          <cell r="B105">
            <v>0</v>
          </cell>
        </row>
        <row r="106">
          <cell r="B106">
            <v>0</v>
          </cell>
        </row>
        <row r="107">
          <cell r="B107">
            <v>0</v>
          </cell>
        </row>
        <row r="108">
          <cell r="B108">
            <v>0</v>
          </cell>
        </row>
        <row r="109">
          <cell r="B109">
            <v>0</v>
          </cell>
        </row>
        <row r="110">
          <cell r="B110">
            <v>0</v>
          </cell>
        </row>
        <row r="111">
          <cell r="B111">
            <v>0</v>
          </cell>
        </row>
        <row r="112">
          <cell r="B112">
            <v>0</v>
          </cell>
        </row>
        <row r="113">
          <cell r="B113">
            <v>0</v>
          </cell>
        </row>
        <row r="114">
          <cell r="B114">
            <v>0</v>
          </cell>
        </row>
        <row r="115">
          <cell r="B115">
            <v>0</v>
          </cell>
        </row>
        <row r="116">
          <cell r="B116">
            <v>0</v>
          </cell>
        </row>
        <row r="117">
          <cell r="B117">
            <v>0</v>
          </cell>
        </row>
        <row r="118">
          <cell r="B118">
            <v>0</v>
          </cell>
        </row>
        <row r="119">
          <cell r="B119">
            <v>0</v>
          </cell>
          <cell r="H119" t="b">
            <v>0</v>
          </cell>
        </row>
        <row r="120">
          <cell r="B120">
            <v>0</v>
          </cell>
        </row>
        <row r="121">
          <cell r="B121">
            <v>0</v>
          </cell>
        </row>
        <row r="122">
          <cell r="B122">
            <v>0</v>
          </cell>
        </row>
        <row r="123">
          <cell r="B123">
            <v>0</v>
          </cell>
        </row>
        <row r="124">
          <cell r="B124">
            <v>0</v>
          </cell>
        </row>
        <row r="125">
          <cell r="B125">
            <v>0</v>
          </cell>
        </row>
        <row r="126">
          <cell r="B126">
            <v>0</v>
          </cell>
        </row>
        <row r="127">
          <cell r="B127">
            <v>0</v>
          </cell>
        </row>
        <row r="128">
          <cell r="B128">
            <v>0</v>
          </cell>
        </row>
        <row r="129">
          <cell r="B129">
            <v>0</v>
          </cell>
        </row>
        <row r="153">
          <cell r="B153">
            <v>1</v>
          </cell>
        </row>
        <row r="158">
          <cell r="A158" t="str">
            <v>Solar</v>
          </cell>
          <cell r="B158">
            <v>13</v>
          </cell>
          <cell r="C158">
            <v>33</v>
          </cell>
        </row>
        <row r="159">
          <cell r="A159" t="str">
            <v>Dragonblooded</v>
          </cell>
          <cell r="B159">
            <v>12</v>
          </cell>
          <cell r="C159">
            <v>27</v>
          </cell>
        </row>
        <row r="160">
          <cell r="A160" t="str">
            <v>Lunar</v>
          </cell>
          <cell r="B160">
            <v>16</v>
          </cell>
          <cell r="C160">
            <v>38</v>
          </cell>
        </row>
        <row r="161">
          <cell r="A161" t="str">
            <v>Sidereal</v>
          </cell>
          <cell r="B161">
            <v>11</v>
          </cell>
          <cell r="C161">
            <v>31</v>
          </cell>
        </row>
        <row r="162">
          <cell r="A162" t="str">
            <v>Abyssal</v>
          </cell>
          <cell r="B162">
            <v>13</v>
          </cell>
          <cell r="C162">
            <v>33</v>
          </cell>
        </row>
        <row r="163">
          <cell r="A163" t="str">
            <v>Celest. Exigent</v>
          </cell>
          <cell r="B163">
            <v>12</v>
          </cell>
          <cell r="C163">
            <v>27</v>
          </cell>
        </row>
        <row r="164">
          <cell r="A164" t="str">
            <v>Terr. Exigent</v>
          </cell>
          <cell r="B164">
            <v>13</v>
          </cell>
          <cell r="C164">
            <v>33</v>
          </cell>
        </row>
        <row r="165">
          <cell r="A165" t="str">
            <v>Mortal</v>
          </cell>
        </row>
        <row r="166">
          <cell r="A166" t="str">
            <v>Spirit</v>
          </cell>
        </row>
        <row r="167">
          <cell r="A167" t="str">
            <v>Animal</v>
          </cell>
        </row>
        <row r="168">
          <cell r="A168" t="str">
            <v>Homebrew Liminal</v>
          </cell>
          <cell r="B168">
            <v>13</v>
          </cell>
          <cell r="C168">
            <v>27</v>
          </cell>
        </row>
        <row r="169">
          <cell r="A169" t="str">
            <v>Homebrew Dragonblooded</v>
          </cell>
          <cell r="B169">
            <v>12</v>
          </cell>
          <cell r="C169">
            <v>27</v>
          </cell>
        </row>
        <row r="170">
          <cell r="A170" t="str">
            <v>Homebrew Lunar</v>
          </cell>
        </row>
        <row r="171">
          <cell r="A171" t="str">
            <v>Homebrew Sidereal</v>
          </cell>
          <cell r="B171">
            <v>11</v>
          </cell>
          <cell r="C171">
            <v>31</v>
          </cell>
        </row>
        <row r="172">
          <cell r="A172" t="str">
            <v>Homebrew Abyssal</v>
          </cell>
          <cell r="B172">
            <v>13</v>
          </cell>
          <cell r="C172">
            <v>33</v>
          </cell>
        </row>
        <row r="193">
          <cell r="E193">
            <v>1</v>
          </cell>
          <cell r="F193">
            <v>2</v>
          </cell>
          <cell r="G193">
            <v>3</v>
          </cell>
          <cell r="H193">
            <v>4</v>
          </cell>
          <cell r="I193">
            <v>5</v>
          </cell>
        </row>
        <row r="194">
          <cell r="C194" t="str">
            <v>Solar</v>
          </cell>
          <cell r="D194">
            <v>0</v>
          </cell>
          <cell r="E194">
            <v>0</v>
          </cell>
          <cell r="F194">
            <v>0</v>
          </cell>
          <cell r="G194">
            <v>0</v>
          </cell>
          <cell r="H194">
            <v>0</v>
          </cell>
          <cell r="I194">
            <v>1</v>
          </cell>
        </row>
        <row r="195">
          <cell r="C195" t="str">
            <v>Solar</v>
          </cell>
          <cell r="D195">
            <v>-1</v>
          </cell>
          <cell r="E195">
            <v>1</v>
          </cell>
          <cell r="F195">
            <v>1</v>
          </cell>
          <cell r="G195">
            <v>1</v>
          </cell>
          <cell r="H195">
            <v>1</v>
          </cell>
          <cell r="I195">
            <v>1</v>
          </cell>
        </row>
        <row r="196">
          <cell r="C196" t="str">
            <v>Solar</v>
          </cell>
          <cell r="D196">
            <v>-2</v>
          </cell>
          <cell r="E196">
            <v>1</v>
          </cell>
          <cell r="F196">
            <v>1</v>
          </cell>
          <cell r="G196">
            <v>2</v>
          </cell>
          <cell r="H196">
            <v>2</v>
          </cell>
          <cell r="I196">
            <v>1</v>
          </cell>
        </row>
        <row r="197">
          <cell r="C197" t="str">
            <v>Solar</v>
          </cell>
          <cell r="D197">
            <v>-4</v>
          </cell>
          <cell r="E197">
            <v>0</v>
          </cell>
          <cell r="F197">
            <v>0</v>
          </cell>
          <cell r="G197">
            <v>0</v>
          </cell>
          <cell r="H197">
            <v>0</v>
          </cell>
          <cell r="I197">
            <v>0</v>
          </cell>
        </row>
        <row r="198">
          <cell r="C198" t="str">
            <v>Solar</v>
          </cell>
          <cell r="D198" t="str">
            <v>Incap</v>
          </cell>
          <cell r="E198">
            <v>0</v>
          </cell>
          <cell r="F198">
            <v>0</v>
          </cell>
          <cell r="G198">
            <v>0</v>
          </cell>
          <cell r="H198">
            <v>0</v>
          </cell>
          <cell r="I198">
            <v>0</v>
          </cell>
        </row>
        <row r="199">
          <cell r="C199" t="str">
            <v>Homebrew Dragonblooded</v>
          </cell>
          <cell r="D199">
            <v>0</v>
          </cell>
          <cell r="E199">
            <v>0</v>
          </cell>
          <cell r="F199">
            <v>0</v>
          </cell>
          <cell r="G199">
            <v>0</v>
          </cell>
          <cell r="H199">
            <v>0</v>
          </cell>
          <cell r="I199">
            <v>1</v>
          </cell>
        </row>
        <row r="200">
          <cell r="C200" t="str">
            <v>Homebrew Dragonblooded</v>
          </cell>
          <cell r="D200">
            <v>-1</v>
          </cell>
          <cell r="E200">
            <v>0</v>
          </cell>
          <cell r="F200">
            <v>0</v>
          </cell>
          <cell r="G200">
            <v>1</v>
          </cell>
          <cell r="H200">
            <v>1</v>
          </cell>
          <cell r="I200">
            <v>0</v>
          </cell>
        </row>
        <row r="201">
          <cell r="C201" t="str">
            <v>Homebrew Dragonblooded</v>
          </cell>
          <cell r="D201">
            <v>-2</v>
          </cell>
          <cell r="E201">
            <v>2</v>
          </cell>
          <cell r="F201">
            <v>2</v>
          </cell>
          <cell r="G201">
            <v>1</v>
          </cell>
          <cell r="H201">
            <v>1</v>
          </cell>
          <cell r="I201">
            <v>1</v>
          </cell>
        </row>
        <row r="202">
          <cell r="C202" t="str">
            <v>Homebrew Dragonblooded</v>
          </cell>
          <cell r="D202">
            <v>-4</v>
          </cell>
          <cell r="E202">
            <v>0</v>
          </cell>
          <cell r="F202">
            <v>0</v>
          </cell>
          <cell r="G202">
            <v>0</v>
          </cell>
          <cell r="H202">
            <v>0</v>
          </cell>
          <cell r="I202">
            <v>0</v>
          </cell>
          <cell r="O202" t="str">
            <v>Lunar</v>
          </cell>
          <cell r="P202">
            <v>1</v>
          </cell>
        </row>
        <row r="203">
          <cell r="C203" t="str">
            <v>Homebrew Dragonblooded</v>
          </cell>
          <cell r="D203" t="str">
            <v>Incap</v>
          </cell>
          <cell r="E203">
            <v>0</v>
          </cell>
          <cell r="F203">
            <v>0</v>
          </cell>
          <cell r="G203">
            <v>0</v>
          </cell>
          <cell r="H203">
            <v>0</v>
          </cell>
          <cell r="I203">
            <v>0</v>
          </cell>
          <cell r="O203" t="str">
            <v>Homebrew Lunar</v>
          </cell>
          <cell r="P203">
            <v>1</v>
          </cell>
        </row>
        <row r="204">
          <cell r="C204" t="str">
            <v>Homebrew Sidereal</v>
          </cell>
          <cell r="D204">
            <v>0</v>
          </cell>
          <cell r="E204">
            <v>0</v>
          </cell>
          <cell r="F204">
            <v>0</v>
          </cell>
          <cell r="G204">
            <v>1</v>
          </cell>
          <cell r="H204">
            <v>1</v>
          </cell>
          <cell r="I204">
            <v>1</v>
          </cell>
          <cell r="O204" t="str">
            <v>Terr. Exigent</v>
          </cell>
          <cell r="P204">
            <v>0</v>
          </cell>
        </row>
        <row r="205">
          <cell r="C205" t="str">
            <v>Homebrew Sidereal</v>
          </cell>
          <cell r="D205">
            <v>-1</v>
          </cell>
          <cell r="E205">
            <v>1</v>
          </cell>
          <cell r="F205">
            <v>1</v>
          </cell>
          <cell r="G205">
            <v>0</v>
          </cell>
          <cell r="H205">
            <v>0</v>
          </cell>
          <cell r="I205">
            <v>0</v>
          </cell>
          <cell r="O205" t="str">
            <v>Celest. Exigent</v>
          </cell>
          <cell r="P205">
            <v>0</v>
          </cell>
        </row>
        <row r="206">
          <cell r="C206" t="str">
            <v>Homebrew Sidereal</v>
          </cell>
          <cell r="D206">
            <v>-2</v>
          </cell>
          <cell r="E206">
            <v>0</v>
          </cell>
          <cell r="F206">
            <v>0</v>
          </cell>
          <cell r="G206">
            <v>0</v>
          </cell>
          <cell r="H206">
            <v>0</v>
          </cell>
          <cell r="I206">
            <v>1</v>
          </cell>
        </row>
        <row r="207">
          <cell r="C207" t="str">
            <v>Homebrew Sidereal</v>
          </cell>
          <cell r="D207">
            <v>-4</v>
          </cell>
          <cell r="E207">
            <v>0</v>
          </cell>
          <cell r="F207">
            <v>0</v>
          </cell>
          <cell r="G207">
            <v>0</v>
          </cell>
          <cell r="H207">
            <v>0</v>
          </cell>
          <cell r="I207">
            <v>0</v>
          </cell>
        </row>
        <row r="208">
          <cell r="C208" t="str">
            <v>Homebrew Sidereal</v>
          </cell>
          <cell r="D208" t="str">
            <v>Incap</v>
          </cell>
          <cell r="E208">
            <v>0</v>
          </cell>
          <cell r="F208">
            <v>0</v>
          </cell>
          <cell r="G208">
            <v>0</v>
          </cell>
          <cell r="H208">
            <v>0</v>
          </cell>
          <cell r="I208">
            <v>0</v>
          </cell>
        </row>
        <row r="209">
          <cell r="C209" t="str">
            <v>Dragonblooded</v>
          </cell>
          <cell r="D209">
            <v>0</v>
          </cell>
          <cell r="E209">
            <v>0</v>
          </cell>
          <cell r="F209">
            <v>0</v>
          </cell>
          <cell r="G209">
            <v>0</v>
          </cell>
          <cell r="H209">
            <v>0</v>
          </cell>
          <cell r="I209">
            <v>0</v>
          </cell>
        </row>
        <row r="210">
          <cell r="C210" t="str">
            <v>Dragonblooded</v>
          </cell>
          <cell r="D210">
            <v>-1</v>
          </cell>
          <cell r="E210">
            <v>0</v>
          </cell>
          <cell r="F210">
            <v>0</v>
          </cell>
          <cell r="G210">
            <v>1</v>
          </cell>
          <cell r="H210">
            <v>1</v>
          </cell>
          <cell r="I210">
            <v>1</v>
          </cell>
        </row>
        <row r="211">
          <cell r="C211" t="str">
            <v>Dragonblooded</v>
          </cell>
          <cell r="D211">
            <v>-2</v>
          </cell>
          <cell r="E211">
            <v>2</v>
          </cell>
          <cell r="F211">
            <v>2</v>
          </cell>
          <cell r="G211">
            <v>1</v>
          </cell>
          <cell r="H211">
            <v>1</v>
          </cell>
          <cell r="I211">
            <v>2</v>
          </cell>
        </row>
        <row r="212">
          <cell r="C212" t="str">
            <v>Dragonblooded</v>
          </cell>
          <cell r="D212">
            <v>-4</v>
          </cell>
          <cell r="E212">
            <v>0</v>
          </cell>
          <cell r="F212">
            <v>0</v>
          </cell>
          <cell r="G212">
            <v>0</v>
          </cell>
          <cell r="H212">
            <v>0</v>
          </cell>
          <cell r="I212">
            <v>0</v>
          </cell>
        </row>
        <row r="213">
          <cell r="C213" t="str">
            <v>Dragonblooded</v>
          </cell>
          <cell r="D213" t="str">
            <v>Incap</v>
          </cell>
          <cell r="E213">
            <v>0</v>
          </cell>
          <cell r="F213">
            <v>0</v>
          </cell>
          <cell r="G213">
            <v>0</v>
          </cell>
          <cell r="H213">
            <v>0</v>
          </cell>
          <cell r="I213">
            <v>0</v>
          </cell>
        </row>
        <row r="214">
          <cell r="C214" t="str">
            <v>Homebrew Lunar</v>
          </cell>
          <cell r="D214">
            <v>0</v>
          </cell>
          <cell r="E214">
            <v>0</v>
          </cell>
          <cell r="F214">
            <v>0</v>
          </cell>
          <cell r="G214">
            <v>0</v>
          </cell>
          <cell r="H214">
            <v>0</v>
          </cell>
          <cell r="I214">
            <v>0</v>
          </cell>
        </row>
        <row r="215">
          <cell r="C215" t="str">
            <v>Homebrew Lunar</v>
          </cell>
          <cell r="D215">
            <v>-1</v>
          </cell>
          <cell r="E215">
            <v>0</v>
          </cell>
          <cell r="F215">
            <v>0</v>
          </cell>
          <cell r="G215">
            <v>0</v>
          </cell>
          <cell r="H215">
            <v>0</v>
          </cell>
          <cell r="I215">
            <v>0</v>
          </cell>
        </row>
        <row r="216">
          <cell r="C216" t="str">
            <v>Homebrew Lunar</v>
          </cell>
          <cell r="D216">
            <v>-2</v>
          </cell>
          <cell r="E216">
            <v>0</v>
          </cell>
          <cell r="F216">
            <v>0</v>
          </cell>
          <cell r="G216">
            <v>1</v>
          </cell>
          <cell r="H216">
            <v>1</v>
          </cell>
          <cell r="I216">
            <v>2</v>
          </cell>
        </row>
        <row r="217">
          <cell r="C217" t="str">
            <v>Homebrew Lunar</v>
          </cell>
          <cell r="D217">
            <v>-4</v>
          </cell>
          <cell r="E217">
            <v>3</v>
          </cell>
          <cell r="F217">
            <v>3</v>
          </cell>
          <cell r="G217">
            <v>3</v>
          </cell>
          <cell r="H217">
            <v>3</v>
          </cell>
          <cell r="I217">
            <v>4</v>
          </cell>
        </row>
        <row r="218">
          <cell r="C218" t="str">
            <v>Homebrew Lunar</v>
          </cell>
          <cell r="D218" t="str">
            <v>Incap</v>
          </cell>
          <cell r="E218">
            <v>0</v>
          </cell>
          <cell r="F218">
            <v>0</v>
          </cell>
          <cell r="G218">
            <v>0</v>
          </cell>
          <cell r="H218">
            <v>0</v>
          </cell>
          <cell r="I218">
            <v>0</v>
          </cell>
        </row>
        <row r="219">
          <cell r="C219" t="str">
            <v>Lunar</v>
          </cell>
          <cell r="D219">
            <v>0</v>
          </cell>
          <cell r="E219">
            <v>0</v>
          </cell>
          <cell r="F219">
            <v>0</v>
          </cell>
          <cell r="G219">
            <v>0</v>
          </cell>
          <cell r="H219">
            <v>0</v>
          </cell>
          <cell r="I219">
            <v>0</v>
          </cell>
        </row>
        <row r="220">
          <cell r="C220" t="str">
            <v>Lunar</v>
          </cell>
          <cell r="D220">
            <v>-1</v>
          </cell>
          <cell r="E220">
            <v>0</v>
          </cell>
          <cell r="F220">
            <v>0</v>
          </cell>
          <cell r="G220">
            <v>0</v>
          </cell>
          <cell r="H220">
            <v>0</v>
          </cell>
          <cell r="I220">
            <v>0</v>
          </cell>
        </row>
        <row r="221">
          <cell r="C221" t="str">
            <v>Lunar</v>
          </cell>
          <cell r="D221">
            <v>-2</v>
          </cell>
          <cell r="E221">
            <v>2</v>
          </cell>
          <cell r="F221">
            <v>2</v>
          </cell>
          <cell r="G221">
            <v>2</v>
          </cell>
          <cell r="H221">
            <v>2</v>
          </cell>
          <cell r="I221">
            <v>2</v>
          </cell>
        </row>
        <row r="222">
          <cell r="C222" t="str">
            <v>Lunar</v>
          </cell>
          <cell r="D222">
            <v>-4</v>
          </cell>
          <cell r="E222">
            <v>0</v>
          </cell>
          <cell r="F222">
            <v>0</v>
          </cell>
          <cell r="G222">
            <v>1</v>
          </cell>
          <cell r="H222">
            <v>1</v>
          </cell>
          <cell r="I222">
            <v>2</v>
          </cell>
        </row>
        <row r="223">
          <cell r="C223" t="str">
            <v>Lunar</v>
          </cell>
          <cell r="D223" t="str">
            <v>Incap</v>
          </cell>
          <cell r="E223">
            <v>0</v>
          </cell>
          <cell r="F223">
            <v>0</v>
          </cell>
          <cell r="G223">
            <v>0</v>
          </cell>
          <cell r="H223">
            <v>0</v>
          </cell>
          <cell r="I223">
            <v>0</v>
          </cell>
        </row>
        <row r="224">
          <cell r="C224" t="str">
            <v>Homebrew Abyssal</v>
          </cell>
          <cell r="D224">
            <v>0</v>
          </cell>
          <cell r="E224">
            <v>0</v>
          </cell>
          <cell r="F224">
            <v>0</v>
          </cell>
          <cell r="G224">
            <v>0</v>
          </cell>
          <cell r="H224">
            <v>0</v>
          </cell>
          <cell r="I224">
            <v>1</v>
          </cell>
        </row>
        <row r="225">
          <cell r="C225" t="str">
            <v>Homebrew Abyssal</v>
          </cell>
          <cell r="D225">
            <v>-1</v>
          </cell>
          <cell r="E225">
            <v>1</v>
          </cell>
          <cell r="F225">
            <v>1</v>
          </cell>
          <cell r="G225">
            <v>1</v>
          </cell>
          <cell r="H225">
            <v>1</v>
          </cell>
          <cell r="I225">
            <v>1</v>
          </cell>
        </row>
        <row r="226">
          <cell r="C226" t="str">
            <v>Homebrew Abyssal</v>
          </cell>
          <cell r="D226">
            <v>-2</v>
          </cell>
          <cell r="E226">
            <v>1</v>
          </cell>
          <cell r="F226">
            <v>1</v>
          </cell>
          <cell r="G226">
            <v>2</v>
          </cell>
          <cell r="H226">
            <v>2</v>
          </cell>
          <cell r="I226">
            <v>1</v>
          </cell>
        </row>
        <row r="227">
          <cell r="C227" t="str">
            <v>Homebrew Abyssal</v>
          </cell>
          <cell r="D227">
            <v>-4</v>
          </cell>
          <cell r="E227">
            <v>0</v>
          </cell>
          <cell r="F227">
            <v>0</v>
          </cell>
          <cell r="G227">
            <v>0</v>
          </cell>
          <cell r="H227">
            <v>0</v>
          </cell>
          <cell r="I227">
            <v>0</v>
          </cell>
        </row>
        <row r="228">
          <cell r="C228" t="str">
            <v>Homebrew Abyssal</v>
          </cell>
          <cell r="D228" t="str">
            <v>Incap</v>
          </cell>
          <cell r="E228">
            <v>0</v>
          </cell>
          <cell r="F228">
            <v>0</v>
          </cell>
          <cell r="G228">
            <v>0</v>
          </cell>
          <cell r="H228">
            <v>0</v>
          </cell>
          <cell r="I228">
            <v>0</v>
          </cell>
        </row>
        <row r="229">
          <cell r="C229" t="str">
            <v>Sidereal</v>
          </cell>
          <cell r="D229">
            <v>0</v>
          </cell>
          <cell r="E229">
            <v>1</v>
          </cell>
          <cell r="F229">
            <v>1</v>
          </cell>
          <cell r="G229">
            <v>1</v>
          </cell>
          <cell r="H229">
            <v>1</v>
          </cell>
          <cell r="I229">
            <v>2</v>
          </cell>
        </row>
        <row r="230">
          <cell r="C230" t="str">
            <v>Sidereal</v>
          </cell>
          <cell r="D230">
            <v>-1</v>
          </cell>
          <cell r="E230">
            <v>0</v>
          </cell>
          <cell r="F230">
            <v>0</v>
          </cell>
          <cell r="G230">
            <v>1</v>
          </cell>
          <cell r="H230">
            <v>1</v>
          </cell>
          <cell r="I230">
            <v>0</v>
          </cell>
        </row>
        <row r="231">
          <cell r="C231" t="str">
            <v>Sidereal</v>
          </cell>
          <cell r="D231">
            <v>-2</v>
          </cell>
          <cell r="E231">
            <v>0</v>
          </cell>
          <cell r="F231">
            <v>0</v>
          </cell>
          <cell r="G231">
            <v>0</v>
          </cell>
          <cell r="H231">
            <v>0</v>
          </cell>
          <cell r="I231">
            <v>0</v>
          </cell>
        </row>
        <row r="232">
          <cell r="C232" t="str">
            <v>Sidereal</v>
          </cell>
          <cell r="D232">
            <v>-4</v>
          </cell>
          <cell r="E232">
            <v>0</v>
          </cell>
          <cell r="F232">
            <v>0</v>
          </cell>
          <cell r="G232">
            <v>0</v>
          </cell>
          <cell r="H232">
            <v>0</v>
          </cell>
          <cell r="I232">
            <v>0</v>
          </cell>
        </row>
        <row r="233">
          <cell r="C233" t="str">
            <v>Sidereal</v>
          </cell>
          <cell r="D233" t="str">
            <v>Incap</v>
          </cell>
          <cell r="E233">
            <v>0</v>
          </cell>
          <cell r="F233">
            <v>0</v>
          </cell>
          <cell r="G233">
            <v>0</v>
          </cell>
          <cell r="H233">
            <v>0</v>
          </cell>
          <cell r="I233">
            <v>0</v>
          </cell>
        </row>
        <row r="234">
          <cell r="C234" t="str">
            <v>Abyssal</v>
          </cell>
          <cell r="D234">
            <v>0</v>
          </cell>
          <cell r="E234">
            <v>0</v>
          </cell>
          <cell r="F234">
            <v>0</v>
          </cell>
          <cell r="G234">
            <v>0</v>
          </cell>
          <cell r="H234">
            <v>0</v>
          </cell>
          <cell r="I234">
            <v>1</v>
          </cell>
        </row>
        <row r="235">
          <cell r="C235" t="str">
            <v>Abyssal</v>
          </cell>
          <cell r="D235">
            <v>-1</v>
          </cell>
          <cell r="E235">
            <v>1</v>
          </cell>
          <cell r="F235">
            <v>1</v>
          </cell>
          <cell r="G235">
            <v>1</v>
          </cell>
          <cell r="H235">
            <v>1</v>
          </cell>
          <cell r="I235">
            <v>1</v>
          </cell>
        </row>
        <row r="236">
          <cell r="C236" t="str">
            <v>Abyssal</v>
          </cell>
          <cell r="D236">
            <v>-2</v>
          </cell>
          <cell r="E236">
            <v>1</v>
          </cell>
          <cell r="F236">
            <v>1</v>
          </cell>
          <cell r="G236">
            <v>2</v>
          </cell>
          <cell r="H236">
            <v>2</v>
          </cell>
          <cell r="I236">
            <v>1</v>
          </cell>
        </row>
        <row r="237">
          <cell r="C237" t="str">
            <v>Abyssal</v>
          </cell>
          <cell r="D237">
            <v>-4</v>
          </cell>
          <cell r="E237">
            <v>0</v>
          </cell>
          <cell r="F237">
            <v>0</v>
          </cell>
          <cell r="G237">
            <v>0</v>
          </cell>
          <cell r="H237">
            <v>0</v>
          </cell>
          <cell r="I237">
            <v>0</v>
          </cell>
        </row>
        <row r="238">
          <cell r="C238" t="str">
            <v>Abyssal</v>
          </cell>
          <cell r="D238" t="str">
            <v>Incap</v>
          </cell>
          <cell r="E238">
            <v>0</v>
          </cell>
          <cell r="F238">
            <v>0</v>
          </cell>
          <cell r="G238">
            <v>0</v>
          </cell>
          <cell r="H238">
            <v>0</v>
          </cell>
          <cell r="I238">
            <v>0</v>
          </cell>
        </row>
        <row r="239">
          <cell r="C239" t="str">
            <v>Celest. Exigent</v>
          </cell>
          <cell r="D239">
            <v>0</v>
          </cell>
          <cell r="E239">
            <v>0</v>
          </cell>
          <cell r="F239">
            <v>0</v>
          </cell>
          <cell r="G239">
            <v>0</v>
          </cell>
          <cell r="H239">
            <v>0</v>
          </cell>
          <cell r="I239">
            <v>1</v>
          </cell>
        </row>
        <row r="240">
          <cell r="C240" t="str">
            <v>Celest. Exigent</v>
          </cell>
          <cell r="D240">
            <v>-1</v>
          </cell>
          <cell r="E240">
            <v>1</v>
          </cell>
          <cell r="F240">
            <v>1</v>
          </cell>
          <cell r="G240">
            <v>1</v>
          </cell>
          <cell r="H240">
            <v>1</v>
          </cell>
          <cell r="I240">
            <v>1</v>
          </cell>
        </row>
        <row r="241">
          <cell r="C241" t="str">
            <v>Celest. Exigent</v>
          </cell>
          <cell r="D241">
            <v>-2</v>
          </cell>
          <cell r="E241">
            <v>1</v>
          </cell>
          <cell r="F241">
            <v>1</v>
          </cell>
          <cell r="G241">
            <v>2</v>
          </cell>
          <cell r="H241">
            <v>2</v>
          </cell>
          <cell r="I241">
            <v>1</v>
          </cell>
        </row>
        <row r="242">
          <cell r="C242" t="str">
            <v>Celest. Exigent</v>
          </cell>
          <cell r="D242">
            <v>-4</v>
          </cell>
          <cell r="E242">
            <v>0</v>
          </cell>
          <cell r="F242">
            <v>0</v>
          </cell>
          <cell r="G242">
            <v>0</v>
          </cell>
          <cell r="H242">
            <v>0</v>
          </cell>
          <cell r="I242">
            <v>0</v>
          </cell>
        </row>
        <row r="243">
          <cell r="C243" t="str">
            <v>Celest. Exigent</v>
          </cell>
          <cell r="D243" t="str">
            <v>Incap</v>
          </cell>
          <cell r="E243">
            <v>0</v>
          </cell>
          <cell r="F243">
            <v>0</v>
          </cell>
          <cell r="G243">
            <v>0</v>
          </cell>
          <cell r="H243">
            <v>0</v>
          </cell>
          <cell r="I243">
            <v>0</v>
          </cell>
        </row>
        <row r="244">
          <cell r="C244" t="str">
            <v>Terr. Exigent</v>
          </cell>
          <cell r="D244">
            <v>0</v>
          </cell>
          <cell r="E244">
            <v>0</v>
          </cell>
          <cell r="F244">
            <v>0</v>
          </cell>
          <cell r="G244">
            <v>0</v>
          </cell>
          <cell r="H244">
            <v>0</v>
          </cell>
          <cell r="I244">
            <v>1</v>
          </cell>
        </row>
        <row r="245">
          <cell r="C245" t="str">
            <v>Terr. Exigent</v>
          </cell>
          <cell r="D245">
            <v>-1</v>
          </cell>
          <cell r="E245">
            <v>1</v>
          </cell>
          <cell r="F245">
            <v>1</v>
          </cell>
          <cell r="G245">
            <v>1</v>
          </cell>
          <cell r="H245">
            <v>1</v>
          </cell>
          <cell r="I245">
            <v>1</v>
          </cell>
        </row>
        <row r="246">
          <cell r="C246" t="str">
            <v>Terr. Exigent</v>
          </cell>
          <cell r="D246">
            <v>-2</v>
          </cell>
          <cell r="E246">
            <v>1</v>
          </cell>
          <cell r="F246">
            <v>1</v>
          </cell>
          <cell r="G246">
            <v>2</v>
          </cell>
          <cell r="H246">
            <v>2</v>
          </cell>
          <cell r="I246">
            <v>1</v>
          </cell>
        </row>
        <row r="247">
          <cell r="C247" t="str">
            <v>Terr. Exigent</v>
          </cell>
          <cell r="D247">
            <v>-4</v>
          </cell>
          <cell r="E247">
            <v>0</v>
          </cell>
          <cell r="F247">
            <v>0</v>
          </cell>
          <cell r="G247">
            <v>0</v>
          </cell>
          <cell r="H247">
            <v>0</v>
          </cell>
          <cell r="I247">
            <v>0</v>
          </cell>
        </row>
        <row r="248">
          <cell r="C248" t="str">
            <v>Terr. Exigent</v>
          </cell>
          <cell r="D248" t="str">
            <v>Incap</v>
          </cell>
          <cell r="E248">
            <v>0</v>
          </cell>
          <cell r="F248">
            <v>0</v>
          </cell>
          <cell r="G248">
            <v>0</v>
          </cell>
          <cell r="H248">
            <v>0</v>
          </cell>
          <cell r="I248">
            <v>0</v>
          </cell>
        </row>
        <row r="249">
          <cell r="D249">
            <v>0</v>
          </cell>
          <cell r="E249">
            <v>1</v>
          </cell>
          <cell r="F249">
            <v>1</v>
          </cell>
          <cell r="G249">
            <v>1</v>
          </cell>
          <cell r="H249">
            <v>1</v>
          </cell>
          <cell r="I249">
            <v>2</v>
          </cell>
        </row>
        <row r="250">
          <cell r="D250">
            <v>-1</v>
          </cell>
          <cell r="E250">
            <v>0</v>
          </cell>
          <cell r="F250">
            <v>0</v>
          </cell>
          <cell r="G250">
            <v>1</v>
          </cell>
          <cell r="H250">
            <v>1</v>
          </cell>
          <cell r="I250">
            <v>0</v>
          </cell>
        </row>
        <row r="251">
          <cell r="D251">
            <v>-2</v>
          </cell>
          <cell r="E251">
            <v>0</v>
          </cell>
          <cell r="F251">
            <v>0</v>
          </cell>
          <cell r="G251">
            <v>0</v>
          </cell>
          <cell r="H251">
            <v>0</v>
          </cell>
          <cell r="I251">
            <v>0</v>
          </cell>
        </row>
        <row r="252">
          <cell r="D252">
            <v>-4</v>
          </cell>
          <cell r="E252">
            <v>0</v>
          </cell>
          <cell r="F252">
            <v>0</v>
          </cell>
          <cell r="G252">
            <v>0</v>
          </cell>
          <cell r="H252">
            <v>0</v>
          </cell>
          <cell r="I252">
            <v>0</v>
          </cell>
        </row>
        <row r="253">
          <cell r="D253" t="str">
            <v>Incap</v>
          </cell>
          <cell r="E253">
            <v>0</v>
          </cell>
          <cell r="F253">
            <v>0</v>
          </cell>
          <cell r="G253">
            <v>0</v>
          </cell>
          <cell r="H253">
            <v>0</v>
          </cell>
          <cell r="I253">
            <v>0</v>
          </cell>
        </row>
      </sheetData>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acter"/>
      <sheetName val="Shapeshifting"/>
      <sheetName val="Exp."/>
      <sheetName val="Charms"/>
      <sheetName val="Sorted Charms"/>
      <sheetName val="Custom Charms"/>
      <sheetName val="Combat"/>
      <sheetName val="Equipment"/>
      <sheetName val="Sorcery"/>
      <sheetName val="Craft"/>
      <sheetName val="CharmListGeneric"/>
      <sheetName val="CharmListSplat"/>
      <sheetName val="Data"/>
      <sheetName val="CharmListFinal"/>
      <sheetName val="CharmListValidation"/>
      <sheetName val="Chargen Reference"/>
      <sheetName val="Math"/>
      <sheetName val="ChangelogCredits"/>
      <sheetName val="DiscordBotInferface"/>
      <sheetName val="Biography"/>
    </sheetNames>
    <sheetDataSet>
      <sheetData sheetId="0" refreshError="1"/>
      <sheetData sheetId="1" refreshError="1"/>
      <sheetData sheetId="2" refreshError="1"/>
      <sheetData sheetId="3">
        <row r="3">
          <cell r="B3" t="str">
            <v>The colors show Charm minimums.</v>
          </cell>
          <cell r="J3">
            <v>1</v>
          </cell>
        </row>
        <row r="4">
          <cell r="B4" t="str">
            <v>Ability in col. A, Essence in B</v>
          </cell>
          <cell r="J4">
            <v>2</v>
          </cell>
        </row>
        <row r="5">
          <cell r="B5" t="str">
            <v>Blue is 1, Red is 5</v>
          </cell>
          <cell r="J5">
            <v>3</v>
          </cell>
        </row>
        <row r="6">
          <cell r="B6" t="str">
            <v>They will disappear when you meet them.</v>
          </cell>
          <cell r="J6">
            <v>4</v>
          </cell>
        </row>
        <row r="7">
          <cell r="B7" t="str">
            <v>You may clear these cells when you wish.</v>
          </cell>
          <cell r="J7">
            <v>5</v>
          </cell>
        </row>
        <row r="8">
          <cell r="J8" t="str">
            <v/>
          </cell>
        </row>
        <row r="9">
          <cell r="J9" t="str">
            <v/>
          </cell>
        </row>
        <row r="10">
          <cell r="J10" t="str">
            <v/>
          </cell>
        </row>
        <row r="11">
          <cell r="J11" t="str">
            <v/>
          </cell>
        </row>
        <row r="12">
          <cell r="J12" t="str">
            <v/>
          </cell>
        </row>
        <row r="13">
          <cell r="J13" t="str">
            <v/>
          </cell>
        </row>
        <row r="14">
          <cell r="J14" t="str">
            <v/>
          </cell>
        </row>
        <row r="15">
          <cell r="J15" t="str">
            <v/>
          </cell>
        </row>
        <row r="16">
          <cell r="J16" t="str">
            <v/>
          </cell>
        </row>
        <row r="17">
          <cell r="J17" t="str">
            <v/>
          </cell>
        </row>
        <row r="18">
          <cell r="J18" t="str">
            <v/>
          </cell>
        </row>
        <row r="19">
          <cell r="J19" t="str">
            <v/>
          </cell>
        </row>
        <row r="20">
          <cell r="J20" t="str">
            <v/>
          </cell>
        </row>
        <row r="21">
          <cell r="J21" t="str">
            <v/>
          </cell>
        </row>
        <row r="22">
          <cell r="J22" t="str">
            <v/>
          </cell>
        </row>
        <row r="23">
          <cell r="J23" t="str">
            <v/>
          </cell>
        </row>
        <row r="24">
          <cell r="J24" t="str">
            <v/>
          </cell>
        </row>
        <row r="25">
          <cell r="J25" t="str">
            <v/>
          </cell>
        </row>
        <row r="26">
          <cell r="J26" t="str">
            <v/>
          </cell>
        </row>
        <row r="27">
          <cell r="J27" t="str">
            <v/>
          </cell>
        </row>
        <row r="28">
          <cell r="J28" t="str">
            <v/>
          </cell>
        </row>
        <row r="29">
          <cell r="J29" t="str">
            <v/>
          </cell>
        </row>
        <row r="30">
          <cell r="J30" t="str">
            <v/>
          </cell>
        </row>
        <row r="31">
          <cell r="J31" t="str">
            <v/>
          </cell>
        </row>
        <row r="32">
          <cell r="J32" t="str">
            <v/>
          </cell>
        </row>
        <row r="33">
          <cell r="J33" t="str">
            <v/>
          </cell>
        </row>
        <row r="34">
          <cell r="J34" t="str">
            <v/>
          </cell>
        </row>
        <row r="35">
          <cell r="J35" t="str">
            <v/>
          </cell>
        </row>
        <row r="36">
          <cell r="J36" t="str">
            <v/>
          </cell>
        </row>
        <row r="37">
          <cell r="J37" t="str">
            <v/>
          </cell>
        </row>
        <row r="38">
          <cell r="J38" t="str">
            <v/>
          </cell>
        </row>
        <row r="39">
          <cell r="J39" t="str">
            <v/>
          </cell>
        </row>
        <row r="40">
          <cell r="J40" t="str">
            <v/>
          </cell>
        </row>
        <row r="41">
          <cell r="J41" t="str">
            <v/>
          </cell>
        </row>
        <row r="42">
          <cell r="J42" t="str">
            <v/>
          </cell>
        </row>
        <row r="43">
          <cell r="J43" t="str">
            <v/>
          </cell>
        </row>
        <row r="44">
          <cell r="J44" t="str">
            <v/>
          </cell>
        </row>
        <row r="45">
          <cell r="J45" t="str">
            <v/>
          </cell>
        </row>
        <row r="46">
          <cell r="J46" t="str">
            <v/>
          </cell>
        </row>
        <row r="47">
          <cell r="J47" t="str">
            <v/>
          </cell>
        </row>
        <row r="48">
          <cell r="J48" t="str">
            <v/>
          </cell>
        </row>
        <row r="49">
          <cell r="J49" t="str">
            <v/>
          </cell>
        </row>
        <row r="50">
          <cell r="J50" t="str">
            <v/>
          </cell>
        </row>
        <row r="51">
          <cell r="J51" t="str">
            <v/>
          </cell>
        </row>
        <row r="52">
          <cell r="J52" t="str">
            <v/>
          </cell>
        </row>
        <row r="53">
          <cell r="J53" t="str">
            <v/>
          </cell>
        </row>
        <row r="54">
          <cell r="J54" t="str">
            <v/>
          </cell>
        </row>
        <row r="55">
          <cell r="J55" t="str">
            <v/>
          </cell>
        </row>
        <row r="56">
          <cell r="J56" t="str">
            <v/>
          </cell>
        </row>
        <row r="57">
          <cell r="J57" t="str">
            <v/>
          </cell>
        </row>
        <row r="58">
          <cell r="J58" t="str">
            <v/>
          </cell>
        </row>
        <row r="59">
          <cell r="J59" t="str">
            <v/>
          </cell>
        </row>
        <row r="60">
          <cell r="J60" t="str">
            <v/>
          </cell>
        </row>
        <row r="61">
          <cell r="J61" t="str">
            <v/>
          </cell>
        </row>
        <row r="62">
          <cell r="J62" t="str">
            <v/>
          </cell>
        </row>
        <row r="63">
          <cell r="J63" t="str">
            <v/>
          </cell>
        </row>
        <row r="64">
          <cell r="J64" t="str">
            <v/>
          </cell>
        </row>
        <row r="65">
          <cell r="J65" t="str">
            <v/>
          </cell>
        </row>
        <row r="66">
          <cell r="J66" t="str">
            <v/>
          </cell>
        </row>
        <row r="67">
          <cell r="J67" t="str">
            <v/>
          </cell>
        </row>
        <row r="68">
          <cell r="J68" t="str">
            <v/>
          </cell>
        </row>
        <row r="69">
          <cell r="J69" t="str">
            <v/>
          </cell>
        </row>
        <row r="70">
          <cell r="J70" t="str">
            <v/>
          </cell>
        </row>
        <row r="71">
          <cell r="J71" t="str">
            <v/>
          </cell>
        </row>
        <row r="72">
          <cell r="J72" t="str">
            <v/>
          </cell>
        </row>
        <row r="73">
          <cell r="J73" t="str">
            <v/>
          </cell>
        </row>
        <row r="74">
          <cell r="J74" t="str">
            <v/>
          </cell>
        </row>
        <row r="75">
          <cell r="J75" t="str">
            <v/>
          </cell>
        </row>
        <row r="76">
          <cell r="J76" t="str">
            <v/>
          </cell>
        </row>
        <row r="77">
          <cell r="J77" t="str">
            <v/>
          </cell>
        </row>
        <row r="78">
          <cell r="J78" t="str">
            <v/>
          </cell>
        </row>
        <row r="79">
          <cell r="J79" t="str">
            <v/>
          </cell>
        </row>
        <row r="80">
          <cell r="J80" t="str">
            <v/>
          </cell>
        </row>
        <row r="81">
          <cell r="J81" t="str">
            <v/>
          </cell>
        </row>
        <row r="82">
          <cell r="J82" t="str">
            <v/>
          </cell>
        </row>
        <row r="83">
          <cell r="J83" t="str">
            <v/>
          </cell>
        </row>
        <row r="84">
          <cell r="J84" t="str">
            <v/>
          </cell>
        </row>
        <row r="85">
          <cell r="J85" t="str">
            <v/>
          </cell>
        </row>
        <row r="86">
          <cell r="J86" t="str">
            <v/>
          </cell>
        </row>
        <row r="87">
          <cell r="J87" t="str">
            <v/>
          </cell>
        </row>
        <row r="88">
          <cell r="J88" t="str">
            <v/>
          </cell>
        </row>
        <row r="89">
          <cell r="J89" t="str">
            <v/>
          </cell>
        </row>
        <row r="90">
          <cell r="J90" t="str">
            <v/>
          </cell>
        </row>
        <row r="91">
          <cell r="J91" t="str">
            <v/>
          </cell>
        </row>
        <row r="92">
          <cell r="J92" t="str">
            <v/>
          </cell>
        </row>
        <row r="93">
          <cell r="J93" t="str">
            <v/>
          </cell>
        </row>
        <row r="94">
          <cell r="J94" t="str">
            <v/>
          </cell>
        </row>
        <row r="95">
          <cell r="J95" t="str">
            <v/>
          </cell>
        </row>
        <row r="96">
          <cell r="J96" t="str">
            <v/>
          </cell>
        </row>
        <row r="97">
          <cell r="J97" t="str">
            <v/>
          </cell>
        </row>
        <row r="98">
          <cell r="J98" t="str">
            <v/>
          </cell>
        </row>
        <row r="99">
          <cell r="J99" t="str">
            <v/>
          </cell>
        </row>
        <row r="100">
          <cell r="J100" t="str">
            <v/>
          </cell>
        </row>
        <row r="101">
          <cell r="J101" t="str">
            <v/>
          </cell>
        </row>
        <row r="102">
          <cell r="J102" t="str">
            <v/>
          </cell>
        </row>
        <row r="103">
          <cell r="J103" t="str">
            <v/>
          </cell>
        </row>
        <row r="104">
          <cell r="J104" t="str">
            <v/>
          </cell>
        </row>
        <row r="105">
          <cell r="J105" t="str">
            <v/>
          </cell>
        </row>
        <row r="106">
          <cell r="J106" t="str">
            <v/>
          </cell>
        </row>
        <row r="107">
          <cell r="J107" t="str">
            <v/>
          </cell>
        </row>
        <row r="108">
          <cell r="J108" t="str">
            <v/>
          </cell>
        </row>
        <row r="109">
          <cell r="J109" t="str">
            <v/>
          </cell>
        </row>
        <row r="110">
          <cell r="J110" t="str">
            <v/>
          </cell>
        </row>
        <row r="111">
          <cell r="J111" t="str">
            <v/>
          </cell>
        </row>
        <row r="112">
          <cell r="J112" t="str">
            <v/>
          </cell>
        </row>
        <row r="113">
          <cell r="J113" t="str">
            <v/>
          </cell>
        </row>
        <row r="114">
          <cell r="J114" t="str">
            <v/>
          </cell>
        </row>
        <row r="115">
          <cell r="J115" t="str">
            <v/>
          </cell>
        </row>
        <row r="116">
          <cell r="J116" t="str">
            <v/>
          </cell>
        </row>
        <row r="117">
          <cell r="J117" t="str">
            <v/>
          </cell>
        </row>
        <row r="118">
          <cell r="J118" t="str">
            <v/>
          </cell>
        </row>
        <row r="119">
          <cell r="J119" t="str">
            <v/>
          </cell>
        </row>
        <row r="120">
          <cell r="J120" t="str">
            <v/>
          </cell>
        </row>
        <row r="121">
          <cell r="J121" t="str">
            <v/>
          </cell>
        </row>
        <row r="122">
          <cell r="J122" t="str">
            <v/>
          </cell>
        </row>
        <row r="123">
          <cell r="J123" t="str">
            <v/>
          </cell>
        </row>
        <row r="124">
          <cell r="J124" t="str">
            <v/>
          </cell>
        </row>
        <row r="125">
          <cell r="J125" t="str">
            <v/>
          </cell>
        </row>
        <row r="126">
          <cell r="J126" t="str">
            <v/>
          </cell>
        </row>
        <row r="127">
          <cell r="J127" t="str">
            <v/>
          </cell>
        </row>
        <row r="128">
          <cell r="J128" t="str">
            <v/>
          </cell>
        </row>
        <row r="129">
          <cell r="J129" t="str">
            <v/>
          </cell>
        </row>
        <row r="130">
          <cell r="J130" t="str">
            <v/>
          </cell>
        </row>
        <row r="131">
          <cell r="J131" t="str">
            <v/>
          </cell>
        </row>
        <row r="132">
          <cell r="J132" t="str">
            <v/>
          </cell>
        </row>
        <row r="133">
          <cell r="J133" t="str">
            <v/>
          </cell>
        </row>
        <row r="134">
          <cell r="J134" t="str">
            <v/>
          </cell>
        </row>
        <row r="135">
          <cell r="J135" t="str">
            <v/>
          </cell>
        </row>
        <row r="136">
          <cell r="J136" t="str">
            <v/>
          </cell>
        </row>
        <row r="137">
          <cell r="J137" t="str">
            <v/>
          </cell>
        </row>
        <row r="138">
          <cell r="J138" t="str">
            <v/>
          </cell>
        </row>
        <row r="139">
          <cell r="J139" t="str">
            <v/>
          </cell>
        </row>
        <row r="140">
          <cell r="J140" t="str">
            <v/>
          </cell>
        </row>
        <row r="141">
          <cell r="J141" t="str">
            <v/>
          </cell>
        </row>
        <row r="142">
          <cell r="J142" t="str">
            <v/>
          </cell>
        </row>
        <row r="143">
          <cell r="J143" t="str">
            <v/>
          </cell>
        </row>
        <row r="144">
          <cell r="J144" t="str">
            <v/>
          </cell>
        </row>
        <row r="145">
          <cell r="J145" t="str">
            <v/>
          </cell>
        </row>
        <row r="146">
          <cell r="J146" t="str">
            <v/>
          </cell>
        </row>
        <row r="147">
          <cell r="J147" t="str">
            <v/>
          </cell>
        </row>
        <row r="148">
          <cell r="J148" t="str">
            <v/>
          </cell>
        </row>
        <row r="149">
          <cell r="J149" t="str">
            <v/>
          </cell>
        </row>
        <row r="150">
          <cell r="J150" t="str">
            <v/>
          </cell>
        </row>
        <row r="151">
          <cell r="J151" t="str">
            <v/>
          </cell>
        </row>
        <row r="152">
          <cell r="J152" t="str">
            <v/>
          </cell>
        </row>
        <row r="153">
          <cell r="J153" t="str">
            <v/>
          </cell>
        </row>
        <row r="154">
          <cell r="J154" t="str">
            <v/>
          </cell>
        </row>
        <row r="155">
          <cell r="J155" t="str">
            <v/>
          </cell>
        </row>
        <row r="156">
          <cell r="J156" t="str">
            <v/>
          </cell>
        </row>
        <row r="157">
          <cell r="J157" t="str">
            <v/>
          </cell>
        </row>
        <row r="158">
          <cell r="J158" t="str">
            <v/>
          </cell>
        </row>
        <row r="159">
          <cell r="J159" t="str">
            <v/>
          </cell>
        </row>
        <row r="160">
          <cell r="J160" t="str">
            <v/>
          </cell>
        </row>
        <row r="161">
          <cell r="J161" t="str">
            <v/>
          </cell>
        </row>
        <row r="162">
          <cell r="J162" t="str">
            <v/>
          </cell>
        </row>
        <row r="163">
          <cell r="J163" t="str">
            <v/>
          </cell>
        </row>
        <row r="164">
          <cell r="J164" t="str">
            <v/>
          </cell>
        </row>
        <row r="165">
          <cell r="J165" t="str">
            <v/>
          </cell>
        </row>
        <row r="166">
          <cell r="J166" t="str">
            <v/>
          </cell>
        </row>
        <row r="167">
          <cell r="J167" t="str">
            <v/>
          </cell>
        </row>
        <row r="168">
          <cell r="J168" t="str">
            <v/>
          </cell>
        </row>
        <row r="169">
          <cell r="J169" t="str">
            <v/>
          </cell>
        </row>
        <row r="170">
          <cell r="J170" t="str">
            <v/>
          </cell>
        </row>
        <row r="171">
          <cell r="J171" t="str">
            <v/>
          </cell>
        </row>
        <row r="172">
          <cell r="J172" t="str">
            <v/>
          </cell>
        </row>
        <row r="173">
          <cell r="J173" t="str">
            <v/>
          </cell>
        </row>
        <row r="174">
          <cell r="J174" t="str">
            <v/>
          </cell>
        </row>
        <row r="175">
          <cell r="J175" t="str">
            <v/>
          </cell>
        </row>
        <row r="176">
          <cell r="J176" t="str">
            <v/>
          </cell>
        </row>
        <row r="177">
          <cell r="J177" t="str">
            <v/>
          </cell>
        </row>
        <row r="178">
          <cell r="J178" t="str">
            <v/>
          </cell>
        </row>
        <row r="179">
          <cell r="J179" t="str">
            <v/>
          </cell>
        </row>
        <row r="180">
          <cell r="J180" t="str">
            <v/>
          </cell>
        </row>
        <row r="181">
          <cell r="J181" t="str">
            <v/>
          </cell>
        </row>
        <row r="182">
          <cell r="J182" t="str">
            <v/>
          </cell>
        </row>
        <row r="183">
          <cell r="J183" t="str">
            <v/>
          </cell>
        </row>
        <row r="184">
          <cell r="J184" t="str">
            <v/>
          </cell>
        </row>
        <row r="185">
          <cell r="J185" t="str">
            <v/>
          </cell>
        </row>
        <row r="186">
          <cell r="J186" t="str">
            <v/>
          </cell>
        </row>
        <row r="187">
          <cell r="J187" t="str">
            <v/>
          </cell>
        </row>
        <row r="188">
          <cell r="J188" t="str">
            <v/>
          </cell>
        </row>
        <row r="189">
          <cell r="J189" t="str">
            <v/>
          </cell>
        </row>
        <row r="190">
          <cell r="J190" t="str">
            <v/>
          </cell>
        </row>
        <row r="191">
          <cell r="J191" t="str">
            <v/>
          </cell>
        </row>
        <row r="192">
          <cell r="J192" t="str">
            <v/>
          </cell>
        </row>
        <row r="193">
          <cell r="J193" t="str">
            <v/>
          </cell>
        </row>
        <row r="194">
          <cell r="J194" t="str">
            <v/>
          </cell>
        </row>
        <row r="195">
          <cell r="J195" t="str">
            <v/>
          </cell>
        </row>
        <row r="196">
          <cell r="J196" t="str">
            <v/>
          </cell>
        </row>
        <row r="197">
          <cell r="J197" t="str">
            <v/>
          </cell>
        </row>
        <row r="198">
          <cell r="J198" t="str">
            <v/>
          </cell>
        </row>
        <row r="199">
          <cell r="J199" t="str">
            <v/>
          </cell>
        </row>
        <row r="200">
          <cell r="J200" t="str">
            <v/>
          </cell>
        </row>
        <row r="201">
          <cell r="J201" t="str">
            <v/>
          </cell>
        </row>
        <row r="202">
          <cell r="J202" t="str">
            <v/>
          </cell>
        </row>
      </sheetData>
      <sheetData sheetId="4" refreshError="1"/>
      <sheetData sheetId="5" refreshError="1"/>
      <sheetData sheetId="6" refreshError="1"/>
      <sheetData sheetId="7" refreshError="1"/>
      <sheetData sheetId="8"/>
      <sheetData sheetId="9" refreshError="1"/>
      <sheetData sheetId="10">
        <row r="2">
          <cell r="A2" t="str">
            <v>Cirrus Skiff</v>
          </cell>
          <cell r="B2" t="str">
            <v>15sm, 1wp</v>
          </cell>
          <cell r="D2" t="str">
            <v>None</v>
          </cell>
          <cell r="E2" t="str">
            <v>Until Ended</v>
          </cell>
          <cell r="G2">
            <v>471</v>
          </cell>
          <cell r="N2" t="str">
            <v>Cantata of Empty Voices</v>
          </cell>
          <cell r="O2" t="str">
            <v>15sm, 2wp</v>
          </cell>
          <cell r="Q2" t="str">
            <v>Perilous</v>
          </cell>
          <cell r="R2" t="str">
            <v>Instant or until ended</v>
          </cell>
          <cell r="T2">
            <v>476</v>
          </cell>
          <cell r="AA2" t="str">
            <v>Benediction of Archgenesis</v>
          </cell>
          <cell r="AB2" t="str">
            <v>Ritual, 3wp</v>
          </cell>
          <cell r="AD2" t="str">
            <v>None</v>
          </cell>
          <cell r="AE2" t="str">
            <v>Instant</v>
          </cell>
          <cell r="AG2">
            <v>480</v>
          </cell>
        </row>
        <row r="3">
          <cell r="A3" t="str">
            <v>Corrupted Words</v>
          </cell>
          <cell r="B3" t="str">
            <v>15sm, 1wp</v>
          </cell>
          <cell r="D3" t="str">
            <v>Psyche</v>
          </cell>
          <cell r="E3" t="str">
            <v>Indefinite</v>
          </cell>
          <cell r="G3">
            <v>472</v>
          </cell>
          <cell r="N3" t="str">
            <v>Demon of the Second Circle</v>
          </cell>
          <cell r="O3" t="str">
            <v>Ritual, 3wp</v>
          </cell>
          <cell r="Q3" t="str">
            <v>None</v>
          </cell>
          <cell r="R3" t="str">
            <v>Instant</v>
          </cell>
          <cell r="T3">
            <v>477</v>
          </cell>
          <cell r="AA3" t="str">
            <v>Death Ray</v>
          </cell>
          <cell r="AB3" t="str">
            <v>25sm, 2wp</v>
          </cell>
          <cell r="AD3" t="str">
            <v>Aggravated, Decisive-only, Perilous</v>
          </cell>
          <cell r="AE3" t="str">
            <v>Instant or until ended</v>
          </cell>
          <cell r="AG3">
            <v>481</v>
          </cell>
        </row>
        <row r="4">
          <cell r="A4" t="str">
            <v>Death of Obsidian Butterflies</v>
          </cell>
          <cell r="B4" t="str">
            <v>15sm, 1wp</v>
          </cell>
          <cell r="D4" t="str">
            <v>Decisive-only, Perilous</v>
          </cell>
          <cell r="E4" t="str">
            <v>Instant</v>
          </cell>
          <cell r="G4">
            <v>472</v>
          </cell>
          <cell r="N4" t="str">
            <v>Impenetrable Veil of Night</v>
          </cell>
          <cell r="O4" t="str">
            <v>30sm, 1wp</v>
          </cell>
          <cell r="Q4" t="str">
            <v>None</v>
          </cell>
          <cell r="R4" t="str">
            <v>One day</v>
          </cell>
          <cell r="T4">
            <v>477</v>
          </cell>
          <cell r="AA4" t="str">
            <v>Demon of the Third Circle</v>
          </cell>
          <cell r="AB4" t="str">
            <v>Ritual, 4wp</v>
          </cell>
          <cell r="AD4" t="str">
            <v>None</v>
          </cell>
          <cell r="AE4" t="str">
            <v>Instant</v>
          </cell>
          <cell r="AG4">
            <v>482</v>
          </cell>
        </row>
        <row r="5">
          <cell r="A5" t="str">
            <v>Demon of the First Circle</v>
          </cell>
          <cell r="B5" t="str">
            <v>Ritual, 2wp</v>
          </cell>
          <cell r="D5" t="str">
            <v>None</v>
          </cell>
          <cell r="E5" t="str">
            <v>Instant</v>
          </cell>
          <cell r="G5">
            <v>473</v>
          </cell>
          <cell r="N5" t="str">
            <v>Incomparable Body Arsenel</v>
          </cell>
          <cell r="O5" t="str">
            <v>30sm, 2wp</v>
          </cell>
          <cell r="Q5" t="str">
            <v>None</v>
          </cell>
          <cell r="R5" t="str">
            <v>(Essence) hours</v>
          </cell>
          <cell r="T5">
            <v>477</v>
          </cell>
          <cell r="AA5" t="str">
            <v>Rain of Doom</v>
          </cell>
          <cell r="AB5" t="str">
            <v>40sm, 3wp</v>
          </cell>
          <cell r="AD5" t="str">
            <v>Aggravated</v>
          </cell>
          <cell r="AE5" t="str">
            <v>Until sunrise</v>
          </cell>
          <cell r="AG5">
            <v>483</v>
          </cell>
        </row>
        <row r="6">
          <cell r="A6" t="str">
            <v>Flight of the Brilliant Raptor</v>
          </cell>
          <cell r="B6" t="str">
            <v>15sm, 1wp</v>
          </cell>
          <cell r="D6" t="str">
            <v>Decisive-only, Perilous</v>
          </cell>
          <cell r="E6" t="str">
            <v>Instant</v>
          </cell>
          <cell r="G6">
            <v>473</v>
          </cell>
          <cell r="N6" t="str">
            <v>Ivory Orchid Pavilion</v>
          </cell>
          <cell r="O6" t="str">
            <v>Ritual, 1wp</v>
          </cell>
          <cell r="Q6" t="str">
            <v>None</v>
          </cell>
          <cell r="R6" t="str">
            <v>One day</v>
          </cell>
          <cell r="T6">
            <v>478</v>
          </cell>
        </row>
        <row r="7">
          <cell r="A7" t="str">
            <v>Infallible Messenger</v>
          </cell>
          <cell r="B7" t="str">
            <v>5sm, 2wp</v>
          </cell>
          <cell r="D7" t="str">
            <v>None</v>
          </cell>
          <cell r="E7" t="str">
            <v>Until message is delivered</v>
          </cell>
          <cell r="G7">
            <v>474</v>
          </cell>
          <cell r="N7" t="str">
            <v>Magma Kraken</v>
          </cell>
          <cell r="O7" t="str">
            <v>30sm, 1wp</v>
          </cell>
          <cell r="Q7" t="str">
            <v>None</v>
          </cell>
          <cell r="R7" t="str">
            <v>One scene</v>
          </cell>
          <cell r="T7">
            <v>478</v>
          </cell>
        </row>
        <row r="8">
          <cell r="A8" t="str">
            <v>Invulnerable Skin of Bronze</v>
          </cell>
          <cell r="B8" t="str">
            <v>20sm, 1wp</v>
          </cell>
          <cell r="D8" t="str">
            <v>None</v>
          </cell>
          <cell r="E8" t="str">
            <v>One Day</v>
          </cell>
          <cell r="G8">
            <v>474</v>
          </cell>
          <cell r="N8" t="str">
            <v>Shadows of the Ancient Past</v>
          </cell>
          <cell r="O8" t="str">
            <v>10sm, 2wp</v>
          </cell>
          <cell r="Q8" t="str">
            <v>None</v>
          </cell>
          <cell r="R8" t="str">
            <v>One scene</v>
          </cell>
          <cell r="T8">
            <v>480</v>
          </cell>
        </row>
        <row r="9">
          <cell r="A9" t="str">
            <v>Mists of Eventide</v>
          </cell>
          <cell r="B9" t="str">
            <v>7sm, 2wp</v>
          </cell>
          <cell r="D9" t="str">
            <v>None</v>
          </cell>
          <cell r="E9" t="str">
            <v>Three rounds</v>
          </cell>
          <cell r="G9">
            <v>474</v>
          </cell>
          <cell r="N9" t="str">
            <v>Travel Without Distance</v>
          </cell>
          <cell r="O9" t="str">
            <v>25sm, 2wp</v>
          </cell>
          <cell r="Q9" t="str">
            <v>Perilous</v>
          </cell>
          <cell r="R9" t="str">
            <v>Instant</v>
          </cell>
          <cell r="T9">
            <v>480</v>
          </cell>
        </row>
        <row r="10">
          <cell r="A10" t="str">
            <v>Silent Words of Dreams and Nightmares</v>
          </cell>
          <cell r="B10" t="str">
            <v>Ritual, 1wp</v>
          </cell>
          <cell r="D10" t="str">
            <v>None</v>
          </cell>
          <cell r="E10" t="str">
            <v>One dream</v>
          </cell>
          <cell r="G10">
            <v>475</v>
          </cell>
          <cell r="N10" t="str">
            <v>Cloud Trapeze</v>
          </cell>
          <cell r="O10" t="str">
            <v>30sm, 1wp</v>
          </cell>
          <cell r="Q10" t="str">
            <v>None</v>
          </cell>
          <cell r="R10" t="str">
            <v>Until Dismissed</v>
          </cell>
        </row>
        <row r="11">
          <cell r="A11" t="str">
            <v>Stormwind Rider</v>
          </cell>
          <cell r="B11" t="str">
            <v>15sm, 1wp</v>
          </cell>
          <cell r="D11" t="str">
            <v>None</v>
          </cell>
          <cell r="E11" t="str">
            <v>One hour</v>
          </cell>
          <cell r="G11">
            <v>475</v>
          </cell>
          <cell r="N11" t="str">
            <v>Insidious Tendrils of Hate</v>
          </cell>
          <cell r="O11" t="str">
            <v>Ritual, 2wp</v>
          </cell>
          <cell r="Q11" t="str">
            <v>Psyche</v>
          </cell>
          <cell r="R11" t="str">
            <v>(Manipulation) Days</v>
          </cell>
        </row>
        <row r="12">
          <cell r="A12" t="str">
            <v>Summon Elemental</v>
          </cell>
          <cell r="B12" t="str">
            <v>Ritual, 2wp</v>
          </cell>
          <cell r="D12" t="str">
            <v>None</v>
          </cell>
          <cell r="E12" t="str">
            <v>Instant</v>
          </cell>
          <cell r="G12">
            <v>476</v>
          </cell>
          <cell r="N12" t="str">
            <v>Prince of the Fallen Tower</v>
          </cell>
          <cell r="O12" t="str">
            <v>20sm, 1wp</v>
          </cell>
          <cell r="Q12" t="str">
            <v>None</v>
          </cell>
          <cell r="R12" t="str">
            <v>(Essence) hours</v>
          </cell>
        </row>
        <row r="13">
          <cell r="A13" t="str">
            <v>Wood Dragon's Claws</v>
          </cell>
          <cell r="B13" t="str">
            <v>5sm, 1wp</v>
          </cell>
          <cell r="D13" t="str">
            <v>None</v>
          </cell>
          <cell r="E13" t="str">
            <v>Until dismissed</v>
          </cell>
          <cell r="G13">
            <v>476</v>
          </cell>
          <cell r="N13" t="str">
            <v>Molten Shape of Shifting Glas</v>
          </cell>
          <cell r="O13" t="str">
            <v>20sm, 2wp</v>
          </cell>
          <cell r="Q13" t="str">
            <v>None</v>
          </cell>
          <cell r="R13" t="str">
            <v>One scene</v>
          </cell>
        </row>
        <row r="14">
          <cell r="A14" t="str">
            <v>Beckoning That Which Stirs the Sky</v>
          </cell>
          <cell r="B14" t="str">
            <v>Ritual, 2wp</v>
          </cell>
          <cell r="D14" t="str">
            <v>None</v>
          </cell>
          <cell r="E14" t="str">
            <v>(1 + threshold successes) hours</v>
          </cell>
          <cell r="N14" t="str">
            <v>Hidden Judges of the Secret Flame</v>
          </cell>
          <cell r="O14" t="str">
            <v>20sm, 1wp</v>
          </cell>
          <cell r="Q14" t="str">
            <v>None</v>
          </cell>
          <cell r="R14" t="str">
            <v>Varies</v>
          </cell>
        </row>
        <row r="15">
          <cell r="A15" t="str">
            <v>Floral Ferry</v>
          </cell>
          <cell r="B15" t="str">
            <v>20sm, 1wp</v>
          </cell>
          <cell r="D15" t="str">
            <v>None</v>
          </cell>
          <cell r="E15" t="str">
            <v>Until journey is completed</v>
          </cell>
          <cell r="N15" t="str">
            <v>Mirror Nemesis Vizier</v>
          </cell>
          <cell r="O15" t="str">
            <v>Ritual, 2wp</v>
          </cell>
          <cell r="Q15" t="str">
            <v>None</v>
          </cell>
          <cell r="R15" t="str">
            <v>One week</v>
          </cell>
        </row>
        <row r="16">
          <cell r="A16" t="str">
            <v>Impervious Sphere of Water</v>
          </cell>
          <cell r="B16" t="str">
            <v>15sm, 1wp</v>
          </cell>
          <cell r="D16" t="str">
            <v>None</v>
          </cell>
          <cell r="E16" t="str">
            <v>One scene</v>
          </cell>
          <cell r="N16" t="str">
            <v>Masquerade of Coquelicot Veils</v>
          </cell>
          <cell r="O16" t="str">
            <v>20m, 2wp</v>
          </cell>
          <cell r="Q16" t="str">
            <v>Psyche</v>
          </cell>
          <cell r="R16" t="str">
            <v>(Essence) days</v>
          </cell>
        </row>
        <row r="17">
          <cell r="A17" t="str">
            <v>Keel Cleaves the Clouds</v>
          </cell>
          <cell r="B17" t="str">
            <v>25sm, 2wp</v>
          </cell>
          <cell r="D17" t="str">
            <v>None</v>
          </cell>
          <cell r="E17" t="str">
            <v>One day</v>
          </cell>
          <cell r="N17" t="str">
            <v>Warden of the Nepenthean Gardens</v>
          </cell>
          <cell r="O17" t="str">
            <v>25sm, 2wp</v>
          </cell>
          <cell r="Q17" t="str">
            <v>None</v>
          </cell>
          <cell r="R17" t="str">
            <v>(Essence) hours</v>
          </cell>
        </row>
        <row r="18">
          <cell r="A18" t="str">
            <v>Sculpted Seafoam Eidolon</v>
          </cell>
          <cell r="B18" t="str">
            <v>10sm, 2wp</v>
          </cell>
          <cell r="D18" t="str">
            <v>None</v>
          </cell>
          <cell r="E18" t="str">
            <v>One day</v>
          </cell>
        </row>
        <row r="19">
          <cell r="A19" t="str">
            <v>Spoke the Wooden Face</v>
          </cell>
          <cell r="B19" t="str">
            <v>5sm, 1wp</v>
          </cell>
          <cell r="D19" t="str">
            <v>None</v>
          </cell>
          <cell r="E19" t="str">
            <v>One scene</v>
          </cell>
        </row>
        <row r="20">
          <cell r="A20" t="str">
            <v>Stalwart Earth Guardian</v>
          </cell>
          <cell r="B20" t="str">
            <v>Ritual, 1wp</v>
          </cell>
          <cell r="D20" t="str">
            <v>None</v>
          </cell>
          <cell r="E20" t="str">
            <v>Twelve hours</v>
          </cell>
        </row>
        <row r="21">
          <cell r="A21" t="str">
            <v>Thunder Wolf Howl</v>
          </cell>
          <cell r="B21" t="str">
            <v>15sm, 1wp</v>
          </cell>
          <cell r="D21" t="str">
            <v>Decisive-only</v>
          </cell>
          <cell r="E21" t="str">
            <v>Instant</v>
          </cell>
        </row>
        <row r="22">
          <cell r="A22" t="str">
            <v>Unslakable Thrist of the Devil-Maw</v>
          </cell>
          <cell r="B22" t="str">
            <v>15sm, 1wp</v>
          </cell>
          <cell r="D22" t="str">
            <v>None</v>
          </cell>
          <cell r="E22" t="str">
            <v>Instant</v>
          </cell>
        </row>
        <row r="23">
          <cell r="A23" t="str">
            <v>Virtuous Guardian of Flame</v>
          </cell>
          <cell r="B23" t="str">
            <v>15sm, 2wp</v>
          </cell>
          <cell r="D23" t="str">
            <v>None</v>
          </cell>
          <cell r="E23" t="str">
            <v>One day</v>
          </cell>
        </row>
        <row r="24">
          <cell r="A24" t="str">
            <v>Blood Lash</v>
          </cell>
          <cell r="B24" t="str">
            <v>10sm, 1lhl, 1wp</v>
          </cell>
          <cell r="D24" t="str">
            <v>None</v>
          </cell>
          <cell r="E24" t="str">
            <v>Until Dismissed</v>
          </cell>
        </row>
        <row r="25">
          <cell r="A25" t="str">
            <v>Flight of Separation</v>
          </cell>
          <cell r="B25" t="str">
            <v>15sm, 1wp</v>
          </cell>
          <cell r="D25" t="str">
            <v>None</v>
          </cell>
          <cell r="E25" t="str">
            <v>Indefinite</v>
          </cell>
        </row>
        <row r="26">
          <cell r="A26" t="str">
            <v>Peacock Shadow Eyes</v>
          </cell>
          <cell r="B26" t="str">
            <v>7sm, 2wp</v>
          </cell>
          <cell r="D26" t="str">
            <v>Psyche</v>
          </cell>
          <cell r="E26" t="str">
            <v>One Scene</v>
          </cell>
        </row>
        <row r="51">
          <cell r="A51" t="str">
            <v>Example</v>
          </cell>
          <cell r="B51" t="str">
            <v>1m</v>
          </cell>
          <cell r="D51" t="str">
            <v>Mute</v>
          </cell>
          <cell r="E51" t="str">
            <v>Instant</v>
          </cell>
          <cell r="F51" t="str">
            <v>It does what it does</v>
          </cell>
          <cell r="G51">
            <v>334</v>
          </cell>
          <cell r="N51" t="str">
            <v>Example</v>
          </cell>
          <cell r="O51" t="str">
            <v>2m</v>
          </cell>
          <cell r="Q51" t="str">
            <v>Mute</v>
          </cell>
          <cell r="R51" t="str">
            <v>Instant</v>
          </cell>
          <cell r="S51" t="str">
            <v>It does what it does</v>
          </cell>
          <cell r="T51">
            <v>334</v>
          </cell>
          <cell r="AA51" t="str">
            <v>Example</v>
          </cell>
          <cell r="AB51" t="str">
            <v>3m</v>
          </cell>
          <cell r="AD51" t="str">
            <v>Mute</v>
          </cell>
          <cell r="AE51" t="str">
            <v>Instant</v>
          </cell>
          <cell r="AF51" t="str">
            <v>It does what it does</v>
          </cell>
          <cell r="AG51">
            <v>334</v>
          </cell>
        </row>
      </sheetData>
      <sheetData sheetId="11" refreshError="1"/>
      <sheetData sheetId="12">
        <row r="2">
          <cell r="V2" t="str">
            <v>Type</v>
          </cell>
          <cell r="W2" t="str">
            <v>Solar</v>
          </cell>
          <cell r="X2" t="str">
            <v>Dragonblooded</v>
          </cell>
          <cell r="Y2" t="str">
            <v>Lunar</v>
          </cell>
          <cell r="Z2" t="str">
            <v>Sidereal</v>
          </cell>
          <cell r="AA2" t="str">
            <v>Abyssal</v>
          </cell>
          <cell r="AB2" t="str">
            <v>Celest. Exigent</v>
          </cell>
          <cell r="AC2" t="str">
            <v>Terr. Exigent</v>
          </cell>
          <cell r="AD2" t="str">
            <v>Mortal</v>
          </cell>
          <cell r="AE2" t="str">
            <v>Spirit</v>
          </cell>
          <cell r="AF2" t="str">
            <v>Animal</v>
          </cell>
          <cell r="AG2" t="str">
            <v>Liminal Homebrew</v>
          </cell>
          <cell r="AH2" t="str">
            <v>Dragonblooded Homebrew</v>
          </cell>
          <cell r="AI2" t="str">
            <v>Lunar Homebrew</v>
          </cell>
          <cell r="AJ2" t="str">
            <v>Sidereal Homebrew</v>
          </cell>
          <cell r="AK2" t="str">
            <v>Abyssal Homebrew</v>
          </cell>
          <cell r="AL2">
            <v>0</v>
          </cell>
        </row>
        <row r="3">
          <cell r="V3" t="str">
            <v>Pri</v>
          </cell>
          <cell r="W3">
            <v>8</v>
          </cell>
          <cell r="X3">
            <v>8</v>
          </cell>
          <cell r="Y3">
            <v>9</v>
          </cell>
          <cell r="Z3">
            <v>8</v>
          </cell>
          <cell r="AA3">
            <v>8</v>
          </cell>
          <cell r="AB3">
            <v>8</v>
          </cell>
          <cell r="AC3">
            <v>8</v>
          </cell>
          <cell r="AD3">
            <v>6</v>
          </cell>
          <cell r="AH3">
            <v>7</v>
          </cell>
          <cell r="AI3">
            <v>9</v>
          </cell>
          <cell r="AJ3">
            <v>8</v>
          </cell>
          <cell r="AK3">
            <v>8</v>
          </cell>
        </row>
        <row r="4">
          <cell r="V4" t="str">
            <v>Sec</v>
          </cell>
          <cell r="W4">
            <v>6</v>
          </cell>
          <cell r="X4">
            <v>6</v>
          </cell>
          <cell r="Y4">
            <v>7</v>
          </cell>
          <cell r="Z4">
            <v>6</v>
          </cell>
          <cell r="AA4">
            <v>6</v>
          </cell>
          <cell r="AB4">
            <v>6</v>
          </cell>
          <cell r="AC4">
            <v>6</v>
          </cell>
          <cell r="AD4">
            <v>4</v>
          </cell>
          <cell r="AH4">
            <v>6</v>
          </cell>
          <cell r="AI4">
            <v>7</v>
          </cell>
          <cell r="AJ4">
            <v>6</v>
          </cell>
          <cell r="AK4">
            <v>6</v>
          </cell>
        </row>
        <row r="5">
          <cell r="V5" t="str">
            <v>Ter</v>
          </cell>
          <cell r="W5">
            <v>4</v>
          </cell>
          <cell r="X5">
            <v>4</v>
          </cell>
          <cell r="Y5">
            <v>5</v>
          </cell>
          <cell r="Z5">
            <v>4</v>
          </cell>
          <cell r="AA5">
            <v>4</v>
          </cell>
          <cell r="AB5">
            <v>4</v>
          </cell>
          <cell r="AC5">
            <v>4</v>
          </cell>
          <cell r="AD5">
            <v>3</v>
          </cell>
          <cell r="AH5">
            <v>4</v>
          </cell>
          <cell r="AI5">
            <v>5</v>
          </cell>
          <cell r="AJ5">
            <v>4</v>
          </cell>
          <cell r="AK5">
            <v>4</v>
          </cell>
        </row>
        <row r="6">
          <cell r="V6" t="str">
            <v>Abilities</v>
          </cell>
          <cell r="W6">
            <v>28</v>
          </cell>
          <cell r="X6">
            <v>28</v>
          </cell>
          <cell r="Y6">
            <v>28</v>
          </cell>
          <cell r="Z6">
            <v>28</v>
          </cell>
          <cell r="AA6">
            <v>28</v>
          </cell>
          <cell r="AB6">
            <v>28</v>
          </cell>
          <cell r="AC6">
            <v>28</v>
          </cell>
          <cell r="AD6">
            <v>28</v>
          </cell>
          <cell r="AH6">
            <v>28</v>
          </cell>
          <cell r="AI6">
            <v>28</v>
          </cell>
          <cell r="AJ6">
            <v>35</v>
          </cell>
          <cell r="AK6">
            <v>28</v>
          </cell>
        </row>
        <row r="7">
          <cell r="V7" t="str">
            <v>Caste</v>
          </cell>
          <cell r="W7">
            <v>5</v>
          </cell>
          <cell r="X7">
            <v>5</v>
          </cell>
          <cell r="Y7">
            <v>2</v>
          </cell>
          <cell r="Z7">
            <v>5</v>
          </cell>
          <cell r="AA7">
            <v>5</v>
          </cell>
          <cell r="AB7">
            <v>0</v>
          </cell>
          <cell r="AC7">
            <v>0</v>
          </cell>
          <cell r="AD7">
            <v>0</v>
          </cell>
          <cell r="AH7">
            <v>4</v>
          </cell>
          <cell r="AI7">
            <v>2</v>
          </cell>
          <cell r="AJ7">
            <v>5</v>
          </cell>
          <cell r="AK7">
            <v>5</v>
          </cell>
        </row>
        <row r="8">
          <cell r="V8" t="str">
            <v>Favored</v>
          </cell>
          <cell r="W8">
            <v>5</v>
          </cell>
          <cell r="X8">
            <v>5</v>
          </cell>
          <cell r="Y8">
            <v>2</v>
          </cell>
          <cell r="Z8">
            <v>5</v>
          </cell>
          <cell r="AA8">
            <v>5</v>
          </cell>
          <cell r="AB8">
            <v>0</v>
          </cell>
          <cell r="AC8">
            <v>0</v>
          </cell>
          <cell r="AD8">
            <v>0</v>
          </cell>
          <cell r="AH8">
            <v>3</v>
          </cell>
          <cell r="AI8">
            <v>2</v>
          </cell>
          <cell r="AJ8">
            <v>5</v>
          </cell>
          <cell r="AK8">
            <v>5</v>
          </cell>
        </row>
        <row r="9">
          <cell r="V9" t="str">
            <v>Merits</v>
          </cell>
          <cell r="W9">
            <v>10</v>
          </cell>
          <cell r="X9">
            <v>18</v>
          </cell>
          <cell r="Y9">
            <v>10</v>
          </cell>
          <cell r="Z9">
            <v>19</v>
          </cell>
          <cell r="AA9">
            <v>10</v>
          </cell>
          <cell r="AB9">
            <v>10</v>
          </cell>
          <cell r="AC9">
            <v>10</v>
          </cell>
          <cell r="AD9">
            <v>7</v>
          </cell>
          <cell r="AH9">
            <v>15</v>
          </cell>
          <cell r="AI9">
            <v>10</v>
          </cell>
          <cell r="AJ9">
            <v>11</v>
          </cell>
          <cell r="AK9">
            <v>10</v>
          </cell>
        </row>
        <row r="10">
          <cell r="V10" t="str">
            <v>Specialites</v>
          </cell>
          <cell r="W10">
            <v>4</v>
          </cell>
          <cell r="X10">
            <v>5</v>
          </cell>
          <cell r="Y10">
            <v>4</v>
          </cell>
          <cell r="Z10">
            <v>4</v>
          </cell>
          <cell r="AA10">
            <v>4</v>
          </cell>
          <cell r="AB10">
            <v>4</v>
          </cell>
          <cell r="AC10">
            <v>4</v>
          </cell>
          <cell r="AD10">
            <v>4</v>
          </cell>
          <cell r="AH10">
            <v>6</v>
          </cell>
          <cell r="AI10">
            <v>4</v>
          </cell>
          <cell r="AJ10">
            <v>4</v>
          </cell>
          <cell r="AK10">
            <v>4</v>
          </cell>
        </row>
        <row r="11">
          <cell r="V11" t="str">
            <v>Charms</v>
          </cell>
          <cell r="W11">
            <v>15</v>
          </cell>
          <cell r="X11">
            <v>15</v>
          </cell>
          <cell r="Y11">
            <v>15</v>
          </cell>
          <cell r="Z11">
            <v>15</v>
          </cell>
          <cell r="AA11">
            <v>15</v>
          </cell>
          <cell r="AB11">
            <v>15</v>
          </cell>
          <cell r="AC11">
            <v>15</v>
          </cell>
          <cell r="AD11">
            <v>0</v>
          </cell>
          <cell r="AH11">
            <v>15</v>
          </cell>
          <cell r="AI11">
            <v>15</v>
          </cell>
          <cell r="AJ11">
            <v>18</v>
          </cell>
          <cell r="AK11">
            <v>15</v>
          </cell>
        </row>
        <row r="12">
          <cell r="V12" t="str">
            <v>Excellencies</v>
          </cell>
          <cell r="W12">
            <v>0</v>
          </cell>
          <cell r="X12">
            <v>5</v>
          </cell>
          <cell r="Y12">
            <v>0</v>
          </cell>
          <cell r="Z12">
            <v>0</v>
          </cell>
          <cell r="AA12">
            <v>0</v>
          </cell>
          <cell r="AB12">
            <v>0</v>
          </cell>
          <cell r="AC12">
            <v>0</v>
          </cell>
          <cell r="AD12">
            <v>0</v>
          </cell>
          <cell r="AH12">
            <v>0</v>
          </cell>
          <cell r="AI12">
            <v>0</v>
          </cell>
          <cell r="AJ12">
            <v>0</v>
          </cell>
          <cell r="AK12">
            <v>0</v>
          </cell>
        </row>
        <row r="13">
          <cell r="V13" t="str">
            <v>BP</v>
          </cell>
          <cell r="W13">
            <v>15</v>
          </cell>
          <cell r="X13">
            <v>18</v>
          </cell>
          <cell r="Y13">
            <v>15</v>
          </cell>
          <cell r="Z13">
            <v>15</v>
          </cell>
          <cell r="AA13">
            <v>15</v>
          </cell>
          <cell r="AB13">
            <v>15</v>
          </cell>
          <cell r="AC13">
            <v>15</v>
          </cell>
          <cell r="AD13">
            <v>21</v>
          </cell>
          <cell r="AH13">
            <v>18</v>
          </cell>
          <cell r="AI13">
            <v>15</v>
          </cell>
          <cell r="AJ13">
            <v>18</v>
          </cell>
          <cell r="AK13">
            <v>15</v>
          </cell>
        </row>
        <row r="47">
          <cell r="R47" t="str">
            <v>Solar</v>
          </cell>
        </row>
        <row r="48">
          <cell r="R48" t="str">
            <v>Dragonblooded</v>
          </cell>
        </row>
        <row r="49">
          <cell r="R49" t="str">
            <v>Lunar</v>
          </cell>
        </row>
        <row r="50">
          <cell r="R50" t="str">
            <v>Sidereal</v>
          </cell>
        </row>
        <row r="51">
          <cell r="R51" t="str">
            <v>Abyssal</v>
          </cell>
        </row>
        <row r="52">
          <cell r="R52" t="str">
            <v>Celest. Exigent</v>
          </cell>
        </row>
        <row r="53">
          <cell r="R53" t="str">
            <v>Terr. Exigent</v>
          </cell>
        </row>
        <row r="54">
          <cell r="R54" t="str">
            <v>Mortal</v>
          </cell>
        </row>
        <row r="55">
          <cell r="R55" t="str">
            <v>Spirit</v>
          </cell>
        </row>
        <row r="56">
          <cell r="R56" t="str">
            <v>Animal</v>
          </cell>
        </row>
        <row r="57">
          <cell r="R57" t="str">
            <v>Liminal Homebrew</v>
          </cell>
        </row>
        <row r="58">
          <cell r="R58" t="str">
            <v>Dragonblooded Homebrew</v>
          </cell>
        </row>
        <row r="59">
          <cell r="R59" t="str">
            <v>Lunar Homebrew</v>
          </cell>
        </row>
        <row r="60">
          <cell r="R60" t="str">
            <v>Sidereal Homebrew</v>
          </cell>
        </row>
        <row r="61">
          <cell r="R61" t="str">
            <v>Abyssal Homebrew</v>
          </cell>
        </row>
        <row r="62">
          <cell r="R62">
            <v>0</v>
          </cell>
        </row>
        <row r="65">
          <cell r="R65" t="str">
            <v>Martial Arts</v>
          </cell>
        </row>
        <row r="66">
          <cell r="R66" t="str">
            <v>SMA</v>
          </cell>
        </row>
        <row r="67">
          <cell r="R67" t="str">
            <v>Evocation</v>
          </cell>
        </row>
        <row r="68">
          <cell r="R68" t="str">
            <v>Terrestrial Spell</v>
          </cell>
        </row>
        <row r="69">
          <cell r="R69" t="str">
            <v>Celestial Spell</v>
          </cell>
        </row>
        <row r="70">
          <cell r="R70" t="str">
            <v>Solar Spell</v>
          </cell>
        </row>
      </sheetData>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Къатта" refreshedDate="45731.069938425928" createdVersion="8" refreshedVersion="8" minRefreshableVersion="3" recordCount="888" xr:uid="{A470F55E-2DE0-478A-B029-D7E667629B31}">
  <cacheSource type="worksheet">
    <worksheetSource ref="A1:N1048576" sheet="Solarlist"/>
  </cacheSource>
  <cacheFields count="14">
    <cacheField name="Type" numFmtId="0">
      <sharedItems containsBlank="1" count="2">
        <s v="Solar"/>
        <m/>
      </sharedItems>
    </cacheField>
    <cacheField name="Name" numFmtId="0">
      <sharedItems containsBlank="1" count="886">
        <s v="Wise Arrow"/>
        <s v="Trance of Unhesitating Speed"/>
        <s v="Phantom Arrow Technique"/>
        <s v="Blood Without Balance"/>
        <s v="Force Without Fire"/>
        <s v="Fiery Arrow Attack"/>
        <s v="Hanging Judgment Arc"/>
        <s v="There Is No Wind"/>
        <s v="Accuracy Without Distance"/>
        <s v="Arrow Storm Technique"/>
        <s v="Flashing Vengeance Draw"/>
        <s v="Hunter's Swift Answer"/>
        <s v="Dazzling Flare Attack"/>
        <s v="Seven Omens Shot"/>
        <s v="Revolving Bow Discipline"/>
        <s v="Finishing Snipe"/>
        <s v="Rain of Feathered Death"/>
        <s v="Shadow-Seeking Arrow"/>
        <s v="Searing Sunfire Interdiction"/>
        <s v="Searing Sunfire Interdiction x2"/>
        <s v="Solar Spike"/>
        <s v="Heart-Eating Incineration"/>
        <s v="Nova Arrow Attack"/>
        <s v="Searing Sunfire Interdiction x3"/>
        <s v="Dust and Ash Sleight"/>
        <s v="Heavens Crash Down"/>
        <s v="Hell-Heeling Arrow"/>
        <s v="Accuracy Without Distance x2"/>
        <s v="Searing Sunfire Interdiction x4"/>
        <s v="Dust and Ash Sleight x2"/>
        <s v="Heavens Crash Down x2"/>
        <s v="Whispered Prayer of Judgment"/>
        <s v="Solar Judgment Flare"/>
        <s v="Searing Sunfire Interdiction x5"/>
        <s v="Searing Sunfire Interdiction x6"/>
        <s v="Sight Without Eyes"/>
        <s v="Immaculate Golden Bow"/>
        <s v="Streaming Arrow Stance"/>
        <s v="Dedicated Unerring Ear"/>
        <s v="Surprise Anticipation Method"/>
        <s v="Genius Palate Summation"/>
        <s v="Studied Ear Espial"/>
        <s v="Unswerving Eye Method"/>
        <s v="Foe-Scenting Method"/>
        <s v="Awakening Eye"/>
        <s v="Knowing Beyond Silence"/>
        <s v="Inner Eye Focus"/>
        <s v="Scent-Honing Prana"/>
        <s v="Roused Dragon Detection"/>
        <s v="Blink"/>
        <s v="Eye of the Unconquered Sun"/>
        <s v="Living Pulse Perception"/>
        <s v="Unsurpassed Sight Discipline"/>
        <s v="Unsurpassed Taste and Smell Discipline"/>
        <s v="Unsurpassed Hearing and Touch Discipline"/>
        <s v="Sensory Acuity Prana"/>
        <s v="Keen Sight Technique"/>
        <s v="Keen Taste and Smell Technique"/>
        <s v="Keen Hearing and Touch Technique"/>
        <s v="Eyeless Harbinger Awareness"/>
        <s v="Drifting Leaf Elusion"/>
        <s v="Reed in the Wind"/>
        <s v="Reflex Sidestep Technique"/>
        <s v="Leaping Dodge Method"/>
        <s v="Shadow Over Water"/>
        <s v="Dust Motes Whirling"/>
        <s v="Fleet Dreaming Image"/>
        <s v="Seven Shadow Evasion"/>
        <s v="Safety Between Heartbeats"/>
        <s v="Rumor of Form"/>
        <s v="Vaporous Division"/>
        <s v="Sunlight Bleeding Away"/>
        <s v="Thousand Steps' Stillness"/>
        <s v="Refinement of Flowing Shadows"/>
        <s v="Drifting Shadow Focus"/>
        <s v="Harm-Dismissing Meditation"/>
        <s v="Searing Quicksilver Flight"/>
        <s v="Shadow Dancer Method"/>
        <s v="Force-Stealing Feint"/>
        <s v="Way of Whispers Technique"/>
        <s v="Unbowed Willow Meditation"/>
        <s v="Unbridled Shade Attitude"/>
        <s v="Fourfold Shiver Binding"/>
        <s v="Flow Like Blood"/>
        <s v="Hundred Shadow Ways"/>
        <s v="Living Bonds Unburdened"/>
        <s v="Guarded Thoughts Meditation"/>
        <s v="Penumbra Self Meditation"/>
        <s v="Motive-Discerning Technique"/>
        <s v="Shadow Over Day"/>
        <s v="Motive-Discerning Technique x2"/>
        <s v="Humble Servant Approach"/>
        <s v="Night Passes Over"/>
        <s v="Ten Calamities Technique"/>
        <s v="Burning Proof of Authority"/>
        <s v="Superior Violent Knowledge"/>
        <s v="Fists of Iron Technique"/>
        <s v="Ferocious Jab"/>
        <s v="Heaven Thunder Hammer"/>
        <s v="Vicious Lunge"/>
        <s v="Unbreakable Grasp"/>
        <s v="Thunderclap Rush Attack"/>
        <s v="Wind and Stones Defense"/>
        <s v="Crashing Wave Throw"/>
        <s v="Falling Hammer Strike"/>
        <s v="Swift Strike Prana"/>
        <s v="Devil-Strangling Attitude"/>
        <s v="Ox-Stunning Blow"/>
        <s v="Reckless Fury Discard"/>
        <s v="Burning Fist Burial"/>
        <s v="Force-Rending Strike"/>
        <s v="Sledgehammer Fist Punch"/>
        <s v="Oak-Curling Clinch"/>
        <s v="Solar Cross-Counter"/>
        <s v="Blade-Rebuking Wrath"/>
        <s v="Hammer on Iron Technique"/>
        <s v="Ox-Stunning Blow x2"/>
        <s v="Dancing With Strife Technique"/>
        <s v="Knockout Blow"/>
        <s v="Cancel the Apocalypse"/>
        <s v="Adamantine Fists of Battle"/>
        <s v="Fire-Eating Fist"/>
        <s v="River-Binding Wrath"/>
        <s v="Wicked Dissolve Dust"/>
        <s v="Rapturous Cradle"/>
        <s v="Dragon Coil Technique"/>
        <s v="Titan-Straightening Method"/>
        <s v="Shockwave Technique"/>
        <s v="Lightning Strikes Twice"/>
        <s v="Striving Aftershock Method"/>
        <s v="Inevitable Victory Meditation"/>
        <s v="Incarnated Fury Attack"/>
        <s v="Raging Wrath Repeated"/>
        <s v="Rampage-Berserker Attack"/>
        <s v="Supremacy of War Meditation"/>
        <s v="Apocalypse Flare Attack"/>
        <s v="Heaven Fury Smite"/>
        <s v="Heart-Eating Fist"/>
        <s v="Burning Sky Apocalypse Strike"/>
        <s v="Iron Battle Focus"/>
        <s v="One With Violence"/>
        <s v="Intercepting Fury Smite"/>
        <s v="Fivefold Fury Onslaught"/>
        <s v="Adamantine Fists of Battle x2"/>
        <s v="Orichalcum Fists of Battle"/>
        <s v="Ascendant Battle Visage"/>
        <s v="Ship-Sleeking Technique"/>
        <s v="Skiff-To-Scow Method"/>
        <s v="Tide-Carried Omens"/>
        <s v="Blood and Salt Bondage"/>
        <s v="Ship-Sustaining Spirit"/>
        <s v="Sea Devil Training Technique"/>
        <s v="Ship-Claiming Stance"/>
        <s v="Immortal Mariner's Advantage"/>
        <s v="Legendary Captain's Signature"/>
        <s v="Sea Ambush Technique"/>
        <s v="Deck-Sweeping Fusillade"/>
        <s v="Ship-Breaker Method"/>
        <s v="Superior Positioning Technique"/>
        <s v="Weather-Anticipating Intuition"/>
        <s v="Hull-Taming Transfusion"/>
        <s v="Indomitable Voyager's Perseverance"/>
        <s v="Deadly Ichneumon Assault"/>
        <s v="Rail-Storming Fervor"/>
        <s v="Sea Serpent Flash"/>
        <s v="Ship-Rolling Juggernaut Method"/>
        <s v="Perfect Reckoning Technique"/>
        <s v="Death-Daring Maneuver"/>
        <s v="Tide-Cutting Essence Infusion"/>
        <s v="Wave-Riding Discipline"/>
        <s v="Chaos-Cutting Galley"/>
        <s v="Wind-Defying Course Technique"/>
        <s v="Current-Cutting Technique"/>
        <s v="Storm-Weathering Essence Infusion"/>
        <s v="Ash and Storm Aegis"/>
        <s v="Hull-Preserving Technique"/>
        <s v="Summit-Piercing Touch"/>
        <s v="Flawless Handiwork Method"/>
        <s v="Crack-Mending Technique"/>
        <s v="Flawless Handiwork Method x2"/>
        <s v="Supreme Masterwork Focus"/>
        <s v="Arete-Shifting Prana"/>
        <s v="Durability-Enhancing Technique"/>
        <s v="Time Heals Nothing"/>
        <s v="Bright-Forging Prana"/>
        <s v="Experiential Conjuring of True Void"/>
        <s v="Design Beyond Limit"/>
        <s v="Unbroken Image Focus"/>
        <s v="Sublime Transference"/>
        <s v="Thousand-Forge Hands"/>
        <s v="Chaos-Resistance Preparation"/>
        <s v="Supreme Masterwork Focus x2"/>
        <s v="Copper Spider Conception"/>
        <s v="Vice-Miracle Technique"/>
        <s v="Words-as-Workshop Method"/>
        <s v="Time Heals Nothing x2"/>
        <s v="The Art of Permanence"/>
        <s v="Realizing the Form Supernal"/>
        <s v="Celestial Reforging Technique"/>
        <s v="Supreme Masterwork Focus x3"/>
        <s v="Mind-Expanding Meditation"/>
        <s v="Inspiration-Renewing Vision"/>
        <s v="Ever-Ready Innovation Discipline"/>
        <s v="Unwinding Gyre Meditation"/>
        <m/>
        <s v="Exegesis of the Distilled Form"/>
        <s v="Wonder-Forging Genius"/>
        <s v="Dual Magnus Prana"/>
        <s v="Essence-Forging Kata"/>
        <s v="Craftsman Needs No Tools"/>
        <s v="Shattering Grasp"/>
        <s v="Breach-Healing Method"/>
        <s v="Tireless Workhorse Method"/>
        <s v="Triumph-Forging Eye"/>
        <s v="Efficient Craftsman Technique"/>
        <s v="Brass Scales Falling"/>
        <s v="Brass Scales Falling x2"/>
        <s v="Red Anvils Ringing"/>
        <s v="Chains Fall Away"/>
        <s v="Peerless Paragon of Craft"/>
        <s v="Blood Diamond Sweat"/>
        <s v="First Movement of the Demiurge"/>
        <s v="Supreme Celestial Focus"/>
        <s v="Ages-Echoing Wisdom"/>
        <s v="Dragon Soul Emergence"/>
        <s v="Supreme Perfection of Craft"/>
        <s v="Clay and Breath Practice"/>
        <s v="Spirit-Gathering Industry"/>
        <s v="Divine Transcendence of Craft"/>
        <s v="Divine Inspiration Technique"/>
        <s v="God-Forge Within"/>
        <s v="Horizon-Unveiling Insight"/>
        <s v="Holistic Miracle Understanding"/>
        <s v="Spirit-Stoking Elevation"/>
        <s v="Sun-Heart Tenacity"/>
        <s v="Object-Strengthening Touch"/>
        <s v="Energic Influence Technique"/>
        <s v="Motive-Discerning Technique x3"/>
        <s v="Umbral Eyes Focus"/>
        <s v="Intent-Tracing Stare"/>
        <s v="Rancor-Raising Spirit"/>
        <s v="Culture Hero Approach"/>
        <s v="Unimpeachable Discourse Technique"/>
        <s v="Indecent Proposal Method"/>
        <s v="Dauntless Assayer Method"/>
        <s v="Wise-Eyed Courtier Method"/>
        <s v="Discretionary Gesture"/>
        <s v="Deep-Eyed Soul Gazing"/>
        <s v="Easily-Discarded Presence Method"/>
        <s v="Inverted Ego Mask"/>
        <s v="Soul-Testing Method"/>
        <s v="Cunning Insight Technique"/>
        <s v="Doubt-Sowing Contention Method"/>
        <s v="Effective Counterargument"/>
        <s v="Wise Counsel (Flashing Soul Reform)"/>
        <s v="Aspersions Cast Aside"/>
        <s v="Asp Bites Its Tail"/>
        <s v="Seen and Seeing Method"/>
        <s v="Seen and Seeing Method x2"/>
        <s v="Face-Charming Prana"/>
        <s v="Selfsame Master Procurer"/>
        <s v="Soul-Void Kata"/>
        <s v="Enduring Mental Toughness x3"/>
        <s v="Invincible Solar Aegis"/>
        <s v="Empathic Aegis Discipline"/>
        <s v="Inviolable Essence-Merging"/>
        <s v="Enduring Mental Toughness"/>
        <s v="Spirit-Maintaining Maneuver"/>
        <s v="Mind-Cleansing Prana"/>
        <s v="Steel Heart Stance"/>
        <s v="Clear Mind Discipline"/>
        <s v="Energy Restoration Prana"/>
        <s v="Watchful Eyes of Heaven"/>
        <s v="Soul-Nourishing Technique"/>
        <s v="Spirit-Tempering Practice"/>
        <s v="Empowered Soul Technique"/>
        <s v="Transcendent Hero's Meditation"/>
        <s v="Righteous Soul Judgment"/>
        <s v="Barque of Transcendent Vision"/>
        <s v="Unhesitating Dedication"/>
        <s v="Eminent Paragon Approach"/>
        <s v="Divine Mantle"/>
        <s v="Strength From Conviction Stance"/>
        <s v="Accord of the Unbreakable Spirit"/>
        <s v="Destiny-Manifesting Method"/>
        <s v="Stubborn Boar Defense"/>
        <s v="Integrity-Protecting Prana"/>
        <s v="Legend-Soul Revival"/>
        <s v="Undying Solar Resolve"/>
        <s v="Righteous Lion Defense"/>
        <s v="Phoenix Renewal Tactic"/>
        <s v="Phoenix Renewal Tactic x2"/>
        <s v="Sun King Radiance"/>
        <s v="Body-Restoring Benison"/>
        <s v="Enduring Mental Toughness x2"/>
        <s v="Temptation-Resisting Stance"/>
        <s v="Knowing the Soul's Price"/>
        <s v="Understanding the Court"/>
        <s v="Seen and Seeing Method x3"/>
        <s v="Venomous Rumors Technique"/>
        <s v="At Your Service"/>
        <s v="Fugue-Empowered Other"/>
        <s v="Soul Reprisal"/>
        <s v="Quicksilver Falcon's Eye"/>
        <s v="Preeminent Gala Knife"/>
        <s v="Endless Obsession Feint"/>
        <s v="Fete-Watcher Stance"/>
        <s v="Unbound Social Mastery"/>
        <s v="Heart-Eclipsing Shroud"/>
        <s v="Hundred-Faced Stranger"/>
        <s v="Legend Mask Methodology"/>
        <s v="Friend of a Friend Approach"/>
        <s v="Even-Touched Prophet"/>
        <s v="Draw the Curtain"/>
        <s v="Mastery of Small Manners"/>
        <s v="Master Plan Meditation"/>
        <s v="Split Deception Method"/>
        <s v="Null Anima Gloves"/>
        <s v="Flawless Pickpocketing Technique"/>
        <s v="Lock-Opening Touch"/>
        <s v="Preying on Uncertainty Approach"/>
        <s v="Clever Bandit's Rook"/>
        <s v="Swift Gambler's Eye"/>
        <s v="Lightning-Hand Sleight"/>
        <s v="Phantom Hood Technique"/>
        <s v="Living Shadow Preparedness"/>
        <s v="Doubt-Sealing Heist"/>
        <s v="Unshakable Rogue's Spirit"/>
        <s v="Proof-Eating Palm"/>
        <s v="Stealing From Plain Sight Spirit"/>
        <s v="Magpie's Invisible Talon"/>
        <s v="Reversal of Fortune"/>
        <s v="Door-Evading Technique"/>
        <s v="Fate-Shifting Solar Arete"/>
        <s v="Skillful Reappropriation (Phantom Sting Search)"/>
        <s v="Iron Wolves' Grasp"/>
        <s v="Flashing Ruse Prana"/>
        <s v="Sun-Stealing Shadow Spirit"/>
        <s v="Fate-Shifting Solar Arete x2"/>
        <s v="Unbroken Darkness Approach"/>
        <s v="Night's Eye Meditation"/>
        <s v="Seasoned Criminal Method"/>
        <s v="Criminal Seduction Method"/>
        <s v="Perfect Mirror"/>
        <s v="Spurious Presence"/>
        <s v="Flawlessly Impenetrable Disguise"/>
        <s v="Ocean-Conquering Avatar"/>
        <s v="Salty Dog Method"/>
        <s v="Shipwreck-Surviving Stamina"/>
        <s v="Fathoms-Fed Spirit"/>
        <s v="Orichalcum Letters of Marque"/>
        <s v="Ship-Imperiled Vigor"/>
        <s v="Ship-Razing Renewal"/>
        <s v="Ship-Leavening Meditation"/>
        <s v="Implacable Sea Wolf Spirit"/>
        <s v="Burning Anima Sails"/>
        <s v="Invincible Admiral Method"/>
        <s v="Black Fathoms Blessed"/>
        <s v="Mast of Everything Situation"/>
        <s v="Master and Commander Method"/>
        <s v="Safe Bearing Technique"/>
        <s v="Indolent Official Charm"/>
        <s v="Foul Air of Argument Technique"/>
        <s v="Pattern-Exploiting Commerce Spirit"/>
        <s v="Taboo-Inflicting Diatribe"/>
        <s v="Frugal Merchant Method"/>
        <s v="Measuring Glance"/>
        <s v="Insightful Buyer Technique"/>
        <s v="Consumer-Evaluating Glance"/>
        <s v="Illimitable Master Fence"/>
        <s v="Irresistible Salesman Spirit"/>
        <s v="Bureau-Reforming Kata"/>
        <s v="Semantic Argument Technique"/>
        <s v="Honor-Instilling Mantra"/>
        <s v="Soul-Snaring Pitch"/>
        <s v="Subject-Hailing Ideology"/>
        <s v="Creation of Adamant Specie"/>
        <s v="Spectacle-Inciting Order"/>
        <s v="Bureau-Rectifying Method"/>
        <s v="Order-Conferring Action"/>
        <s v="Enigmatic Bureau Understanding"/>
        <s v="Power-Awarding Prana"/>
        <s v="Essence-Lending Method"/>
        <s v="Will-Bolstering Method"/>
        <s v="Flowing Mind Prana"/>
        <s v="Wound-Accepting Technique"/>
        <s v="Tireless Learner Method"/>
        <s v="Lore-Inducing Concentration"/>
        <s v="Truth-Rendering Gaze"/>
        <s v="Sacred Relic Understanding"/>
        <s v="Wake the Sleeper"/>
        <s v="Injury-Forcing Technique"/>
        <s v="Essence-Draining Touch"/>
        <s v="Essence-Twining Method"/>
        <s v="Force-Draining Whisper"/>
        <s v="Flowing Essence Conversion"/>
        <s v="Power-Restoring Invocation"/>
        <s v="Order-Affirming Blow"/>
        <s v="Wyld-Shaping Technique"/>
        <s v="Wyld-Called Weapon"/>
        <s v="Cloud-Wreathed Scholar"/>
        <s v="Hundred Sages Focus"/>
        <s v="Tome-Rearing Gesture"/>
        <s v="Prophet of Seventeen Cycles"/>
        <s v="Will-Shattering Illusion"/>
        <s v="Surging Inner Fire"/>
        <s v="Seal of Infinite Wisdom"/>
        <s v="Manse-Raising Method"/>
        <s v="All-Knowing Enlightened Sovereign"/>
        <s v="God-King's Shrike (Dogstar Ruminations)"/>
        <s v="Incalculable Flowing Mind"/>
        <s v="Unstoppable Magnus Approach"/>
        <s v="Chaos-Repelling Pattern"/>
        <s v="Harmonious Academic Methodology"/>
        <s v="Bottomless Wellspring Approach"/>
        <s v="Essence Font Technique"/>
        <s v="Soul-Light Spreading Discipline"/>
        <s v="Legendary Scholar's Curriculum"/>
        <s v="Selfsame Master Instructor"/>
        <s v="Heaven-Turning Calculations"/>
        <s v="Immanent Solar Glory"/>
        <s v="Surging Essence Flow"/>
        <s v="Hero-Induction Method"/>
        <s v="Wyld Cauldron Mastery"/>
        <s v="Wyld-Forging Focus"/>
        <s v="Legend-Spirit Convocation"/>
        <s v="Sevenfold Savant Mantle"/>
        <s v="Power Beyond Reason"/>
        <s v="Demiurgic Suspiration"/>
        <s v="Power Beyond Reason x2"/>
        <s v="Savant of Nine Glories"/>
        <s v="First Knowledge's Grace"/>
        <s v="Hidden Wisdom Bestowal"/>
        <s v="Wyld-Dispelling Prana"/>
        <s v="Feit of Imparted Nature"/>
        <s v="Time-Halting Flow"/>
        <s v="Ailment-Rectifying Method"/>
        <s v="Flawless Diagnosis Technique"/>
        <s v="Plague-Banishing Incitation"/>
        <s v="Wound-Mending Care Technique"/>
        <s v="Wound-Cleansing Meditation"/>
        <s v="Touch of Blissful Release"/>
        <s v="Instant Treatment Methodology"/>
        <s v="Wound-Banishing Strike"/>
        <s v="Body-Purifying Admonitions"/>
        <s v="Anointment of Miraculous Health"/>
        <s v="Body-Sculpting Essence Method"/>
        <s v="Wholeness-Restoring Meditation"/>
        <s v="Healing Trance Meditation"/>
        <s v="Life-Exchanging Prana"/>
        <s v="Healer's Unerring Hands"/>
        <s v="Contagion-Curing Touch"/>
        <s v="Master Chirurgeon Meditation"/>
        <s v="Benison of Celestial Healing"/>
        <s v="Life-Sculpting Hands Technique"/>
        <s v="Immaculate Solar Physician"/>
        <s v="Perfect Celestial Chirurgeon"/>
        <s v="Anodyne of Celestial Dreaming"/>
        <s v="Summoning the Loyal Steel"/>
        <s v="Divine Executioner Stance"/>
        <s v="Dipping Swallow Defense"/>
        <s v="Call the Blade"/>
        <s v="Nimble Reaving Wind"/>
        <s v="Excellent Strike"/>
        <s v="One Weapon Two Blows"/>
        <s v="Fire and Stones Strike"/>
        <s v="Peony Blossom Technique"/>
        <s v="Arc Shedding Rain Technique"/>
        <s v="Solar Counterattack"/>
        <s v="Gleaming Sever"/>
        <s v="Guard-Breaking Technique"/>
        <s v="Hail-Shattering Practice"/>
        <s v="Rising Sun Slash"/>
        <s v="Iron Raptor Technique"/>
        <s v="Sandstorm-Wind Attack"/>
        <s v="Edge of Morning Sunlight"/>
        <s v="Stark Truth of Steel Method"/>
        <s v="Iron Whirlwind Attack"/>
        <s v="Heavenly Guardian Defense"/>
        <s v="Hungry Tiger Technique"/>
        <s v="Perfect Strike Discipline"/>
        <s v="Flashing Edge of Dawn"/>
        <s v="Fervent Blow"/>
        <s v="Blazing Solar Bolt"/>
        <s v="Whirlwind-Tempest Deflection"/>
        <s v="Shattering Clash"/>
        <s v="Omniscient Focus Attack"/>
        <s v="All-Sundering Strike"/>
        <s v="Heaven Sword Flash"/>
        <s v="Circle of Bright Reaving"/>
        <s v="Unassailable Guardian Posture"/>
        <s v="Calm and Ready Focus"/>
        <s v="Agile Dragonfly Blade"/>
        <s v="Foe-Cleaving Focus"/>
        <s v="Invincible Fury of the Dawn"/>
        <s v="Over-and-Under Method"/>
        <s v="Sharp Light of Judgment Stance"/>
        <s v="Protection of Celestial Bliss"/>
        <s v="War Lion Stance"/>
        <s v="Glorious Solar Saber"/>
        <s v="Fivefold Bulwark Stance"/>
        <s v="Immortal Blade Triumphant"/>
        <s v="Corona of Radiance"/>
        <s v="Victorious Wreath (Against the World Stance)"/>
        <s v="Bulwark Stance"/>
        <s v="Ready in Eight Directions Stance"/>
        <s v="Ungoverned Market Awareness"/>
        <s v="Empowered Barter Stance"/>
        <s v="Woe-Capturing Web"/>
        <s v="Omen-Spawning Beast"/>
        <s v="Eclectic Verbiage of Law"/>
        <s v="Infinitely-Efficient Register"/>
        <s v="Deft Official's Way"/>
        <s v="Enlightened Discourse Method"/>
        <s v="All-Seeing Master Procurer"/>
        <s v="Speed the Wheels"/>
        <s v="Mind-Swallowing Missive"/>
        <s v="Excellent Emissary's Tongue"/>
        <s v="Perfect Recollection Discipline"/>
        <s v="Indelible Spoken Script"/>
        <s v="Whirling Brush Method"/>
        <s v="Flawless Brush Discipline"/>
        <s v="Letter-Within-A-Letter Technique"/>
        <s v="Flowing Elegant Hand"/>
        <s v="Strange Tongue Understanding"/>
        <s v="Poetic Expression Style"/>
        <s v="Sagacious Reading of Intent"/>
        <s v="Word-Shield Invocation"/>
        <s v="Stolen Voice Technique"/>
        <s v="Essence-Laden Missive"/>
        <s v="Moving the Unseen Hand"/>
        <s v="Voice-Caging Calligraphy"/>
        <s v="Vanishing Immersion Style"/>
        <s v="Flowing Elegant Hand x2"/>
        <s v="Power-Snaring Image"/>
        <s v="Cup Boils Over"/>
        <s v="Twisted Words Technique"/>
        <s v="Mind-Scribing Method"/>
        <s v="Heaven-Drawing Discipline"/>
        <s v="Soul-Drawing Pattern"/>
        <s v="Heaven-Drawing Discipline x2"/>
        <s v="Unbreakable Fascination Method"/>
        <s v="Flowing Elegant Hand x3"/>
        <s v="Heaven-Drawing Discipline x3"/>
        <s v="Subtle Speech Method"/>
        <s v="Thousand Courtesan Ways"/>
        <s v="Masterful Performance Exercise"/>
        <s v="Impassioned Orator Technique"/>
        <s v="Perfect Harmony Technique"/>
        <s v="Graceful Reed Dancing"/>
        <s v="Cunning Mimicry Technique"/>
        <s v="Battle-Dancer Method"/>
        <s v="Shining Expression Style"/>
        <s v="Voice-Hurling Method"/>
        <s v="Splendid Magpie Approach"/>
        <s v="Celestial Bliss Trick"/>
        <s v="Soul-Firing Performance"/>
        <s v="Fury Inciting Speech"/>
        <s v="Heart-Compelling Method"/>
        <s v="Divine Instrument"/>
        <s v="Drama-Fueling Ardor"/>
        <s v="Dogmatic Contagion Discipline"/>
        <s v="Plectral Harbinger's Approach"/>
        <s v="Winding Sinuous Motion"/>
        <s v="Soul-Bracing Momentous Power"/>
        <s v="Memory-Reweaving Discipline"/>
        <s v="Demon Wracking Shout"/>
        <s v="Infectious Zealotry Approach"/>
        <s v="Monk-Seducing Demon Dance"/>
        <s v="Seventeen Cycles Symphony"/>
        <s v="Divinely-Inspired Performance"/>
        <s v="Memory-Reweaving Discipline x2"/>
        <s v="Pivotal Encore Performance"/>
        <s v="Respect-Commanding Attitude"/>
        <s v="Penultimate Unity of Form"/>
        <s v="Soul Voice"/>
        <s v="Mood-Inducing Music"/>
        <s v="Battle Anthem (of the Solar Exalted)"/>
        <s v="Soul-Stirring Cantata"/>
        <s v="Heroism-Encouraging Ballad"/>
        <s v="Stillness-Drawing Meditation"/>
        <s v="Phantom-Conjuring Performance"/>
        <s v="Unmatched Showmanship Style"/>
        <s v="Most Excellent Mockingbird"/>
        <s v="Master Thespian Style"/>
        <s v="Trance of Fugue Vision"/>
        <s v="Seven Thunders Voice"/>
        <s v="Flashing Quill Atemi"/>
        <s v="Swift Sage's Eye"/>
        <s v="Perfect Celestial Author"/>
        <s v="Mingled Tongue Technique"/>
        <s v="Single Voice Kata"/>
        <s v="Discerning Savant's Eye"/>
        <s v="Gloaming Eye Understanding"/>
        <s v="Uncanny Perception Technique"/>
        <s v="Spirit-Cutting Attack"/>
        <s v="Spirit-Manifesting Word"/>
        <s v="Ghost-Eating Technique"/>
        <s v="Uncanny Shroud Defense"/>
        <s v="Phantom-Seizing Strike"/>
        <s v="Supernal Control Method"/>
        <s v="Breath-Drinker Method"/>
        <s v="Material Exegesis Prana"/>
        <s v="Dark-Minder's Observances"/>
        <s v="All-Encompassing Sorcerer's Sight"/>
        <s v="Carnal Spirit Rending"/>
        <s v="Burning Exorcism Technique"/>
        <s v="Soul Projection Method"/>
        <s v="All Souls Benediction"/>
        <s v="Anima-Suffused Spirit"/>
        <s v="Spirit-Shredding Exorcism"/>
        <s v="Spirit-Drawing Oculus"/>
        <s v="Ephemeral Induction Technique"/>
        <s v="Keen Unnatural Eye"/>
        <s v="Terrestrial Circle Sorcery"/>
        <s v="Six Eternities' Travail"/>
        <s v="Celestial Circle Sorcery"/>
        <s v="Armored Scout's Invigoration"/>
        <s v="Glorious Solar Plate"/>
        <s v="Armed and Ready Discipline"/>
        <s v="Whirlwind Armor-Donning Prana"/>
        <s v="Spirit Strengthens the Skin"/>
        <s v="Body-Mending Meditation"/>
        <s v="Front-Line Warrior's Stamina"/>
        <s v="Essence-Gathering Temper"/>
        <s v="Hauberk-Summoning Gesture"/>
        <s v="Willpower-Enhancing Spirit"/>
        <s v="Adamant Skin Technique"/>
        <s v="Unbreakable Warrior's Mastery"/>
        <s v="Ruin-Abasing Shrug"/>
        <s v="Fury-Fed Ardor"/>
        <s v="Iron Skin Concentration"/>
        <s v="Illness-Resisting Meditation"/>
        <s v="Immunity to Everything Technique"/>
        <s v="Durability of Oak Meditation"/>
        <s v="Iron Kettle Body"/>
        <s v="Ox-Body Technique"/>
        <s v="Tiger Warrior's Endurance"/>
        <s v="Aegis of Invincible Might"/>
        <s v="Fortress-Body Discipline"/>
        <s v="Poison-Resisting Meditation"/>
        <s v="Diamond-Body Prana"/>
        <s v="Battle Fury Focus"/>
        <s v="Bloodthirsty Sword-Dancer Spirit"/>
        <s v="Wound-Knitting Exercise"/>
        <s v="Seasoned Beast-Rider's Approach"/>
        <s v="Elusive Mount Technique"/>
        <s v="Wind-Racing Essence Infusion"/>
        <s v="Single Spirit Method"/>
        <s v="Mount Preservation Method"/>
        <s v="Harmonious Tacking Technique"/>
        <s v="Immortal Rider's Advantage"/>
        <s v="Untouchable Horseman's Attitude"/>
        <s v="Immortal Charger's Gallop"/>
        <s v="Saddle-Staying Courses"/>
        <s v="Rousing Backlash Assault"/>
        <s v="Woe and Storm Evasion"/>
        <s v="Coursing Firebolt Flash"/>
        <s v="Horse-Stealing Leap"/>
        <s v="Horse-Healing Technique"/>
        <s v="Resilience of the Chosen Mount"/>
        <s v="Phantom Rider's Approach"/>
        <s v="Grizzled Cataphract's Way"/>
        <s v="Soaring Pegasus Style"/>
        <s v="Whirlwind Horse-Armoring Prana"/>
        <s v="Seven Cyclones Rearing"/>
        <s v="Storm-Racing Destrier"/>
        <s v="Phantom Steed"/>
        <s v="Bard-Lightening Prana"/>
        <s v="Flashing Thunderbolt Steed"/>
        <s v="Inexhaustible Destrier's Gait"/>
        <s v="Sometimes Horses Fly Approach"/>
        <s v="Master Horseman's Techniques"/>
        <s v="Worthy Mount Technique"/>
        <s v="Speed-Fury Focus"/>
        <s v="Wrathful Mount Invigoration"/>
        <s v="Hero Rides Away"/>
        <s v="Fierce Charger's Pulse"/>
        <s v="Untouchable Solar Steed"/>
        <s v="Supernal Lash Discipline"/>
        <s v="Rapid Cavalry Approach"/>
        <s v="Iron Simhata Style"/>
        <s v="Burning Eye of the Deliverer"/>
        <s v="Wyld-Binding Prana"/>
        <s v="Spirit-Draining Mudra"/>
        <s v="Demon-Compelling Noose"/>
        <s v="Sorcerer's Burning Chakra"/>
        <s v="Immortal Soul Vigil"/>
        <s v="Solar Circle Sorcery"/>
        <s v="Spirit-Detecting Glance"/>
        <s v="Spirit-Draining Stance"/>
        <s v="Ancient Tongue Understanding"/>
        <s v="Spirit-Slaying Stance"/>
        <s v="Spirit-Repelling Diagram"/>
        <s v="Nine Specters Ban"/>
        <s v="What Light Reveals (Living Specter's Flame)"/>
        <s v="Spirit-Caging Mandala"/>
        <s v="Underling-Promoting Touch"/>
        <s v="Awakened Carnal Demiurge"/>
        <s v="Hypnotic Tongue Technique"/>
        <s v="Shedding Infinite Radiance"/>
        <s v="Favor-Conferring Prana"/>
        <s v="Voice-Empowering Aspect (Aspect-Imbued Voice)"/>
        <s v="Divinity-Conferring Touch (Celestial Exaltation Method)"/>
        <s v="Listener-Swaying Argument"/>
        <s v="Poised Lion Attitude"/>
        <s v="Impassioned Discourse Technique"/>
        <s v="Threefold Magnetic Ardor"/>
        <s v="Empowering Shout"/>
        <s v="Enemy-Castigating Solar Judgment"/>
        <s v="Fulminating Word"/>
        <s v="Blazing Glorious Icon"/>
        <s v="Mind-Wiping Gaze"/>
        <s v="Prophet-Uplifting Evocation"/>
        <s v="Rose-Lipped Seduction Style"/>
        <s v="Holy Touch"/>
        <s v="God-Heeling Gesture"/>
        <s v="Unnerving Solar Presence"/>
        <s v="Crowned King of Eternity"/>
        <s v="Tiger's Dread Symmetry"/>
        <s v="Excellent Friend Approach"/>
        <s v="Worshipful Lackey Acquisition"/>
        <s v="Harmonious Presence Meditation"/>
        <s v="Majestic Radiant Presence"/>
        <s v="Authority-Radiating Stance"/>
        <s v="Terrifying Apparition of Glory"/>
        <s v="Countenance of Vast Wrath"/>
        <s v="Viper-Scenting Method"/>
        <s v="Elusive Dream Defense"/>
        <s v="Invisible Statue Spirit"/>
        <s v="Stalking Wolf Attitude"/>
        <s v="Stalking Shadow Spirit"/>
        <s v="Blurred Form Style"/>
        <s v="Sun Swallowing Practice"/>
        <s v="Vanishing From Mind's Eye Method"/>
        <s v="Shadow Replacement Technique"/>
        <s v="Food-Gathering Exercise, Friendship with Animals Approach, Hardship-Surviving Mendicant Spirit"/>
        <s v="Perfect Shadow Stillness"/>
        <s v="Blinding Battle Feint"/>
        <s v="Guardian Fog Approach"/>
        <s v="Shadow Victor's Repose"/>
        <s v="Dark Sentinel's Way"/>
        <s v="Flash-Eyed Killer's Insight"/>
        <s v="Hidden Snake Recoil"/>
        <s v="Smoke and Shadow Cover"/>
        <s v="Killing Shroud Technique"/>
        <s v="Shadow-Crossing Leap Technique"/>
        <s v="Shadow-Striking Way"/>
        <s v="False Image Feint"/>
        <s v="Sound and Scent Banishing Attitude"/>
        <s v="Mind Shroud Meditation"/>
        <s v="Fivefold Shadow Burial"/>
        <s v="Easily-Overlooked Presence Method"/>
        <s v="Mental Invisibility Technique"/>
        <s v="Ten Whispers Silence Meditation"/>
        <s v="Fetich-Tracing Eye"/>
        <s v="Watchman's Infallible Eye"/>
        <s v="Crafty Observation Method"/>
        <s v="Judge's Ear Technique"/>
        <s v="Evidence-Discerning Method"/>
        <s v="Watchful Justiciar's Eye"/>
        <s v="Irresistible Questioning Technique"/>
        <s v="Ten Magistrate Eyes"/>
        <s v="Unknown Wisdom Epiphany"/>
        <s v="Enlightened Touch Insight"/>
        <s v="Judge-General's Stance"/>
        <s v="Empathic Recall Discipline"/>
        <s v="Mind Manse Meditation"/>
        <s v="Truth-Rendering Attitude"/>
        <s v="Inquisitor's Unfailing Notice"/>
        <s v="Divine Induction Technique"/>
        <s v="Miraculous Stunning Insight"/>
        <s v="Dauntless Inquisitor Attitude"/>
        <s v="Evidence-Restoring Prana"/>
        <s v="Spider Foot Style"/>
        <s v="Eagle-Wing Style"/>
        <s v="Monkey Leap Technique"/>
        <s v="Foe-Vaulting Method"/>
        <s v="Soaring Crane Leap"/>
        <s v="Lightning Speed"/>
        <s v="Thunderbolt Attack Prana"/>
        <s v="Strength-Hying Heave"/>
        <s v="Armor-Eating Strike"/>
        <s v="Leaping Tiger Attack"/>
        <s v="Thunder's Might"/>
        <s v="Demon-Wasting Rush"/>
        <s v="Hurricane Spirit Speed"/>
        <s v="Godspeed Steps"/>
        <s v="Power Suffusing Form Technique"/>
        <s v="Nine Aeons Thew"/>
        <s v="Mountain-Crossing Leap Technique"/>
        <s v="Ten Ox Meditation"/>
        <s v="Racing Hare Method"/>
        <s v="Feather Foot Style"/>
        <s v="Winning Stride Discipline"/>
        <s v="Onrush Burst Method"/>
        <s v="Unbound Eagle Approach"/>
        <s v="Arete-Driven Marathon Stride"/>
        <s v="Legion Aurochs Method"/>
        <s v="Triumph-Forged God-Body"/>
        <s v="One Extra Step"/>
        <s v="Bonfire Anima Wings"/>
        <s v="Aegis of Unstoppable Force"/>
        <s v="Living Wind Approach"/>
        <s v="Graceful Crane Stance"/>
        <s v="Increasing Strength Exercise"/>
        <s v="Faster than Self Technique"/>
        <s v="Trackless Region Navigation"/>
        <s v="Eye-Deceiving Camouflage"/>
        <s v="Saga Beast Virtue"/>
        <s v="Deadly Predator Method"/>
        <s v="Food-Gathering Exercise, Friendship with Animals Approach, Element-Resisting Prana"/>
        <s v="Harmony with Nature Approach"/>
        <s v="Spirit-Tied Pet"/>
        <s v="Familiar-Honing Instruction"/>
        <s v="Ambush Predator Style"/>
        <s v="Bestial Traits Technique"/>
        <s v="Unshakeable Bloodhound Technique"/>
        <s v="Deadly Onslaught Coordination"/>
        <s v="Traceless Passage"/>
        <s v="Red-Toothed Execution Order"/>
        <s v="Baara-Unleashing Technique"/>
        <s v="Hardship-Surviving Mendicant Spirit"/>
        <s v="Food-Gathering Exercise"/>
        <s v="Spirit-Hunting Hound"/>
        <s v="Phantom-Rending Fangs"/>
        <s v="Beast-Mastering Behavior"/>
        <s v="Hide-Hardening Practice"/>
        <s v="Life of the Aurochs"/>
        <s v="Force-Building Predator Style"/>
        <s v="Element-Resisting Prana"/>
        <s v="Ghost Panther Slinking"/>
        <s v="Crimson Talon Vigor"/>
        <s v="Friendship with Animals Approach"/>
        <s v="Riotous Cry of the Beast"/>
        <s v="Colossal Rampaging Beast"/>
        <s v="Precision of the Striking Raptor"/>
        <s v="Steel Storm Descending"/>
        <s v="Flashing Draw Mastery"/>
        <s v="Joint-Wounding Attack"/>
        <s v="Triple Distance Attack Technique"/>
        <s v="Spitting Hand Technique"/>
        <s v="Angle-Tracing Edge"/>
        <s v="Cascade of Cutting Terror"/>
        <s v="Diving Hawk Discipline"/>
        <s v="Thunder-Quelling Gesture"/>
        <s v="Swarm-Culling Instinct"/>
        <s v="Mist on Water Attack"/>
        <s v="Observer-Deceiving Attack"/>
        <s v="Flying Steel Ruse"/>
        <s v="Fallen Weapon Deflection"/>
        <s v="Fallen Weapon Deflection x2"/>
        <s v="Mist-Gathering Practice"/>
        <s v="Shower of Deadly Blades"/>
        <s v="Death-Dealing Diffusion"/>
        <s v="Whirlwind Hand of the Striker"/>
        <s v="Shrike Saving Discretion"/>
        <s v="Crimson Razor Wind"/>
        <s v="Sharp Hand Feint"/>
        <s v="Shadow Wind Slash (Shadow Wind Kill)"/>
        <s v="Shadow Thrust Spark"/>
        <s v="Savage Wolf Attack"/>
        <s v="Falling Icicle Strike"/>
        <s v="Fiery Solar Chakram"/>
        <s v="Dancing Steel Symphony"/>
        <s v="Cutting Circle of Destruction"/>
        <s v="Empty Palm Technique"/>
        <s v="League of Iron Preparation"/>
        <s v="Tiger Warrior Training Technique"/>
        <s v="War God Descendent"/>
        <s v="Immortal Commander's Presence"/>
        <s v="Holistic Battle Understanding"/>
        <s v="Ideal Battle Knowledge Prana"/>
        <s v="Rout-Stemming Gesture"/>
        <s v="Redoubt-Raising Gesture"/>
        <s v="Magnanimity of the Unstoppable Icon"/>
        <s v="General of the All-Seeing Sun"/>
        <s v="Immortal Warlord's Tactic"/>
        <s v="Battle Path Ascendant"/>
        <s v="March of the Returner"/>
        <s v="Supremacy of the Divine Army"/>
        <s v="Transcendent Warlord's Genius"/>
        <s v="One with Five Forces"/>
        <s v="Four Glories Meditation"/>
        <s v="Unstoppable Solar Conqueror"/>
        <s v="Battle-Visionary's Foresight"/>
      </sharedItems>
    </cacheField>
    <cacheField name="Cost" numFmtId="0">
      <sharedItems containsBlank="1"/>
    </cacheField>
    <cacheField name="Type2" numFmtId="0">
      <sharedItems containsBlank="1"/>
    </cacheField>
    <cacheField name="Keywords" numFmtId="0">
      <sharedItems containsBlank="1"/>
    </cacheField>
    <cacheField name="Duration" numFmtId="0">
      <sharedItems containsBlank="1"/>
    </cacheField>
    <cacheField name="Description" numFmtId="0">
      <sharedItems containsBlank="1" longText="1"/>
    </cacheField>
    <cacheField name="Page #" numFmtId="0">
      <sharedItems containsBlank="1" containsMixedTypes="1" containsNumber="1" containsInteger="1" minValue="255" maxValue="423"/>
    </cacheField>
    <cacheField name="Ability" numFmtId="0">
      <sharedItems containsBlank="1" count="26">
        <s v="Archery"/>
        <s v="Awareness"/>
        <s v="Dodge"/>
        <s v="Socialize"/>
        <s v="Brawl"/>
        <s v="Sail"/>
        <s v="Craft"/>
        <s v="Integrity"/>
        <s v="Larceny"/>
        <s v="Bureaucr."/>
        <s v="Lore"/>
        <s v="Medicine"/>
        <s v="Melee"/>
        <s v="Linguistics"/>
        <s v="Perform."/>
        <s v="Occult"/>
        <s v="Resistan."/>
        <s v="Ride"/>
        <s v="Presence"/>
        <s v="Stealth"/>
        <s v="Investig."/>
        <s v="Athletics"/>
        <s v="Survival"/>
        <s v="Thrown"/>
        <s v="War"/>
        <m/>
      </sharedItems>
    </cacheField>
    <cacheField name="Abil. Min" numFmtId="0">
      <sharedItems containsBlank="1" containsMixedTypes="1" containsNumber="1" containsInteger="1" minValue="1" maxValue="5" count="7">
        <n v="2"/>
        <n v="3"/>
        <n v="4"/>
        <n v="5"/>
        <n v="1"/>
        <s v="5*"/>
        <m/>
      </sharedItems>
    </cacheField>
    <cacheField name="Ess. Min" numFmtId="0">
      <sharedItems containsString="0" containsBlank="1" containsNumber="1" containsInteger="1" minValue="1" maxValue="6" count="7">
        <n v="1"/>
        <n v="2"/>
        <n v="3"/>
        <n v="4"/>
        <n v="5"/>
        <n v="6"/>
        <m/>
      </sharedItems>
    </cacheField>
    <cacheField name="Aspect Space" numFmtId="0">
      <sharedItems containsBlank="1" count="15">
        <s v="dawn"/>
        <s v="dawn, night"/>
        <s v="night, eclipse"/>
        <s v="eclipse"/>
        <s v="twilight"/>
        <s v="zenith, twilight"/>
        <s v="twilight, eclipse"/>
        <s v="zenith"/>
        <s v="dawn, zenith"/>
        <s v="zenith, eclipse"/>
        <s v="night"/>
        <s v="twilight, night"/>
        <s v="zenith, night"/>
        <m/>
        <s v="dawn,zenith" u="1"/>
      </sharedItems>
    </cacheField>
    <cacheField name="Prerequisites" numFmtId="0">
      <sharedItems containsBlank="1"/>
    </cacheField>
    <cacheField name="Prereq Spec." numFmtId="0">
      <sharedItems containsBlank="1"/>
    </cacheField>
  </cacheFields>
  <extLst>
    <ext xmlns:x14="http://schemas.microsoft.com/office/spreadsheetml/2009/9/main" uri="{725AE2AE-9491-48be-B2B4-4EB974FC3084}">
      <x14:pivotCacheDefinition pivotCacheId="9443625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Къатта" refreshedDate="45856.025070023148" missingItemsLimit="0" createdVersion="8" refreshedVersion="8" minRefreshableVersion="3" recordCount="506" xr:uid="{FCBD8ECA-2B64-4462-AA65-673A139F869E}">
  <cacheSource type="worksheet">
    <worksheetSource ref="A1:T1048576" sheet="Siderial"/>
  </cacheSource>
  <cacheFields count="20">
    <cacheField name="Type" numFmtId="0">
      <sharedItems containsBlank="1" count="2">
        <s v="Sidereal"/>
        <m/>
      </sharedItems>
    </cacheField>
    <cacheField name="Name" numFmtId="0">
      <sharedItems containsBlank="1"/>
    </cacheField>
    <cacheField name="Выбор" numFmtId="0">
      <sharedItems containsBlank="1" count="4">
        <s v="зеленый"/>
        <s v="синий"/>
        <s v="оранж"/>
        <m/>
      </sharedItems>
    </cacheField>
    <cacheField name="Фильтрация" numFmtId="0">
      <sharedItems containsBlank="1" count="7">
        <s v="возможно"/>
        <s v="вполне"/>
        <s v="вряд ли"/>
        <s v="проблемы с гороскопами"/>
        <s v="скучно"/>
        <s v="тема не та"/>
        <m/>
      </sharedItems>
    </cacheField>
    <cacheField name="Комменты" numFmtId="0">
      <sharedItems containsBlank="1"/>
    </cacheField>
    <cacheField name="Дом" numFmtId="0">
      <sharedItems containsBlank="1" count="7">
        <s v="♄"/>
        <s v="Дом"/>
        <s v="♂"/>
        <s v="☿"/>
        <s v="♀"/>
        <s v="♃"/>
        <m/>
      </sharedItems>
    </cacheField>
    <cacheField name="Дева" numFmtId="0">
      <sharedItems containsBlank="1" count="6">
        <s v="Сатурн"/>
        <s v="Марс"/>
        <s v="Меркурий"/>
        <s v="Венера"/>
        <s v="Юпитер"/>
        <m/>
      </sharedItems>
    </cacheField>
    <cacheField name="Созвездие" numFmtId="0">
      <sharedItems containsBlank="1"/>
    </cacheField>
    <cacheField name="Cost" numFmtId="0">
      <sharedItems containsBlank="1"/>
    </cacheField>
    <cacheField name="Type2" numFmtId="0">
      <sharedItems containsBlank="1"/>
    </cacheField>
    <cacheField name="Keywords" numFmtId="0">
      <sharedItems containsBlank="1"/>
    </cacheField>
    <cacheField name="Duration" numFmtId="0">
      <sharedItems containsBlank="1"/>
    </cacheField>
    <cacheField name="Description" numFmtId="0">
      <sharedItems containsBlank="1"/>
    </cacheField>
    <cacheField name="Page #" numFmtId="0">
      <sharedItems containsBlank="1"/>
    </cacheField>
    <cacheField name="Ability" numFmtId="0">
      <sharedItems containsBlank="1" count="31">
        <s v="Bureaucracy"/>
        <s v="Awareness"/>
        <s v="Battles"/>
        <s v="Presence"/>
        <s v="Thrown"/>
        <s v="Integrity"/>
        <s v="Journeys"/>
        <s v="Athletics"/>
        <s v="Endings"/>
        <s v="Serenities"/>
        <s v="Secrets"/>
        <s v="Resistance"/>
        <s v="Melee"/>
        <s v="Medicine"/>
        <s v="Craft"/>
        <s v="Dodge"/>
        <s v="Linguistics"/>
        <s v="Performance"/>
        <s v="Socialize"/>
        <s v="Lore"/>
        <s v="Occult"/>
        <s v="Stealth"/>
        <s v="Investigate"/>
        <s v="Larceny"/>
        <s v="Archery"/>
        <s v="Brawl"/>
        <s v="War"/>
        <s v="Ride"/>
        <s v="Sail"/>
        <s v="Survival"/>
        <m/>
      </sharedItems>
    </cacheField>
    <cacheField name="Abil. Min" numFmtId="0">
      <sharedItems containsString="0" containsBlank="1" containsNumber="1" containsInteger="1" minValue="1" maxValue="5" count="6">
        <n v="3"/>
        <n v="4"/>
        <n v="1"/>
        <n v="2"/>
        <n v="5"/>
        <m/>
      </sharedItems>
    </cacheField>
    <cacheField name="Ess. Min" numFmtId="0">
      <sharedItems containsString="0" containsBlank="1" containsNumber="1" containsInteger="1" minValue="1" maxValue="5"/>
    </cacheField>
    <cacheField name="Aspect Space" numFmtId="0">
      <sharedItems containsString="0" containsBlank="1" containsNumber="1" containsInteger="1" minValue="0" maxValue="0"/>
    </cacheField>
    <cacheField name="Prerequisites" numFmtId="0">
      <sharedItems containsBlank="1"/>
    </cacheField>
    <cacheField name="Prereq Spec." numFmtId="0">
      <sharedItems containsNonDate="0" containsString="0" containsBlank="1"/>
    </cacheField>
  </cacheFields>
  <extLst>
    <ext xmlns:x14="http://schemas.microsoft.com/office/spreadsheetml/2009/9/main" uri="{725AE2AE-9491-48be-B2B4-4EB974FC3084}">
      <x14:pivotCacheDefinition pivotCacheId="576813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8">
  <r>
    <x v="0"/>
    <x v="0"/>
    <s v="1m"/>
    <s v="Supplemental"/>
    <s v="Uniform"/>
    <s v="Instant"/>
    <s v="Reduce cover by -1, including no cover. After aiming, can hit around full cover, at only +3 defense."/>
    <n v="255"/>
    <x v="0"/>
    <x v="0"/>
    <x v="0"/>
    <x v="0"/>
    <m/>
    <m/>
  </r>
  <r>
    <x v="0"/>
    <x v="1"/>
    <s v="4m, 1wp"/>
    <s v="Simple"/>
    <s v="Decisive-only"/>
    <s v="Instant"/>
    <s v="Spread init over many attacks, on single or multiple targets. Each 10 on attack gives +1 base damage. Doesn't need to aim."/>
    <n v="256"/>
    <x v="0"/>
    <x v="1"/>
    <x v="0"/>
    <x v="0"/>
    <s v="Wise Arrow"/>
    <m/>
  </r>
  <r>
    <x v="0"/>
    <x v="2"/>
    <s v="1m"/>
    <s v="Reflexive"/>
    <s v="None"/>
    <s v="Instant"/>
    <s v="Fire without ammo. Imbue ammo with an intimacy. At 3ess, arrows are stuck."/>
    <n v="257"/>
    <x v="0"/>
    <x v="1"/>
    <x v="0"/>
    <x v="0"/>
    <m/>
    <m/>
  </r>
  <r>
    <x v="0"/>
    <x v="3"/>
    <s v="3m"/>
    <s v="Reflexive"/>
    <s v="Decisive-only"/>
    <s v="Instant"/>
    <s v="After gaining the benefit of a distract gambit and if your new initiative allows you to act immediately, you may fire up to long range without aiming. If &lt;7 initiative, +ess dice base damage."/>
    <n v="256"/>
    <x v="0"/>
    <x v="2"/>
    <x v="0"/>
    <x v="0"/>
    <s v="Sight Without Eyes"/>
    <m/>
  </r>
  <r>
    <x v="0"/>
    <x v="4"/>
    <s v="3m"/>
    <s v="Supplemental"/>
    <s v="Withering-Only"/>
    <s v="Instant"/>
    <s v="If damge is at least as much as the target's stamina, don't gain initiative, but target is knocked down and back 1 range band. Can end a rush."/>
    <n v="256"/>
    <x v="0"/>
    <x v="2"/>
    <x v="0"/>
    <x v="0"/>
    <s v="Sight Without Eyes"/>
    <m/>
  </r>
  <r>
    <x v="0"/>
    <x v="5"/>
    <s v="2m"/>
    <s v="Supplemental"/>
    <s v="Decisive-only"/>
    <s v="Instant"/>
    <s v="Set ammo on fire, gives +1 succ to damage. If it does at least 3HL, target is on fire."/>
    <n v="257"/>
    <x v="0"/>
    <x v="2"/>
    <x v="0"/>
    <x v="0"/>
    <s v="Phantom Arrow Technique"/>
    <m/>
  </r>
  <r>
    <x v="0"/>
    <x v="6"/>
    <s v="6m"/>
    <s v="Reflexive"/>
    <s v="Decisive-only"/>
    <s v="Instant"/>
    <m/>
    <s v="MotSE 5"/>
    <x v="0"/>
    <x v="2"/>
    <x v="1"/>
    <x v="0"/>
    <s v="Fiery Arrow Attack"/>
    <m/>
  </r>
  <r>
    <x v="0"/>
    <x v="7"/>
    <s v="3m"/>
    <s v="Reflexive"/>
    <s v="Dual"/>
    <s v="Instant"/>
    <s v="Ignore non-visual penalties. Wither accuracy is set to short range. With Awarenesss, can attack from extreme long range."/>
    <n v="257"/>
    <x v="0"/>
    <x v="3"/>
    <x v="1"/>
    <x v="0"/>
    <s v="Sight Without Eyes"/>
    <m/>
  </r>
  <r>
    <x v="0"/>
    <x v="8"/>
    <s v="1m, 1wp"/>
    <s v="Reflexive"/>
    <s v="Decisive-only"/>
    <s v="Instant"/>
    <s v="Aim instantly, the +3 bonus is converted into non-charm succ."/>
    <n v="257"/>
    <x v="0"/>
    <x v="3"/>
    <x v="1"/>
    <x v="0"/>
    <s v="Force Without Fire"/>
    <m/>
  </r>
  <r>
    <x v="0"/>
    <x v="9"/>
    <s v="5m, 1wp"/>
    <s v="Simple"/>
    <s v="Decisive-only"/>
    <s v="Instant"/>
    <s v="Hit 3x ess targets within medium range of target."/>
    <n v="257"/>
    <x v="0"/>
    <x v="3"/>
    <x v="1"/>
    <x v="0"/>
    <s v="Trance of Unhesitating Speed"/>
    <m/>
  </r>
  <r>
    <x v="0"/>
    <x v="10"/>
    <s v="3m"/>
    <s v="Supplemental"/>
    <s v="None"/>
    <s v="Instant"/>
    <s v="Add ess succ to Join Battle, if attacking before target, it's unblockable."/>
    <n v="258"/>
    <x v="0"/>
    <x v="3"/>
    <x v="1"/>
    <x v="0"/>
    <s v="Trance of Unhesitating Speed"/>
    <m/>
  </r>
  <r>
    <x v="0"/>
    <x v="11"/>
    <s v="5m, 1wp"/>
    <s v="Reflexive"/>
    <s v="Uniform"/>
    <s v="Instant"/>
    <s v="Extra short or close ranged attack if win a disengage."/>
    <n v="258"/>
    <x v="0"/>
    <x v="3"/>
    <x v="1"/>
    <x v="0"/>
    <s v="Flashing Vengeance Draw"/>
    <m/>
  </r>
  <r>
    <x v="0"/>
    <x v="12"/>
    <s v="3m"/>
    <s v="Reflexive"/>
    <s v="Decisive-only"/>
    <s v="Instant"/>
    <s v="Strengthens ammo from FAA. Creates a bright flare, disrupting shadow cover."/>
    <n v="258"/>
    <x v="0"/>
    <x v="3"/>
    <x v="1"/>
    <x v="0"/>
    <s v="Fiery Arrow Attack"/>
    <m/>
  </r>
  <r>
    <x v="0"/>
    <x v="13"/>
    <s v="3m, 1wp"/>
    <s v="Simple"/>
    <s v="Decisive-only"/>
    <s v="Instant"/>
    <s v="Aim for 3 rounds to convert the +3 into non-charm succ and extra succ add to raw damage. AWD shortens it by 1 round. Killing gives 1 WP."/>
    <n v="258"/>
    <x v="0"/>
    <x v="3"/>
    <x v="2"/>
    <x v="0"/>
    <s v="Accuracy Without Distance"/>
    <m/>
  </r>
  <r>
    <x v="0"/>
    <x v="14"/>
    <s v="6m, 1wp"/>
    <s v="Simple"/>
    <s v="Perilous, Withering-Only"/>
    <s v="Instant"/>
    <s v="Keeping hitting the same target within short range, until you miss or they crash."/>
    <n v="259"/>
    <x v="0"/>
    <x v="3"/>
    <x v="2"/>
    <x v="0"/>
    <s v="Arrow Storm Technique"/>
    <m/>
  </r>
  <r>
    <x v="0"/>
    <x v="15"/>
    <s v="7m"/>
    <s v="Reflexive"/>
    <s v="Decisive-only"/>
    <s v="Instant"/>
    <s v="Free attack on someone within range if they crash."/>
    <n v="259"/>
    <x v="0"/>
    <x v="3"/>
    <x v="2"/>
    <x v="0"/>
    <s v="Hunter's Swift Answer"/>
    <m/>
  </r>
  <r>
    <x v="0"/>
    <x v="16"/>
    <s v="3m/copy, 1wp"/>
    <s v="Simple"/>
    <s v="Decisive-only"/>
    <s v="Instant"/>
    <s v="Make (Dex) hits against a target."/>
    <n v="259"/>
    <x v="0"/>
    <x v="3"/>
    <x v="2"/>
    <x v="0"/>
    <s v="Phantom Arrow Technique"/>
    <m/>
  </r>
  <r>
    <x v="0"/>
    <x v="17"/>
    <s v="3m, 2i"/>
    <s v="Reflexive"/>
    <s v="Uniform"/>
    <s v="Instant"/>
    <s v="Free attack when spotting someone, without needing to aim."/>
    <n v="259"/>
    <x v="0"/>
    <x v="3"/>
    <x v="2"/>
    <x v="0"/>
    <s v="Dazzling Flare Attack"/>
    <m/>
  </r>
  <r>
    <x v="0"/>
    <x v="18"/>
    <s v="4m, 1i, 1wp"/>
    <s v="Simple"/>
    <s v="Decisive-only"/>
    <s v="Instant"/>
    <s v="Diff 3 gambit without needing to aim. Forces target to delay their turn. Rebuy for lots of extra stuff."/>
    <n v="259"/>
    <x v="0"/>
    <x v="3"/>
    <x v="2"/>
    <x v="0"/>
    <s v="Dazzling Flare Attack"/>
    <m/>
  </r>
  <r>
    <x v="0"/>
    <x v="19"/>
    <s v="4m, 1i, 1wp"/>
    <s v="Simple"/>
    <s v="Decisive-only"/>
    <s v="Instant"/>
    <s v="Lowers diff of gambit to 2, don't lose Init on succ"/>
    <n v="259"/>
    <x v="0"/>
    <x v="3"/>
    <x v="2"/>
    <x v="0"/>
    <s v="Searing Sunfire Interdiction"/>
    <m/>
  </r>
  <r>
    <x v="0"/>
    <x v="20"/>
    <s v="5m, 1wp"/>
    <s v="Simple"/>
    <s v="Decisive-only"/>
    <s v="Instant"/>
    <s v="If higher initiative than target, can hit from medium or long without aiming, and can hit from extreme with an aim. Raw damage is WP or Intimacy."/>
    <n v="260"/>
    <x v="0"/>
    <x v="3"/>
    <x v="2"/>
    <x v="0"/>
    <s v="Dazzling Flare Attack"/>
    <m/>
  </r>
  <r>
    <x v="0"/>
    <x v="21"/>
    <s v="3m, 3a"/>
    <s v="Reflexive"/>
    <s v="Decisive-only"/>
    <s v="Instant"/>
    <s v="When using SS and anima is at bonfire, fires anima to add initiative to SS's raw damage."/>
    <n v="260"/>
    <x v="0"/>
    <x v="3"/>
    <x v="2"/>
    <x v="0"/>
    <s v="Solar Spike"/>
    <m/>
  </r>
  <r>
    <x v="0"/>
    <x v="22"/>
    <s v="6m, 1wp"/>
    <s v="Simple"/>
    <s v="Decisive-only"/>
    <s v="Instant"/>
    <m/>
    <s v="MotSE 6"/>
    <x v="0"/>
    <x v="3"/>
    <x v="2"/>
    <x v="0"/>
    <s v="Dazzling Flare Attack"/>
    <m/>
  </r>
  <r>
    <x v="0"/>
    <x v="23"/>
    <s v="4m, 1i, 1wp"/>
    <s v="Simple"/>
    <s v="Decisive-only"/>
    <s v="Instant"/>
    <s v="Resets attack if you drop target from high Init to lower"/>
    <n v="259"/>
    <x v="0"/>
    <x v="3"/>
    <x v="3"/>
    <x v="0"/>
    <s v="Searing Sunfire Interdiction x2"/>
    <m/>
  </r>
  <r>
    <x v="0"/>
    <x v="24"/>
    <s v="3m"/>
    <s v="Reflexive"/>
    <s v="Decisive-only"/>
    <s v="Instant"/>
    <s v="Shortens the aim action of SOS by 1 round, giving up the non charm successes. Rebuy to gain the succ again."/>
    <n v="260"/>
    <x v="0"/>
    <x v="3"/>
    <x v="3"/>
    <x v="0"/>
    <s v="Seven Omens Shot"/>
    <m/>
  </r>
  <r>
    <x v="0"/>
    <x v="25"/>
    <s v="6m, 2i, 1wp"/>
    <s v="Reflexive"/>
    <s v="Clash, Perilous, Withering-Only"/>
    <s v="Instant"/>
    <s v="If in -4 HLs, may clash within short range. Gains ess succ and damage roll uses double 9s. Rebuy to use while crashed."/>
    <n v="260"/>
    <x v="0"/>
    <x v="3"/>
    <x v="3"/>
    <x v="0"/>
    <s v="Revolving Bow Discipline"/>
    <m/>
  </r>
  <r>
    <x v="0"/>
    <x v="26"/>
    <s v="13m, 1wp"/>
    <s v="Simple"/>
    <s v="Decisive-only"/>
    <s v="Instant"/>
    <m/>
    <s v="MotSE 6"/>
    <x v="0"/>
    <x v="3"/>
    <x v="3"/>
    <x v="0"/>
    <s v="Nova Arrow Attack, Searing Sunfire Interdiction"/>
    <m/>
  </r>
  <r>
    <x v="0"/>
    <x v="27"/>
    <s v="1m, 1wp"/>
    <s v="Reflexive"/>
    <s v="Dual"/>
    <s v="Instant"/>
    <s v="Can use with withering on a crashed target. Roll damage even if no succ."/>
    <n v="257"/>
    <x v="0"/>
    <x v="3"/>
    <x v="4"/>
    <x v="0"/>
    <s v="Accuracy Without Distance"/>
    <m/>
  </r>
  <r>
    <x v="0"/>
    <x v="28"/>
    <s v="4m, 1i, 1wp"/>
    <s v="Simple"/>
    <s v="Decisive-only"/>
    <s v="Instant"/>
    <s v="Can use twice consecutively on the same target, no wp cost on 2nd shot."/>
    <n v="259"/>
    <x v="0"/>
    <x v="3"/>
    <x v="4"/>
    <x v="0"/>
    <s v="Searing Sunfire Interdiction x3"/>
    <m/>
  </r>
  <r>
    <x v="0"/>
    <x v="29"/>
    <s v="3m"/>
    <s v="Reflexive"/>
    <s v="Decisive-only"/>
    <s v="Instant"/>
    <s v="Adds back loss succ to the attack."/>
    <n v="260"/>
    <x v="0"/>
    <x v="3"/>
    <x v="4"/>
    <x v="0"/>
    <s v="Dust and Ash Sleight"/>
    <m/>
  </r>
  <r>
    <x v="0"/>
    <x v="30"/>
    <s v="6m, 2i, 1wp"/>
    <s v="Reflexive"/>
    <s v="Clash, Withering-Only"/>
    <s v="Instant"/>
    <s v="Can spend 2i cost even when crashed going into further negatives."/>
    <n v="260"/>
    <x v="0"/>
    <x v="3"/>
    <x v="4"/>
    <x v="0"/>
    <s v="Heavens Crash Down"/>
    <m/>
  </r>
  <r>
    <x v="0"/>
    <x v="31"/>
    <s v="1m"/>
    <s v="Supplemental"/>
    <s v="Uniform"/>
    <s v="Instant"/>
    <s v="After aiming, add ess damage to the attack."/>
    <n v="261"/>
    <x v="0"/>
    <x v="3"/>
    <x v="4"/>
    <x v="0"/>
    <s v="Streaming Arrow Stance"/>
    <m/>
  </r>
  <r>
    <x v="0"/>
    <x v="32"/>
    <s v="3m, 1wp and 1m/die"/>
    <s v="Simple"/>
    <s v="Decisive-only"/>
    <s v="Instant"/>
    <m/>
    <s v="MotSE 6"/>
    <x v="0"/>
    <x v="3"/>
    <x v="4"/>
    <x v="0"/>
    <s v="Heart-Eating Incineration, Nova Arrow Attack"/>
    <m/>
  </r>
  <r>
    <x v="0"/>
    <x v="33"/>
    <s v="4m, 1i, 1wp"/>
    <s v="Simple"/>
    <s v="Decisive-only"/>
    <s v="Instant"/>
    <s v="Can use repeatedly on same target if you keep hitting. Ends with miss or when target loses a turn. Gain 1wp if target loses turn."/>
    <n v="259"/>
    <x v="0"/>
    <x v="3"/>
    <x v="5"/>
    <x v="0"/>
    <s v="Searing Sunfire Interdiction x4"/>
    <m/>
  </r>
  <r>
    <x v="0"/>
    <x v="34"/>
    <s v="4m, 1i, 1wp"/>
    <s v="Simple"/>
    <s v="Decisive-only"/>
    <s v="Instant"/>
    <s v="Can target new opponent if you drop someone to tick 0 or lower."/>
    <n v="259"/>
    <x v="0"/>
    <x v="3"/>
    <x v="5"/>
    <x v="0"/>
    <s v="Searing Sunfire Interdiction x5"/>
    <m/>
  </r>
  <r>
    <x v="0"/>
    <x v="35"/>
    <s v="1m"/>
    <s v="Reflexive"/>
    <s v="None"/>
    <s v="One Tick"/>
    <s v="Can fire without penalty due to visual conditions. at 3ess can see through cover."/>
    <n v="255"/>
    <x v="0"/>
    <x v="1"/>
    <x v="0"/>
    <x v="0"/>
    <s v="Wise Arrow"/>
    <m/>
  </r>
  <r>
    <x v="0"/>
    <x v="36"/>
    <s v="5m, 1wp"/>
    <s v="Simple"/>
    <s v="None"/>
    <s v="Scene"/>
    <s v="Create a glowing powerbow from essence. 4m to make heavy cover. Rebuy for evocations."/>
    <n v="258"/>
    <x v="0"/>
    <x v="2"/>
    <x v="1"/>
    <x v="0"/>
    <s v="Phantom Arrow Technique"/>
    <m/>
  </r>
  <r>
    <x v="0"/>
    <x v="37"/>
    <s v="6m"/>
    <s v="Simple"/>
    <s v="None"/>
    <s v="Scene"/>
    <s v="Can shoot a crashed target at medium or long range without aiming."/>
    <n v="260"/>
    <x v="0"/>
    <x v="3"/>
    <x v="3"/>
    <x v="0"/>
    <s v="Finishing Snipe"/>
    <m/>
  </r>
  <r>
    <x v="0"/>
    <x v="38"/>
    <s v="3m/exchange"/>
    <s v="Reflexive"/>
    <s v="None"/>
    <s v="Indefinite"/>
    <s v="Hear anyone on your plane talking to you. One-way only."/>
    <n v="273"/>
    <x v="1"/>
    <x v="3"/>
    <x v="3"/>
    <x v="1"/>
    <s v="Unsurpassed Hearing and Touch Discipline"/>
    <m/>
  </r>
  <r>
    <x v="0"/>
    <x v="39"/>
    <s v="-"/>
    <s v="Reflexive"/>
    <s v="None"/>
    <s v="Instant"/>
    <s v="Every 9 gives 1m, 10 gives 2m for Awarenesss charms, can lower cost retroactively. Also can use Awarenesss charms in sleep."/>
    <n v="267"/>
    <x v="1"/>
    <x v="1"/>
    <x v="0"/>
    <x v="1"/>
    <s v="Sensory Acuity Prana"/>
    <m/>
  </r>
  <r>
    <x v="0"/>
    <x v="40"/>
    <s v="2m"/>
    <s v="Simple"/>
    <s v="None"/>
    <s v="Instant"/>
    <s v="Autowin read intentions on chef when they made your food."/>
    <n v="269"/>
    <x v="1"/>
    <x v="1"/>
    <x v="0"/>
    <x v="1"/>
    <s v="Keen Taste and Smell Technique"/>
    <m/>
  </r>
  <r>
    <x v="0"/>
    <x v="41"/>
    <s v="1m"/>
    <s v="Reflexive"/>
    <s v="None"/>
    <s v="Instant"/>
    <s v="When someone moves in stealth +3dice to spot them."/>
    <n v="269"/>
    <x v="1"/>
    <x v="1"/>
    <x v="0"/>
    <x v="1"/>
    <s v="Keen Hearing and Touch Technique"/>
    <m/>
  </r>
  <r>
    <x v="0"/>
    <x v="42"/>
    <s v="3m"/>
    <s v="Reflexive"/>
    <s v="None"/>
    <s v="Instant"/>
    <s v="Against stealth, stealing or cheating, -ess of enemy's double successses after they've rolled."/>
    <n v="267"/>
    <x v="1"/>
    <x v="2"/>
    <x v="0"/>
    <x v="1"/>
    <s v="Keen Sight Technique"/>
    <m/>
  </r>
  <r>
    <x v="0"/>
    <x v="43"/>
    <s v="0m or 2m"/>
    <s v="Reflexive"/>
    <s v="None"/>
    <s v="Instant"/>
    <s v="Smell how many people are within medium range. Can tell type of creature."/>
    <n v="269"/>
    <x v="1"/>
    <x v="2"/>
    <x v="0"/>
    <x v="1"/>
    <s v="Keen Taste and Smell Technique"/>
    <m/>
  </r>
  <r>
    <x v="0"/>
    <x v="44"/>
    <s v="5m, 1wp"/>
    <s v="Supplemental"/>
    <s v="None"/>
    <s v="Instant"/>
    <s v="For Join Battle, add free full excellency and cascading 10s reroll. Each non-succ that became a succ adds +1succ to be used on Awarenesss in this scene."/>
    <n v="270"/>
    <x v="1"/>
    <x v="2"/>
    <x v="0"/>
    <x v="1"/>
    <m/>
    <m/>
  </r>
  <r>
    <x v="0"/>
    <x v="45"/>
    <s v="2m"/>
    <s v="Reflexive"/>
    <s v="None"/>
    <s v="Instant"/>
    <s v="Against stealth, enemy's 1s are 10s to you, and their 2s are 9s after they rolled."/>
    <n v="270"/>
    <x v="1"/>
    <x v="2"/>
    <x v="1"/>
    <x v="1"/>
    <s v="Studied Ear Espial"/>
    <m/>
  </r>
  <r>
    <x v="0"/>
    <x v="46"/>
    <s v="4m"/>
    <s v="Reflexive"/>
    <s v="None"/>
    <s v="Instant"/>
    <s v="Against stealth or larceny, reroll ess non-successes cascading."/>
    <n v="270"/>
    <x v="1"/>
    <x v="3"/>
    <x v="1"/>
    <x v="1"/>
    <s v="Unswerving Eye Method"/>
    <m/>
  </r>
  <r>
    <x v="0"/>
    <x v="47"/>
    <s v="3m"/>
    <s v="Reflexive"/>
    <s v="None"/>
    <s v="Instant"/>
    <s v="When detecting intimacies, add +1 succ for minor, +2 for major and +3 for defining."/>
    <n v="270"/>
    <x v="1"/>
    <x v="3"/>
    <x v="1"/>
    <x v="1"/>
    <s v="Foe-Scenting Method"/>
    <m/>
  </r>
  <r>
    <x v="0"/>
    <x v="48"/>
    <s v="1m, 1wp"/>
    <s v="Reflexive"/>
    <s v="None"/>
    <s v="Instant"/>
    <s v="Hit hidden enemy within range, forces them to move to a new hiding place."/>
    <n v="271"/>
    <x v="1"/>
    <x v="3"/>
    <x v="1"/>
    <x v="1"/>
    <s v="Knowing Beyond Silence, Living Pulse Perception"/>
    <m/>
  </r>
  <r>
    <x v="0"/>
    <x v="49"/>
    <s v="1wp"/>
    <s v="Reflexive"/>
    <s v="None"/>
    <s v="Instant"/>
    <s v="Reroll any Awarenesss roll, keeping charm effects and allowing new ones."/>
    <n v="271"/>
    <x v="1"/>
    <x v="3"/>
    <x v="2"/>
    <x v="1"/>
    <s v="Inner Eye Focus"/>
    <m/>
  </r>
  <r>
    <x v="0"/>
    <x v="50"/>
    <s v="10m, 1wp"/>
    <s v="Simple"/>
    <s v="None"/>
    <s v="One Turn"/>
    <s v="I CAN SEE FOREVER."/>
    <n v="273"/>
    <x v="1"/>
    <x v="3"/>
    <x v="3"/>
    <x v="1"/>
    <m/>
    <m/>
  </r>
  <r>
    <x v="0"/>
    <x v="51"/>
    <s v="-"/>
    <s v="Permanent"/>
    <s v="None"/>
    <s v="Permanent"/>
    <s v="Add +1 succ against hidden character within an enclosed space."/>
    <n v="271"/>
    <x v="1"/>
    <x v="2"/>
    <x v="1"/>
    <x v="1"/>
    <s v="Eyeless Harbinger Awareness"/>
    <m/>
  </r>
  <r>
    <x v="0"/>
    <x v="52"/>
    <s v="-"/>
    <s v="Permanent"/>
    <s v="None"/>
    <s v="Permanent"/>
    <s v="Any sight-based charm costs 1m less, minimum 1m."/>
    <n v="271"/>
    <x v="1"/>
    <x v="3"/>
    <x v="2"/>
    <x v="1"/>
    <s v="Keen Sight Technique"/>
    <m/>
  </r>
  <r>
    <x v="0"/>
    <x v="53"/>
    <s v="-"/>
    <s v="Permanent"/>
    <s v="None"/>
    <s v="Permanent"/>
    <s v="Autowin read intention to smell mood. Expand library and index. Smell bleeding characters."/>
    <n v="271"/>
    <x v="1"/>
    <x v="3"/>
    <x v="2"/>
    <x v="1"/>
    <s v="Keen Taste and Smell Technique"/>
    <m/>
  </r>
  <r>
    <x v="0"/>
    <x v="54"/>
    <s v="-"/>
    <s v="Permanent"/>
    <s v="None"/>
    <s v="Permanent"/>
    <s v="Hear loud noises up to 5x ess miles. Also extra techniques."/>
    <n v="272"/>
    <x v="1"/>
    <x v="3"/>
    <x v="2"/>
    <x v="1"/>
    <s v="Keen Hearing and Touch Technique"/>
    <m/>
  </r>
  <r>
    <x v="0"/>
    <x v="55"/>
    <s v="5m"/>
    <s v="Reflexive"/>
    <s v="None"/>
    <s v="Scene"/>
    <s v="Double 9s, if using Unsurpassed (Sense) Discipline, reroll recurring 6s."/>
    <n v="267"/>
    <x v="1"/>
    <x v="0"/>
    <x v="0"/>
    <x v="1"/>
    <m/>
    <m/>
  </r>
  <r>
    <x v="0"/>
    <x v="56"/>
    <s v="3m or 6m, 1wp"/>
    <s v="Simple"/>
    <s v="None"/>
    <s v="Scene"/>
    <s v="Diff 2 or 3 sight actions don't need a roll. +2 dice to notice hidden things. See clearly in dim light. -1 to fog."/>
    <n v="267"/>
    <x v="1"/>
    <x v="1"/>
    <x v="0"/>
    <x v="1"/>
    <s v="Sensory Acuity Prana"/>
    <m/>
  </r>
  <r>
    <x v="0"/>
    <x v="57"/>
    <s v="3m or 6m, 1wp"/>
    <s v="Simple"/>
    <s v="None"/>
    <s v="Scene"/>
    <s v="Add scent library and taste index."/>
    <n v="268"/>
    <x v="1"/>
    <x v="1"/>
    <x v="0"/>
    <x v="1"/>
    <s v="Sensory Acuity Prana"/>
    <m/>
  </r>
  <r>
    <x v="0"/>
    <x v="58"/>
    <s v="3m or 6m, 1wp"/>
    <s v="Simple"/>
    <s v="None"/>
    <s v="Scene"/>
    <s v="Diff 2 sound or touch actions don't need a roll. -1 to harder actions, +1 succ."/>
    <n v="269"/>
    <x v="1"/>
    <x v="1"/>
    <x v="0"/>
    <x v="1"/>
    <s v="Sensory Acuity Prana"/>
    <m/>
  </r>
  <r>
    <x v="0"/>
    <x v="59"/>
    <s v="3m"/>
    <s v="Reflexive"/>
    <s v="None"/>
    <s v="Scene"/>
    <s v="If stealthed character moves within short range on surface touching you, -2 to their roll."/>
    <n v="269"/>
    <x v="1"/>
    <x v="1"/>
    <x v="0"/>
    <x v="1"/>
    <s v="Keen Hearing and Touch Technique"/>
    <m/>
  </r>
  <r>
    <x v="0"/>
    <x v="60"/>
    <s v="1m "/>
    <s v="Reflexive"/>
    <s v="None"/>
    <s v="Instant"/>
    <s v="Your Evasion wins ties, rather than losing them."/>
    <n v="300"/>
    <x v="2"/>
    <x v="0"/>
    <x v="0"/>
    <x v="1"/>
    <m/>
    <m/>
  </r>
  <r>
    <x v="0"/>
    <x v="61"/>
    <s v="2i/1 Evasion "/>
    <s v="Reflexive"/>
    <s v="Perilous"/>
    <s v="Instant"/>
    <s v="Spend Initiative to raise Dodge, breaking the cap."/>
    <n v="299"/>
    <x v="2"/>
    <x v="1"/>
    <x v="0"/>
    <x v="1"/>
    <m/>
    <m/>
  </r>
  <r>
    <x v="0"/>
    <x v="62"/>
    <s v="5m "/>
    <s v="Reflexive"/>
    <s v="Uniform"/>
    <s v="Instant"/>
    <s v="Have Evasion 2+ when ambushed."/>
    <n v="299"/>
    <x v="2"/>
    <x v="1"/>
    <x v="0"/>
    <x v="1"/>
    <s v="Reed in the Wind"/>
    <m/>
  </r>
  <r>
    <x v="0"/>
    <x v="63"/>
    <s v="1m, 2i "/>
    <s v="Reflexive"/>
    <s v="None"/>
    <s v="Instant"/>
    <s v="After dodging an effect, move one range band."/>
    <n v="300"/>
    <x v="2"/>
    <x v="1"/>
    <x v="0"/>
    <x v="1"/>
    <s v="Reflex Sidestep Technique"/>
    <m/>
  </r>
  <r>
    <x v="0"/>
    <x v="64"/>
    <s v="2m "/>
    <s v="Reflexive"/>
    <s v="None"/>
    <s v="Instant"/>
    <s v="Remove any penalties to Evasion."/>
    <n v="300"/>
    <x v="2"/>
    <x v="1"/>
    <x v="0"/>
    <x v="1"/>
    <s v="Drifting Leaf Elusion"/>
    <m/>
  </r>
  <r>
    <x v="0"/>
    <x v="65"/>
    <s v="2m "/>
    <s v="Supplemental"/>
    <s v="None"/>
    <s v="Instant"/>
    <s v="Disengage with double-9s."/>
    <n v="299"/>
    <x v="2"/>
    <x v="2"/>
    <x v="0"/>
    <x v="1"/>
    <s v="Reed in the Wind"/>
    <m/>
  </r>
  <r>
    <x v="0"/>
    <x v="66"/>
    <s v="5m "/>
    <s v="Reflexive"/>
    <s v="None"/>
    <s v="Instant"/>
    <s v="Disengage while at short range, rather than close."/>
    <n v="300"/>
    <x v="2"/>
    <x v="3"/>
    <x v="1"/>
    <x v="1"/>
    <s v="Dust Motes Whirling"/>
    <m/>
  </r>
  <r>
    <x v="0"/>
    <x v="67"/>
    <s v="4m, 1wp "/>
    <s v="Reflexive"/>
    <s v="Uniform"/>
    <s v="Instant"/>
    <s v="Perfectly dodge any attack."/>
    <n v="300"/>
    <x v="2"/>
    <x v="3"/>
    <x v="1"/>
    <x v="1"/>
    <s v="Force-Stealing Feint"/>
    <m/>
  </r>
  <r>
    <x v="0"/>
    <x v="68"/>
    <s v="5m "/>
    <s v="Reflexive"/>
    <s v="None"/>
    <s v="Instant"/>
    <s v="Opponent loses 1i for each 1 rolled on the attack."/>
    <n v="301"/>
    <x v="2"/>
    <x v="3"/>
    <x v="1"/>
    <x v="1"/>
    <s v="Force-Stealing Feint"/>
    <m/>
  </r>
  <r>
    <x v="0"/>
    <x v="69"/>
    <s v="3m/-1 "/>
    <s v="Reflexive"/>
    <s v="None"/>
    <s v="Instant"/>
    <s v="Convert enemy 1s into -1 successes."/>
    <n v="301"/>
    <x v="2"/>
    <x v="3"/>
    <x v="1"/>
    <x v="1"/>
    <s v="Shadow Over Water"/>
    <m/>
  </r>
  <r>
    <x v="0"/>
    <x v="70"/>
    <s v="4m/damage removed "/>
    <s v="Reflexive"/>
    <s v="Decisive-only"/>
    <s v="Instant"/>
    <s v="Cancel damage at 4m/success."/>
    <n v="302"/>
    <x v="2"/>
    <x v="3"/>
    <x v="1"/>
    <x v="1"/>
    <s v="Rumor of Form"/>
    <m/>
  </r>
  <r>
    <x v="0"/>
    <x v="71"/>
    <s v="4m, 1wp "/>
    <s v="Reflexive"/>
    <s v="None"/>
    <s v="Instant"/>
    <s v="Retreat twice after disengaging instead of once."/>
    <n v="302"/>
    <x v="2"/>
    <x v="3"/>
    <x v="2"/>
    <x v="1"/>
    <s v="Fleet Dreaming Image"/>
    <m/>
  </r>
  <r>
    <x v="0"/>
    <x v="72"/>
    <s v="5m "/>
    <s v="Reflexive"/>
    <s v="None"/>
    <s v="Instant"/>
    <s v="On a successful dodge, gain 1i per 1 or 2 enemy rolls."/>
    <n v="302"/>
    <x v="2"/>
    <x v="3"/>
    <x v="2"/>
    <x v="1"/>
    <s v="Safety Between Heartbeats"/>
    <m/>
  </r>
  <r>
    <x v="0"/>
    <x v="73"/>
    <s v="-"/>
    <s v="Permanent"/>
    <s v="Perilous"/>
    <s v="Instant"/>
    <s v="After using SSE, gain 1i/round until you are struck or move too far away."/>
    <n v="303"/>
    <x v="2"/>
    <x v="3"/>
    <x v="4"/>
    <x v="1"/>
    <s v="Seven Shadow Evasion"/>
    <m/>
  </r>
  <r>
    <x v="0"/>
    <x v="74"/>
    <s v="3m, 1wp "/>
    <s v="Reflexive"/>
    <s v="None"/>
    <s v="One Turn"/>
    <s v="On a successful dodge, redirect the attack to anyone at close range."/>
    <n v="300"/>
    <x v="2"/>
    <x v="2"/>
    <x v="1"/>
    <x v="1"/>
    <s v="Reflex Sidestep Technique"/>
    <m/>
  </r>
  <r>
    <x v="0"/>
    <x v="75"/>
    <s v="1m, 1wp "/>
    <s v="Simple"/>
    <s v="None"/>
    <s v="One Turn"/>
    <s v="Stand still for a round, and heal health levels."/>
    <n v="303"/>
    <x v="2"/>
    <x v="3"/>
    <x v="2"/>
    <x v="1"/>
    <s v="Living Bonds Unburdened"/>
    <m/>
  </r>
  <r>
    <x v="0"/>
    <x v="76"/>
    <s v="-"/>
    <s v="Permanent"/>
    <s v="None"/>
    <s v="Permanent"/>
    <s v="When you dodge, the enemy loses 1i."/>
    <n v="300"/>
    <x v="2"/>
    <x v="2"/>
    <x v="0"/>
    <x v="1"/>
    <s v="Reed in the Wind"/>
    <m/>
  </r>
  <r>
    <x v="0"/>
    <x v="77"/>
    <s v="-(1m) "/>
    <s v="Permanent"/>
    <s v="None"/>
    <s v="Permanent"/>
    <s v="Keep the Initiative for Disengaging (or even earn it back, if you close again)."/>
    <n v="299"/>
    <x v="2"/>
    <x v="3"/>
    <x v="0"/>
    <x v="1"/>
    <s v="Dust Motes Whirling"/>
    <m/>
  </r>
  <r>
    <x v="0"/>
    <x v="78"/>
    <s v="-"/>
    <s v="Permanent"/>
    <s v="None"/>
    <s v="Permanent"/>
    <s v="Gain the 1i lost by the opponent from SQF."/>
    <n v="300"/>
    <x v="2"/>
    <x v="3"/>
    <x v="1"/>
    <x v="1"/>
    <s v="Searing Quicksilver Flight"/>
    <m/>
  </r>
  <r>
    <x v="0"/>
    <x v="79"/>
    <s v="-"/>
    <s v="Permanent"/>
    <s v="None"/>
    <s v="Permanent"/>
    <s v="DLE and RoF don't count as Charms for the purpose of UWM."/>
    <n v="302"/>
    <x v="2"/>
    <x v="3"/>
    <x v="1"/>
    <x v="1"/>
    <s v="Rumor of Form"/>
    <m/>
  </r>
  <r>
    <x v="0"/>
    <x v="80"/>
    <s v="-"/>
    <s v="Permanent "/>
    <s v="None"/>
    <s v="Permanent"/>
    <s v="On a successful dodge without Charms, crash the enemy and steal his Initiative."/>
    <n v="302"/>
    <x v="2"/>
    <x v="3"/>
    <x v="2"/>
    <x v="1"/>
    <s v="Thousand Steps' Stillness"/>
    <m/>
  </r>
  <r>
    <x v="0"/>
    <x v="81"/>
    <s v="-"/>
    <s v="Permanent"/>
    <s v="None"/>
    <s v="Permanent"/>
    <s v="Gain 1i for every -0 health level you lose."/>
    <n v="303"/>
    <x v="2"/>
    <x v="3"/>
    <x v="2"/>
    <x v="1"/>
    <s v="Living Bonds Unburdened"/>
    <m/>
  </r>
  <r>
    <x v="0"/>
    <x v="82"/>
    <s v="4m "/>
    <s v="Reflexive"/>
    <s v="None"/>
    <s v="Scene"/>
    <s v="+1 non-Charm bonus to Evasion for rest of scene."/>
    <n v="301"/>
    <x v="2"/>
    <x v="2"/>
    <x v="1"/>
    <x v="1"/>
    <s v="Drifting Leaf Elusion"/>
    <m/>
  </r>
  <r>
    <x v="0"/>
    <x v="83"/>
    <s v="5m, 1wp "/>
    <s v="Reflexive"/>
    <s v="Perilous"/>
    <s v="Scene"/>
    <s v="Ignore all Evasion penalties against enemies with lower Initiative. Cut cost of RitW in half. Gain 1i each round you are at close range and not struck."/>
    <n v="301"/>
    <x v="2"/>
    <x v="2"/>
    <x v="1"/>
    <x v="1"/>
    <s v="Shadow Over Water"/>
    <m/>
  </r>
  <r>
    <x v="0"/>
    <x v="84"/>
    <s v="6m "/>
    <s v="Reflexive"/>
    <s v="Stackable"/>
    <s v="Scene"/>
    <s v="Learn an enemy Charm and become immune to its effects."/>
    <n v="302"/>
    <x v="2"/>
    <x v="3"/>
    <x v="2"/>
    <x v="1"/>
    <s v="Vaporous Division"/>
    <m/>
  </r>
  <r>
    <x v="0"/>
    <x v="85"/>
    <s v="3m, 3i +1m, 1i/hl "/>
    <s v="Simple"/>
    <s v="None"/>
    <s v="Scene"/>
    <s v="Create extra -0 health levels; if hit by an attack that only damages these levels, you count as dodging it."/>
    <n v="303"/>
    <x v="2"/>
    <x v="3"/>
    <x v="2"/>
    <x v="1"/>
    <s v="Vaporous Division"/>
    <m/>
  </r>
  <r>
    <x v="0"/>
    <x v="86"/>
    <s v="4m "/>
    <s v="Simple"/>
    <s v="None"/>
    <s v="Indefinite"/>
    <s v="Infinite Socialize Mastery; only applies to boosting Guile."/>
    <n v="396"/>
    <x v="3"/>
    <x v="3"/>
    <x v="1"/>
    <x v="2"/>
    <s v="Shadow Over Day"/>
    <m/>
  </r>
  <r>
    <x v="0"/>
    <x v="87"/>
    <s v="3m/Intimacy "/>
    <s v="Simple"/>
    <s v="Stackable"/>
    <s v="Indefinite"/>
    <s v="Perfectly conceal an Intimacy."/>
    <n v="397"/>
    <x v="3"/>
    <x v="3"/>
    <x v="1"/>
    <x v="2"/>
    <s v="Guarded Thoughts Meditation"/>
    <m/>
  </r>
  <r>
    <x v="0"/>
    <x v="88"/>
    <s v="3m "/>
    <s v="Supplemental"/>
    <s v="Mute"/>
    <s v="Instant"/>
    <s v="Read intentions with double-9s."/>
    <n v="393"/>
    <x v="3"/>
    <x v="1"/>
    <x v="0"/>
    <x v="2"/>
    <m/>
    <m/>
  </r>
  <r>
    <x v="0"/>
    <x v="89"/>
    <s v="1m or 2m "/>
    <s v="Reflexive"/>
    <s v="Mute"/>
    <s v="Instant"/>
    <s v="1m for +1 Guile, or 2m for +2 Guile."/>
    <n v="394"/>
    <x v="3"/>
    <x v="1"/>
    <x v="0"/>
    <x v="2"/>
    <m/>
    <m/>
  </r>
  <r>
    <x v="0"/>
    <x v="90"/>
    <s v="3m "/>
    <s v="Supplemental"/>
    <s v="Mute"/>
    <s v="Instant"/>
    <s v="Player can guess at a related Intimacy, if correct character knows it."/>
    <n v="393"/>
    <x v="3"/>
    <x v="2"/>
    <x v="0"/>
    <x v="2"/>
    <s v="Motive-Discerning Technique"/>
    <m/>
  </r>
  <r>
    <x v="0"/>
    <x v="91"/>
    <s v="1m "/>
    <s v="Reflexive"/>
    <s v="None"/>
    <s v="Instant"/>
    <s v="After Reading Intentions of the target while he was talking to someone else, he takes -2 Guile when you Read Intentions while he's talking to you."/>
    <n v="394"/>
    <x v="3"/>
    <x v="2"/>
    <x v="0"/>
    <x v="2"/>
    <s v="Motive-Discerning Technique"/>
    <m/>
  </r>
  <r>
    <x v="0"/>
    <x v="92"/>
    <s v="2m "/>
    <s v="Reflexive"/>
    <s v="None"/>
    <s v="Instant"/>
    <s v="Ignore all penalties to Guile, except wound penalties and the penalty for thinking you're alone."/>
    <n v="394"/>
    <x v="3"/>
    <x v="2"/>
    <x v="0"/>
    <x v="2"/>
    <s v="Shadow Over Day"/>
    <m/>
  </r>
  <r>
    <x v="0"/>
    <x v="93"/>
    <s v="5m"/>
    <s v="Supplemental"/>
    <s v="Dual"/>
    <s v="Grapple"/>
    <s v="Choke out enemy in grapple as savaging attack.  Add +2 damage per round for wither, or +1 for decisive, ignoring hardness."/>
    <n v="280"/>
    <x v="4"/>
    <x v="3"/>
    <x v="2"/>
    <x v="0"/>
    <s v="Dragon Coil Technique"/>
    <m/>
  </r>
  <r>
    <x v="0"/>
    <x v="94"/>
    <s v="4m"/>
    <s v="Reflexive"/>
    <s v="None"/>
    <s v="Indefinite"/>
    <s v="Release grapple target with 2 rounds left to mark them. Reflexively grapple them again without a roll to continue the rounds left."/>
    <n v="278"/>
    <x v="4"/>
    <x v="2"/>
    <x v="1"/>
    <x v="0"/>
    <s v="Unbreakable Grasp"/>
    <m/>
  </r>
  <r>
    <x v="0"/>
    <x v="95"/>
    <s v="4m"/>
    <s v="Reflexive"/>
    <s v="None"/>
    <s v="Indefinite"/>
    <s v="At any time, store up to stamina initiative. When making a decisive attack, convert the initiative into raw damage."/>
    <n v="282"/>
    <x v="4"/>
    <x v="3"/>
    <x v="2"/>
    <x v="0"/>
    <s v="Striving Aftershock Method"/>
    <m/>
  </r>
  <r>
    <x v="0"/>
    <x v="96"/>
    <s v="1m"/>
    <s v="Reflexive"/>
    <s v="Dual"/>
    <s v="Instant"/>
    <s v="Parry lethal with hands. Unarmed does lethal, withering ignores (ess+intimacy) soak."/>
    <n v="273"/>
    <x v="4"/>
    <x v="4"/>
    <x v="0"/>
    <x v="0"/>
    <m/>
    <m/>
  </r>
  <r>
    <x v="0"/>
    <x v="97"/>
    <s v="1m"/>
    <s v="Supplemental"/>
    <s v="Uniform"/>
    <s v="Instant"/>
    <s v="Add your opponent's onslaught as damage dice to your attack."/>
    <n v="274"/>
    <x v="4"/>
    <x v="1"/>
    <x v="0"/>
    <x v="0"/>
    <m/>
    <m/>
  </r>
  <r>
    <x v="0"/>
    <x v="98"/>
    <s v="7m"/>
    <s v="Reflexive"/>
    <s v="Decisive-only"/>
    <s v="Instant"/>
    <s v="Knock enemies down or further away depending on succ."/>
    <n v="274"/>
    <x v="4"/>
    <x v="1"/>
    <x v="0"/>
    <x v="0"/>
    <s v="Ferocious Jab"/>
    <m/>
  </r>
  <r>
    <x v="0"/>
    <x v="99"/>
    <s v="1m"/>
    <s v="Supplemental"/>
    <s v="None"/>
    <s v="Instant"/>
    <s v="Add 1 succ to grapple attack and (ess or 3) dice to initiative roll."/>
    <n v="275"/>
    <x v="4"/>
    <x v="1"/>
    <x v="0"/>
    <x v="0"/>
    <m/>
    <m/>
  </r>
  <r>
    <x v="0"/>
    <x v="100"/>
    <s v="2m/round pres."/>
    <s v="Reflexive"/>
    <s v="None"/>
    <s v="Instant"/>
    <s v="Pay 2m when hit to conserve grapple control rounds."/>
    <n v="275"/>
    <x v="4"/>
    <x v="1"/>
    <x v="0"/>
    <x v="0"/>
    <s v="Vicious Lunge"/>
    <m/>
  </r>
  <r>
    <x v="0"/>
    <x v="101"/>
    <s v="3m"/>
    <s v="Reflexive"/>
    <s v="None"/>
    <s v="Instant"/>
    <s v="Free move and attack. Uses up turn."/>
    <n v="275"/>
    <x v="4"/>
    <x v="1"/>
    <x v="0"/>
    <x v="0"/>
    <m/>
    <m/>
  </r>
  <r>
    <x v="0"/>
    <x v="102"/>
    <s v="3m"/>
    <s v="Reflexive"/>
    <s v="None"/>
    <s v="Instant"/>
    <s v="Add enemy's onslaught to your evasion or parry."/>
    <n v="274"/>
    <x v="4"/>
    <x v="2"/>
    <x v="0"/>
    <x v="0"/>
    <s v="Ferocious Jab"/>
    <m/>
  </r>
  <r>
    <x v="0"/>
    <x v="103"/>
    <s v="5m"/>
    <s v="Reflexive"/>
    <s v="Uniform"/>
    <s v="Instant"/>
    <s v="When ending a grapple to throw, +2 damage per round forfeited. Throw up to short range."/>
    <n v="275"/>
    <x v="4"/>
    <x v="2"/>
    <x v="0"/>
    <x v="0"/>
    <s v="Vicious Lunge"/>
    <m/>
  </r>
  <r>
    <x v="0"/>
    <x v="104"/>
    <s v="1m"/>
    <s v="Supplemental"/>
    <s v="Uniform"/>
    <s v="Instant"/>
    <s v="Enemy's onslaught is extended and builds until they aren't hit by you for 1 round."/>
    <n v="275"/>
    <x v="4"/>
    <x v="2"/>
    <x v="0"/>
    <x v="0"/>
    <s v="Thunderclap Rush Attack"/>
    <m/>
  </r>
  <r>
    <x v="0"/>
    <x v="105"/>
    <s v="3m, 1wp"/>
    <s v="Reflexive"/>
    <s v="Decisive-only"/>
    <s v="Instant"/>
    <m/>
    <s v="MotSE 8"/>
    <x v="4"/>
    <x v="2"/>
    <x v="0"/>
    <x v="0"/>
    <s v="Ferocious Jab, Thunderclap Rush Attack"/>
    <m/>
  </r>
  <r>
    <x v="0"/>
    <x v="106"/>
    <s v="- (3m)"/>
    <s v="Permanent"/>
    <s v="None"/>
    <s v="Instant"/>
    <s v="Use Strength+Brawl to grapple."/>
    <n v="275"/>
    <x v="4"/>
    <x v="3"/>
    <x v="0"/>
    <x v="0"/>
    <s v="Vicious Lunge"/>
    <m/>
  </r>
  <r>
    <x v="0"/>
    <x v="107"/>
    <s v="4m, 1i, 1wp"/>
    <s v="Simple"/>
    <s v="Withering-Only"/>
    <s v="Instant"/>
    <s v="Add 1 succ to attack and ess dice to damage. Only soaked by stamina."/>
    <n v="277"/>
    <x v="4"/>
    <x v="1"/>
    <x v="1"/>
    <x v="0"/>
    <s v="Fists of Iron Technique"/>
    <m/>
  </r>
  <r>
    <x v="0"/>
    <x v="108"/>
    <s v="3m, 1i"/>
    <s v="Reflexive"/>
    <s v="Perilous"/>
    <s v="Instant"/>
    <s v="After enemy rolls attack, add their 1s to your parry or evasion. Precedence over charms that reroll 1s."/>
    <n v="276"/>
    <x v="4"/>
    <x v="2"/>
    <x v="1"/>
    <x v="0"/>
    <s v="Iron Battle Focus"/>
    <m/>
  </r>
  <r>
    <x v="0"/>
    <x v="109"/>
    <s v="4m +1m/die"/>
    <s v="Reflexive"/>
    <s v="Decisive-only"/>
    <s v="Instant"/>
    <s v="Convert extra succ from decisive attack to its damage, 1m each."/>
    <n v="277"/>
    <x v="4"/>
    <x v="2"/>
    <x v="1"/>
    <x v="0"/>
    <s v="Ferocious Jab"/>
    <m/>
  </r>
  <r>
    <x v="0"/>
    <x v="110"/>
    <s v="5m, 1wp"/>
    <s v="Reflexive"/>
    <s v="Clash, Decisive-only"/>
    <s v="Instant"/>
    <s v="Free clash against a decisive attack."/>
    <n v="277"/>
    <x v="4"/>
    <x v="2"/>
    <x v="1"/>
    <x v="0"/>
    <s v="Ferocious Jab"/>
    <m/>
  </r>
  <r>
    <x v="0"/>
    <x v="111"/>
    <s v="5m"/>
    <s v="Supplemental"/>
    <s v="None"/>
    <s v="Instant"/>
    <s v="Add strength succ to a (strength + athletics) attack on an object. Speeds it up and is reflexive if it doesn't directly cause harm."/>
    <n v="277"/>
    <x v="4"/>
    <x v="2"/>
    <x v="1"/>
    <x v="0"/>
    <s v="Heaven Thunder Hammer"/>
    <m/>
  </r>
  <r>
    <x v="0"/>
    <x v="112"/>
    <s v="2m"/>
    <s v="Reflexive"/>
    <s v="None"/>
    <s v="Instant"/>
    <s v="Convert extra succ from grapple attack into dice for control roll."/>
    <n v="278"/>
    <x v="4"/>
    <x v="2"/>
    <x v="1"/>
    <x v="0"/>
    <s v="Vicious Lunge"/>
    <m/>
  </r>
  <r>
    <x v="0"/>
    <x v="113"/>
    <s v="3m, 1i, 1wp"/>
    <s v="Reflexive"/>
    <s v="Counterattack, Decisive-only, Perilous"/>
    <s v="Instant"/>
    <s v="After being hit by a close-range wither, counter with decisive with base damage equal to the damage you took."/>
    <n v="276"/>
    <x v="4"/>
    <x v="3"/>
    <x v="1"/>
    <x v="0"/>
    <s v="Reckless Fury Discard"/>
    <m/>
  </r>
  <r>
    <x v="0"/>
    <x v="114"/>
    <s v="4m, 1i"/>
    <s v="Reflexive"/>
    <s v="Clash, Uniform"/>
    <s v="Instant"/>
    <s v="Clash to disarm instead of damage."/>
    <n v="277"/>
    <x v="4"/>
    <x v="3"/>
    <x v="1"/>
    <x v="0"/>
    <s v="Wind and Stones Defense"/>
    <m/>
  </r>
  <r>
    <x v="0"/>
    <x v="115"/>
    <s v="5m, 1wp"/>
    <s v="Simple"/>
    <s v="Decisive-only"/>
    <s v="Instant"/>
    <s v="Make ((strength or stamina/2) rounded up +1) attacks against a target."/>
    <n v="278"/>
    <x v="4"/>
    <x v="3"/>
    <x v="1"/>
    <x v="0"/>
    <s v="Falling Hammer Strike"/>
    <m/>
  </r>
  <r>
    <x v="0"/>
    <x v="116"/>
    <s v="4m, 1i, 1wp"/>
    <s v="Simple"/>
    <s v="Withering-Only"/>
    <s v="Instant"/>
    <s v="Can gain Init on top of penalizing target."/>
    <n v="277"/>
    <x v="4"/>
    <x v="1"/>
    <x v="2"/>
    <x v="0"/>
    <s v="Ox-Stunning Blow"/>
    <m/>
  </r>
  <r>
    <x v="0"/>
    <x v="117"/>
    <s v="-"/>
    <s v="Reflexive"/>
    <s v="None"/>
    <s v="Instant"/>
    <s v="If defend against attack with 5+ succ, gain 1 wp. Once per scene."/>
    <n v="278"/>
    <x v="4"/>
    <x v="3"/>
    <x v="2"/>
    <x v="0"/>
    <s v="Reckless Fury Discard"/>
    <m/>
  </r>
  <r>
    <x v="0"/>
    <x v="118"/>
    <s v="5m,1wp,+1m,1i/die"/>
    <s v="Simple"/>
    <s v="Withering-Only"/>
    <s v="Instant"/>
    <s v="Double 9s and if they crash they're ko'd. Pay 1m 1i per damage added, up to the initiative gained."/>
    <n v="278"/>
    <x v="4"/>
    <x v="3"/>
    <x v="2"/>
    <x v="0"/>
    <s v="Ox-Stunning Blow"/>
    <m/>
  </r>
  <r>
    <x v="0"/>
    <x v="119"/>
    <s v="5m"/>
    <s v="Reflexive"/>
    <s v="None"/>
    <s v="Instant"/>
    <s v="Upong crashing a target, deactive one of their ongoing combat charms. Except permanent."/>
    <n v="279"/>
    <x v="4"/>
    <x v="3"/>
    <x v="2"/>
    <x v="0"/>
    <s v="Knockout Blow"/>
    <m/>
  </r>
  <r>
    <x v="0"/>
    <x v="120"/>
    <s v="4m"/>
    <s v="Supplemental"/>
    <s v="Dual"/>
    <s v="Instant"/>
    <s v="When withering unarmed, add strength to overwhelming. For decisive, lethal double 10s and reroll 10s."/>
    <n v="279"/>
    <x v="4"/>
    <x v="3"/>
    <x v="2"/>
    <x v="0"/>
    <s v="Burning Fist Burial"/>
    <m/>
  </r>
  <r>
    <x v="0"/>
    <x v="121"/>
    <s v="1m"/>
    <s v="Supplemental"/>
    <s v="None"/>
    <s v="Instant"/>
    <s v="On a clash, enemy's 1s give you succ. Punching energy gives buffs."/>
    <n v="279"/>
    <x v="4"/>
    <x v="3"/>
    <x v="2"/>
    <x v="0"/>
    <s v="Intercepting Fury Smite"/>
    <m/>
  </r>
  <r>
    <x v="0"/>
    <x v="122"/>
    <s v="2m or 4m"/>
    <s v="Supplemental"/>
    <s v="None"/>
    <s v="Instant"/>
    <s v="2m to reroll recurring 5s and 6s on a grapple attack or control. 4m for both."/>
    <n v="279"/>
    <x v="4"/>
    <x v="3"/>
    <x v="2"/>
    <x v="0"/>
    <s v="Oak-Curling Clinch"/>
    <m/>
  </r>
  <r>
    <x v="0"/>
    <x v="123"/>
    <s v="4m"/>
    <s v="Reflexive"/>
    <s v="Decisive-only"/>
    <s v="Instant"/>
    <s v="When controlling a grapple, block attack using victim with a dexterity+brawl clash."/>
    <n v="280"/>
    <x v="4"/>
    <x v="3"/>
    <x v="2"/>
    <x v="0"/>
    <s v="River-Binding Wrath, Intercepting Fury Smite"/>
    <m/>
  </r>
  <r>
    <x v="0"/>
    <x v="124"/>
    <s v="1m, 1wp"/>
    <s v="Reflexive"/>
    <s v="None"/>
    <s v="Instant"/>
    <s v="May grab target marked by BPoA up to long range."/>
    <n v="280"/>
    <x v="4"/>
    <x v="3"/>
    <x v="2"/>
    <x v="0"/>
    <s v="Burning Proof of Authority"/>
    <m/>
  </r>
  <r>
    <x v="0"/>
    <x v="125"/>
    <s v="3m"/>
    <s v="Reflexive"/>
    <s v="Uniform"/>
    <s v="Instant"/>
    <s v="Add ess succ to grapple attack and enemy's 10s add succ to your control roll."/>
    <n v="280"/>
    <x v="4"/>
    <x v="3"/>
    <x v="2"/>
    <x v="0"/>
    <s v="Devil-Strangling Attitude"/>
    <m/>
  </r>
  <r>
    <x v="0"/>
    <x v="126"/>
    <s v="7m, 1wp"/>
    <s v="Simple"/>
    <s v="Withering-Only"/>
    <s v="Instant"/>
    <s v="Expend remaining control rounds for equal amount of withering savage attacks. Permanently allows DCT to grapple huge enemies for this charm."/>
    <n v="280"/>
    <x v="4"/>
    <x v="3"/>
    <x v="2"/>
    <x v="0"/>
    <s v="Ten Calamities Technique"/>
    <m/>
  </r>
  <r>
    <x v="0"/>
    <x v="127"/>
    <s v="6m, 1wp"/>
    <s v="Reflexive"/>
    <s v="Withering-Only"/>
    <s v="Instant"/>
    <s v="Throw grappled enemy at enemies. +4 damage dice per round left. Knocking them prone."/>
    <n v="281"/>
    <x v="4"/>
    <x v="3"/>
    <x v="2"/>
    <x v="0"/>
    <s v="Crashing Wave Throw"/>
    <m/>
  </r>
  <r>
    <x v="0"/>
    <x v="128"/>
    <s v="1m, 1wp"/>
    <s v="Reflexive"/>
    <s v="None"/>
    <s v="Instant"/>
    <s v="Make an extra attack after using CWT or HTH."/>
    <n v="281"/>
    <x v="4"/>
    <x v="3"/>
    <x v="2"/>
    <x v="0"/>
    <s v="Crashing Wave Throw, Heaven Thunder Hammer"/>
    <m/>
  </r>
  <r>
    <x v="0"/>
    <x v="129"/>
    <s v="2m"/>
    <s v="Reflexive"/>
    <s v="None"/>
    <s v="Instant"/>
    <s v="After making a decisive attack and resetting to base, add +2 to initiative."/>
    <n v="281"/>
    <x v="4"/>
    <x v="3"/>
    <x v="2"/>
    <x v="0"/>
    <s v="One With Violence"/>
    <m/>
  </r>
  <r>
    <x v="0"/>
    <x v="130"/>
    <s v="3m, 2i"/>
    <s v="Simple"/>
    <s v="None"/>
    <s v="Instant"/>
    <s v="Roll wits+brawl and store the result. Use this result instead of a new brawl roll at any time."/>
    <n v="282"/>
    <x v="4"/>
    <x v="3"/>
    <x v="2"/>
    <x v="0"/>
    <s v="Superior Violent Knowledge"/>
    <m/>
  </r>
  <r>
    <x v="0"/>
    <x v="131"/>
    <s v="10m, 3a, 1wp"/>
    <s v="Simple"/>
    <s v="Withering-Only"/>
    <s v="Instant"/>
    <s v="On a crashed target, make an unblockable and undodgeable withering attack with double 7s damage."/>
    <n v="282"/>
    <x v="4"/>
    <x v="3"/>
    <x v="3"/>
    <x v="0"/>
    <s v="Adamantine Fists of Battle"/>
    <m/>
  </r>
  <r>
    <x v="0"/>
    <x v="132"/>
    <s v="4m, 1wp"/>
    <s v="Reflexive"/>
    <s v="None"/>
    <s v="Instant"/>
    <s v="After crashing a grapple target, reset combat action and restore all spent control rounds."/>
    <n v="282"/>
    <x v="4"/>
    <x v="3"/>
    <x v="3"/>
    <x v="0"/>
    <s v="Ten Calamities Technique"/>
    <m/>
  </r>
  <r>
    <x v="0"/>
    <x v="133"/>
    <s v="7m, 3i, 1wp"/>
    <s v="Simple"/>
    <s v="Perilous, Withering-Only"/>
    <s v="Instant"/>
    <s v="Make a withering brawl attack, with instead of being used for damage, extra successes determine extra attacks and repeated damage."/>
    <n v="282"/>
    <x v="4"/>
    <x v="3"/>
    <x v="3"/>
    <x v="0"/>
    <s v="Fivefold Fury Onslaught"/>
    <m/>
  </r>
  <r>
    <x v="0"/>
    <x v="134"/>
    <s v="-"/>
    <s v="Reflexive"/>
    <s v="None"/>
    <s v="Instant"/>
    <s v="Each time reaching iconic anima from dim, use free full brawl excellency."/>
    <n v="283"/>
    <x v="4"/>
    <x v="3"/>
    <x v="3"/>
    <x v="0"/>
    <s v="Inevitable Victory Meditation"/>
    <m/>
  </r>
  <r>
    <x v="0"/>
    <x v="135"/>
    <s v="3m, 2i"/>
    <s v="Simple"/>
    <s v="Decisive-only"/>
    <s v="Instant"/>
    <s v="Throw essence with damage equal to damage gathered using FEF. May add 3 anima for 3 succ and ess damage."/>
    <n v="283"/>
    <x v="4"/>
    <x v="3"/>
    <x v="4"/>
    <x v="0"/>
    <s v="Fire-Eating Fist"/>
    <m/>
  </r>
  <r>
    <x v="0"/>
    <x v="136"/>
    <s v="-"/>
    <s v="Reflexive"/>
    <s v="Decisive-only"/>
    <s v="Instant"/>
    <s v="After crashing target, reset attack to hit again instantly with a decisive attack against them. Using any combat ability."/>
    <n v="283"/>
    <x v="4"/>
    <x v="3"/>
    <x v="4"/>
    <x v="0"/>
    <s v="Rampage-Berserker Attack"/>
    <m/>
  </r>
  <r>
    <x v="0"/>
    <x v="137"/>
    <s v="3a, 1wp"/>
    <s v="Simple"/>
    <s v="Decisive-only"/>
    <s v="Instant"/>
    <m/>
    <s v="MotSE 8"/>
    <x v="4"/>
    <x v="3"/>
    <x v="4"/>
    <x v="0"/>
    <s v="Ascendant Battle Visage"/>
    <m/>
  </r>
  <r>
    <x v="0"/>
    <x v="138"/>
    <s v="15m, 1wp"/>
    <s v="Simple"/>
    <s v="Decisive-only"/>
    <s v="Instant"/>
    <m/>
    <s v="MotSE 9"/>
    <x v="4"/>
    <x v="3"/>
    <x v="4"/>
    <x v="0"/>
    <s v="Heart-Eating Fist"/>
    <m/>
  </r>
  <r>
    <x v="0"/>
    <x v="139"/>
    <s v="3m"/>
    <s v="Reflexive"/>
    <s v="None"/>
    <s v="One Turn"/>
    <s v="Immune to further onslaught penalties until next action."/>
    <n v="273"/>
    <x v="4"/>
    <x v="1"/>
    <x v="0"/>
    <x v="0"/>
    <s v="Fists of Iron Technique"/>
    <m/>
  </r>
  <r>
    <x v="0"/>
    <x v="140"/>
    <s v="-"/>
    <s v="Permanent"/>
    <s v="None"/>
    <s v="Permanent"/>
    <s v="Add ess initiative, up to 5, to the initiative break bonus for crashing someone with brawl or martial arts."/>
    <n v="278"/>
    <x v="4"/>
    <x v="3"/>
    <x v="1"/>
    <x v="0"/>
    <s v="Falling Hammer Strike"/>
    <m/>
  </r>
  <r>
    <x v="0"/>
    <x v="141"/>
    <s v="-"/>
    <s v="Permanent"/>
    <s v="None"/>
    <s v="Permanent"/>
    <s v="FRS is 4m and 1wp cheaper with improvised weapons. Drops current weapon."/>
    <n v="279"/>
    <x v="4"/>
    <x v="3"/>
    <x v="2"/>
    <x v="0"/>
    <s v="Force-Rending Strike"/>
    <m/>
  </r>
  <r>
    <x v="0"/>
    <x v="142"/>
    <s v="-"/>
    <s v="Permanent"/>
    <s v="None"/>
    <s v="Permanent"/>
    <s v="Upgrades HoIT to use (strength or stamina)+1 attacks and bonus damage to each successful hit +1 then +2 etc."/>
    <n v="281"/>
    <x v="4"/>
    <x v="3"/>
    <x v="2"/>
    <x v="0"/>
    <s v="Hammer on Iron Technique"/>
    <m/>
  </r>
  <r>
    <x v="0"/>
    <x v="143"/>
    <s v="5m,1wp (2m,1wp)"/>
    <s v="Simple"/>
    <s v="Dual"/>
    <s v="Scene"/>
    <s v="Can activate scene-long reflexively for altered cost if Supp. version is used to damage opponent."/>
    <n v="279"/>
    <x v="4"/>
    <x v="3"/>
    <x v="2"/>
    <x v="0"/>
    <s v="Adamantine Fists of Battle"/>
    <m/>
  </r>
  <r>
    <x v="0"/>
    <x v="144"/>
    <s v="8m,3a,1wp,+1m a turn"/>
    <s v="Simple"/>
    <s v="Decisive-only"/>
    <s v="Scene"/>
    <s v="While using scene-long AFoB, eat anima to make decisive attacks ignore hardness and other bonuses for the scene."/>
    <n v="282"/>
    <x v="4"/>
    <x v="3"/>
    <x v="3"/>
    <x v="0"/>
    <s v="Adamantine Fists of Battle x2"/>
    <m/>
  </r>
  <r>
    <x v="0"/>
    <x v="145"/>
    <s v="15m, 3a, 1wp"/>
    <s v="Reflexive"/>
    <s v="None"/>
    <s v="Scene"/>
    <s v="Go super saiyan. Rush with double 7s and can use strength instead. Use combat action to clash without delay, moving close to the enemy. Withering can't crash you unless close range. Can reflexively use OFoB cheaper. Store damage from any clash using FEF. May use AFA without spending anima."/>
    <n v="283"/>
    <x v="4"/>
    <x v="3"/>
    <x v="4"/>
    <x v="0"/>
    <s v="Supremacy of War Meditation"/>
    <m/>
  </r>
  <r>
    <x v="0"/>
    <x v="146"/>
    <s v="4m "/>
    <s v="Simple"/>
    <s v="None"/>
    <s v="Indefinite"/>
    <s v="Ship's Speed +1."/>
    <n v="387"/>
    <x v="5"/>
    <x v="1"/>
    <x v="0"/>
    <x v="3"/>
    <s v="Ship-Claiming Stance"/>
    <m/>
  </r>
  <r>
    <x v="0"/>
    <x v="147"/>
    <s v="5m"/>
    <s v="Simple"/>
    <s v="None"/>
    <s v="Indefinite"/>
    <m/>
    <s v="MotSE 28"/>
    <x v="5"/>
    <x v="2"/>
    <x v="0"/>
    <x v="3"/>
    <s v="Ship-Claiming Stance"/>
    <m/>
  </r>
  <r>
    <x v="0"/>
    <x v="148"/>
    <s v="7m "/>
    <s v="Simple"/>
    <s v="None"/>
    <s v="Indefinite"/>
    <s v="Sense danger (Essence) minutes early, apparently whether on a boat or not. Bonus successes to Awarenesss on a boat."/>
    <n v="391"/>
    <x v="5"/>
    <x v="3"/>
    <x v="2"/>
    <x v="3"/>
    <s v="Weather-Anticipating Intuition"/>
    <m/>
  </r>
  <r>
    <x v="0"/>
    <x v="149"/>
    <s v="10m, 1wp "/>
    <s v="Reflexive"/>
    <s v="None"/>
    <s v="Indefinite"/>
    <s v="Gain extra health levels equal to the ship's current hull."/>
    <n v="391"/>
    <x v="5"/>
    <x v="3"/>
    <x v="2"/>
    <x v="3"/>
    <s v="Hull-Taming Transfusion"/>
    <m/>
  </r>
  <r>
    <x v="0"/>
    <x v="150"/>
    <s v="4m "/>
    <s v="Reflexive"/>
    <s v="Stackable"/>
    <s v="Indefinite"/>
    <s v="Commit motes to keep your ship from falling apart at 0 health."/>
    <n v="392"/>
    <x v="5"/>
    <x v="3"/>
    <x v="2"/>
    <x v="3"/>
    <s v="Ship-Leavening Meditation"/>
    <m/>
  </r>
  <r>
    <x v="0"/>
    <x v="151"/>
    <s v="10m, 1wp "/>
    <s v="Simple"/>
    <s v="None"/>
    <s v="Indefinite"/>
    <s v="Permanently enhance your sailors' stats."/>
    <n v="392"/>
    <x v="5"/>
    <x v="3"/>
    <x v="2"/>
    <x v="3"/>
    <s v="Invincible Admiral Method"/>
    <m/>
  </r>
  <r>
    <x v="0"/>
    <x v="152"/>
    <s v="5m, 1wp "/>
    <s v="Simple"/>
    <s v="None"/>
    <s v="Instant"/>
    <s v="Anyone on your ship without permission takes -1 die. You can pull 5m from the ship."/>
    <n v="387"/>
    <x v="5"/>
    <x v="1"/>
    <x v="0"/>
    <x v="3"/>
    <m/>
    <m/>
  </r>
  <r>
    <x v="0"/>
    <x v="153"/>
    <s v="1m or 2m or 3m or 5m, 1wp "/>
    <s v="Reflexive"/>
    <s v="None"/>
    <s v="Instant"/>
    <s v="Double-9s or recurring 1s on a Sail roll, after the roll is made (!)."/>
    <n v="387"/>
    <x v="5"/>
    <x v="3"/>
    <x v="0"/>
    <x v="3"/>
    <m/>
    <m/>
  </r>
  <r>
    <x v="0"/>
    <x v="154"/>
    <s v="3m "/>
    <s v="Supplemental"/>
    <s v="Pilot"/>
    <s v="Instant"/>
    <s v="Double ship's Maneuverability and add 1 to its Speed for one maneuver."/>
    <n v="388"/>
    <x v="5"/>
    <x v="3"/>
    <x v="0"/>
    <x v="3"/>
    <s v="Immortal Mariner's Advantage"/>
    <m/>
  </r>
  <r>
    <x v="0"/>
    <x v="155"/>
    <s v="2m "/>
    <s v="Supplemental"/>
    <s v="Pilot"/>
    <s v="Instant"/>
    <s v="+Speed to a Conceal maneuver."/>
    <n v="388"/>
    <x v="5"/>
    <x v="3"/>
    <x v="0"/>
    <x v="3"/>
    <s v="Legendary Captain's Signature"/>
    <m/>
  </r>
  <r>
    <x v="0"/>
    <x v="156"/>
    <s v="Varies "/>
    <s v="Supplemental"/>
    <s v="Pilot"/>
    <s v="Instant"/>
    <s v="+Essence dice and +Essence non-Charm successes to a Broadside maneuver."/>
    <n v="388"/>
    <x v="5"/>
    <x v="3"/>
    <x v="0"/>
    <x v="3"/>
    <s v="Legendary Captain's Signature"/>
    <m/>
  </r>
  <r>
    <x v="0"/>
    <x v="157"/>
    <s v="3m "/>
    <s v="Supplemental"/>
    <s v="Pilot"/>
    <s v="Instant"/>
    <s v="+1 level of damage when ramming the enemy; cancel the enemy’s Broadside maneuver."/>
    <n v="389"/>
    <x v="5"/>
    <x v="3"/>
    <x v="0"/>
    <x v="3"/>
    <s v="Legendary Captain's Signature"/>
    <m/>
  </r>
  <r>
    <x v="0"/>
    <x v="158"/>
    <s v="2m "/>
    <s v="Supplemental"/>
    <s v="Pilot"/>
    <s v="Instant"/>
    <s v="In a Positioning maneuver, treat enemy 1s as your 10s. Cancel the enemy's Ram maneuver."/>
    <n v="389"/>
    <x v="5"/>
    <x v="3"/>
    <x v="0"/>
    <x v="3"/>
    <s v="Legendary Captain's Signature"/>
    <m/>
  </r>
  <r>
    <x v="0"/>
    <x v="159"/>
    <s v="5m "/>
    <s v="Simple"/>
    <s v="None"/>
    <s v="Instant"/>
    <s v="Predict the weather for the next day or so."/>
    <n v="389"/>
    <x v="5"/>
    <x v="2"/>
    <x v="1"/>
    <x v="3"/>
    <s v="Safe Bearing Technique"/>
    <m/>
  </r>
  <r>
    <x v="0"/>
    <x v="160"/>
    <s v="2m, 3hls/1hul "/>
    <s v="Reflexive"/>
    <s v="None"/>
    <s v="Instant"/>
    <s v="Spend 3HL to heal one level of damage to your ship."/>
    <n v="390"/>
    <x v="5"/>
    <x v="3"/>
    <x v="1"/>
    <x v="3"/>
    <s v="Hull-Preserving Technique"/>
    <m/>
  </r>
  <r>
    <x v="0"/>
    <x v="161"/>
    <s v="1wp "/>
    <s v="Reflexive"/>
    <s v="None"/>
    <s v="Instant"/>
    <s v="Reroll all nonsuccesses on a Sail action."/>
    <n v="390"/>
    <x v="5"/>
    <x v="3"/>
    <x v="1"/>
    <x v="3"/>
    <s v="Immortal Mariner's Advantage or Salty Dog Method"/>
    <b v="0"/>
  </r>
  <r>
    <x v="0"/>
    <x v="162"/>
    <s v="2m, 1wp "/>
    <s v="Reflexive"/>
    <s v="Pilot"/>
    <s v="Instant"/>
    <s v="On a successful ram, also shock and board."/>
    <n v="391"/>
    <x v="5"/>
    <x v="3"/>
    <x v="1"/>
    <x v="3"/>
    <s v="Ship-Breaker Method"/>
    <m/>
  </r>
  <r>
    <x v="0"/>
    <x v="163"/>
    <s v="2m "/>
    <s v="Supplemental"/>
    <s v="Pilot"/>
    <s v="Instant"/>
    <s v="+3 non-Charm dice to Join Battle on a boat."/>
    <n v="391"/>
    <x v="5"/>
    <x v="3"/>
    <x v="1"/>
    <x v="3"/>
    <s v="Deadly Ichneumon Assault"/>
    <m/>
  </r>
  <r>
    <x v="0"/>
    <x v="164"/>
    <s v="5m "/>
    <s v="Supplemental"/>
    <s v="Pilot"/>
    <s v="Instant"/>
    <s v="Double Momentum gained via a Positioning maneuver."/>
    <n v="391"/>
    <x v="5"/>
    <x v="3"/>
    <x v="1"/>
    <x v="3"/>
    <s v="Superior Positioning Technique"/>
    <m/>
  </r>
  <r>
    <x v="0"/>
    <x v="165"/>
    <s v="3m "/>
    <s v="Reflexive"/>
    <s v="Pilot"/>
    <s v="Instant"/>
    <s v="On incapacitating another ship with a maneuver, you keep all your existing Momentum (and gain more!) instead of losing it."/>
    <n v="393"/>
    <x v="5"/>
    <x v="3"/>
    <x v="2"/>
    <x v="3"/>
    <s v="Implacable Sea Wolf Spirit"/>
    <m/>
  </r>
  <r>
    <x v="0"/>
    <x v="166"/>
    <s v="4m"/>
    <s v="Reflexive"/>
    <s v="None"/>
    <s v="Instant"/>
    <m/>
    <s v="MotSE 29"/>
    <x v="5"/>
    <x v="3"/>
    <x v="2"/>
    <x v="3"/>
    <m/>
    <m/>
  </r>
  <r>
    <x v="0"/>
    <x v="167"/>
    <s v="6m"/>
    <s v="Simple"/>
    <s v="Apocryphal, Pilot"/>
    <s v="Instant"/>
    <m/>
    <s v="MotSE 29"/>
    <x v="5"/>
    <x v="3"/>
    <x v="2"/>
    <x v="3"/>
    <s v="Any five Sail Charms"/>
    <b v="0"/>
  </r>
  <r>
    <x v="0"/>
    <x v="168"/>
    <s v="5m, 1wp "/>
    <s v="Reflexive"/>
    <s v="None"/>
    <s v="One day"/>
    <s v="Ship's Speed +1 for one day. Incompatible with WRD."/>
    <n v="389"/>
    <x v="5"/>
    <x v="2"/>
    <x v="1"/>
    <x v="3"/>
    <s v="Ship-Sleeking Technique"/>
    <m/>
  </r>
  <r>
    <x v="0"/>
    <x v="169"/>
    <s v="5m, 1wp "/>
    <s v="Reflexive"/>
    <s v="None"/>
    <s v="One day"/>
    <s v="Double ship's Speed bonus for sails, but reduce any rower bonus to +1. No bonus for being dragged by sea monsters. Incompatible with TCE."/>
    <n v="389"/>
    <x v="5"/>
    <x v="2"/>
    <x v="1"/>
    <x v="3"/>
    <s v="Ship-Sleeking Technique"/>
    <m/>
  </r>
  <r>
    <x v="0"/>
    <x v="170"/>
    <s v="10m, 1wp "/>
    <s v="Reflexive"/>
    <s v="None"/>
    <s v="One day"/>
    <s v="Render the ship and crew immune to the Wyld."/>
    <n v="391"/>
    <x v="5"/>
    <x v="3"/>
    <x v="2"/>
    <x v="3"/>
    <s v="Hull-Preserving Technique"/>
    <m/>
  </r>
  <r>
    <x v="0"/>
    <x v="171"/>
    <s v="3m "/>
    <s v="Reflexive"/>
    <s v="None"/>
    <s v="One hour"/>
    <s v="Reduce wind-based penalties (are those a thing, prior to now?) by 3."/>
    <n v="390"/>
    <x v="5"/>
    <x v="3"/>
    <x v="1"/>
    <x v="3"/>
    <s v="Immortal Mariner's Advantage or Salty Dog Method"/>
    <b v="0"/>
  </r>
  <r>
    <x v="0"/>
    <x v="172"/>
    <s v="4m "/>
    <s v="Reflexive"/>
    <s v="None"/>
    <s v="One hour"/>
    <s v="Reduce curret-based penalties to speed by 2 and from sea monsters."/>
    <n v="390"/>
    <x v="5"/>
    <x v="3"/>
    <x v="1"/>
    <x v="3"/>
    <s v="Wind-Defying Course Technique"/>
    <m/>
  </r>
  <r>
    <x v="0"/>
    <x v="173"/>
    <s v="6m, 1wp "/>
    <s v="Simple"/>
    <s v="Pilot"/>
    <s v="One hour"/>
    <s v="+(Essence) auto-successes to fighting a storm for the next hour."/>
    <n v="392"/>
    <x v="5"/>
    <x v="3"/>
    <x v="2"/>
    <x v="3"/>
    <s v="Current-Cutting Technique"/>
    <m/>
  </r>
  <r>
    <x v="0"/>
    <x v="174"/>
    <s v="8m, 1wp"/>
    <s v="Reflexive"/>
    <s v="None"/>
    <s v="One hour"/>
    <m/>
    <s v="MotSE 28"/>
    <x v="5"/>
    <x v="3"/>
    <x v="2"/>
    <x v="3"/>
    <s v="Hull-Preserving Technique, Element-Resisting Prana"/>
    <m/>
  </r>
  <r>
    <x v="0"/>
    <x v="175"/>
    <s v="5m, 1wp "/>
    <s v="Reflexive"/>
    <s v="None"/>
    <s v="One Turn"/>
    <s v="Negate all damage to the ship for one turn."/>
    <n v="389"/>
    <x v="5"/>
    <x v="3"/>
    <x v="1"/>
    <x v="3"/>
    <s v="Ship-Claiming Stance"/>
    <m/>
  </r>
  <r>
    <x v="0"/>
    <x v="176"/>
    <s v="10m, 1wp "/>
    <s v="Simple"/>
    <s v="None"/>
    <s v="Indefinite"/>
    <s v="Build Superior projects in Major slots."/>
    <n v="290"/>
    <x v="6"/>
    <x v="3"/>
    <x v="2"/>
    <x v="4"/>
    <s v="Ages-Echoing Wisdom"/>
    <m/>
  </r>
  <r>
    <x v="0"/>
    <x v="177"/>
    <s v="6m "/>
    <s v="Supplemental"/>
    <s v="None"/>
    <s v="Instant"/>
    <s v="Reroll 10s until they disappear."/>
    <n v="297"/>
    <x v="6"/>
    <x v="4"/>
    <x v="0"/>
    <x v="4"/>
    <m/>
    <m/>
  </r>
  <r>
    <x v="0"/>
    <x v="178"/>
    <s v="10m, 1wp "/>
    <s v="Simple"/>
    <s v="None"/>
    <s v="Instant"/>
    <s v="Repair a nearly destroyed thing."/>
    <n v="295"/>
    <x v="6"/>
    <x v="1"/>
    <x v="0"/>
    <x v="4"/>
    <m/>
    <m/>
  </r>
  <r>
    <x v="0"/>
    <x v="179"/>
    <s v="6m "/>
    <s v="Supplemental"/>
    <s v="None"/>
    <s v="Instant"/>
    <s v="Reroll 6s until they fail to appear."/>
    <n v="297"/>
    <x v="6"/>
    <x v="1"/>
    <x v="0"/>
    <x v="4"/>
    <s v="Flawless Handiwork Method"/>
    <m/>
  </r>
  <r>
    <x v="0"/>
    <x v="180"/>
    <s v="6m "/>
    <s v="Supplemental"/>
    <s v="None"/>
    <s v="Instant"/>
    <s v="Basic and Major projects get double 9s."/>
    <n v="297"/>
    <x v="6"/>
    <x v="1"/>
    <x v="0"/>
    <x v="4"/>
    <s v="Flawless Handiwork Method"/>
    <m/>
  </r>
  <r>
    <x v="0"/>
    <x v="181"/>
    <s v="4m, 1sxp, 1wp "/>
    <s v="Simple"/>
    <s v="None"/>
    <s v="Instant"/>
    <s v="Convert dots from one Craft Ability to a related one."/>
    <n v="289"/>
    <x v="6"/>
    <x v="2"/>
    <x v="0"/>
    <x v="4"/>
    <m/>
    <m/>
  </r>
  <r>
    <x v="0"/>
    <x v="182"/>
    <s v="5m "/>
    <s v="Simple"/>
    <s v="None"/>
    <s v="Instant"/>
    <s v="Make a mundane object permanently durable."/>
    <n v="294"/>
    <x v="6"/>
    <x v="3"/>
    <x v="0"/>
    <x v="4"/>
    <s v="Craftsman Needs No Tools"/>
    <m/>
  </r>
  <r>
    <x v="0"/>
    <x v="183"/>
    <s v="4m, 1wp "/>
    <s v="Simple"/>
    <s v="None"/>
    <s v="Instant"/>
    <s v="Create a major slot for repairs only."/>
    <n v="295"/>
    <x v="6"/>
    <x v="3"/>
    <x v="0"/>
    <x v="4"/>
    <s v="Crack-Mending Technique"/>
    <m/>
  </r>
  <r>
    <x v="0"/>
    <x v="184"/>
    <s v="-"/>
    <s v="Reflexive"/>
    <s v="None"/>
    <s v="Instant"/>
    <s v="Act as if you had three more Craft Charms than you did; you can switch up which ones."/>
    <n v="297"/>
    <x v="6"/>
    <x v="1"/>
    <x v="1"/>
    <x v="4"/>
    <s v="Flawless Handiwork Method"/>
    <m/>
  </r>
  <r>
    <x v="0"/>
    <x v="185"/>
    <s v="4m, 4s/g/wxp "/>
    <s v="Reflexive"/>
    <s v="Salient"/>
    <s v="Instant"/>
    <s v="Bonus non-Charm successes/dice on non-Basic projects. (Why both?)"/>
    <n v="298"/>
    <x v="6"/>
    <x v="1"/>
    <x v="1"/>
    <x v="4"/>
    <s v="Flawless Handiwork Method"/>
    <m/>
  </r>
  <r>
    <x v="0"/>
    <x v="186"/>
    <s v="10m, 1wp, 3xp "/>
    <s v="Simple"/>
    <s v="None"/>
    <s v="Instant"/>
    <s v="Add Evocations to a weapon."/>
    <n v="296"/>
    <x v="6"/>
    <x v="2"/>
    <x v="1"/>
    <x v="4"/>
    <s v="Crack-Mending Technique, Craftsman Needs No Tools"/>
    <m/>
  </r>
  <r>
    <x v="0"/>
    <x v="187"/>
    <s v="3m + 1s/g/wxp/success "/>
    <s v="Reflexive"/>
    <s v="Salient"/>
    <s v="Instant"/>
    <s v="Spend craft points for bonus non-Charm successes."/>
    <n v="298"/>
    <x v="6"/>
    <x v="2"/>
    <x v="1"/>
    <x v="4"/>
    <s v="Experiential Conjuring of True Void"/>
    <m/>
  </r>
  <r>
    <x v="0"/>
    <x v="188"/>
    <s v="6m "/>
    <s v="Simple"/>
    <s v="Mute"/>
    <s v="Instant"/>
    <s v="Convert 4sxp &lt;-&gt; 2gxp &lt;-&gt; 1wxp"/>
    <n v="289"/>
    <x v="6"/>
    <x v="3"/>
    <x v="1"/>
    <x v="4"/>
    <s v="Arete-Shifting Prana"/>
    <m/>
  </r>
  <r>
    <x v="0"/>
    <x v="189"/>
    <s v="10m, 1wp "/>
    <s v="Reflexive"/>
    <s v="None"/>
    <s v="Instant"/>
    <s v="Accelerate Superior or Legendary projects to weeks/months."/>
    <n v="293"/>
    <x v="6"/>
    <x v="3"/>
    <x v="1"/>
    <x v="4"/>
    <s v="Craftsman Needs No Tools"/>
    <m/>
  </r>
  <r>
    <x v="0"/>
    <x v="190"/>
    <s v="5m "/>
    <s v="Simple"/>
    <s v="None"/>
    <s v="Instant"/>
    <s v="An object – and anyone nearby – can resist the Wyld for extended periods."/>
    <n v="295"/>
    <x v="6"/>
    <x v="3"/>
    <x v="1"/>
    <x v="4"/>
    <s v="Object-Strengthening Touch"/>
    <m/>
  </r>
  <r>
    <x v="0"/>
    <x v="191"/>
    <s v="5m, 1wp, 1gxp"/>
    <s v="Supplemental"/>
    <s v="None"/>
    <s v="Instant"/>
    <s v="Basic, Major, or Superior get double 8s."/>
    <n v="297"/>
    <x v="6"/>
    <x v="3"/>
    <x v="1"/>
    <x v="4"/>
    <s v="Supreme Masterwork Focus"/>
    <m/>
  </r>
  <r>
    <x v="0"/>
    <x v="192"/>
    <s v="5m, 1wp "/>
    <s v="Simple"/>
    <s v="None"/>
    <s v="Instant"/>
    <s v="Reduce cost of making a Superior slot."/>
    <n v="290"/>
    <x v="6"/>
    <x v="3"/>
    <x v="2"/>
    <x v="4"/>
    <s v="Dragon Soul Emergence"/>
    <m/>
  </r>
  <r>
    <x v="0"/>
    <x v="193"/>
    <s v="-"/>
    <s v="Reflexive"/>
    <s v="None"/>
    <s v="Instant"/>
    <s v="Once a season, whip out a free 2-dot Artifact."/>
    <n v="290"/>
    <x v="6"/>
    <x v="3"/>
    <x v="2"/>
    <x v="4"/>
    <s v="Summit-Piercing Touch"/>
    <m/>
  </r>
  <r>
    <x v="0"/>
    <x v="194"/>
    <s v="5m, 1wp "/>
    <s v="Simple"/>
    <s v="Mute, Stackable"/>
    <s v="Instant"/>
    <s v="Invent artifact tools out of the air for a temporary purpose."/>
    <n v="294"/>
    <x v="6"/>
    <x v="3"/>
    <x v="2"/>
    <x v="4"/>
    <s v="Craftsman Needs No Tools, Vice-Miracle Technique"/>
    <m/>
  </r>
  <r>
    <x v="0"/>
    <x v="195"/>
    <s v="6m, 1wp"/>
    <s v="Simple"/>
    <s v="None"/>
    <s v="Instant"/>
    <s v="Create a superior slot for repairs only."/>
    <n v="295"/>
    <x v="6"/>
    <x v="3"/>
    <x v="2"/>
    <x v="4"/>
    <s v="Time Heals Nothing"/>
    <m/>
  </r>
  <r>
    <x v="0"/>
    <x v="196"/>
    <s v="6m, 1wxp "/>
    <s v="Supplemental"/>
    <s v="None"/>
    <s v="Instant"/>
    <s v="Make an object that lasts forever – an ever-burning candle, say."/>
    <n v="296"/>
    <x v="6"/>
    <x v="3"/>
    <x v="2"/>
    <x v="4"/>
    <s v="Chaos-Resistance Preparation"/>
    <m/>
  </r>
  <r>
    <x v="0"/>
    <x v="197"/>
    <s v="5m, 1wp "/>
    <s v="Reflexive"/>
    <s v="None"/>
    <s v="Instant"/>
    <s v="Bonus successes to repair an object."/>
    <n v="296"/>
    <x v="6"/>
    <x v="3"/>
    <x v="2"/>
    <x v="4"/>
    <s v="Breach-Healing Method"/>
    <m/>
  </r>
  <r>
    <x v="0"/>
    <x v="198"/>
    <s v="10m, 1wp, 3xp "/>
    <s v="Simple"/>
    <s v="None"/>
    <s v="Instant"/>
    <s v="Switch up which Evocations in a weapon are live."/>
    <n v="296"/>
    <x v="6"/>
    <x v="3"/>
    <x v="2"/>
    <x v="4"/>
    <s v="Design Beyond Limit"/>
    <m/>
  </r>
  <r>
    <x v="0"/>
    <x v="199"/>
    <s v="2m, 1wxp"/>
    <s v="Supplemental"/>
    <s v="None"/>
    <s v="Instant"/>
    <s v="Any Craft roll gets double 7s."/>
    <n v="297"/>
    <x v="6"/>
    <x v="3"/>
    <x v="2"/>
    <x v="4"/>
    <s v="Supreme Masterwork Focus x2"/>
    <m/>
  </r>
  <r>
    <x v="0"/>
    <x v="200"/>
    <s v="1sxp/cap increase, 1wxp "/>
    <s v="Reflexive"/>
    <s v="None"/>
    <s v="Instant"/>
    <s v="Spend sxp to raise the limit of your Excellency."/>
    <n v="298"/>
    <x v="6"/>
    <x v="3"/>
    <x v="2"/>
    <x v="4"/>
    <s v="Essence-Forging Kata"/>
    <m/>
  </r>
  <r>
    <x v="0"/>
    <x v="201"/>
    <s v="12m, 1wp, 2wxp "/>
    <s v="Supplemental"/>
    <s v="None"/>
    <s v="Instant"/>
    <s v="Roll once for a Superior or Legendary project; this doesn't count against the maximum allowed rolls."/>
    <n v="298"/>
    <x v="6"/>
    <x v="3"/>
    <x v="2"/>
    <x v="4"/>
    <s v="Essence-Forging Kata, Supreme Masterwork Focus x2"/>
    <m/>
  </r>
  <r>
    <x v="0"/>
    <x v="202"/>
    <s v="15m, 1wp"/>
    <s v="Reflexive"/>
    <s v="None"/>
    <s v="Instant"/>
    <m/>
    <s v="MotSE 11"/>
    <x v="6"/>
    <x v="3"/>
    <x v="2"/>
    <x v="4"/>
    <s v="Thousand-Forge Hands"/>
    <m/>
  </r>
  <r>
    <x v="0"/>
    <x v="203"/>
    <s v="10m, 1wp "/>
    <s v="Reflexive"/>
    <s v="None"/>
    <s v="Instant"/>
    <s v="Chain the gxp from one Superior project into the next, making it easier and more rewarding."/>
    <n v="291"/>
    <x v="6"/>
    <x v="3"/>
    <x v="3"/>
    <x v="4"/>
    <s v="Spirit-Gathering Industry"/>
    <m/>
  </r>
  <r>
    <x v="0"/>
    <x v="204"/>
    <s v="15m, 1wp, 4xp, 4wxp "/>
    <s v="Simple"/>
    <s v="None"/>
    <s v="Instant"/>
    <s v="Free Evocations."/>
    <n v="297"/>
    <x v="6"/>
    <x v="3"/>
    <x v="3"/>
    <x v="4"/>
    <m/>
    <m/>
  </r>
  <r>
    <x v="0"/>
    <x v="205"/>
    <s v="25sxp, 15gxp, 10wxp + all remaining wxp "/>
    <s v="Simple"/>
    <s v="None"/>
    <s v="Instant"/>
    <s v="Convert all wxp into real experience points."/>
    <n v="291"/>
    <x v="6"/>
    <x v="3"/>
    <x v="4"/>
    <x v="4"/>
    <s v="Unwinding Gyre Meditation"/>
    <m/>
  </r>
  <r>
    <x v="0"/>
    <x v="206"/>
    <s v="-"/>
    <s v="Reflexive"/>
    <s v="None"/>
    <s v="Instant"/>
    <s v="While building 10 Artifacts of the same level simultaneously, immediately finish one of them at no cost."/>
    <n v="292"/>
    <x v="6"/>
    <x v="3"/>
    <x v="4"/>
    <x v="4"/>
    <s v="God-Forge Within, Vice-Miracle Technique"/>
    <m/>
  </r>
  <r>
    <x v="0"/>
    <x v="207"/>
    <s v="30wxp "/>
    <s v="Reflexive"/>
    <s v="None"/>
    <s v="Instant"/>
    <s v="On death, reveal that the you that died was really a magic-robot-clone, and the real you has been elsewhere the whole time."/>
    <n v="292"/>
    <x v="6"/>
    <x v="5"/>
    <x v="4"/>
    <x v="4"/>
    <s v="Terrestrial Circle Sorcery, Wonder-Forging Genius"/>
    <m/>
  </r>
  <r>
    <x v="0"/>
    <x v="208"/>
    <s v="2m/mote, 1wp "/>
    <s v="Simple"/>
    <s v="None"/>
    <s v="One day"/>
    <s v="Infinite Craft Mastery. Like, literally, exactly that, except daylong."/>
    <n v="298"/>
    <x v="6"/>
    <x v="3"/>
    <x v="2"/>
    <x v="4"/>
    <s v="Unbroken Image Focus"/>
    <m/>
  </r>
  <r>
    <x v="0"/>
    <x v="209"/>
    <s v="6m "/>
    <s v="Simple"/>
    <s v="Mute"/>
    <s v="One task"/>
    <s v="Finish a Basic or Major project in moments, with your bare hands."/>
    <n v="292"/>
    <x v="6"/>
    <x v="1"/>
    <x v="0"/>
    <x v="4"/>
    <m/>
    <m/>
  </r>
  <r>
    <x v="0"/>
    <x v="210"/>
    <s v="6m "/>
    <s v="Simple"/>
    <s v="Mute"/>
    <s v="One task"/>
    <s v="Break stuff."/>
    <n v="294"/>
    <x v="6"/>
    <x v="3"/>
    <x v="0"/>
    <x v="4"/>
    <s v="Craftsman Needs No Tools"/>
    <m/>
  </r>
  <r>
    <x v="0"/>
    <x v="211"/>
    <s v="7m "/>
    <s v="Simple"/>
    <s v="None"/>
    <s v="One task"/>
    <s v="You and allies gain (Essence) dice to rolls using smarty-pants Abilities."/>
    <n v="296"/>
    <x v="6"/>
    <x v="3"/>
    <x v="1"/>
    <x v="4"/>
    <s v="Time Heals Nothing"/>
    <m/>
  </r>
  <r>
    <x v="0"/>
    <x v="212"/>
    <s v="-"/>
    <s v="Permanent"/>
    <m/>
    <s v="Permanent"/>
    <s v="(2*Essence) free Major slots."/>
    <n v="289"/>
    <x v="6"/>
    <x v="0"/>
    <x v="0"/>
    <x v="4"/>
    <m/>
    <m/>
  </r>
  <r>
    <x v="0"/>
    <x v="213"/>
    <s v="-"/>
    <s v="Permanent"/>
    <s v="None"/>
    <s v="Permanent"/>
    <s v="Free full Craft Excellency once a week."/>
    <n v="297"/>
    <x v="6"/>
    <x v="0"/>
    <x v="0"/>
    <x v="4"/>
    <s v="Flawless Handiwork Method"/>
    <m/>
  </r>
  <r>
    <x v="0"/>
    <x v="214"/>
    <s v="-"/>
    <s v="Permanent"/>
    <s v="None"/>
    <s v="Permanent"/>
    <s v="Reduce cost of making a Major slot."/>
    <n v="289"/>
    <x v="6"/>
    <x v="1"/>
    <x v="0"/>
    <x v="4"/>
    <s v="Tireless Workhorse Method"/>
    <m/>
  </r>
  <r>
    <x v="0"/>
    <x v="215"/>
    <s v="-"/>
    <s v="Permanent"/>
    <s v="None"/>
    <s v="Permanent"/>
    <s v="When you roll for a project with no Excellency, gain sxp for each 10."/>
    <n v="292"/>
    <x v="6"/>
    <x v="1"/>
    <x v="0"/>
    <x v="4"/>
    <m/>
    <m/>
  </r>
  <r>
    <x v="0"/>
    <x v="216"/>
    <s v="-"/>
    <s v="Permanent"/>
    <s v="None"/>
    <s v="Permanent"/>
    <s v="Increases cap to (Ess * 3)"/>
    <n v="292"/>
    <x v="6"/>
    <x v="1"/>
    <x v="0"/>
    <x v="4"/>
    <s v="Brass Scales Falling"/>
    <m/>
  </r>
  <r>
    <x v="0"/>
    <x v="217"/>
    <s v="-"/>
    <s v="Permanent"/>
    <s v="None"/>
    <s v="Permanent"/>
    <s v="+1sp per objective on a Basic project"/>
    <n v="292"/>
    <x v="6"/>
    <x v="2"/>
    <x v="0"/>
    <x v="4"/>
    <s v="Brass Scales Falling"/>
    <m/>
  </r>
  <r>
    <x v="0"/>
    <x v="218"/>
    <s v="-"/>
    <s v="Permanent"/>
    <s v="None"/>
    <s v="Permanent"/>
    <s v="+1gp when meeting all objectives on a project"/>
    <n v="292"/>
    <x v="6"/>
    <x v="3"/>
    <x v="0"/>
    <x v="4"/>
    <s v="Red Anvils Ringing"/>
    <m/>
  </r>
  <r>
    <x v="0"/>
    <x v="219"/>
    <s v="-"/>
    <s v="Permanent"/>
    <s v="None"/>
    <s v="Permanent"/>
    <s v="Roll dice every story, gain sxp or gxp for roll."/>
    <n v="292"/>
    <x v="6"/>
    <x v="3"/>
    <x v="0"/>
    <x v="4"/>
    <s v="Chains Fall Away, Craftsman Needs No Tools"/>
    <m/>
  </r>
  <r>
    <x v="0"/>
    <x v="220"/>
    <s v="-"/>
    <s v="Permanent"/>
    <s v="None"/>
    <s v="Permanent"/>
    <s v="Extra craft points for repairs."/>
    <n v="295"/>
    <x v="6"/>
    <x v="3"/>
    <x v="0"/>
    <x v="4"/>
    <s v="Time Heals Nothing"/>
    <m/>
  </r>
  <r>
    <x v="0"/>
    <x v="221"/>
    <s v="-"/>
    <s v="Permanent"/>
    <s v="None"/>
    <s v="Permanent"/>
    <s v="Convert non-successes to 10s, for every three of a kind success you roll."/>
    <n v="298"/>
    <x v="6"/>
    <x v="2"/>
    <x v="1"/>
    <x v="4"/>
    <s v="Experiential Conjuring of True Void"/>
    <m/>
  </r>
  <r>
    <x v="0"/>
    <x v="222"/>
    <s v="-"/>
    <s v="Permanent"/>
    <s v="None"/>
    <s v="Permanent"/>
    <s v="Spend gxp to raise a new Craft Ability."/>
    <n v="289"/>
    <x v="6"/>
    <x v="3"/>
    <x v="1"/>
    <x v="4"/>
    <s v="Arete-Shifting Prana"/>
    <m/>
  </r>
  <r>
    <x v="0"/>
    <x v="223"/>
    <s v="-"/>
    <s v="Permanent"/>
    <s v="None"/>
    <s v="Permanent"/>
    <s v="Gain (Major Slots) gp at the end of every story."/>
    <n v="290"/>
    <x v="6"/>
    <x v="3"/>
    <x v="1"/>
    <x v="4"/>
    <s v="Efficient Craftsman Technique, Sublime Transference"/>
    <m/>
  </r>
  <r>
    <x v="0"/>
    <x v="224"/>
    <s v="-"/>
    <s v="Permanent"/>
    <s v="Stackable"/>
    <s v="Permanent"/>
    <s v="Gain one Superior slot."/>
    <n v="290"/>
    <x v="6"/>
    <x v="3"/>
    <x v="1"/>
    <x v="4"/>
    <s v="Ages-Echoing Wisdom"/>
    <m/>
  </r>
  <r>
    <x v="0"/>
    <x v="225"/>
    <s v="-"/>
    <s v="Permanent"/>
    <s v="None"/>
    <s v="Permanent"/>
    <s v="Gain sxp and gxp for each Craft Ability at 5, once a day."/>
    <n v="293"/>
    <x v="6"/>
    <x v="3"/>
    <x v="1"/>
    <x v="4"/>
    <s v="Peerless Paragon of Craft, Supreme Celestial Focus"/>
    <m/>
  </r>
  <r>
    <x v="0"/>
    <x v="226"/>
    <s v="-"/>
    <s v="Permanent"/>
    <s v="None"/>
    <s v="Permanent"/>
    <s v="Earn sxp while making a Superior project."/>
    <n v="290"/>
    <x v="6"/>
    <x v="3"/>
    <x v="2"/>
    <x v="4"/>
    <s v="Copper Spider Conception"/>
    <m/>
  </r>
  <r>
    <x v="0"/>
    <x v="227"/>
    <s v="-"/>
    <s v="Permanent"/>
    <s v="None"/>
    <s v="Permanent"/>
    <s v="Finish a Superior project at lower cost."/>
    <n v="290"/>
    <x v="6"/>
    <x v="3"/>
    <x v="2"/>
    <x v="4"/>
    <s v="Clay and Breath Practice"/>
    <m/>
  </r>
  <r>
    <x v="0"/>
    <x v="228"/>
    <s v="-"/>
    <s v="Permanent"/>
    <s v="None"/>
    <s v="Permanent"/>
    <s v="Gain 3 wxp/story."/>
    <n v="294"/>
    <x v="6"/>
    <x v="3"/>
    <x v="2"/>
    <x v="4"/>
    <s v="Supreme Perfection of Craft"/>
    <m/>
  </r>
  <r>
    <x v="0"/>
    <x v="204"/>
    <s v="-"/>
    <s v="Permanent"/>
    <s v="None"/>
    <s v="Permanent"/>
    <s v="Add Evocations to a weapon again."/>
    <n v="297"/>
    <x v="6"/>
    <x v="3"/>
    <x v="2"/>
    <x v="4"/>
    <m/>
    <m/>
  </r>
  <r>
    <x v="0"/>
    <x v="229"/>
    <s v="-"/>
    <s v="Permanent"/>
    <s v="None"/>
    <s v="Permanent"/>
    <s v="Roll an extra die for every three successes on a Craft roll."/>
    <n v="299"/>
    <x v="6"/>
    <x v="3"/>
    <x v="2"/>
    <x v="4"/>
    <s v="First Movement of the Demiurge, Supreme Masterwork Focus x2"/>
    <m/>
  </r>
  <r>
    <x v="0"/>
    <x v="230"/>
    <s v="-"/>
    <s v="Permanent"/>
    <s v="Stackable"/>
    <s v="Permanent"/>
    <s v="Gain two Legendary slots."/>
    <n v="291"/>
    <x v="6"/>
    <x v="3"/>
    <x v="3"/>
    <x v="4"/>
    <s v="Spirit-Gathering Industry"/>
    <m/>
  </r>
  <r>
    <x v="0"/>
    <x v="231"/>
    <s v="-"/>
    <s v="Permanent"/>
    <s v="None"/>
    <s v="Permanent"/>
    <s v="Get an extra roll before the end of Superior/Legendary projects."/>
    <n v="299"/>
    <x v="6"/>
    <x v="3"/>
    <x v="3"/>
    <x v="4"/>
    <s v="Inspiration-Renewing Vision"/>
    <m/>
  </r>
  <r>
    <x v="0"/>
    <x v="232"/>
    <s v="-"/>
    <s v="Permanent"/>
    <s v="None"/>
    <s v="Permanent"/>
    <s v="If DIT produces 3+ more successes, add 3 more dice."/>
    <n v="299"/>
    <x v="6"/>
    <x v="3"/>
    <x v="3"/>
    <x v="4"/>
    <s v="Divine Inspiration Technique"/>
    <m/>
  </r>
  <r>
    <x v="0"/>
    <x v="233"/>
    <s v="-"/>
    <s v="Permanent"/>
    <s v="None"/>
    <s v="Permanent"/>
    <s v="Spend wxp 5:1 in place of real experience points for Lore Charms and similar effects."/>
    <n v="291"/>
    <x v="6"/>
    <x v="3"/>
    <x v="4"/>
    <x v="4"/>
    <s v="Exegesis of the Distilled Form"/>
    <m/>
  </r>
  <r>
    <x v="0"/>
    <x v="234"/>
    <s v="-"/>
    <s v="Permanent"/>
    <s v="None"/>
    <s v="Permanent"/>
    <s v="On finishing a Legendary project, gain bonus successes to your next Superior/Legendary."/>
    <n v="291"/>
    <x v="6"/>
    <x v="3"/>
    <x v="4"/>
    <x v="4"/>
    <s v="God-Forge Within"/>
    <m/>
  </r>
  <r>
    <x v="0"/>
    <x v="235"/>
    <s v="6m "/>
    <s v="Simple"/>
    <s v="Mute"/>
    <s v="Scene"/>
    <s v="Make an object temporarily nigh-invulnerable."/>
    <n v="295"/>
    <x v="6"/>
    <x v="3"/>
    <x v="1"/>
    <x v="4"/>
    <s v="Durability-Enhancing Technique"/>
    <m/>
  </r>
  <r>
    <x v="0"/>
    <x v="236"/>
    <s v="3m"/>
    <s v="Supplemental"/>
    <s v="None"/>
    <s v="Instant"/>
    <m/>
    <s v="MotSE 31"/>
    <x v="3"/>
    <x v="2"/>
    <x v="0"/>
    <x v="2"/>
    <s v="Motive-Discerning Technique"/>
    <m/>
  </r>
  <r>
    <x v="0"/>
    <x v="237"/>
    <s v="3m "/>
    <s v="Supplemental"/>
    <s v="Mute"/>
    <s v="Instant"/>
    <s v="If player is incorrect on guess, they may guess again for a second Intimacy."/>
    <n v="393"/>
    <x v="3"/>
    <x v="3"/>
    <x v="0"/>
    <x v="2"/>
    <s v="Motive-Discerning Technique x2"/>
    <m/>
  </r>
  <r>
    <x v="0"/>
    <x v="238"/>
    <s v="2m "/>
    <s v="Supplemental"/>
    <s v="Mute"/>
    <s v="Instant"/>
    <s v="Know the intensity of all Intimacies you've Instilled yourself in the target."/>
    <n v="394"/>
    <x v="3"/>
    <x v="3"/>
    <x v="0"/>
    <x v="2"/>
    <s v="Quicksilver Falcon's Eye"/>
    <m/>
  </r>
  <r>
    <x v="0"/>
    <x v="239"/>
    <s v="1m "/>
    <s v="Reflexive"/>
    <s v="Mute"/>
    <s v="Instant"/>
    <s v="Detect when an NPC Reads Intentions on someone else nearby."/>
    <n v="394"/>
    <x v="3"/>
    <x v="3"/>
    <x v="0"/>
    <x v="2"/>
    <s v="Motive-Discerning Technique, Shadow Over Day"/>
    <m/>
  </r>
  <r>
    <x v="0"/>
    <x v="240"/>
    <s v="3m"/>
    <s v="Supplemental"/>
    <s v="None"/>
    <s v="Instant"/>
    <m/>
    <s v="MotSE 31"/>
    <x v="3"/>
    <x v="3"/>
    <x v="0"/>
    <x v="2"/>
    <s v="Energic Influence Technique"/>
    <m/>
  </r>
  <r>
    <x v="0"/>
    <x v="241"/>
    <s v="3m "/>
    <s v="Simple"/>
    <s v="None"/>
    <s v="Instant"/>
    <s v="On observing a ritual, discern its significance. Bonus successes if you have to perform the rite."/>
    <n v="394"/>
    <x v="3"/>
    <x v="2"/>
    <x v="1"/>
    <x v="2"/>
    <s v="Mastery of Small Manners"/>
    <m/>
  </r>
  <r>
    <x v="0"/>
    <x v="242"/>
    <s v="3m "/>
    <s v="Supplemental"/>
    <s v="None"/>
    <s v="Instant"/>
    <s v="Recurring 1s any time MoSM would apply. (Always?)"/>
    <n v="395"/>
    <x v="3"/>
    <x v="3"/>
    <x v="1"/>
    <x v="2"/>
    <s v="Mastery of Small Manners"/>
    <m/>
  </r>
  <r>
    <x v="0"/>
    <x v="243"/>
    <s v="4m "/>
    <s v="Supplemental"/>
    <s v="Mute"/>
    <s v="Instant"/>
    <s v="Intimacies towards you will not drop as a result of any Persuade attempt you make, unless characters pay 1wp."/>
    <n v="395"/>
    <x v="3"/>
    <x v="3"/>
    <x v="1"/>
    <x v="2"/>
    <s v="Unimpeachable Discourse Technique"/>
    <m/>
  </r>
  <r>
    <x v="0"/>
    <x v="244"/>
    <s v="5m "/>
    <s v="Reflexive"/>
    <s v="Mute"/>
    <s v="Instant"/>
    <s v="Retry a Read Intentions action on the same target."/>
    <n v="395"/>
    <x v="3"/>
    <x v="3"/>
    <x v="1"/>
    <x v="2"/>
    <s v="Motive-Discerning Technique"/>
    <m/>
  </r>
  <r>
    <x v="0"/>
    <x v="245"/>
    <s v="6m "/>
    <s v="Simple"/>
    <s v="None"/>
    <s v="Instant"/>
    <s v="Read Intentions on everyone in the scene."/>
    <n v="395"/>
    <x v="3"/>
    <x v="3"/>
    <x v="1"/>
    <x v="2"/>
    <s v="Humble Servant Approach"/>
    <m/>
  </r>
  <r>
    <x v="0"/>
    <x v="246"/>
    <s v="3m "/>
    <s v="Reflexive"/>
    <s v="None"/>
    <s v="Instant"/>
    <s v="Boost an ally's Guile. By glaring daggers at him. Awesome."/>
    <n v="396"/>
    <x v="3"/>
    <x v="3"/>
    <x v="1"/>
    <x v="2"/>
    <s v="Intent-Tracing Stare"/>
    <m/>
  </r>
  <r>
    <x v="0"/>
    <x v="247"/>
    <s v="3m "/>
    <s v="Reflexive"/>
    <s v="None"/>
    <s v="Instant"/>
    <s v="Bonus dice when Reading Intentions on someone who failed to do the same to you."/>
    <n v="396"/>
    <x v="3"/>
    <x v="3"/>
    <x v="1"/>
    <x v="2"/>
    <s v="Intent-Tracing Stare"/>
    <m/>
  </r>
  <r>
    <x v="0"/>
    <x v="248"/>
    <s v="3m, 1wp "/>
    <s v="Reflexive"/>
    <s v="Mute"/>
    <s v="Instant"/>
    <s v="After defending against Read Intentions, pretend you failed, the target will disregard you."/>
    <n v="396"/>
    <x v="3"/>
    <x v="3"/>
    <x v="1"/>
    <x v="2"/>
    <s v="Shadow Over Day"/>
    <m/>
  </r>
  <r>
    <x v="0"/>
    <x v="249"/>
    <s v="2m, 1wp "/>
    <s v="Reflexive"/>
    <s v="None"/>
    <s v="Instant"/>
    <s v="If an Intimacy would be detected, you can change it to something else to fool the person looking. If you Limit Break, though, your pretend Intimacy might become real!"/>
    <n v="397"/>
    <x v="3"/>
    <x v="3"/>
    <x v="1"/>
    <x v="2"/>
    <s v="Penumbra Self Meditation"/>
    <m/>
  </r>
  <r>
    <x v="0"/>
    <x v="250"/>
    <s v="1m, 1wp"/>
    <s v="Reflexive"/>
    <s v="None"/>
    <s v="Instant"/>
    <m/>
    <s v="MotSE 32"/>
    <x v="3"/>
    <x v="3"/>
    <x v="1"/>
    <x v="2"/>
    <s v="Umbral Eyes Focus"/>
    <m/>
  </r>
  <r>
    <x v="0"/>
    <x v="251"/>
    <s v="3m "/>
    <s v="Reflexive"/>
    <s v="None"/>
    <s v="Instant"/>
    <s v="Witnessing a social action, you may guess at the Intimacy behind it. If correct, you discern an Intimacy without having to roll Read Intentions."/>
    <n v="397"/>
    <x v="3"/>
    <x v="3"/>
    <x v="2"/>
    <x v="2"/>
    <s v="Unimpeachable Discourse Technique"/>
    <m/>
  </r>
  <r>
    <x v="0"/>
    <x v="252"/>
    <s v="6m, 1wp "/>
    <s v="Simple"/>
    <s v="None"/>
    <s v="Instant"/>
    <s v="Preempt a target about to perform social influence; that influence is treated as if it had already been tried and failed."/>
    <n v="397"/>
    <x v="3"/>
    <x v="3"/>
    <x v="2"/>
    <x v="2"/>
    <s v="Cunning Insight Technique"/>
    <m/>
  </r>
  <r>
    <x v="0"/>
    <x v="253"/>
    <s v="6m, 1wp "/>
    <s v="Reflexive"/>
    <s v="Counterattack"/>
    <s v="Instant"/>
    <s v="1/scene, intervene after social influence to boost the target's Resolve with a counterargument."/>
    <n v="397"/>
    <x v="3"/>
    <x v="3"/>
    <x v="2"/>
    <x v="2"/>
    <s v="Unimpeachable Discourse Technique"/>
    <m/>
  </r>
  <r>
    <x v="0"/>
    <x v="254"/>
    <s v="1wp "/>
    <s v="Simple"/>
    <s v="None"/>
    <s v="Instant"/>
    <s v="Advise another to grant bonus successes for use on future social actions. Target gains an Intimacy for you."/>
    <n v="398"/>
    <x v="3"/>
    <x v="3"/>
    <x v="2"/>
    <x v="2"/>
    <s v="Effective Counterargument"/>
    <m/>
  </r>
  <r>
    <x v="0"/>
    <x v="255"/>
    <s v="5m "/>
    <s v="Reflexive"/>
    <s v="Mute"/>
    <s v="Instant"/>
    <s v="Got a pencil handy? Okay, take your 1s and 2s, and give them to someone else nearby. He rolls; find his lowest success number, and for each 2 you have, cancel one of those. Find his next success number (i.e., 8 if the first one was 7), and for each 1 you have, cancel one of those. You gain successes equal to those canceled for him; if he doesn't roll well enough, he looks ridiculous."/>
    <n v="398"/>
    <x v="3"/>
    <x v="3"/>
    <x v="2"/>
    <x v="2"/>
    <s v="Unimpeachable Discourse Technique"/>
    <m/>
  </r>
  <r>
    <x v="0"/>
    <x v="256"/>
    <s v="4m "/>
    <s v="Reflexive"/>
    <s v="Counterattack, Mute"/>
    <s v="Instant"/>
    <s v="If a target tries to turn a third party against you, the aspersions fall back on the target instead."/>
    <n v="398"/>
    <x v="3"/>
    <x v="3"/>
    <x v="2"/>
    <x v="2"/>
    <s v="Aspersions Cast Aside, Effective Counterargument"/>
    <m/>
  </r>
  <r>
    <x v="0"/>
    <x v="257"/>
    <s v="2m, 1wp "/>
    <s v="Reflexive"/>
    <s v="None"/>
    <s v="Instant"/>
    <s v="When you block another's Read Intentions, you may reply with one of your own."/>
    <n v="399"/>
    <x v="3"/>
    <x v="3"/>
    <x v="2"/>
    <x v="2"/>
    <s v="Deep-Eyed Soul Gazing"/>
    <m/>
  </r>
  <r>
    <x v="0"/>
    <x v="258"/>
    <s v="2m, 1wp "/>
    <s v="Reflexive"/>
    <s v="None"/>
    <s v="Instant"/>
    <s v="Can notice a Read Intentions from a hidden source."/>
    <n v="399"/>
    <x v="3"/>
    <x v="3"/>
    <x v="2"/>
    <x v="2"/>
    <s v="Seen and Seeing Method"/>
    <m/>
  </r>
  <r>
    <x v="0"/>
    <x v="259"/>
    <s v="6m "/>
    <s v="Simple"/>
    <s v="None"/>
    <s v="Instant"/>
    <s v="Compel another to Read Intentions on you."/>
    <n v="399"/>
    <x v="3"/>
    <x v="3"/>
    <x v="2"/>
    <x v="2"/>
    <s v="Seen and Seeing Method"/>
    <m/>
  </r>
  <r>
    <x v="0"/>
    <x v="260"/>
    <s v="4m, 1wp "/>
    <s v="Reflexive"/>
    <s v="Mute"/>
    <s v="Instant"/>
    <s v="If a target fails to Read Intentions on you, he believes he can use you to accomplish some aim."/>
    <n v="399"/>
    <x v="3"/>
    <x v="3"/>
    <x v="2"/>
    <x v="2"/>
    <s v="Easily-Discarded Presence Method"/>
    <m/>
  </r>
  <r>
    <x v="0"/>
    <x v="261"/>
    <s v="4m, 1wp "/>
    <s v="Reflexive"/>
    <s v="None"/>
    <s v="Instant"/>
    <s v="Hypnotize a character who fails to read your Guile."/>
    <n v="399"/>
    <x v="3"/>
    <x v="3"/>
    <x v="2"/>
    <x v="2"/>
    <s v="Face-Charming Prana, Inverted Ego Mask"/>
    <m/>
  </r>
  <r>
    <x v="0"/>
    <x v="262"/>
    <s v="8m, 1wp"/>
    <s v="Reflexive"/>
    <s v="Bridge"/>
    <s v="Day"/>
    <s v="Ignore penalties from injuries and other harm to your Resolve and Guile."/>
    <n v="303"/>
    <x v="7"/>
    <x v="3"/>
    <x v="2"/>
    <x v="5"/>
    <s v="Enduring Mental Toughness x2"/>
    <m/>
  </r>
  <r>
    <x v="0"/>
    <x v="263"/>
    <s v="10m, 1wp "/>
    <s v="Reflexive"/>
    <s v="Bridge"/>
    <s v="Indefinite"/>
    <s v="Use a Defining Principle to shake off major contradictory magical effects."/>
    <n v="309"/>
    <x v="7"/>
    <x v="3"/>
    <x v="2"/>
    <x v="5"/>
    <s v="Righteous Lion Defense"/>
    <m/>
  </r>
  <r>
    <x v="0"/>
    <x v="264"/>
    <s v="5m"/>
    <s v="Simple"/>
    <s v="None"/>
    <s v="Indefinite"/>
    <m/>
    <s v="MotSE 12"/>
    <x v="7"/>
    <x v="3"/>
    <x v="2"/>
    <x v="5"/>
    <s v="Watchful Eyes of Heaven"/>
    <m/>
  </r>
  <r>
    <x v="0"/>
    <x v="265"/>
    <s v="7m "/>
    <s v="Reflexive"/>
    <s v="None"/>
    <s v="Indefinite"/>
    <s v="While using MCP, become immune to harm."/>
    <n v="311"/>
    <x v="7"/>
    <x v="3"/>
    <x v="3"/>
    <x v="5"/>
    <s v="Body-Restoring Benison, Energy Restoration Prana"/>
    <m/>
  </r>
  <r>
    <x v="0"/>
    <x v="266"/>
    <s v="1m "/>
    <s v="Reflexive"/>
    <s v="Bridge"/>
    <s v="Instant"/>
    <s v="Ignore penalties from injuries and other harm to your Resolve and Guile."/>
    <n v="303"/>
    <x v="7"/>
    <x v="4"/>
    <x v="0"/>
    <x v="5"/>
    <m/>
    <m/>
  </r>
  <r>
    <x v="0"/>
    <x v="267"/>
    <s v="5m/1wp "/>
    <s v="Reflexive"/>
    <s v="None"/>
    <s v="Instant"/>
    <s v="Spend 5m for 1wp when resisting social influence or magic."/>
    <n v="305"/>
    <x v="7"/>
    <x v="1"/>
    <x v="1"/>
    <x v="5"/>
    <s v="Enduring Mental Toughness"/>
    <m/>
  </r>
  <r>
    <x v="0"/>
    <x v="268"/>
    <s v="5m "/>
    <s v="Simple"/>
    <s v="Bridge, Mute"/>
    <s v="Instant"/>
    <s v="Meditate for an hour; gain +2 successes on a concentration-based roll."/>
    <n v="306"/>
    <x v="7"/>
    <x v="2"/>
    <x v="1"/>
    <x v="5"/>
    <s v="Temptation-Resisting Stance"/>
    <m/>
  </r>
  <r>
    <x v="0"/>
    <x v="269"/>
    <s v="4m, 1wp "/>
    <s v="Reflexive"/>
    <s v="Bridge"/>
    <s v="Instant"/>
    <s v="Reject influence even after being persuaded."/>
    <n v="306"/>
    <x v="7"/>
    <x v="2"/>
    <x v="1"/>
    <x v="5"/>
    <s v="Stubborn Boar Defense"/>
    <m/>
  </r>
  <r>
    <x v="0"/>
    <x v="270"/>
    <s v="-"/>
    <s v="Reflexive"/>
    <s v="Bridge"/>
    <s v="Instant"/>
    <s v="1/day MCP only takes seconds."/>
    <n v="306"/>
    <x v="7"/>
    <x v="3"/>
    <x v="1"/>
    <x v="5"/>
    <s v="Mind-Cleansing Prana"/>
    <m/>
  </r>
  <r>
    <x v="0"/>
    <x v="271"/>
    <s v="-"/>
    <s v="Reflexive"/>
    <s v="Bridge"/>
    <s v="Instant"/>
    <s v="Treat a use of MCP as a full night's sleep, also restoring 20m and resetting 1/day Charms."/>
    <n v="306"/>
    <x v="7"/>
    <x v="3"/>
    <x v="1"/>
    <x v="5"/>
    <s v="Mind-Cleansing Prana"/>
    <m/>
  </r>
  <r>
    <x v="0"/>
    <x v="272"/>
    <s v="3m "/>
    <s v="Reflexive"/>
    <s v="None"/>
    <s v="Instant"/>
    <s v="Sense when someone nearby is considering acting against a Principle you like."/>
    <n v="307"/>
    <x v="7"/>
    <x v="3"/>
    <x v="1"/>
    <x v="5"/>
    <s v="Righteous Lion Defense"/>
    <m/>
  </r>
  <r>
    <x v="0"/>
    <x v="273"/>
    <s v="4m, 1wp "/>
    <s v="Simple"/>
    <s v="None"/>
    <s v="Instant"/>
    <s v="Your sermons feed your followers."/>
    <n v="308"/>
    <x v="7"/>
    <x v="3"/>
    <x v="1"/>
    <x v="5"/>
    <s v="Sun King Radiance"/>
    <m/>
  </r>
  <r>
    <x v="0"/>
    <x v="274"/>
    <s v="-"/>
    <s v="Reflexive"/>
    <s v="None"/>
    <s v="Instant"/>
    <s v="Outside combat, turn motes into Willpower."/>
    <n v="308"/>
    <x v="7"/>
    <x v="3"/>
    <x v="2"/>
    <x v="5"/>
    <s v="Spirit-Maintaining Maneuver"/>
    <m/>
  </r>
  <r>
    <x v="0"/>
    <x v="275"/>
    <s v="-"/>
    <s v="Supplemental"/>
    <s v="Bridge"/>
    <s v="Instant"/>
    <s v="1/day, raise your Resolve at 1m/point instead of 2m/point."/>
    <n v="308"/>
    <x v="7"/>
    <x v="3"/>
    <x v="2"/>
    <x v="5"/>
    <s v="Spirit-Tempering Practice"/>
    <m/>
  </r>
  <r>
    <x v="0"/>
    <x v="276"/>
    <s v="7m, 1wp "/>
    <s v="Simple"/>
    <s v="None"/>
    <s v="Instant"/>
    <s v="After being forced to act against an Intimacy, shatter the effect controlling you."/>
    <n v="308"/>
    <x v="7"/>
    <x v="3"/>
    <x v="2"/>
    <x v="5"/>
    <s v="Spirit-Maintaining Maneuver"/>
    <m/>
  </r>
  <r>
    <x v="0"/>
    <x v="277"/>
    <s v="-"/>
    <s v="Reflexive"/>
    <s v="None"/>
    <s v="Instant"/>
    <s v="When your Intimacies are challenged, ignore the cost of three Charms to resist harm or influence."/>
    <n v="309"/>
    <x v="7"/>
    <x v="3"/>
    <x v="2"/>
    <x v="5"/>
    <s v="Undying Solar Resolve"/>
    <m/>
  </r>
  <r>
    <x v="0"/>
    <x v="278"/>
    <s v="-"/>
    <s v="Permanent"/>
    <s v="Bridge"/>
    <s v="Instant"/>
    <s v="While using MCP, you cannot be influenced, but you also can't react to others."/>
    <n v="309"/>
    <x v="7"/>
    <x v="3"/>
    <x v="2"/>
    <x v="5"/>
    <s v="Mind-Cleansing Prana"/>
    <m/>
  </r>
  <r>
    <x v="0"/>
    <x v="279"/>
    <s v="3m "/>
    <s v="Reflexive"/>
    <s v="None"/>
    <s v="Instant"/>
    <s v="Steal successes from your enemy's social influence."/>
    <n v="309"/>
    <x v="7"/>
    <x v="3"/>
    <x v="2"/>
    <x v="5"/>
    <s v="Righteous Lion Defense"/>
    <m/>
  </r>
  <r>
    <x v="0"/>
    <x v="280"/>
    <s v="1m "/>
    <s v="Supplemental"/>
    <s v="Bridge"/>
    <s v="Instant"/>
    <s v="Everyone around you realizes you have a particular Defining Principle."/>
    <n v="310"/>
    <x v="7"/>
    <x v="3"/>
    <x v="2"/>
    <x v="5"/>
    <s v="Soul-Nourishing Technique"/>
    <m/>
  </r>
  <r>
    <x v="0"/>
    <x v="281"/>
    <s v="7m, 1wp "/>
    <s v="Reflexive"/>
    <s v="Bridge"/>
    <s v="Instant"/>
    <s v="Learn a bunch of non-Eclipse-tagged Spirit Charms, as long as they fit your Principles and Charms."/>
    <n v="310"/>
    <x v="7"/>
    <x v="3"/>
    <x v="2"/>
    <x v="5"/>
    <s v="Eminent Paragon Approach, Invincible Solar Aegis"/>
    <m/>
  </r>
  <r>
    <x v="0"/>
    <x v="282"/>
    <s v="4m"/>
    <s v="Reflexive"/>
    <s v="Bridge"/>
    <s v="Instant"/>
    <m/>
    <s v="MotSE 13"/>
    <x v="7"/>
    <x v="3"/>
    <x v="2"/>
    <x v="5"/>
    <s v="Steel Heart Stance"/>
    <m/>
  </r>
  <r>
    <x v="0"/>
    <x v="283"/>
    <s v="6m "/>
    <s v="Simple"/>
    <s v="Bridge"/>
    <s v="One hour"/>
    <s v="Pray with your followers for an hour; for the duration, they can resist the Wyld, disease, and hardship."/>
    <n v="307"/>
    <x v="7"/>
    <x v="3"/>
    <x v="1"/>
    <x v="5"/>
    <s v="Integrity-Protecting Prana"/>
    <m/>
  </r>
  <r>
    <x v="0"/>
    <x v="284"/>
    <s v="- (3m, 1wp) "/>
    <s v="Permanent"/>
    <s v="Stackable"/>
    <s v="Permanent"/>
    <s v="Magic can alter you, but it cannot immediately render you unable to be who you are. (“Turn into a duck” becomes “Become duck-ish, but continue to daiklave things just fine; also, you can break this curse.”)"/>
    <n v="304"/>
    <x v="7"/>
    <x v="4"/>
    <x v="0"/>
    <x v="5"/>
    <m/>
    <m/>
  </r>
  <r>
    <x v="0"/>
    <x v="285"/>
    <s v="-"/>
    <s v="Permanent"/>
    <s v="Bridge"/>
    <s v="Permanent"/>
    <s v="Gain +2 Resolve against issues you've resisted in the past."/>
    <n v="303"/>
    <x v="7"/>
    <x v="0"/>
    <x v="0"/>
    <x v="5"/>
    <m/>
    <m/>
  </r>
  <r>
    <x v="0"/>
    <x v="286"/>
    <s v="- (5m, 1wp) "/>
    <s v="Permanent"/>
    <s v="None"/>
    <s v="Permanent"/>
    <s v="Resist the natural twisting power of the Charm."/>
    <n v="304"/>
    <x v="7"/>
    <x v="1"/>
    <x v="0"/>
    <x v="5"/>
    <m/>
    <m/>
  </r>
  <r>
    <x v="0"/>
    <x v="287"/>
    <s v="-"/>
    <s v="Permanent"/>
    <s v="None"/>
    <s v="Permanent"/>
    <s v="Become immune to any curse you've broken via DMM."/>
    <n v="305"/>
    <x v="7"/>
    <x v="1"/>
    <x v="0"/>
    <x v="5"/>
    <s v="Destiny-Manifesting Method"/>
    <m/>
  </r>
  <r>
    <x v="0"/>
    <x v="288"/>
    <s v="-"/>
    <s v="Permanent"/>
    <s v="Bridge"/>
    <s v="Permanent"/>
    <s v="Gain 1m for every 1 or 2 rolled on social influence or curses."/>
    <n v="305"/>
    <x v="7"/>
    <x v="2"/>
    <x v="1"/>
    <x v="5"/>
    <s v="Stubborn Boar Defense"/>
    <m/>
  </r>
  <r>
    <x v="0"/>
    <x v="289"/>
    <s v="-"/>
    <s v="Permanent"/>
    <s v="Bridge"/>
    <s v="Permanent"/>
    <s v="Make one of your Principles (nearly) inviolable."/>
    <n v="307"/>
    <x v="7"/>
    <x v="3"/>
    <x v="1"/>
    <x v="5"/>
    <s v="Steel Heart Stance"/>
    <m/>
  </r>
  <r>
    <x v="0"/>
    <x v="290"/>
    <s v="-(Varies) "/>
    <s v="Permanent"/>
    <s v="None"/>
    <s v="Permanent"/>
    <s v="Use your Willpower to resist an attack with no clear means of defense."/>
    <n v="307"/>
    <x v="7"/>
    <x v="3"/>
    <x v="1"/>
    <x v="5"/>
    <s v="Destiny-Manifesting Method"/>
    <m/>
  </r>
  <r>
    <x v="0"/>
    <x v="291"/>
    <s v="-(Varies) "/>
    <s v="Permanent"/>
    <s v="None"/>
    <s v="Permanent"/>
    <s v="Grants 1 non-Charm succ, can convert 2wp dice to 3 succ."/>
    <n v="307"/>
    <x v="7"/>
    <x v="3"/>
    <x v="1"/>
    <x v="5"/>
    <s v="Phoenix Renewal Tactic"/>
    <m/>
  </r>
  <r>
    <x v="0"/>
    <x v="292"/>
    <s v="-"/>
    <s v="Permanent"/>
    <s v="None"/>
    <s v="Permanent"/>
    <s v="Your followers gain Intimacies and bonus dice when they see you succeed socially."/>
    <n v="308"/>
    <x v="7"/>
    <x v="3"/>
    <x v="1"/>
    <x v="5"/>
    <m/>
    <m/>
  </r>
  <r>
    <x v="0"/>
    <x v="293"/>
    <s v="-"/>
    <s v="Permanent"/>
    <s v="Bridge"/>
    <s v="Permanent"/>
    <s v="When using MCP, heal and avoid the need for food."/>
    <n v="310"/>
    <x v="7"/>
    <x v="3"/>
    <x v="3"/>
    <x v="5"/>
    <s v="Barque of Transcendent Vision"/>
    <m/>
  </r>
  <r>
    <x v="0"/>
    <x v="294"/>
    <s v="5m, 1wp"/>
    <s v="Reflexive"/>
    <s v="Bridge"/>
    <s v="Scene"/>
    <s v="Ignore penalties from injuries and other harm to your Resolve and Guile."/>
    <n v="303"/>
    <x v="7"/>
    <x v="1"/>
    <x v="0"/>
    <x v="5"/>
    <s v="Enduring Mental Toughness"/>
    <m/>
  </r>
  <r>
    <x v="0"/>
    <x v="295"/>
    <s v="5m, 1wp "/>
    <s v="Simple"/>
    <s v="None"/>
    <s v="Scene"/>
    <s v="+1 Resolve when defending with Ties/Principles. Effect stacks with multiple Solars."/>
    <n v="306"/>
    <x v="7"/>
    <x v="1"/>
    <x v="1"/>
    <x v="5"/>
    <s v="Stubborn Boar Defense"/>
    <m/>
  </r>
  <r>
    <x v="0"/>
    <x v="296"/>
    <s v="10m, 1wp "/>
    <s v="Simple"/>
    <s v="None"/>
    <s v="Instant"/>
    <s v="Know what it would take to persuade someone to take a particular action."/>
    <n v="399"/>
    <x v="3"/>
    <x v="3"/>
    <x v="2"/>
    <x v="2"/>
    <s v="Seen and Seeing Method, Wise-Eyed Courtier Method"/>
    <m/>
  </r>
  <r>
    <x v="0"/>
    <x v="297"/>
    <s v="20m, 1wp "/>
    <s v="Simple"/>
    <s v="None"/>
    <s v="Instant"/>
    <s v="Sense the Ties, mannerisms, and behavior of everyone involved in court, including those currently absent."/>
    <n v="400"/>
    <x v="3"/>
    <x v="3"/>
    <x v="2"/>
    <x v="2"/>
    <s v="Culture Hero Approach, Knowing the Soul's Price"/>
    <m/>
  </r>
  <r>
    <x v="0"/>
    <x v="298"/>
    <s v="2m, 1wp "/>
    <s v="Reflexive"/>
    <s v="None"/>
    <s v="Instant"/>
    <s v="Can response with a Read Intentions even if theirs piereces your Guile."/>
    <n v="399"/>
    <x v="3"/>
    <x v="3"/>
    <x v="3"/>
    <x v="2"/>
    <s v="Seen and Seeing Method x2"/>
    <m/>
  </r>
  <r>
    <x v="0"/>
    <x v="299"/>
    <s v="10m, 1wp "/>
    <s v="Simple"/>
    <s v="None"/>
    <s v="Instant"/>
    <s v="Curse someone to be hated by a social group."/>
    <n v="402"/>
    <x v="3"/>
    <x v="3"/>
    <x v="3"/>
    <x v="2"/>
    <s v="Understanding the Court"/>
    <m/>
  </r>
  <r>
    <x v="0"/>
    <x v="300"/>
    <s v="10m, 1wp "/>
    <s v="Reflexive"/>
    <s v="Mute"/>
    <s v="Instant"/>
    <s v="Craft a custom persona to meet someone's needs."/>
    <n v="402"/>
    <x v="3"/>
    <x v="3"/>
    <x v="4"/>
    <x v="2"/>
    <s v="Draw the Curtain, Knowing the Soul's Price"/>
    <m/>
  </r>
  <r>
    <x v="0"/>
    <x v="301"/>
    <s v="1 Limit "/>
    <s v="Reflexive"/>
    <s v="None"/>
    <s v="Instant"/>
    <s v="Access a persona's Abilities and Charms for one tick. On Limit Break, shuffle your Intimacies with the persona's Intimacies."/>
    <n v="403"/>
    <x v="3"/>
    <x v="3"/>
    <x v="4"/>
    <x v="2"/>
    <s v="Draw the Curtain"/>
    <m/>
  </r>
  <r>
    <x v="0"/>
    <x v="302"/>
    <s v="16m, 1wp, 20xp "/>
    <s v="Reflexive"/>
    <s v="None"/>
    <s v="Instant"/>
    <s v="On death, you regenerate into a persona as per Doctor Who. Like, blatantly as per Doctor Who."/>
    <n v="403"/>
    <x v="3"/>
    <x v="3"/>
    <x v="4"/>
    <x v="2"/>
    <s v="Fugue-Empowered Other"/>
    <m/>
  </r>
  <r>
    <x v="0"/>
    <x v="303"/>
    <s v="1m "/>
    <s v="Reflexive"/>
    <s v="None"/>
    <s v="One Turn"/>
    <s v="Sense any application of Resolve or Guile in the next turn."/>
    <n v="394"/>
    <x v="3"/>
    <x v="1"/>
    <x v="0"/>
    <x v="2"/>
    <s v="Motive-Discerning Technique"/>
    <m/>
  </r>
  <r>
    <x v="0"/>
    <x v="304"/>
    <s v="-"/>
    <s v="Permanent"/>
    <s v="None"/>
    <s v="Permanent"/>
    <s v="Gain 2m when you succeed at a Socialize action, to a max of the Socialize motes you've spent this scene."/>
    <n v="395"/>
    <x v="3"/>
    <x v="3"/>
    <x v="1"/>
    <x v="2"/>
    <s v="Dauntless Assayer Method"/>
    <m/>
  </r>
  <r>
    <x v="0"/>
    <x v="305"/>
    <s v="-"/>
    <s v="Permanent"/>
    <s v="None"/>
    <s v="Permanent"/>
    <s v="Anyone you defeat socially becomes obsessed with you, taking die penalties and coming to love or hate you."/>
    <n v="398"/>
    <x v="3"/>
    <x v="3"/>
    <x v="2"/>
    <x v="2"/>
    <s v="Wise Counsel (Flashing Soul Reform)"/>
    <m/>
  </r>
  <r>
    <x v="0"/>
    <x v="306"/>
    <s v="-"/>
    <s v="Permanent"/>
    <s v="None"/>
    <s v="Permanent"/>
    <s v="Bonus dice to Join Battle and Awarenesss if you sense hostility in the room."/>
    <n v="398"/>
    <x v="3"/>
    <x v="3"/>
    <x v="2"/>
    <x v="2"/>
    <s v="Wise-Eyed Courtier Method"/>
    <m/>
  </r>
  <r>
    <x v="0"/>
    <x v="307"/>
    <s v="-"/>
    <s v="Permanent"/>
    <s v="None"/>
    <s v="Permanent"/>
    <s v="1/scene, free full Socialize Excellency. This Charm references “venting a point of Limit” by achieving a legendary social goal – is that a thing mentioned anywhere else?"/>
    <n v="400"/>
    <x v="3"/>
    <x v="3"/>
    <x v="2"/>
    <x v="2"/>
    <s v="Understanding the Court"/>
    <m/>
  </r>
  <r>
    <x v="0"/>
    <x v="308"/>
    <s v="-(10m, 1wp) "/>
    <s v="Permanent"/>
    <s v="Mute"/>
    <s v="Permanent"/>
    <s v="Over the course of a few hours, shift into a different persona with its own Intimacies."/>
    <n v="400"/>
    <x v="3"/>
    <x v="3"/>
    <x v="2"/>
    <x v="2"/>
    <s v="Inverted Ego Mask"/>
    <m/>
  </r>
  <r>
    <x v="0"/>
    <x v="309"/>
    <s v="-"/>
    <s v="Permanent"/>
    <s v="None"/>
    <s v="Permanent"/>
    <s v="Your personas have some of your Ability dots + ½ your total XP to spend on more."/>
    <n v="401"/>
    <x v="3"/>
    <x v="3"/>
    <x v="2"/>
    <x v="2"/>
    <s v="Heart-Eclipsing Shroud"/>
    <m/>
  </r>
  <r>
    <x v="0"/>
    <x v="310"/>
    <s v="-"/>
    <s v="Permanent"/>
    <s v="None"/>
    <s v="Permanent"/>
    <s v="Your personas may learn Charms."/>
    <n v="401"/>
    <x v="3"/>
    <x v="3"/>
    <x v="2"/>
    <x v="2"/>
    <s v="Hundred-Faced Stranger"/>
    <m/>
  </r>
  <r>
    <x v="0"/>
    <x v="311"/>
    <s v="-"/>
    <s v="Permanent"/>
    <s v="None"/>
    <s v="Permanent"/>
    <s v="Someone who loves someone who loves you also has a Minor Tie for you."/>
    <n v="402"/>
    <x v="3"/>
    <x v="3"/>
    <x v="2"/>
    <x v="2"/>
    <m/>
    <m/>
  </r>
  <r>
    <x v="0"/>
    <x v="312"/>
    <s v="-"/>
    <s v="Permanent"/>
    <s v="None"/>
    <s v="Permanent"/>
    <s v="1/scene, double-8s on a Socialize roll."/>
    <n v="402"/>
    <x v="3"/>
    <x v="3"/>
    <x v="3"/>
    <x v="2"/>
    <s v="Unbound Social Mastery"/>
    <m/>
  </r>
  <r>
    <x v="0"/>
    <x v="313"/>
    <s v="-"/>
    <s v="Permanent"/>
    <s v="None"/>
    <s v="Permanent"/>
    <s v="One persona has 75% of your total XP, plus 2/3 of any future XP. (What?)"/>
    <n v="402"/>
    <x v="3"/>
    <x v="3"/>
    <x v="3"/>
    <x v="2"/>
    <s v="Legend Mask Methodology"/>
    <m/>
  </r>
  <r>
    <x v="0"/>
    <x v="314"/>
    <s v="5m "/>
    <s v="Reflexive"/>
    <s v="None"/>
    <s v="Scene"/>
    <s v="You are incapable of faux pas. People with Ties to the local culture have Minor Ties to you."/>
    <n v="393"/>
    <x v="3"/>
    <x v="1"/>
    <x v="0"/>
    <x v="2"/>
    <m/>
    <m/>
  </r>
  <r>
    <x v="0"/>
    <x v="315"/>
    <s v="6m, 1wp "/>
    <s v="Simple"/>
    <s v="None"/>
    <s v="Indefinite"/>
    <s v="Build points to spend on retroactive(?) larceny actions."/>
    <n v="318"/>
    <x v="8"/>
    <x v="3"/>
    <x v="1"/>
    <x v="2"/>
    <s v="Unshakable Rogue's Spirit"/>
    <m/>
  </r>
  <r>
    <x v="0"/>
    <x v="316"/>
    <s v="5m/disguise "/>
    <s v="Reflexive"/>
    <s v="None"/>
    <s v="Indefinite"/>
    <s v="Wear two disguises at once."/>
    <n v="321"/>
    <x v="8"/>
    <x v="3"/>
    <x v="2"/>
    <x v="2"/>
    <s v="Perfect Mirror"/>
    <m/>
  </r>
  <r>
    <x v="0"/>
    <x v="317"/>
    <s v="12m, 1wp "/>
    <s v="Reflexive"/>
    <s v="None"/>
    <s v="Indefinite"/>
    <s v="Prevent criminals and creatures of darkness from attacking you, briefly; enable a number of weird theft possibilities (dreams, Initiative, etc.)."/>
    <n v="321"/>
    <x v="8"/>
    <x v="3"/>
    <x v="3"/>
    <x v="2"/>
    <s v="Iron Wolves' Grasp, Proof-Eating Palm, Skillful Reappropriation (Phantom Sting Search)"/>
    <m/>
  </r>
  <r>
    <x v="0"/>
    <x v="318"/>
    <s v="3m "/>
    <s v="Supplemental"/>
    <s v="Mute"/>
    <s v="Instant"/>
    <s v="Infallibly steal a thing."/>
    <n v="316"/>
    <x v="8"/>
    <x v="0"/>
    <x v="0"/>
    <x v="2"/>
    <m/>
    <m/>
  </r>
  <r>
    <x v="0"/>
    <x v="319"/>
    <s v="1m or 5m "/>
    <s v="Reflexive"/>
    <s v="None"/>
    <s v="Instant"/>
    <s v="Automatically pick a lock."/>
    <n v="317"/>
    <x v="8"/>
    <x v="0"/>
    <x v="0"/>
    <x v="2"/>
    <m/>
    <m/>
  </r>
  <r>
    <x v="0"/>
    <x v="320"/>
    <s v="3m "/>
    <s v="Reflexive"/>
    <s v="None"/>
    <s v="Instant"/>
    <s v="Treat another's uncertainty as a Minor Intimacy."/>
    <n v="316"/>
    <x v="8"/>
    <x v="1"/>
    <x v="0"/>
    <x v="2"/>
    <s v="Spurious Presence"/>
    <m/>
  </r>
  <r>
    <x v="0"/>
    <x v="321"/>
    <s v="2m "/>
    <s v="Supplemental"/>
    <s v="None"/>
    <s v="Instant"/>
    <s v="Claim ownership of a thing."/>
    <n v="316"/>
    <x v="8"/>
    <x v="1"/>
    <x v="0"/>
    <x v="2"/>
    <s v="Seasoned Criminal Method"/>
    <m/>
  </r>
  <r>
    <x v="0"/>
    <x v="322"/>
    <s v="1m "/>
    <s v="Supplemental"/>
    <s v="None"/>
    <s v="Instant"/>
    <s v="Read Intentions better against someone while gambling."/>
    <n v="316"/>
    <x v="8"/>
    <x v="1"/>
    <x v="0"/>
    <x v="2"/>
    <m/>
    <m/>
  </r>
  <r>
    <x v="0"/>
    <x v="323"/>
    <s v="3m "/>
    <s v="Reflexive"/>
    <s v="None"/>
    <s v="Instant"/>
    <s v="Cheat at a board game or poison a drink."/>
    <n v="316"/>
    <x v="8"/>
    <x v="2"/>
    <x v="0"/>
    <x v="2"/>
    <s v="Swift Gambler's Eye"/>
    <m/>
  </r>
  <r>
    <x v="0"/>
    <x v="324"/>
    <s v="-"/>
    <s v="Reflexive"/>
    <s v="None"/>
    <s v="Instant"/>
    <s v="1/scene, mute five motes."/>
    <n v="317"/>
    <x v="8"/>
    <x v="1"/>
    <x v="1"/>
    <x v="2"/>
    <s v="Preying on Uncertainty Approach"/>
    <m/>
  </r>
  <r>
    <x v="0"/>
    <x v="325"/>
    <s v="4m, 1wp "/>
    <s v="Reflexive"/>
    <s v="None"/>
    <s v="Instant"/>
    <s v="Bank successes for future Larceny or Stealth actions."/>
    <n v="317"/>
    <x v="8"/>
    <x v="1"/>
    <x v="1"/>
    <x v="2"/>
    <m/>
    <m/>
  </r>
  <r>
    <x v="0"/>
    <x v="326"/>
    <s v="5m "/>
    <s v="Reflexive"/>
    <s v="None"/>
    <s v="Instant"/>
    <s v="Convince a target you've always owned something you steal from him."/>
    <n v="317"/>
    <x v="8"/>
    <x v="2"/>
    <x v="1"/>
    <x v="2"/>
    <s v="Clever Bandit's Rook"/>
    <m/>
  </r>
  <r>
    <x v="0"/>
    <x v="327"/>
    <s v="-1 Initiative/success "/>
    <s v="Reflexive"/>
    <s v="None"/>
    <s v="Instant"/>
    <s v="Add successes to a Larceny or Stealth roll, at the cost of future Initiative."/>
    <n v="318"/>
    <x v="8"/>
    <x v="2"/>
    <x v="1"/>
    <x v="2"/>
    <s v="Living Shadow Preparedness"/>
    <m/>
  </r>
  <r>
    <x v="0"/>
    <x v="328"/>
    <s v="1m "/>
    <s v="Reflexive"/>
    <s v="None"/>
    <s v="Instant"/>
    <s v="Perfectly palm an object."/>
    <n v="318"/>
    <x v="8"/>
    <x v="2"/>
    <x v="1"/>
    <x v="2"/>
    <s v="Lightning-Hand Sleight"/>
    <m/>
  </r>
  <r>
    <x v="0"/>
    <x v="329"/>
    <s v="6m "/>
    <s v="Supplemental"/>
    <s v="Mute"/>
    <s v="Instant"/>
    <s v="Steal someone's pants. Or, well, something else in plain sight, but probably pants."/>
    <n v="319"/>
    <x v="8"/>
    <x v="2"/>
    <x v="1"/>
    <x v="2"/>
    <s v="Flawless Pickpocketing Technique"/>
    <m/>
  </r>
  <r>
    <x v="0"/>
    <x v="330"/>
    <s v="1wp "/>
    <s v="Supplemental"/>
    <s v="None"/>
    <s v="Instant"/>
    <s v="Steal from several yards away, even with obstacles in the way."/>
    <n v="319"/>
    <x v="8"/>
    <x v="3"/>
    <x v="1"/>
    <x v="2"/>
    <s v="Stealing from Plain Sight Spirit"/>
    <m/>
  </r>
  <r>
    <x v="0"/>
    <x v="331"/>
    <s v="4m "/>
    <s v="Reflexive"/>
    <s v="None"/>
    <s v="Instant"/>
    <s v="Steal from someone trying to pickpocket you."/>
    <n v="320"/>
    <x v="8"/>
    <x v="2"/>
    <x v="2"/>
    <x v="2"/>
    <s v="Flawless Pickpocketing Technique"/>
    <m/>
  </r>
  <r>
    <x v="0"/>
    <x v="332"/>
    <s v="10m, 1wp "/>
    <s v="Reflexive"/>
    <s v="None"/>
    <s v="Instant"/>
    <s v="Teleport through a door. But, like, skillfully, not with magic."/>
    <n v="321"/>
    <x v="8"/>
    <x v="2"/>
    <x v="2"/>
    <x v="2"/>
    <s v="Lock-Opening Touch"/>
    <m/>
  </r>
  <r>
    <x v="0"/>
    <x v="333"/>
    <s v="1wp "/>
    <s v="Reflexive"/>
    <s v="None"/>
    <s v="Instant"/>
    <s v="Treat some number from 2-5 as a 10."/>
    <n v="320"/>
    <x v="8"/>
    <x v="3"/>
    <x v="2"/>
    <x v="2"/>
    <s v="Lightning-Hand Sleight, Unshakable Rogue's Spirit"/>
    <m/>
  </r>
  <r>
    <x v="0"/>
    <x v="334"/>
    <s v="6m "/>
    <s v="Supplemental"/>
    <s v="None"/>
    <s v="Instant"/>
    <s v="Plant evidence on a target."/>
    <n v="320"/>
    <x v="8"/>
    <x v="3"/>
    <x v="2"/>
    <x v="2"/>
    <s v="Magpie's Invisible Talon"/>
    <m/>
  </r>
  <r>
    <x v="0"/>
    <x v="335"/>
    <s v="3m, 4i "/>
    <s v="Supplemental"/>
    <s v="None"/>
    <s v="Instant"/>
    <s v="Steal your enemy's weapon mid fight."/>
    <n v="320"/>
    <x v="8"/>
    <x v="3"/>
    <x v="2"/>
    <x v="2"/>
    <s v="Stealing from Plain Sight Spirit, Reversal of Fortune"/>
    <m/>
  </r>
  <r>
    <x v="0"/>
    <x v="336"/>
    <s v="10m, 1wp "/>
    <s v="Supplemental"/>
    <s v="Mute"/>
    <s v="Instant"/>
    <s v="Adopt a disguise instantly."/>
    <n v="321"/>
    <x v="8"/>
    <x v="3"/>
    <x v="2"/>
    <x v="2"/>
    <s v="Flawlessly Impenetrable Disguise"/>
    <m/>
  </r>
  <r>
    <x v="0"/>
    <x v="337"/>
    <s v="7m"/>
    <s v="Simple"/>
    <s v="Mute"/>
    <s v="Instant"/>
    <m/>
    <s v="MotSE 15"/>
    <x v="8"/>
    <x v="3"/>
    <x v="2"/>
    <x v="2"/>
    <s v="Master Plan Meditation"/>
    <m/>
  </r>
  <r>
    <x v="0"/>
    <x v="338"/>
    <s v="1wp "/>
    <s v="Reflexive"/>
    <s v="None"/>
    <s v="Instant"/>
    <s v="Can treat 2 numbers from 2-5 as 10s."/>
    <n v="320"/>
    <x v="8"/>
    <x v="3"/>
    <x v="3"/>
    <x v="2"/>
    <s v="Fate-Shifting Solar Arete"/>
    <m/>
  </r>
  <r>
    <x v="0"/>
    <x v="339"/>
    <s v="-"/>
    <s v="Reflexive"/>
    <s v="Mute"/>
    <s v="Instant"/>
    <s v="1/scene, free full Larceny Excellency."/>
    <n v="322"/>
    <x v="8"/>
    <x v="3"/>
    <x v="4"/>
    <x v="2"/>
    <s v="Night's Eye Meditation"/>
    <m/>
  </r>
  <r>
    <x v="0"/>
    <x v="340"/>
    <s v="5m "/>
    <s v="Reflexive"/>
    <s v="None"/>
    <s v="One Turn"/>
    <s v="Make your disguises “retroactively harder to pierce.”"/>
    <n v="322"/>
    <x v="8"/>
    <x v="3"/>
    <x v="4"/>
    <x v="2"/>
    <s v="Null Anima Gloves"/>
    <m/>
  </r>
  <r>
    <x v="0"/>
    <x v="341"/>
    <s v="-"/>
    <s v="Permanent"/>
    <s v="None"/>
    <s v="Permanent"/>
    <s v="You can attract criminals, avoid the attention of magistrates, or appear to be involved in any crimes in the area."/>
    <n v="315"/>
    <x v="8"/>
    <x v="4"/>
    <x v="0"/>
    <x v="2"/>
    <m/>
    <m/>
  </r>
  <r>
    <x v="0"/>
    <x v="342"/>
    <s v="-"/>
    <s v="Permanent"/>
    <s v="None"/>
    <s v="Permanent"/>
    <m/>
    <s v="MotSE 14"/>
    <x v="8"/>
    <x v="1"/>
    <x v="1"/>
    <x v="2"/>
    <s v="Spurious Presence"/>
    <m/>
  </r>
  <r>
    <x v="0"/>
    <x v="343"/>
    <s v="-(5m, 1wp) "/>
    <s v="Permanent"/>
    <s v="Mute"/>
    <s v="Permanent"/>
    <s v="Pretend to be another person, including special effects."/>
    <n v="319"/>
    <x v="8"/>
    <x v="3"/>
    <x v="1"/>
    <x v="2"/>
    <s v="Flawlessly Impenetrable Disguise"/>
    <m/>
  </r>
  <r>
    <x v="0"/>
    <x v="344"/>
    <s v="6m "/>
    <s v="Reflexive"/>
    <s v="None"/>
    <s v="Scene"/>
    <s v="Appear to belong, wherever you are; boost your Guile to resist detection."/>
    <n v="315"/>
    <x v="8"/>
    <x v="0"/>
    <x v="0"/>
    <x v="2"/>
    <s v="Seasoned Criminal Method"/>
    <m/>
  </r>
  <r>
    <x v="0"/>
    <x v="345"/>
    <s v="6m "/>
    <s v="Simple"/>
    <s v="None"/>
    <s v="Until the Exalt sleeps"/>
    <s v="Create a perfect disguise."/>
    <n v="317"/>
    <x v="8"/>
    <x v="2"/>
    <x v="0"/>
    <x v="2"/>
    <m/>
    <m/>
  </r>
  <r>
    <x v="0"/>
    <x v="346"/>
    <s v="1m "/>
    <s v="Reflexive"/>
    <s v="None"/>
    <s v="One Turn"/>
    <s v="1/scene, free full Sail Excellency."/>
    <n v="390"/>
    <x v="5"/>
    <x v="3"/>
    <x v="1"/>
    <x v="3"/>
    <s v="Indomitable Voyager's Perseverance"/>
    <m/>
  </r>
  <r>
    <x v="0"/>
    <x v="347"/>
    <s v="-"/>
    <s v="Permanent"/>
    <s v="None"/>
    <s v="Permanent"/>
    <s v="Permanent benefits: recurring 6s on Sail; add Sail/2 to Resolve vs. supernatural fear; recover instantly from a fall; find your way to anywhere you've been before."/>
    <n v="386"/>
    <x v="5"/>
    <x v="1"/>
    <x v="0"/>
    <x v="3"/>
    <m/>
    <m/>
  </r>
  <r>
    <x v="0"/>
    <x v="348"/>
    <s v="-"/>
    <s v="Permanent"/>
    <s v="None"/>
    <s v="Permanent"/>
    <s v="Permanently +2 Stamina for resisting deprivation (food, oxygen, etc.)."/>
    <n v="386"/>
    <x v="5"/>
    <x v="1"/>
    <x v="0"/>
    <x v="3"/>
    <s v="Salty Dog Method"/>
    <m/>
  </r>
  <r>
    <x v="0"/>
    <x v="349"/>
    <s v="-"/>
    <s v="Permanent"/>
    <s v="None"/>
    <s v="Permanent"/>
    <s v="Permanent bonus: if you wake up on a ship, you can ignore the WP cost to resist one social influence that day."/>
    <n v="386"/>
    <x v="5"/>
    <x v="3"/>
    <x v="0"/>
    <x v="3"/>
    <s v="Salty Dog Method"/>
    <m/>
  </r>
  <r>
    <x v="0"/>
    <x v="350"/>
    <s v="-"/>
    <s v="Permanent"/>
    <s v="None"/>
    <s v="Permanent"/>
    <s v="Creatures of darkness in your crew don't count as such for the purpose of social magic, your anima, or your area-of-effect attacks."/>
    <n v="387"/>
    <x v="5"/>
    <x v="3"/>
    <x v="0"/>
    <x v="3"/>
    <s v="Ship-Claiming Stance"/>
    <m/>
  </r>
  <r>
    <x v="0"/>
    <x v="351"/>
    <s v="-"/>
    <s v="Permanent"/>
    <s v="None"/>
    <s v="Permanent"/>
    <s v="Permanently gain X dice to your ship-defending actions, where -X is your ship's hull penalty."/>
    <n v="389"/>
    <x v="5"/>
    <x v="2"/>
    <x v="1"/>
    <x v="3"/>
    <s v="Salty Dog Method"/>
    <m/>
  </r>
  <r>
    <x v="0"/>
    <x v="352"/>
    <s v="-"/>
    <s v="Permanent"/>
    <s v="Pilot"/>
    <s v="Permanent"/>
    <s v="On incapacitating another ship with a maneuver, gain motes and Willpower."/>
    <n v="393"/>
    <x v="5"/>
    <x v="3"/>
    <x v="2"/>
    <x v="3"/>
    <s v="Ship-Rolling Juggernaut Method"/>
    <m/>
  </r>
  <r>
    <x v="0"/>
    <x v="353"/>
    <s v="5m "/>
    <s v="Simple"/>
    <s v="None"/>
    <s v="Scene"/>
    <s v="Negate your ship's hull penalty."/>
    <n v="390"/>
    <x v="5"/>
    <x v="3"/>
    <x v="1"/>
    <x v="3"/>
    <s v="Hull-Preserving Technique"/>
    <m/>
  </r>
  <r>
    <x v="0"/>
    <x v="354"/>
    <s v="4m "/>
    <s v="Reflexive"/>
    <s v="Pilot"/>
    <s v="Scene"/>
    <s v="-2 Momentum to the cost of all maneuvers for the rest of the scene."/>
    <n v="390"/>
    <x v="5"/>
    <x v="3"/>
    <x v="1"/>
    <x v="3"/>
    <s v="Legendary Captain's Signature"/>
    <m/>
  </r>
  <r>
    <x v="0"/>
    <x v="355"/>
    <s v="6m, 1wp, 3a"/>
    <s v="Reflexive"/>
    <s v="None"/>
    <s v="Scene"/>
    <s v="Expend your anima to make SWEET BURNING SUN-SAILS that terrify creatures of darkness."/>
    <n v="392"/>
    <x v="5"/>
    <x v="3"/>
    <x v="2"/>
    <x v="3"/>
    <s v="Blood and Salt Bondage,"/>
    <m/>
  </r>
  <r>
    <x v="0"/>
    <x v="356"/>
    <s v="10m, 1wp "/>
    <s v="Simple"/>
    <s v="None"/>
    <s v="Scene"/>
    <s v="Give bonus dice to your fleet, when maneuvering."/>
    <n v="392"/>
    <x v="5"/>
    <x v="3"/>
    <x v="2"/>
    <x v="3"/>
    <s v="Legendary Captain's Signature"/>
    <m/>
  </r>
  <r>
    <x v="0"/>
    <x v="357"/>
    <s v="10m, 1wp "/>
    <s v="Simple"/>
    <s v="None"/>
    <s v="Scene"/>
    <s v="Add your ship's Speed to your personal movement, and its Maneuverability to your Defense. Speak an ancient ocean language. Become immune to drowning."/>
    <n v="393"/>
    <x v="5"/>
    <x v="3"/>
    <x v="2"/>
    <x v="3"/>
    <s v="Any ten Sail Charms"/>
    <b v="0"/>
  </r>
  <r>
    <x v="0"/>
    <x v="358"/>
    <s v="10m, 1wp"/>
    <s v="Simple"/>
    <s v="Apocryphal"/>
    <s v="Scene"/>
    <m/>
    <s v="MotSE 29"/>
    <x v="5"/>
    <x v="3"/>
    <x v="2"/>
    <x v="3"/>
    <m/>
    <m/>
  </r>
  <r>
    <x v="0"/>
    <x v="359"/>
    <s v="10m, 1wp"/>
    <s v="Reflexive"/>
    <s v="Apocryphal, Pilot"/>
    <s v="Scene"/>
    <m/>
    <s v="MotSE 30"/>
    <x v="5"/>
    <x v="3"/>
    <x v="2"/>
    <x v="3"/>
    <s v="Implacable Sea Wolf Spirit"/>
    <m/>
  </r>
  <r>
    <x v="0"/>
    <x v="360"/>
    <s v="4m "/>
    <s v="Simple"/>
    <s v="None"/>
    <s v="Until the hazard has passed"/>
    <s v="+2 dice to avoid hazards, or +2 successes if you’ve avoided these specific hazards before."/>
    <n v="386"/>
    <x v="5"/>
    <x v="1"/>
    <x v="0"/>
    <x v="3"/>
    <s v="Salty Dog Method"/>
    <m/>
  </r>
  <r>
    <x v="0"/>
    <x v="361"/>
    <s v="5m "/>
    <s v="Simple"/>
    <s v="Stackable"/>
    <s v="Indefinite"/>
    <s v="Induce corruption, slowing bureaucratic process."/>
    <n v="286"/>
    <x v="9"/>
    <x v="3"/>
    <x v="1"/>
    <x v="6"/>
    <s v="Deft Official's Way"/>
    <m/>
  </r>
  <r>
    <x v="0"/>
    <x v="362"/>
    <s v="13m, 1wp "/>
    <s v="Simple"/>
    <s v="None"/>
    <s v="Indefinite"/>
    <s v="Kill a project."/>
    <n v="288"/>
    <x v="9"/>
    <x v="3"/>
    <x v="2"/>
    <x v="6"/>
    <s v="Indolent Official Charm"/>
    <m/>
  </r>
  <r>
    <x v="0"/>
    <x v="363"/>
    <s v="5m"/>
    <s v="Simple"/>
    <s v="Mute"/>
    <s v="Indefinite"/>
    <m/>
    <s v="MotSE 9"/>
    <x v="9"/>
    <x v="3"/>
    <x v="2"/>
    <x v="6"/>
    <s v="Ungoverned Market Awareness"/>
    <m/>
  </r>
  <r>
    <x v="0"/>
    <x v="364"/>
    <s v="10m, 1wp "/>
    <s v="Simple"/>
    <s v="Stackable"/>
    <s v="Indefinite"/>
    <s v="Your bureaucracy may no longer _____."/>
    <n v="288"/>
    <x v="9"/>
    <x v="3"/>
    <x v="3"/>
    <x v="6"/>
    <s v="Foul Air of Argument Technique"/>
    <m/>
  </r>
  <r>
    <x v="0"/>
    <x v="365"/>
    <s v="1m"/>
    <s v="Simple"/>
    <s v="None"/>
    <s v="Instant"/>
    <s v="Detect quality of a good."/>
    <n v="283"/>
    <x v="9"/>
    <x v="4"/>
    <x v="0"/>
    <x v="6"/>
    <m/>
    <m/>
  </r>
  <r>
    <x v="0"/>
    <x v="366"/>
    <s v="5m"/>
    <s v="Simple"/>
    <s v="None"/>
    <s v="Instant"/>
    <s v="Unfailingly sense people's Intimacies towards an organization."/>
    <n v="284"/>
    <x v="9"/>
    <x v="0"/>
    <x v="0"/>
    <x v="6"/>
    <s v="Deft Official's Way"/>
    <m/>
  </r>
  <r>
    <x v="0"/>
    <x v="367"/>
    <s v="3m"/>
    <s v="Simple"/>
    <s v="None"/>
    <s v="Instant"/>
    <s v="Know how much you can sell a thing for."/>
    <n v="284"/>
    <x v="9"/>
    <x v="1"/>
    <x v="0"/>
    <x v="6"/>
    <s v="Frugal Merchant Method"/>
    <m/>
  </r>
  <r>
    <x v="0"/>
    <x v="368"/>
    <s v="3m"/>
    <s v="Reflexive"/>
    <s v="None"/>
    <s v="Instant"/>
    <s v="Know someone's budget and whether he plans to cheat you."/>
    <n v="284"/>
    <x v="9"/>
    <x v="1"/>
    <x v="0"/>
    <x v="6"/>
    <s v="Frugal Merchant Method"/>
    <m/>
  </r>
  <r>
    <x v="0"/>
    <x v="369"/>
    <s v="1m"/>
    <s v="Simple"/>
    <s v="None"/>
    <s v="Instant"/>
    <s v="Know what Bureaucracy specialties the people around you have."/>
    <n v="284"/>
    <x v="9"/>
    <x v="3"/>
    <x v="0"/>
    <x v="6"/>
    <s v="All-Seeing Master Procurer"/>
    <m/>
  </r>
  <r>
    <x v="0"/>
    <x v="370"/>
    <s v="6m, 1wp "/>
    <s v="Supplemental"/>
    <s v="None"/>
    <s v="Instant"/>
    <s v="Bargain with double-7s."/>
    <n v="285"/>
    <x v="9"/>
    <x v="3"/>
    <x v="1"/>
    <x v="6"/>
    <s v="Consumer-Evaluating Glance, Insightful Buyer Technique"/>
    <m/>
  </r>
  <r>
    <x v="0"/>
    <x v="371"/>
    <s v="5m, 1wp "/>
    <s v="Reflexive"/>
    <s v="None"/>
    <s v="Instant"/>
    <s v="Remove corruption, with unclear results."/>
    <n v="286"/>
    <x v="9"/>
    <x v="3"/>
    <x v="1"/>
    <x v="6"/>
    <s v="Bureau-Rectifying Method, Enigmatic Bureau Understanding"/>
    <m/>
  </r>
  <r>
    <x v="0"/>
    <x v="372"/>
    <s v="1m "/>
    <s v="Supplemental"/>
    <s v="None"/>
    <s v="Instant"/>
    <s v="Add half Bureaucracy to social influence to follow The Rewlz."/>
    <n v="286"/>
    <x v="9"/>
    <x v="3"/>
    <x v="1"/>
    <x v="6"/>
    <s v="Enlightened Discourse Method"/>
    <m/>
  </r>
  <r>
    <x v="0"/>
    <x v="373"/>
    <s v="6m"/>
    <s v="Simple"/>
    <s v="Mute"/>
    <s v="Instant"/>
    <m/>
    <s v="MotSE 9"/>
    <x v="9"/>
    <x v="3"/>
    <x v="1"/>
    <x v="6"/>
    <s v="Enigmatic Bureau Understanding"/>
    <m/>
  </r>
  <r>
    <x v="0"/>
    <x v="374"/>
    <s v="5m, 1wp "/>
    <s v="Simple"/>
    <s v="Mute, Psyche"/>
    <s v="Instant"/>
    <s v="Sell anything to anyone."/>
    <n v="286"/>
    <x v="9"/>
    <x v="3"/>
    <x v="2"/>
    <x v="6"/>
    <s v="Irresistible Salesman Spirit"/>
    <m/>
  </r>
  <r>
    <x v="0"/>
    <x v="375"/>
    <s v="5m "/>
    <s v="Supplemental"/>
    <s v="None"/>
    <s v="Instant"/>
    <s v="Compel a person to act in his official capacity."/>
    <n v="288"/>
    <x v="9"/>
    <x v="3"/>
    <x v="3"/>
    <x v="6"/>
    <s v="Eclectic Verbiage of Law"/>
    <m/>
  </r>
  <r>
    <x v="0"/>
    <x v="376"/>
    <s v="5m"/>
    <s v="Simple"/>
    <s v="Mute"/>
    <s v="Instant"/>
    <m/>
    <s v="MotSE 10"/>
    <x v="9"/>
    <x v="3"/>
    <x v="3"/>
    <x v="6"/>
    <s v="Pattern-Exploiting Commerce Spirit"/>
    <m/>
  </r>
  <r>
    <x v="0"/>
    <x v="377"/>
    <s v="8m"/>
    <s v="Simple"/>
    <s v="None"/>
    <s v="Instant"/>
    <m/>
    <s v="MotSE 11"/>
    <x v="9"/>
    <x v="3"/>
    <x v="3"/>
    <x v="6"/>
    <s v="Infinitely-Efficient Register"/>
    <m/>
  </r>
  <r>
    <x v="0"/>
    <x v="378"/>
    <s v="10m, 1wp"/>
    <s v="Simple"/>
    <s v="None"/>
    <s v="Investigation"/>
    <s v="Scenelong - add Bureaucracy to Socialize and Investigate in a bureau; all members of the bureau trust you."/>
    <n v="285"/>
    <x v="9"/>
    <x v="3"/>
    <x v="0"/>
    <x v="6"/>
    <s v="Speed the Wheels"/>
    <m/>
  </r>
  <r>
    <x v="0"/>
    <x v="379"/>
    <s v="10m, 1wp "/>
    <s v="Simple"/>
    <s v="None"/>
    <s v="One week"/>
    <s v="Enhance an organization's die pools; make it a bulwark against the Wyld."/>
    <n v="289"/>
    <x v="9"/>
    <x v="3"/>
    <x v="4"/>
    <x v="6"/>
    <s v="Taboo-Inflicting Diatribe"/>
    <m/>
  </r>
  <r>
    <x v="0"/>
    <x v="380"/>
    <s v="-"/>
    <s v="Permanent"/>
    <s v="None"/>
    <s v="Permanent"/>
    <s v="Sense when someone tries to turn a member of an organization against it."/>
    <n v="285"/>
    <x v="9"/>
    <x v="2"/>
    <x v="0"/>
    <x v="6"/>
    <s v="Measuring Glance"/>
    <m/>
  </r>
  <r>
    <x v="0"/>
    <x v="381"/>
    <s v="5m + 1m/1xp "/>
    <s v="Simple"/>
    <s v="Mute, Stackable"/>
    <s v="Indefinite"/>
    <s v="Grant Charms you don't know to a character (maybe you!)."/>
    <n v="338"/>
    <x v="10"/>
    <x v="3"/>
    <x v="3"/>
    <x v="5"/>
    <s v="Essence Font Technique, Selfsame Master Instructor"/>
    <m/>
  </r>
  <r>
    <x v="0"/>
    <x v="382"/>
    <s v="3m "/>
    <s v="Simple"/>
    <s v="None"/>
    <s v="Instant"/>
    <s v="Transfer motes to an ally."/>
    <n v="331"/>
    <x v="10"/>
    <x v="4"/>
    <x v="0"/>
    <x v="5"/>
    <m/>
    <m/>
  </r>
  <r>
    <x v="0"/>
    <x v="383"/>
    <s v="5m, 1wp "/>
    <s v="Simple"/>
    <s v="None"/>
    <s v="Instant"/>
    <s v="Transfer Willpower to an ally."/>
    <n v="331"/>
    <x v="10"/>
    <x v="0"/>
    <x v="0"/>
    <x v="5"/>
    <s v="Essence-Lending Method"/>
    <m/>
  </r>
  <r>
    <x v="0"/>
    <x v="384"/>
    <s v="1xp+ "/>
    <s v="Simple"/>
    <s v="None"/>
    <s v="Instant"/>
    <s v="Spend your XP to train someone else. Roll XP as dice at end of story; recover successes."/>
    <n v="331"/>
    <x v="10"/>
    <x v="3"/>
    <x v="0"/>
    <x v="5"/>
    <s v="First Knowledge's Grace"/>
    <m/>
  </r>
  <r>
    <x v="0"/>
    <x v="385"/>
    <s v="3m/health level, 1wp "/>
    <s v="Simple"/>
    <s v="None"/>
    <s v="Instant"/>
    <s v="Accept wounds from an ally."/>
    <n v="332"/>
    <x v="10"/>
    <x v="2"/>
    <x v="1"/>
    <x v="5"/>
    <s v="Will-Bolstering Method"/>
    <m/>
  </r>
  <r>
    <x v="0"/>
    <x v="386"/>
    <s v="1xp "/>
    <s v="Reflexive"/>
    <s v="None"/>
    <s v="Instant"/>
    <s v="Reroll nonsuccesses when using FMP."/>
    <n v="331"/>
    <x v="10"/>
    <x v="3"/>
    <x v="1"/>
    <x v="5"/>
    <s v="Flowing Mind Prana"/>
    <m/>
  </r>
  <r>
    <x v="0"/>
    <x v="387"/>
    <s v="3m "/>
    <s v="Supplemental"/>
    <s v="None"/>
    <s v="Instant"/>
    <s v="Reroll 6s when introducing/challenging facts."/>
    <n v="332"/>
    <x v="10"/>
    <x v="3"/>
    <x v="1"/>
    <x v="5"/>
    <s v="Bottomless Wellspring Approach"/>
    <m/>
  </r>
  <r>
    <x v="0"/>
    <x v="388"/>
    <s v="6m "/>
    <s v="Simple"/>
    <s v="Mute"/>
    <s v="Instant"/>
    <s v="Reveal the function of an object."/>
    <n v="332"/>
    <x v="10"/>
    <x v="3"/>
    <x v="1"/>
    <x v="5"/>
    <s v="Lore-Inducing Concentration"/>
    <m/>
  </r>
  <r>
    <x v="0"/>
    <x v="389"/>
    <s v="4m, 1wp "/>
    <s v="Simple"/>
    <s v="None"/>
    <s v="Instant"/>
    <s v="Receive a vision of how to use an artifact."/>
    <n v="333"/>
    <x v="10"/>
    <x v="3"/>
    <x v="2"/>
    <x v="5"/>
    <s v="Truth-Rendering Gaze"/>
    <m/>
  </r>
  <r>
    <x v="0"/>
    <x v="390"/>
    <s v="15m, 1wp "/>
    <s v="Simple"/>
    <s v="None"/>
    <s v="Instant"/>
    <s v="Gain Evocations for free."/>
    <n v="333"/>
    <x v="10"/>
    <x v="3"/>
    <x v="2"/>
    <x v="5"/>
    <s v="Sacred Relic Understanding"/>
    <m/>
  </r>
  <r>
    <x v="0"/>
    <x v="391"/>
    <s v="5m/hl, 1wp "/>
    <s v="Simple"/>
    <s v="Decisive-only"/>
    <s v="Instant"/>
    <s v="Push wounds onto a target."/>
    <n v="333"/>
    <x v="10"/>
    <x v="3"/>
    <x v="2"/>
    <x v="5"/>
    <s v="Wound-Accepting Technique"/>
    <m/>
  </r>
  <r>
    <x v="0"/>
    <x v="392"/>
    <s v="1wp "/>
    <s v="Simple"/>
    <s v="None"/>
    <s v="Instant"/>
    <s v="Drain motes from the target."/>
    <n v="333"/>
    <x v="10"/>
    <x v="3"/>
    <x v="2"/>
    <x v="5"/>
    <s v="Injury-Forcing Technique"/>
    <m/>
  </r>
  <r>
    <x v="0"/>
    <x v="393"/>
    <s v="6m, 1wp "/>
    <s v="Simple"/>
    <s v="Mute"/>
    <s v="Instant"/>
    <s v="Convert the target's personal motes to peripheral or vice-versa."/>
    <n v="334"/>
    <x v="10"/>
    <x v="3"/>
    <x v="2"/>
    <x v="5"/>
    <s v="Essence-Draining Touch"/>
    <m/>
  </r>
  <r>
    <x v="0"/>
    <x v="394"/>
    <s v="10m, 1wp "/>
    <s v="Reflexive"/>
    <s v="Clash, Decisive-only"/>
    <s v="Instant"/>
    <s v="Steal damage from an attack through your mystic mumblings."/>
    <n v="334"/>
    <x v="10"/>
    <x v="3"/>
    <x v="2"/>
    <x v="5"/>
    <s v="Essence-Draining Touch"/>
    <m/>
  </r>
  <r>
    <x v="0"/>
    <x v="395"/>
    <s v="10m, 3a"/>
    <s v="Reflexive"/>
    <s v="Mute"/>
    <s v="Instant"/>
    <s v="Reset your anima to dim."/>
    <n v="334"/>
    <x v="10"/>
    <x v="3"/>
    <x v="2"/>
    <x v="5"/>
    <s v="Immanent Solar Glory"/>
    <m/>
  </r>
  <r>
    <x v="0"/>
    <x v="396"/>
    <s v="2i, 3a"/>
    <s v="Simple"/>
    <s v="Perilous"/>
    <s v="Instant"/>
    <s v="Burn out your anima, restoring motes to allies."/>
    <n v="334"/>
    <x v="10"/>
    <x v="3"/>
    <x v="2"/>
    <x v="5"/>
    <s v="Flowing Essence Conversion"/>
    <m/>
  </r>
  <r>
    <x v="0"/>
    <x v="397"/>
    <s v="15m, 1wp "/>
    <s v="Simple"/>
    <s v="None"/>
    <s v="Instant"/>
    <s v="Destroy Wyld-twisting effects."/>
    <n v="334"/>
    <x v="10"/>
    <x v="3"/>
    <x v="2"/>
    <x v="5"/>
    <m/>
    <m/>
  </r>
  <r>
    <x v="0"/>
    <x v="398"/>
    <s v="15m, 1wp, 2xp "/>
    <s v="Simple"/>
    <s v="None"/>
    <s v="Instant"/>
    <s v="TEAR NEW REALITY FROM THE LAUGHING TEETH OF MADNESS."/>
    <n v="335"/>
    <x v="10"/>
    <x v="3"/>
    <x v="2"/>
    <x v="5"/>
    <s v="Chaos-Repelling Pattern, Order-Affirming Blow, Truth-Rendering Gaze"/>
    <m/>
  </r>
  <r>
    <x v="0"/>
    <x v="399"/>
    <s v="7m, 1wp, 8xp "/>
    <s v="Reflexive"/>
    <s v="None"/>
    <s v="Instant"/>
    <s v="Make artifact weapons using WST."/>
    <n v="338"/>
    <x v="10"/>
    <x v="3"/>
    <x v="2"/>
    <x v="5"/>
    <s v="Wyld-Shaping Technique"/>
    <m/>
  </r>
  <r>
    <x v="0"/>
    <x v="400"/>
    <s v="1m"/>
    <s v="Reflexive"/>
    <s v="None"/>
    <s v="Instant"/>
    <m/>
    <s v="MotSE 16"/>
    <x v="10"/>
    <x v="3"/>
    <x v="2"/>
    <x v="5"/>
    <s v="Bottomless Wellspring Approach"/>
    <m/>
  </r>
  <r>
    <x v="0"/>
    <x v="401"/>
    <s v="6m"/>
    <s v="Reflexive"/>
    <s v="Mute"/>
    <s v="Instant"/>
    <m/>
    <s v="MotSE 16"/>
    <x v="10"/>
    <x v="3"/>
    <x v="2"/>
    <x v="5"/>
    <s v="Truth-Rendering Gaze"/>
    <m/>
  </r>
  <r>
    <x v="0"/>
    <x v="402"/>
    <s v="5m, 1wp "/>
    <s v="Simple"/>
    <s v="None"/>
    <s v="Instant"/>
    <s v="Make a book you thought up using Mind-Scribing Method."/>
    <n v="338"/>
    <x v="10"/>
    <x v="5"/>
    <x v="2"/>
    <x v="5"/>
    <s v="Wyld-Shaping Technique, Mind-Scribing Method"/>
    <m/>
  </r>
  <r>
    <x v="0"/>
    <x v="403"/>
    <s v="12m, 1wp "/>
    <s v="Simple"/>
    <s v="None"/>
    <s v="Instant"/>
    <s v="Predict the future, granting bonuses to those who follow your predictions and penalties to those who don't."/>
    <n v="339"/>
    <x v="10"/>
    <x v="3"/>
    <x v="3"/>
    <x v="5"/>
    <s v="Truth-Rendering Gaze"/>
    <m/>
  </r>
  <r>
    <x v="0"/>
    <x v="404"/>
    <s v="10m "/>
    <s v="Simple"/>
    <s v="Mute"/>
    <s v="Instant"/>
    <s v="Steal Willpower and Initiative by posing a riddle."/>
    <n v="339"/>
    <x v="10"/>
    <x v="3"/>
    <x v="3"/>
    <x v="5"/>
    <s v="Chaos-Repelling Pattern, Force-Draining Whisper"/>
    <m/>
  </r>
  <r>
    <x v="0"/>
    <x v="405"/>
    <s v="-"/>
    <s v="Simple"/>
    <s v="None"/>
    <s v="Instant"/>
    <s v="Recover extra motes."/>
    <n v="339"/>
    <x v="10"/>
    <x v="3"/>
    <x v="3"/>
    <x v="5"/>
    <s v="Power-Restoring Invocation"/>
    <m/>
  </r>
  <r>
    <x v="0"/>
    <x v="406"/>
    <s v="-"/>
    <s v="Simple"/>
    <s v="None"/>
    <s v="Instant"/>
    <s v="Boost the effect of ISG to 8s, 9s, and 10s for one roll."/>
    <n v="340"/>
    <x v="10"/>
    <x v="3"/>
    <x v="3"/>
    <x v="5"/>
    <s v="Surging Essence Flow"/>
    <m/>
  </r>
  <r>
    <x v="0"/>
    <x v="407"/>
    <s v="10m, 1wp, 10xp "/>
    <s v="Reflexive"/>
    <s v="None"/>
    <s v="Instant"/>
    <s v="Build a manse using WST."/>
    <n v="340"/>
    <x v="10"/>
    <x v="3"/>
    <x v="3"/>
    <x v="5"/>
    <s v="Wyld-Called Weapon"/>
    <m/>
  </r>
  <r>
    <x v="0"/>
    <x v="408"/>
    <s v="7m, 1wp"/>
    <s v="Simple"/>
    <s v="None"/>
    <s v="Instant"/>
    <m/>
    <s v="MotSE 17"/>
    <x v="10"/>
    <x v="3"/>
    <x v="3"/>
    <x v="5"/>
    <s v="Hundred Sages Focus"/>
    <m/>
  </r>
  <r>
    <x v="0"/>
    <x v="409"/>
    <s v="30m, 1wp "/>
    <s v="Simple"/>
    <s v="None"/>
    <s v="Instant"/>
    <s v="Drop a nuke on an enemy nation from your basement. Yes, really."/>
    <n v="340"/>
    <x v="10"/>
    <x v="3"/>
    <x v="4"/>
    <x v="5"/>
    <s v="Prophet of Seventeen Cycles"/>
    <m/>
  </r>
  <r>
    <x v="0"/>
    <x v="410"/>
    <s v="7m "/>
    <s v="Reflexive"/>
    <s v="None"/>
    <s v="Instant"/>
    <s v="Gain 3wp."/>
    <n v="341"/>
    <x v="10"/>
    <x v="3"/>
    <x v="4"/>
    <x v="5"/>
    <s v="Seal of Infinite Wisdom"/>
    <m/>
  </r>
  <r>
    <x v="0"/>
    <x v="411"/>
    <s v="5m, 10i "/>
    <s v="Reflexive"/>
    <s v="Perilous"/>
    <s v="Instant"/>
    <s v="Trade motes and Initiative for Willpower."/>
    <n v="341"/>
    <x v="10"/>
    <x v="3"/>
    <x v="4"/>
    <x v="5"/>
    <s v="Incalculable Flowing Mind, Surging Inner Fire"/>
    <m/>
  </r>
  <r>
    <x v="0"/>
    <x v="412"/>
    <s v="10m, 1wp "/>
    <s v="Simple"/>
    <s v="None"/>
    <s v="One hour"/>
    <s v="Characters within short range are protected from the Wyld."/>
    <n v="330"/>
    <x v="10"/>
    <x v="1"/>
    <x v="0"/>
    <x v="5"/>
    <s v="Wyld-Dispelling Prana"/>
    <m/>
  </r>
  <r>
    <x v="0"/>
    <x v="413"/>
    <s v="-"/>
    <s v="Permanent"/>
    <s v="None"/>
    <s v="Permanent"/>
    <s v="Get ALL the Lore Specialties, and get bonuses when they apply."/>
    <n v="330"/>
    <x v="10"/>
    <x v="1"/>
    <x v="0"/>
    <x v="5"/>
    <m/>
    <m/>
  </r>
  <r>
    <x v="0"/>
    <x v="414"/>
    <s v="-"/>
    <s v="Permanent"/>
    <s v="None"/>
    <s v="Permanent"/>
    <s v="Gain bonuses when introducing/challenging facts."/>
    <n v="332"/>
    <x v="10"/>
    <x v="2"/>
    <x v="1"/>
    <x v="5"/>
    <s v="Harmonious Academic Methodology"/>
    <m/>
  </r>
  <r>
    <x v="0"/>
    <x v="415"/>
    <s v="-"/>
    <s v="Permanent"/>
    <s v="None"/>
    <s v="Permanent"/>
    <s v="Make ELM and WBM Reflexive, with bonuses."/>
    <n v="332"/>
    <x v="10"/>
    <x v="2"/>
    <x v="1"/>
    <x v="5"/>
    <s v="Will-Bolstering Method"/>
    <m/>
  </r>
  <r>
    <x v="0"/>
    <x v="416"/>
    <s v="-"/>
    <s v="Permanent"/>
    <s v="None"/>
    <s v="Permanent"/>
    <m/>
    <s v="MotSE 16"/>
    <x v="10"/>
    <x v="3"/>
    <x v="1"/>
    <x v="5"/>
    <s v="Flowing Mind Prana"/>
    <m/>
  </r>
  <r>
    <x v="0"/>
    <x v="417"/>
    <s v="-"/>
    <s v="Permanent"/>
    <s v="None"/>
    <s v="Permanent"/>
    <s v="Use FMP to train many people at once."/>
    <n v="332"/>
    <x v="10"/>
    <x v="3"/>
    <x v="2"/>
    <x v="5"/>
    <s v="Flowing Mind Prana"/>
    <m/>
  </r>
  <r>
    <x v="0"/>
    <x v="418"/>
    <s v="-"/>
    <s v="Permanent"/>
    <s v="None"/>
    <s v="Permanent"/>
    <s v="Use FMP to teach spells or Charms."/>
    <n v="333"/>
    <x v="10"/>
    <x v="3"/>
    <x v="2"/>
    <x v="5"/>
    <s v="Legendary Scholar's Curriculum"/>
    <m/>
  </r>
  <r>
    <x v="0"/>
    <x v="419"/>
    <s v="-"/>
    <s v="Permanent"/>
    <s v="None"/>
    <s v="Permanent"/>
    <s v="Add non-Charm dice to thinky problems, permanently."/>
    <n v="333"/>
    <x v="10"/>
    <x v="3"/>
    <x v="2"/>
    <x v="5"/>
    <s v="Truth-Rendering Gaze"/>
    <m/>
  </r>
  <r>
    <x v="0"/>
    <x v="420"/>
    <s v="-"/>
    <s v="Permanent"/>
    <s v="None"/>
    <s v="Permanent"/>
    <s v="Regain 1m when you roll a 10 on a Lore roll."/>
    <n v="334"/>
    <x v="10"/>
    <x v="3"/>
    <x v="2"/>
    <x v="5"/>
    <s v="Essence Font Technique"/>
    <m/>
  </r>
  <r>
    <x v="0"/>
    <x v="421"/>
    <s v="-"/>
    <s v="Permanent"/>
    <s v="None"/>
    <s v="Permanent"/>
    <s v="Allow ELM and WBM to be used at range."/>
    <n v="334"/>
    <x v="10"/>
    <x v="3"/>
    <x v="2"/>
    <x v="5"/>
    <s v="Flowing Essence Conversion"/>
    <m/>
  </r>
  <r>
    <x v="0"/>
    <x v="422"/>
    <s v="-"/>
    <s v="Permanent"/>
    <s v="None"/>
    <s v="Permanent"/>
    <s v="When using WST, create specialist workers."/>
    <n v="337"/>
    <x v="10"/>
    <x v="3"/>
    <x v="2"/>
    <x v="5"/>
    <s v="Wyld-Shaping Technique"/>
    <m/>
  </r>
  <r>
    <x v="0"/>
    <x v="423"/>
    <s v="-"/>
    <s v="Permanent"/>
    <s v="None"/>
    <s v="Permanent"/>
    <s v="When using WST, gain bonus successes."/>
    <n v="338"/>
    <x v="10"/>
    <x v="3"/>
    <x v="2"/>
    <x v="5"/>
    <s v="Wyld-Shaping Technique"/>
    <m/>
  </r>
  <r>
    <x v="0"/>
    <x v="424"/>
    <s v="-"/>
    <s v="Permanent"/>
    <s v="None"/>
    <s v="Permanent"/>
    <s v="Skip a roll when using WST."/>
    <n v="338"/>
    <x v="10"/>
    <x v="3"/>
    <x v="2"/>
    <x v="5"/>
    <s v="Wyld-Shaping Technique"/>
    <m/>
  </r>
  <r>
    <x v="0"/>
    <x v="425"/>
    <s v="-"/>
    <s v="Permanent"/>
    <s v="None"/>
    <s v="Permanent"/>
    <m/>
    <s v="MotSE 17"/>
    <x v="10"/>
    <x v="3"/>
    <x v="2"/>
    <x v="5"/>
    <s v="Wake the Sleeper"/>
    <m/>
  </r>
  <r>
    <x v="0"/>
    <x v="426"/>
    <s v="-"/>
    <s v="Permanent"/>
    <s v="None"/>
    <s v="Permanent"/>
    <s v="Reduce cost of one use of WST."/>
    <n v="340"/>
    <x v="10"/>
    <x v="3"/>
    <x v="3"/>
    <x v="5"/>
    <s v="Wyld Cauldron Mastery"/>
    <m/>
  </r>
  <r>
    <x v="0"/>
    <x v="427"/>
    <s v="-"/>
    <s v="Permanent"/>
    <s v="None"/>
    <s v="Permanent"/>
    <s v="Gain double-8s on one use of WST."/>
    <n v="340"/>
    <x v="10"/>
    <x v="3"/>
    <x v="3"/>
    <x v="5"/>
    <s v="Sevenfold Savant Mantle"/>
    <m/>
  </r>
  <r>
    <x v="0"/>
    <x v="428"/>
    <s v="-"/>
    <s v="Permanent"/>
    <s v="None"/>
    <s v="Permanent"/>
    <s v="Regenerate motes while using WST."/>
    <n v="340"/>
    <x v="10"/>
    <x v="3"/>
    <x v="3"/>
    <x v="5"/>
    <s v="Wyld-Forging Focus"/>
    <m/>
  </r>
  <r>
    <x v="0"/>
    <x v="429"/>
    <s v="-"/>
    <s v="Permanent"/>
    <s v="None"/>
    <s v="Permanent"/>
    <s v="Can use again on another phase to get double 7s."/>
    <n v="340"/>
    <x v="10"/>
    <x v="3"/>
    <x v="4"/>
    <x v="5"/>
    <s v="Power Beyond Reason"/>
    <m/>
  </r>
  <r>
    <x v="0"/>
    <x v="430"/>
    <s v="-"/>
    <s v="Permanent"/>
    <s v="None"/>
    <s v="Permanent"/>
    <s v="Reduce cost of WST."/>
    <n v="341"/>
    <x v="10"/>
    <x v="3"/>
    <x v="4"/>
    <x v="5"/>
    <s v="Demiurgic Suspiration"/>
    <m/>
  </r>
  <r>
    <x v="0"/>
    <x v="431"/>
    <s v="4m "/>
    <s v="Reflexive"/>
    <s v="None"/>
    <s v="Scene"/>
    <s v="Teach the unteachable. Row row, fight da powa."/>
    <n v="330"/>
    <x v="10"/>
    <x v="1"/>
    <x v="0"/>
    <x v="5"/>
    <s v="Harmonious Academic Methodology"/>
    <m/>
  </r>
  <r>
    <x v="0"/>
    <x v="432"/>
    <s v="10m, 1wp "/>
    <s v="Supplemental"/>
    <s v="Mute"/>
    <s v="Scene"/>
    <s v="Hide one lesson inside another."/>
    <n v="331"/>
    <x v="10"/>
    <x v="3"/>
    <x v="1"/>
    <x v="5"/>
    <s v="Flowing Mind Prana"/>
    <m/>
  </r>
  <r>
    <x v="0"/>
    <x v="433"/>
    <s v="5m, 1wp "/>
    <s v="Reflexive"/>
    <s v="None"/>
    <s v="Varies"/>
    <s v="Protect an object or character from Wyld-twisting."/>
    <n v="330"/>
    <x v="10"/>
    <x v="0"/>
    <x v="0"/>
    <x v="5"/>
    <m/>
    <m/>
  </r>
  <r>
    <x v="0"/>
    <x v="434"/>
    <s v="10m "/>
    <s v="Simple"/>
    <s v="None"/>
    <s v="Indefinite"/>
    <s v="Grant temporary -0 health levels."/>
    <n v="343"/>
    <x v="11"/>
    <x v="2"/>
    <x v="1"/>
    <x v="4"/>
    <s v="Touch of Blissful Release"/>
    <m/>
  </r>
  <r>
    <x v="0"/>
    <x v="435"/>
    <s v="15m, 1wp"/>
    <s v="Reflexive"/>
    <s v="None"/>
    <s v="Indefinite"/>
    <m/>
    <s v="MotSE 18"/>
    <x v="11"/>
    <x v="3"/>
    <x v="4"/>
    <x v="4"/>
    <s v="Anodyne of Celestial Dreaming"/>
    <m/>
  </r>
  <r>
    <x v="0"/>
    <x v="436"/>
    <s v="3m "/>
    <s v="Simple"/>
    <s v="None"/>
    <s v="Instant"/>
    <s v="Grant target bonuses to resist disease."/>
    <n v="341"/>
    <x v="11"/>
    <x v="4"/>
    <x v="0"/>
    <x v="4"/>
    <m/>
    <m/>
  </r>
  <r>
    <x v="0"/>
    <x v="437"/>
    <s v="1m "/>
    <s v="Supplemental"/>
    <s v="None"/>
    <s v="Instant"/>
    <s v="Perfectly diagnose an illness."/>
    <n v="342"/>
    <x v="11"/>
    <x v="4"/>
    <x v="0"/>
    <x v="4"/>
    <m/>
    <m/>
  </r>
  <r>
    <x v="0"/>
    <x v="438"/>
    <s v="2m, 1wp "/>
    <s v="Reflexive"/>
    <s v="None"/>
    <s v="Instant"/>
    <s v="Cure disease immediately."/>
    <n v="341"/>
    <x v="11"/>
    <x v="1"/>
    <x v="0"/>
    <x v="4"/>
    <s v="Ailment-Rectifying Method"/>
    <m/>
  </r>
  <r>
    <x v="0"/>
    <x v="439"/>
    <s v="5m, 1wp "/>
    <s v="Simple"/>
    <s v="None"/>
    <s v="Instant"/>
    <s v="Restore health levels immediately."/>
    <n v="342"/>
    <x v="11"/>
    <x v="1"/>
    <x v="0"/>
    <x v="4"/>
    <m/>
    <m/>
  </r>
  <r>
    <x v="0"/>
    <x v="440"/>
    <s v="10m "/>
    <s v="Simple"/>
    <s v="None"/>
    <s v="Instant"/>
    <s v="Convert target's aggravated damage to lethal."/>
    <n v="342"/>
    <x v="11"/>
    <x v="1"/>
    <x v="0"/>
    <x v="4"/>
    <s v="Wound-Mending Care Technique"/>
    <m/>
  </r>
  <r>
    <x v="0"/>
    <x v="441"/>
    <s v="5m "/>
    <s v="Reflexive"/>
    <s v="None"/>
    <s v="Instant"/>
    <s v="Negate the target's wound penalties, though target cannot be active."/>
    <n v="343"/>
    <x v="11"/>
    <x v="1"/>
    <x v="1"/>
    <x v="4"/>
    <s v="Flawless Diagnosis Technique"/>
    <m/>
  </r>
  <r>
    <x v="0"/>
    <x v="442"/>
    <s v="5m, 1wp or 5i, 1wp "/>
    <s v="Reflexive"/>
    <s v="None"/>
    <s v="Instant"/>
    <s v="Perform an hour of treatment in seconds."/>
    <n v="342"/>
    <x v="11"/>
    <x v="2"/>
    <x v="1"/>
    <x v="4"/>
    <s v="Wound-Cleansing Meditation"/>
    <m/>
  </r>
  <r>
    <x v="0"/>
    <x v="443"/>
    <s v="5m "/>
    <s v="Simple"/>
    <s v="Decisive-only"/>
    <s v="Instant"/>
    <s v="Remove a magical crippling injury mid-combat."/>
    <n v="342"/>
    <x v="11"/>
    <x v="3"/>
    <x v="1"/>
    <x v="4"/>
    <s v="Instant Treatment Methodology"/>
    <m/>
  </r>
  <r>
    <x v="0"/>
    <x v="444"/>
    <s v="4m, 1wp "/>
    <s v="Reflexive"/>
    <s v="None"/>
    <s v="Instant"/>
    <s v="Cause a poison to disperse after its next interval."/>
    <n v="344"/>
    <x v="11"/>
    <x v="3"/>
    <x v="1"/>
    <x v="4"/>
    <s v="Touch of Blissful Release"/>
    <m/>
  </r>
  <r>
    <x v="0"/>
    <x v="445"/>
    <s v="10m "/>
    <s v="Simple"/>
    <s v="None"/>
    <s v="Instant"/>
    <s v="Convert aggravated damage, or cure bashing/lethal, instantly."/>
    <n v="344"/>
    <x v="11"/>
    <x v="3"/>
    <x v="2"/>
    <x v="4"/>
    <s v="Instant Treatment Methodology"/>
    <m/>
  </r>
  <r>
    <x v="0"/>
    <x v="446"/>
    <s v="10m, 1wp "/>
    <s v="Reflexive"/>
    <s v="None"/>
    <s v="Instant"/>
    <s v="As ITM, but the patient also recovers on their feet in seconds."/>
    <n v="344"/>
    <x v="11"/>
    <x v="3"/>
    <x v="2"/>
    <x v="4"/>
    <s v="Anointment of Miraculous Health"/>
    <m/>
  </r>
  <r>
    <x v="0"/>
    <x v="447"/>
    <s v="10m, 1wp "/>
    <s v="Simple"/>
    <s v="None"/>
    <s v="Instant"/>
    <s v="Restore missing limbs, regrow eyes, or treat madness."/>
    <n v="344"/>
    <x v="11"/>
    <x v="3"/>
    <x v="2"/>
    <x v="4"/>
    <s v="Anointment of Miraculous Health"/>
    <m/>
  </r>
  <r>
    <x v="0"/>
    <x v="448"/>
    <s v="-"/>
    <s v="Simple"/>
    <s v="None"/>
    <s v="Instant"/>
    <s v="Regenerate motes and willpower, and continue to do while making Medicine rolls."/>
    <n v="344"/>
    <x v="11"/>
    <x v="3"/>
    <x v="2"/>
    <x v="4"/>
    <s v="Contagion-Curing Touch, Wholeness-Restoring Meditation"/>
    <m/>
  </r>
  <r>
    <x v="0"/>
    <x v="449"/>
    <s v="1lhl/3m "/>
    <s v="Reflexive"/>
    <s v="None"/>
    <s v="Instant"/>
    <s v="Spend health levels for motes for Medicine Charms."/>
    <n v="345"/>
    <x v="11"/>
    <x v="3"/>
    <x v="2"/>
    <x v="4"/>
    <s v="Feit of Imparted Nature"/>
    <m/>
  </r>
  <r>
    <x v="0"/>
    <x v="450"/>
    <s v="5m, 1wp "/>
    <s v="Reflexive"/>
    <s v="Mute"/>
    <s v="Instant"/>
    <s v="Reroll non-successes in Medicine."/>
    <n v="345"/>
    <x v="11"/>
    <x v="3"/>
    <x v="3"/>
    <x v="4"/>
    <s v="Life-Sculpting Hands Technique"/>
    <m/>
  </r>
  <r>
    <x v="0"/>
    <x v="451"/>
    <s v="-"/>
    <s v="Permanent"/>
    <s v="None"/>
    <s v="Permanent"/>
    <s v="Gain bonuses to treat illness, permanently."/>
    <n v="342"/>
    <x v="11"/>
    <x v="2"/>
    <x v="1"/>
    <x v="4"/>
    <s v="Plague-Banishing Incitation"/>
    <m/>
  </r>
  <r>
    <x v="0"/>
    <x v="452"/>
    <s v="-"/>
    <s v="Permanent"/>
    <s v="None"/>
    <s v="Permanent"/>
    <s v="Medicine Excellency is permanently 1m/2 dice."/>
    <n v="345"/>
    <x v="11"/>
    <x v="3"/>
    <x v="3"/>
    <x v="4"/>
    <s v="Any Medicine Charm"/>
    <b v="0"/>
  </r>
  <r>
    <x v="0"/>
    <x v="453"/>
    <s v="-"/>
    <s v="Permanent"/>
    <s v="None"/>
    <s v="Permanent"/>
    <s v="Use a Medicine Charm without paying its cost."/>
    <n v="345"/>
    <x v="11"/>
    <x v="3"/>
    <x v="3"/>
    <x v="4"/>
    <s v="Master Chirurgeon Meditation"/>
    <m/>
  </r>
  <r>
    <x v="0"/>
    <x v="454"/>
    <s v="-"/>
    <s v="Permanent"/>
    <s v="None"/>
    <s v="Permanent"/>
    <s v="1/scene free full Excellency."/>
    <n v="345"/>
    <x v="11"/>
    <x v="3"/>
    <x v="3"/>
    <x v="4"/>
    <s v="Benison of Celestial Healing"/>
    <m/>
  </r>
  <r>
    <x v="0"/>
    <x v="455"/>
    <s v="-"/>
    <s v="Permanent"/>
    <s v="None"/>
    <s v="Permanent"/>
    <s v="1/day, double Medicine successes."/>
    <n v="345"/>
    <x v="11"/>
    <x v="3"/>
    <x v="4"/>
    <x v="4"/>
    <s v="Healer's Unerring Hands"/>
    <m/>
  </r>
  <r>
    <x v="0"/>
    <x v="456"/>
    <s v="-"/>
    <s v="Permanent"/>
    <s v="None"/>
    <s v="Permanent"/>
    <s v="1/story, double-7s on a Medicine roll."/>
    <n v="346"/>
    <x v="11"/>
    <x v="3"/>
    <x v="4"/>
    <x v="4"/>
    <s v="Healer's Unerring Hands"/>
    <m/>
  </r>
  <r>
    <x v="0"/>
    <x v="457"/>
    <s v="7m, 1wp "/>
    <s v="Reflexive"/>
    <s v="None"/>
    <s v="Scene"/>
    <s v="Remove target's wound penalties; if target is active, doctor takes -1 penalties."/>
    <n v="345"/>
    <x v="11"/>
    <x v="3"/>
    <x v="2"/>
    <x v="4"/>
    <s v="Touch of Blissful Release"/>
    <m/>
  </r>
  <r>
    <x v="0"/>
    <x v="458"/>
    <s v="1m "/>
    <s v="Simple"/>
    <s v="None"/>
    <s v="Indefinite"/>
    <s v="Store a weapon in Elsewhere."/>
    <n v="347"/>
    <x v="12"/>
    <x v="1"/>
    <x v="0"/>
    <x v="0"/>
    <s v="Call the Blade"/>
    <m/>
  </r>
  <r>
    <x v="0"/>
    <x v="459"/>
    <s v="6m(+1m)"/>
    <s v="Simple"/>
    <s v="Uniform"/>
    <s v="Indefinite"/>
    <m/>
    <s v="MotSE 21"/>
    <x v="12"/>
    <x v="3"/>
    <x v="2"/>
    <x v="0"/>
    <s v="Rising Sun Slash"/>
    <m/>
  </r>
  <r>
    <x v="0"/>
    <x v="460"/>
    <s v="2m "/>
    <s v="Reflexive"/>
    <s v="None"/>
    <s v="Instant"/>
    <s v="Ignore Defense penalties; gain 1i for parrying."/>
    <n v="346"/>
    <x v="12"/>
    <x v="4"/>
    <x v="0"/>
    <x v="0"/>
    <m/>
    <m/>
  </r>
  <r>
    <x v="0"/>
    <x v="461"/>
    <s v="1m "/>
    <s v="Reflexive"/>
    <s v="None"/>
    <s v="Instant"/>
    <s v="Call your weapon to hand with a successful roll."/>
    <n v="347"/>
    <x v="12"/>
    <x v="4"/>
    <x v="0"/>
    <x v="0"/>
    <m/>
    <m/>
  </r>
  <r>
    <x v="0"/>
    <x v="462"/>
    <s v="1m"/>
    <s v="Reflexive"/>
    <s v="Dual"/>
    <s v="Instant"/>
    <m/>
    <s v="MotSE 18"/>
    <x v="12"/>
    <x v="4"/>
    <x v="0"/>
    <x v="0"/>
    <m/>
    <m/>
  </r>
  <r>
    <x v="0"/>
    <x v="463"/>
    <s v="3m "/>
    <s v="Supplemental"/>
    <s v="Uniform"/>
    <s v="Instant"/>
    <s v="Gain a success and recurring 1s."/>
    <n v="346"/>
    <x v="12"/>
    <x v="0"/>
    <x v="0"/>
    <x v="0"/>
    <m/>
    <m/>
  </r>
  <r>
    <x v="0"/>
    <x v="464"/>
    <s v="3m "/>
    <s v="Reflexive"/>
    <s v="None"/>
    <s v="Instant"/>
    <s v="After reducing an enemy from Initiative above yours to Init below yours, make a Reflexive attack."/>
    <n v="346"/>
    <x v="12"/>
    <x v="0"/>
    <x v="0"/>
    <x v="0"/>
    <s v="Excellent Strike"/>
    <m/>
  </r>
  <r>
    <x v="0"/>
    <x v="465"/>
    <s v="1m/die or 1m/success "/>
    <s v="Supplemental"/>
    <s v="Dual"/>
    <s v="Instant"/>
    <s v="Add post-soak damage or transfer extra attack successes to a Decisive damage roll."/>
    <n v="346"/>
    <x v="12"/>
    <x v="1"/>
    <x v="0"/>
    <x v="0"/>
    <s v="Excellent Strike"/>
    <m/>
  </r>
  <r>
    <x v="0"/>
    <x v="466"/>
    <s v="1m, 1wp, 3a "/>
    <s v="Reflexive"/>
    <s v="None"/>
    <s v="Instant"/>
    <s v="Spend your anima to make an extra attack."/>
    <n v="346"/>
    <x v="12"/>
    <x v="1"/>
    <x v="0"/>
    <x v="0"/>
    <s v="One Weapon Two Blows"/>
    <m/>
  </r>
  <r>
    <x v="0"/>
    <x v="467"/>
    <s v="3m"/>
    <s v="Reflexive"/>
    <s v="Uniform"/>
    <s v="Instant"/>
    <m/>
    <s v="MotSE 18"/>
    <x v="12"/>
    <x v="1"/>
    <x v="0"/>
    <x v="0"/>
    <s v="Dipping Swallow Defense"/>
    <m/>
  </r>
  <r>
    <x v="0"/>
    <x v="468"/>
    <s v="3m "/>
    <s v="Reflexive"/>
    <s v="Counterattack, Decisive-only"/>
    <s v="Instant"/>
    <s v="Counterattack before damage is rolled against you."/>
    <n v="347"/>
    <x v="12"/>
    <x v="2"/>
    <x v="0"/>
    <x v="0"/>
    <s v="Dipping Swallow Defense"/>
    <m/>
  </r>
  <r>
    <x v="0"/>
    <x v="469"/>
    <s v="1m, 1i"/>
    <s v="Reflexive"/>
    <s v="Uniform"/>
    <s v="Instant"/>
    <m/>
    <s v="MotSE 19"/>
    <x v="12"/>
    <x v="2"/>
    <x v="0"/>
    <x v="0"/>
    <s v="Fire and Stones Strike"/>
    <m/>
  </r>
  <r>
    <x v="0"/>
    <x v="470"/>
    <s v="3m "/>
    <s v="Reflexive"/>
    <s v="None"/>
    <s v="Instant"/>
    <s v="When Defending Other, grant extra Initiative to your charge with a Distract Gambit."/>
    <n v="347"/>
    <x v="12"/>
    <x v="3"/>
    <x v="0"/>
    <x v="0"/>
    <s v="War Lion Stance"/>
    <m/>
  </r>
  <r>
    <x v="0"/>
    <x v="471"/>
    <s v="1m/success "/>
    <s v="Reflexive"/>
    <s v="None"/>
    <s v="Instant"/>
    <s v="Attacker loses 1 success for each 1 or 2 rolled."/>
    <n v="349"/>
    <x v="12"/>
    <x v="1"/>
    <x v="1"/>
    <x v="0"/>
    <s v="Dipping Swallow Defense"/>
    <m/>
  </r>
  <r>
    <x v="0"/>
    <x v="472"/>
    <s v="1m "/>
    <s v="Reflexive"/>
    <s v="Uniform"/>
    <s v="Instant"/>
    <s v="Add bonus successes if you roll a straight."/>
    <n v="347"/>
    <x v="12"/>
    <x v="2"/>
    <x v="1"/>
    <x v="0"/>
    <s v="Fire and Stones Strike"/>
    <m/>
  </r>
  <r>
    <x v="0"/>
    <x v="473"/>
    <s v="7m "/>
    <s v="Simple"/>
    <s v="Mute, Uniform"/>
    <s v="Instant"/>
    <s v="Make a Melee attack at Medium range."/>
    <n v="350"/>
    <x v="12"/>
    <x v="2"/>
    <x v="1"/>
    <x v="0"/>
    <s v="Call the Blade, Excellent Strike"/>
    <m/>
  </r>
  <r>
    <x v="0"/>
    <x v="474"/>
    <s v="5m, 2i "/>
    <s v="Simple"/>
    <s v="Decisive-only"/>
    <s v="Instant"/>
    <s v="Make a Decisive attack at Short range, ignoring hardness and cover."/>
    <n v="350"/>
    <x v="12"/>
    <x v="2"/>
    <x v="1"/>
    <x v="0"/>
    <s v="Call the Blade, Excellent Strike"/>
    <m/>
  </r>
  <r>
    <x v="0"/>
    <x v="475"/>
    <s v="2m "/>
    <s v="Reflexive"/>
    <s v="Uniform"/>
    <s v="Instant"/>
    <s v="Roll Decisive damage dice against Creatures of Darkness on a hit, even if that hit was Withering(!)."/>
    <n v="350"/>
    <x v="12"/>
    <x v="2"/>
    <x v="1"/>
    <x v="0"/>
    <s v="Sandstorm-Wind Attack"/>
    <m/>
  </r>
  <r>
    <x v="0"/>
    <x v="476"/>
    <s v="2m, 1i"/>
    <s v="Reflexive"/>
    <s v="Uniform"/>
    <s v="Instant"/>
    <m/>
    <s v="MotSE 19"/>
    <x v="12"/>
    <x v="2"/>
    <x v="1"/>
    <x v="0"/>
    <s v="Fire and Stones Strike"/>
    <m/>
  </r>
  <r>
    <x v="0"/>
    <x v="477"/>
    <s v="5m, 1wp "/>
    <s v="Simple"/>
    <s v="Decisive-only"/>
    <s v="Instant"/>
    <s v="Make a big magical flurry. Can chain off of PBT."/>
    <n v="347"/>
    <x v="12"/>
    <x v="3"/>
    <x v="1"/>
    <x v="0"/>
    <s v="Peony Blossom Technique"/>
    <m/>
  </r>
  <r>
    <x v="0"/>
    <x v="478"/>
    <s v="4m, 1i/sux or 4m or 4m, 1wp "/>
    <s v="Reflexive"/>
    <s v="Perilous, Decisive-only"/>
    <s v="Instant"/>
    <s v="Parry the unparryable."/>
    <n v="349"/>
    <x v="12"/>
    <x v="3"/>
    <x v="1"/>
    <x v="0"/>
    <s v="Bulwark Stance"/>
    <m/>
  </r>
  <r>
    <x v="0"/>
    <x v="479"/>
    <s v="3m, 2i "/>
    <s v="Supplemental"/>
    <s v="Dual, Perilous"/>
    <s v="Instant"/>
    <s v="Do extra damage to a Crashed opponent."/>
    <n v="350"/>
    <x v="12"/>
    <x v="3"/>
    <x v="2"/>
    <x v="0"/>
    <s v="Rising Sun Slash"/>
    <m/>
  </r>
  <r>
    <x v="0"/>
    <x v="480"/>
    <s v="1wp "/>
    <s v="Reflexive"/>
    <s v="None"/>
    <s v="Instant"/>
    <s v="Free full Excellency."/>
    <n v="351"/>
    <x v="12"/>
    <x v="3"/>
    <x v="2"/>
    <x v="0"/>
    <s v="Dipping Swallow Defense, Excellent Strike"/>
    <m/>
  </r>
  <r>
    <x v="0"/>
    <x v="481"/>
    <s v="4m, 1wp "/>
    <s v="Reflexive"/>
    <s v="Counterattack, Withering-only"/>
    <s v="Instant"/>
    <s v="Make a Withering counterattack, turning any stolen damage into Decisive dice."/>
    <n v="351"/>
    <x v="12"/>
    <x v="3"/>
    <x v="2"/>
    <x v="0"/>
    <s v="One Weapon Two Blows, Solar Counterattack"/>
    <m/>
  </r>
  <r>
    <x v="0"/>
    <x v="482"/>
    <s v="1m, 1wp "/>
    <s v="Reflexive"/>
    <s v="Clash, Decisive-only"/>
    <s v="Instant"/>
    <s v="Reflexively Clash with an attack."/>
    <n v="352"/>
    <x v="12"/>
    <x v="3"/>
    <x v="2"/>
    <x v="0"/>
    <s v="Flashing Edge of Dawn"/>
    <m/>
  </r>
  <r>
    <x v="0"/>
    <x v="483"/>
    <s v="5m, 2i, 1wp "/>
    <s v="Simple"/>
    <s v="Decisive-only"/>
    <s v="Instant"/>
    <s v="Shoot a bolt of energy at an enemy; works better against creatures of darkness."/>
    <n v="353"/>
    <x v="12"/>
    <x v="3"/>
    <x v="2"/>
    <x v="0"/>
    <s v="Corona of Radiance"/>
    <m/>
  </r>
  <r>
    <x v="0"/>
    <x v="484"/>
    <s v="6m, 1wp"/>
    <s v="Reflexive"/>
    <s v="Counterattack, Decisive-only, Perilous"/>
    <s v="Instant"/>
    <m/>
    <s v="MotSE 19"/>
    <x v="12"/>
    <x v="3"/>
    <x v="2"/>
    <x v="0"/>
    <s v="Flashing Edge of Dawn, Heavenly Guardian Defense"/>
    <m/>
  </r>
  <r>
    <x v="0"/>
    <x v="485"/>
    <s v="5m"/>
    <s v="Reflexive"/>
    <s v="Decisive-only"/>
    <s v="Instant"/>
    <m/>
    <s v="MotSE 20"/>
    <x v="12"/>
    <x v="3"/>
    <x v="2"/>
    <x v="0"/>
    <s v="Fervent Blow"/>
    <m/>
  </r>
  <r>
    <x v="0"/>
    <x v="486"/>
    <s v="6m, 1wp"/>
    <s v="Reflexive"/>
    <s v="Decisive-only, clash"/>
    <s v="Instant"/>
    <m/>
    <s v="MotSE 21"/>
    <x v="12"/>
    <x v="3"/>
    <x v="2"/>
    <x v="0"/>
    <s v="Fervent Blow"/>
    <m/>
  </r>
  <r>
    <x v="0"/>
    <x v="487"/>
    <s v="3m, 1wp"/>
    <s v="Supplemental"/>
    <s v="Clash"/>
    <s v="Instant"/>
    <m/>
    <s v="MotSE 21"/>
    <x v="12"/>
    <x v="3"/>
    <x v="2"/>
    <x v="0"/>
    <s v="Fervent Blow, Hail-Shattering Practice"/>
    <m/>
  </r>
  <r>
    <x v="0"/>
    <x v="488"/>
    <s v="7m, 1wp "/>
    <s v="Simple"/>
    <s v="Decisive-only, Perilous"/>
    <s v="Instant"/>
    <s v="Decisively strike all opponents at close range."/>
    <n v="353"/>
    <x v="12"/>
    <x v="3"/>
    <x v="3"/>
    <x v="0"/>
    <s v="Invincible Fury of the Dawn"/>
    <m/>
  </r>
  <r>
    <x v="0"/>
    <x v="489"/>
    <s v="6m, 1a, 2i "/>
    <s v="Reflexive"/>
    <s v="Withering-only, Perilous"/>
    <s v="Instant"/>
    <s v="If you kill anyone with HSF, make a withering strike against all opponents at close range. If you Crash anyone, you can pop HSF again."/>
    <n v="353"/>
    <x v="12"/>
    <x v="3"/>
    <x v="4"/>
    <x v="0"/>
    <s v="Heaven Sword Flash"/>
    <m/>
  </r>
  <r>
    <x v="0"/>
    <x v="490"/>
    <s v="1m, 1wp "/>
    <s v="Reflexive"/>
    <s v="None"/>
    <s v="One Turn"/>
    <s v="Attacks may not be applied to the character you're defending."/>
    <n v="349"/>
    <x v="12"/>
    <x v="3"/>
    <x v="1"/>
    <x v="0"/>
    <s v="War Lion Stance"/>
    <m/>
  </r>
  <r>
    <x v="0"/>
    <x v="491"/>
    <s v="-"/>
    <s v="Permanent"/>
    <s v="None"/>
    <s v="Permanent"/>
    <s v="Gain 1i when parrying as part of a Defend Other."/>
    <n v="349"/>
    <x v="12"/>
    <x v="2"/>
    <x v="1"/>
    <x v="0"/>
    <s v="War Lion Stance"/>
    <m/>
  </r>
  <r>
    <x v="0"/>
    <x v="492"/>
    <s v="-(3m) "/>
    <s v="Permanent"/>
    <s v="None"/>
    <s v="Permanent"/>
    <s v="Treat your Initiative as being three higher for the purposes of OWTB."/>
    <n v="347"/>
    <x v="12"/>
    <x v="3"/>
    <x v="1"/>
    <x v="0"/>
    <s v="One Weapon Two Blows"/>
    <m/>
  </r>
  <r>
    <x v="0"/>
    <x v="493"/>
    <s v="-"/>
    <s v="Permanent"/>
    <s v="None"/>
    <s v="Permanent"/>
    <s v="Gain 1m for every 10 rolled when using RSS."/>
    <n v="350"/>
    <x v="12"/>
    <x v="3"/>
    <x v="2"/>
    <x v="0"/>
    <s v="Rising Sun Slash"/>
    <m/>
  </r>
  <r>
    <x v="0"/>
    <x v="494"/>
    <s v="-"/>
    <s v="Permanent"/>
    <s v="None"/>
    <s v="Permanent"/>
    <s v="Gain extra attacks with IWA."/>
    <n v="351"/>
    <x v="12"/>
    <x v="3"/>
    <x v="2"/>
    <x v="0"/>
    <s v="Iron Whirlwind Attack"/>
    <m/>
  </r>
  <r>
    <x v="0"/>
    <x v="495"/>
    <s v="-(7m, 1wp)"/>
    <s v="Permanent"/>
    <s v="None"/>
    <s v="Permanent"/>
    <s v="Combine FEoD and FB."/>
    <n v="352"/>
    <x v="12"/>
    <x v="3"/>
    <x v="2"/>
    <x v="0"/>
    <s v="Fervent Blow"/>
    <m/>
  </r>
  <r>
    <x v="0"/>
    <x v="496"/>
    <s v="-"/>
    <s v="Permanent"/>
    <s v="None"/>
    <s v="Permanent"/>
    <s v="Gain extra damage against creatures of darkness; treat people you hate as creatures of darkness."/>
    <n v="352"/>
    <x v="12"/>
    <x v="3"/>
    <x v="2"/>
    <x v="0"/>
    <s v="Corona of Radiance"/>
    <m/>
  </r>
  <r>
    <x v="0"/>
    <x v="497"/>
    <s v="- (4m, 1wp) "/>
    <s v="Permanent"/>
    <s v="Decisive-only"/>
    <s v="Permanent"/>
    <s v="When you use HGD, accumulate extra Initiative for later uses of HGD."/>
    <n v="353"/>
    <x v="12"/>
    <x v="3"/>
    <x v="4"/>
    <x v="0"/>
    <s v="Heavenly Guardian Defense"/>
    <m/>
  </r>
  <r>
    <x v="0"/>
    <x v="498"/>
    <s v="2m "/>
    <s v="Reflexive"/>
    <s v="None"/>
    <s v="Scene"/>
    <s v="Defend another reflexively."/>
    <n v="346"/>
    <x v="12"/>
    <x v="2"/>
    <x v="0"/>
    <x v="0"/>
    <s v="Dipping Swallow Defense"/>
    <m/>
  </r>
  <r>
    <x v="0"/>
    <x v="499"/>
    <s v="5m, 1wp "/>
    <s v="Simple"/>
    <s v="None"/>
    <s v="Scene"/>
    <s v="Summon a magical glowing sword."/>
    <n v="350"/>
    <x v="12"/>
    <x v="1"/>
    <x v="1"/>
    <x v="0"/>
    <s v="Summoning the Loyal Steel"/>
    <m/>
  </r>
  <r>
    <x v="0"/>
    <x v="500"/>
    <s v="5m, 1wp "/>
    <s v="Simple"/>
    <s v="None"/>
    <s v="Scene"/>
    <s v="Ignore “certain” penalties to Defense."/>
    <n v="348"/>
    <x v="12"/>
    <x v="3"/>
    <x v="1"/>
    <x v="0"/>
    <s v="Bulwark Stance"/>
    <m/>
  </r>
  <r>
    <x v="0"/>
    <x v="501"/>
    <s v="10m, 1wp "/>
    <s v="Simple"/>
    <s v="None"/>
    <s v="Scene"/>
    <s v="Extra damage on all attacks for the rest of the scene."/>
    <n v="352"/>
    <x v="12"/>
    <x v="3"/>
    <x v="2"/>
    <x v="0"/>
    <s v="Glorious Solar Saber"/>
    <m/>
  </r>
  <r>
    <x v="0"/>
    <x v="502"/>
    <s v="5m, 1wp "/>
    <s v="Simple"/>
    <s v="None"/>
    <s v="Scene"/>
    <s v="Raise defense against creatures of darkness; burn them if they touch you."/>
    <n v="352"/>
    <x v="12"/>
    <x v="3"/>
    <x v="2"/>
    <x v="0"/>
    <s v="Edge of Morning Sunlight"/>
    <m/>
  </r>
  <r>
    <x v="0"/>
    <x v="503"/>
    <s v="6m, 1wp (+1i/rnd)"/>
    <s v="Reflexive"/>
    <s v="Perilous"/>
    <s v="Scene"/>
    <m/>
    <s v="MotSE 19"/>
    <x v="12"/>
    <x v="3"/>
    <x v="2"/>
    <x v="0"/>
    <s v="Fivefold Bulwark Stance, Ready in Eight Directions Stance"/>
    <m/>
  </r>
  <r>
    <x v="0"/>
    <x v="504"/>
    <s v="5m "/>
    <s v="Reflexive"/>
    <s v="None"/>
    <s v="Until next turn"/>
    <s v="Ignore Defense penalties for one turn; opponent does reduced damage."/>
    <n v="346"/>
    <x v="12"/>
    <x v="1"/>
    <x v="0"/>
    <x v="0"/>
    <s v="Dipping Swallow Defense"/>
    <m/>
  </r>
  <r>
    <x v="0"/>
    <x v="505"/>
    <s v="5m "/>
    <s v="Simple"/>
    <s v="Counterattack, Decisive-only"/>
    <s v="Until next turn"/>
    <s v="Counterattack every attack for the next round."/>
    <n v="349"/>
    <x v="12"/>
    <x v="3"/>
    <x v="1"/>
    <x v="0"/>
    <s v="Solar Counterattack"/>
    <m/>
  </r>
  <r>
    <x v="0"/>
    <x v="506"/>
    <s v="-"/>
    <s v="Permanent"/>
    <s v="None"/>
    <s v="Permanent"/>
    <s v="Sense deals being made around you via Bureaucracy or Larceny."/>
    <n v="286"/>
    <x v="9"/>
    <x v="3"/>
    <x v="1"/>
    <x v="6"/>
    <s v="Illimitable Master Fence"/>
    <m/>
  </r>
  <r>
    <x v="0"/>
    <x v="507"/>
    <s v="-"/>
    <s v="Permanent"/>
    <s v="None"/>
    <s v="Permanent"/>
    <s v="Recover willpower for doing Bureaucracy."/>
    <n v="286"/>
    <x v="9"/>
    <x v="3"/>
    <x v="2"/>
    <x v="6"/>
    <s v="Irresistible Salesman Spirit"/>
    <m/>
  </r>
  <r>
    <x v="0"/>
    <x v="508"/>
    <s v="-(Varies) "/>
    <s v="Permanent"/>
    <s v="None"/>
    <s v="Permanent"/>
    <s v="Sense magic targeting your organization; stop it, if necessary."/>
    <n v="287"/>
    <x v="9"/>
    <x v="3"/>
    <x v="2"/>
    <x v="6"/>
    <s v="Bureau-Reforming Kata"/>
    <m/>
  </r>
  <r>
    <x v="0"/>
    <x v="509"/>
    <s v="-"/>
    <s v="Permanent"/>
    <s v="None"/>
    <s v="Permanent"/>
    <s v="Profile the person using magic on your organization."/>
    <n v="287"/>
    <x v="9"/>
    <x v="3"/>
    <x v="2"/>
    <x v="6"/>
    <s v="Woe-Capturing Web"/>
    <m/>
  </r>
  <r>
    <x v="0"/>
    <x v="510"/>
    <s v="-"/>
    <s v="Permanent"/>
    <s v="None"/>
    <s v="Permanent"/>
    <s v="Free bureaucracy Excellency, once per season."/>
    <n v="288"/>
    <x v="9"/>
    <x v="3"/>
    <x v="2"/>
    <x v="6"/>
    <s v="Semantic Argument Technique"/>
    <m/>
  </r>
  <r>
    <x v="0"/>
    <x v="511"/>
    <s v="-"/>
    <s v="Permanent"/>
    <s v="None"/>
    <s v="Permanent"/>
    <s v="Finish a project, without actually undertaking it."/>
    <n v="288"/>
    <x v="9"/>
    <x v="3"/>
    <x v="2"/>
    <x v="6"/>
    <s v="Omen-Spawning Beast"/>
    <m/>
  </r>
  <r>
    <x v="0"/>
    <x v="512"/>
    <s v="5m"/>
    <s v="Reflexive"/>
    <s v="None"/>
    <s v="Scene"/>
    <s v="Scenelong - add Bureaucracy to a Read Intentions roll, sometimes."/>
    <n v="284"/>
    <x v="9"/>
    <x v="4"/>
    <x v="0"/>
    <x v="6"/>
    <m/>
    <m/>
  </r>
  <r>
    <x v="0"/>
    <x v="513"/>
    <s v="4m"/>
    <s v="Reflexive"/>
    <s v="None"/>
    <s v="Scene"/>
    <s v="Scenelong – add half Bureaucracy to social influence or bureaucratic ends."/>
    <n v="285"/>
    <x v="9"/>
    <x v="1"/>
    <x v="0"/>
    <x v="6"/>
    <s v="Deft Official's Way, Frugal Merchant Method"/>
    <m/>
  </r>
  <r>
    <x v="0"/>
    <x v="514"/>
    <s v="5m"/>
    <s v="Reflexive"/>
    <s v="None"/>
    <s v="Scene"/>
    <s v="People can feel how great a merchant you are."/>
    <n v="284"/>
    <x v="9"/>
    <x v="2"/>
    <x v="0"/>
    <x v="6"/>
    <s v="Consumer-Evaluating Glance"/>
    <m/>
  </r>
  <r>
    <x v="0"/>
    <x v="515"/>
    <s v="8m"/>
    <s v="Simple"/>
    <s v="None"/>
    <s v="Task"/>
    <s v="Accelerate granting bureaucratic requests."/>
    <n v="285"/>
    <x v="9"/>
    <x v="3"/>
    <x v="0"/>
    <x v="6"/>
    <s v="Deft Official's Way"/>
    <m/>
  </r>
  <r>
    <x v="0"/>
    <x v="516"/>
    <s v="8m, 1wp "/>
    <s v="Supplemental"/>
    <s v="Psyche, Written-only"/>
    <s v="Indefinite"/>
    <s v="Target forgets all known languages."/>
    <n v="326"/>
    <x v="13"/>
    <x v="3"/>
    <x v="2"/>
    <x v="6"/>
    <s v="Essence-Laden Missive"/>
    <m/>
  </r>
  <r>
    <x v="0"/>
    <x v="517"/>
    <s v="6m "/>
    <s v="Reflexive"/>
    <s v="None"/>
    <s v="Indefinite"/>
    <s v="Learn a new language."/>
    <n v="328"/>
    <x v="13"/>
    <x v="3"/>
    <x v="2"/>
    <x v="6"/>
    <s v="Single Voice Kata, Strange Tongue Understanding"/>
    <m/>
  </r>
  <r>
    <x v="0"/>
    <x v="518"/>
    <s v="1m/work "/>
    <s v="Reflexive"/>
    <s v="None"/>
    <s v="Indefinite"/>
    <s v="Maintain a perfect memory of a written work."/>
    <n v="328"/>
    <x v="13"/>
    <x v="3"/>
    <x v="2"/>
    <x v="6"/>
    <s v="Discerning Savant's Eye"/>
    <m/>
  </r>
  <r>
    <x v="0"/>
    <x v="519"/>
    <s v="5m (+1wp)"/>
    <s v="Simple"/>
    <s v="Written-only"/>
    <s v="Indefinite"/>
    <m/>
    <s v="MotSE 15"/>
    <x v="13"/>
    <x v="3"/>
    <x v="2"/>
    <x v="6"/>
    <s v="Twisted Words Technique"/>
    <m/>
  </r>
  <r>
    <x v="0"/>
    <x v="520"/>
    <s v="3m "/>
    <s v="Reflexive"/>
    <s v="Mute, Written-only"/>
    <s v="Instant"/>
    <s v="Copy a book in seconds."/>
    <n v="322"/>
    <x v="13"/>
    <x v="4"/>
    <x v="0"/>
    <x v="6"/>
    <m/>
    <m/>
  </r>
  <r>
    <x v="0"/>
    <x v="521"/>
    <s v="1m "/>
    <s v="Supplemental"/>
    <s v="Written-only"/>
    <s v="Instant"/>
    <s v="Forge handwriting; render a perfect copy."/>
    <n v="323"/>
    <x v="13"/>
    <x v="1"/>
    <x v="0"/>
    <x v="6"/>
    <s v="Whirling Brush Method"/>
    <m/>
  </r>
  <r>
    <x v="0"/>
    <x v="522"/>
    <s v="4m "/>
    <s v="Simple"/>
    <s v="Mute, Written-only"/>
    <s v="Instant"/>
    <s v="Hide a message to a specific individual in another written message."/>
    <n v="323"/>
    <x v="13"/>
    <x v="1"/>
    <x v="0"/>
    <x v="6"/>
    <m/>
    <m/>
  </r>
  <r>
    <x v="0"/>
    <x v="523"/>
    <s v="2m "/>
    <s v="Supplemental"/>
    <s v="Mute, Written-only"/>
    <s v="Instant"/>
    <s v="Double 9s on written works."/>
    <n v="323"/>
    <x v="13"/>
    <x v="1"/>
    <x v="0"/>
    <x v="6"/>
    <m/>
    <m/>
  </r>
  <r>
    <x v="0"/>
    <x v="524"/>
    <s v="1m "/>
    <s v="Reflexive"/>
    <s v="None"/>
    <s v="Instant"/>
    <s v="Interpret one statement in a foreign language, or parse “abstruse language.”"/>
    <n v="324"/>
    <x v="13"/>
    <x v="1"/>
    <x v="0"/>
    <x v="6"/>
    <m/>
    <m/>
  </r>
  <r>
    <x v="0"/>
    <x v="525"/>
    <s v="1m "/>
    <s v="Supplemental"/>
    <s v="None"/>
    <s v="Instant"/>
    <s v="Communicate via body language."/>
    <n v="324"/>
    <x v="13"/>
    <x v="2"/>
    <x v="0"/>
    <x v="6"/>
    <s v="Strange Tongue Understanding"/>
    <m/>
  </r>
  <r>
    <x v="0"/>
    <x v="526"/>
    <s v="4m, 1wp "/>
    <s v="Reflexive"/>
    <s v="None"/>
    <s v="Instant"/>
    <s v="Automatically sense the Intimacies behind a written work."/>
    <n v="324"/>
    <x v="13"/>
    <x v="2"/>
    <x v="0"/>
    <x v="6"/>
    <m/>
    <m/>
  </r>
  <r>
    <x v="0"/>
    <x v="527"/>
    <s v="2m "/>
    <s v="Reflexive"/>
    <s v="None"/>
    <s v="Instant"/>
    <s v="After using SRoI, raise Resolve by Linguistics/2."/>
    <n v="324"/>
    <x v="13"/>
    <x v="3"/>
    <x v="0"/>
    <x v="6"/>
    <s v="Sagacious Reading of Intent"/>
    <m/>
  </r>
  <r>
    <x v="0"/>
    <x v="528"/>
    <s v="3m "/>
    <s v="Simple"/>
    <s v="Written-only"/>
    <s v="Instant"/>
    <s v="Write in the style of another person."/>
    <n v="324"/>
    <x v="13"/>
    <x v="2"/>
    <x v="1"/>
    <x v="6"/>
    <s v="Flawless Brush Discipline"/>
    <m/>
  </r>
  <r>
    <x v="0"/>
    <x v="529"/>
    <s v="1m "/>
    <s v="Supplemental"/>
    <s v="Mute, Psyche, Written-only"/>
    <s v="Instant"/>
    <s v="Compel the reader to announce the contents of the message."/>
    <n v="325"/>
    <x v="13"/>
    <x v="2"/>
    <x v="1"/>
    <x v="6"/>
    <s v="Letter-Within-A-Letter Technique"/>
    <m/>
  </r>
  <r>
    <x v="0"/>
    <x v="530"/>
    <s v="4m "/>
    <s v="Simple"/>
    <s v="Mute, Written-only"/>
    <s v="Instant"/>
    <s v="Write an anonymous letter, which readers will assume was written by a specific person."/>
    <n v="325"/>
    <x v="13"/>
    <x v="3"/>
    <x v="1"/>
    <x v="6"/>
    <s v="Stolen Voice Technique"/>
    <m/>
  </r>
  <r>
    <x v="0"/>
    <x v="531"/>
    <s v="2m, 1wp "/>
    <s v="Supplemental"/>
    <s v="Mute, Psyche, Written-only"/>
    <s v="Instant"/>
    <s v="Prevent the reader from repeating the contents of the letter."/>
    <n v="325"/>
    <x v="13"/>
    <x v="3"/>
    <x v="1"/>
    <x v="6"/>
    <s v="Essence-Laden Missive"/>
    <m/>
  </r>
  <r>
    <x v="0"/>
    <x v="532"/>
    <s v="1m "/>
    <s v="Reflexive"/>
    <s v="None"/>
    <s v="Instant"/>
    <s v="The character's Guile cannot be pierced while she's reading."/>
    <n v="326"/>
    <x v="13"/>
    <x v="3"/>
    <x v="1"/>
    <x v="6"/>
    <s v="Word-Shield Invocation"/>
    <m/>
  </r>
  <r>
    <x v="0"/>
    <x v="533"/>
    <s v="3m"/>
    <s v="Supplemental"/>
    <s v="Mute, Written-only"/>
    <s v="Instant"/>
    <s v="Double 8s on written works."/>
    <n v="323"/>
    <x v="13"/>
    <x v="3"/>
    <x v="2"/>
    <x v="6"/>
    <s v="Flowing Elegant Hand"/>
    <m/>
  </r>
  <r>
    <x v="0"/>
    <x v="534"/>
    <s v="-(1m, 1wp) "/>
    <s v="Permanent"/>
    <s v="Written-only"/>
    <s v="Instant"/>
    <s v="Copy any magic embedded in a document."/>
    <n v="326"/>
    <x v="13"/>
    <x v="3"/>
    <x v="2"/>
    <x v="6"/>
    <s v="Stolen Voice Technique"/>
    <m/>
  </r>
  <r>
    <x v="0"/>
    <x v="535"/>
    <s v="1m "/>
    <s v="Simple"/>
    <s v="Written-only"/>
    <s v="Instant"/>
    <s v="Kill someone who has no sensible Intimacies."/>
    <n v="327"/>
    <x v="13"/>
    <x v="3"/>
    <x v="2"/>
    <x v="6"/>
    <s v="Mind-Swallowing Missive, Voice-Caging Calligraphy"/>
    <m/>
  </r>
  <r>
    <x v="0"/>
    <x v="536"/>
    <s v="1m, 1wp "/>
    <s v="Simple"/>
    <s v="Psyche"/>
    <s v="Instant"/>
    <s v="Convince someone of the truth of an assertion – but then have them do the opposite of that."/>
    <n v="327"/>
    <x v="13"/>
    <x v="3"/>
    <x v="2"/>
    <x v="6"/>
    <s v="Flowing Elegant Hand, Letter-Within-A-Letter Technique, Subtle Speech Method"/>
    <m/>
  </r>
  <r>
    <x v="0"/>
    <x v="537"/>
    <s v="5m, 1wp "/>
    <s v="Simple"/>
    <s v="Mute"/>
    <s v="Instant"/>
    <s v="Write a book in your miiiiiiiiiiind."/>
    <n v="329"/>
    <x v="13"/>
    <x v="3"/>
    <x v="2"/>
    <x v="6"/>
    <s v="Perfect Recollection Discipline"/>
    <m/>
  </r>
  <r>
    <x v="0"/>
    <x v="538"/>
    <s v="8m, 1wp "/>
    <s v="Supplemental"/>
    <s v="Mute"/>
    <s v="Instant"/>
    <s v="Reduce time required to compose a work, though not the time to write it."/>
    <n v="329"/>
    <x v="13"/>
    <x v="3"/>
    <x v="2"/>
    <x v="6"/>
    <s v="Mind-Scribing Method"/>
    <m/>
  </r>
  <r>
    <x v="0"/>
    <x v="539"/>
    <s v="8m, 1wp"/>
    <s v="Simple"/>
    <s v="None"/>
    <s v="Instant"/>
    <m/>
    <s v="MotSE 15"/>
    <x v="13"/>
    <x v="3"/>
    <x v="2"/>
    <x v="6"/>
    <s v="Stolen Voice Technique"/>
    <m/>
  </r>
  <r>
    <x v="0"/>
    <x v="540"/>
    <s v="12m, 1wp"/>
    <s v="Supplemental"/>
    <s v="Mute"/>
    <s v="Instant"/>
    <s v="Reduce time required by two units to compose, but not write."/>
    <n v="329"/>
    <x v="13"/>
    <x v="3"/>
    <x v="3"/>
    <x v="6"/>
    <s v="Heaven-Drawing Discipline"/>
    <m/>
  </r>
  <r>
    <x v="0"/>
    <x v="541"/>
    <s v="6m, 1wp "/>
    <s v="Simple"/>
    <s v="Psyche"/>
    <s v="Instant"/>
    <s v="Hold people spellbound as long as you speak (or as long as they read what you have written)."/>
    <n v="329"/>
    <x v="13"/>
    <x v="3"/>
    <x v="3"/>
    <x v="6"/>
    <s v="Twisted Words Technique"/>
    <m/>
  </r>
  <r>
    <x v="0"/>
    <x v="542"/>
    <s v="4m"/>
    <s v="Supplemental"/>
    <s v="Mute, Written-only"/>
    <s v="Instant"/>
    <s v="Double 7s on written works."/>
    <n v="323"/>
    <x v="13"/>
    <x v="3"/>
    <x v="4"/>
    <x v="6"/>
    <s v="Flowing Elegant Hand x2"/>
    <m/>
  </r>
  <r>
    <x v="0"/>
    <x v="543"/>
    <s v="15m, 1wp"/>
    <s v="Supplemental"/>
    <s v="Mute"/>
    <s v="Instant"/>
    <s v="Reduce time required by three units to compose, but not write."/>
    <n v="329"/>
    <x v="13"/>
    <x v="3"/>
    <x v="4"/>
    <x v="6"/>
    <s v="Heaven-Drawing Discipline x2"/>
    <m/>
  </r>
  <r>
    <x v="0"/>
    <x v="544"/>
    <s v="3m "/>
    <s v="Simple"/>
    <s v="Mute"/>
    <s v="One idea conveyed"/>
    <s v="As LWALT, but spoken instead of written."/>
    <n v="323"/>
    <x v="13"/>
    <x v="1"/>
    <x v="0"/>
    <x v="6"/>
    <m/>
    <m/>
  </r>
  <r>
    <x v="0"/>
    <x v="545"/>
    <s v="5m "/>
    <s v="Reflexive"/>
    <s v="None"/>
    <s v="Indefinite"/>
    <s v="+1 Appearance. Seduce without appealing to an Intimacy. Roll influence once; apply as different influence to all present."/>
    <n v="368"/>
    <x v="14"/>
    <x v="1"/>
    <x v="0"/>
    <x v="7"/>
    <s v="Masterful Performance Exercise"/>
    <m/>
  </r>
  <r>
    <x v="0"/>
    <x v="546"/>
    <s v="2m "/>
    <s v="Supplemental"/>
    <s v="Mute"/>
    <s v="Instant"/>
    <s v="Bonus success + recurring 1s."/>
    <n v="361"/>
    <x v="14"/>
    <x v="1"/>
    <x v="0"/>
    <x v="7"/>
    <m/>
    <m/>
  </r>
  <r>
    <x v="0"/>
    <x v="547"/>
    <s v="1m "/>
    <s v="Supplemental"/>
    <s v="None"/>
    <s v="Instant"/>
    <s v="Double-9s, on oratory."/>
    <n v="364"/>
    <x v="14"/>
    <x v="1"/>
    <x v="0"/>
    <x v="7"/>
    <s v="Masterful Performance Exercise"/>
    <m/>
  </r>
  <r>
    <x v="0"/>
    <x v="548"/>
    <s v="1m "/>
    <s v="Supplemental"/>
    <s v="None"/>
    <s v="Instant"/>
    <s v="Double-9s, on music. Hang on, that seems familiar…"/>
    <n v="365"/>
    <x v="14"/>
    <x v="1"/>
    <x v="0"/>
    <x v="7"/>
    <s v="Masterful Performance Exercise"/>
    <m/>
  </r>
  <r>
    <x v="0"/>
    <x v="549"/>
    <s v="1m"/>
    <s v="Supplemental"/>
    <s v="None"/>
    <s v="Instant"/>
    <s v="Gain double-9s while dancing."/>
    <n v="366"/>
    <x v="14"/>
    <x v="1"/>
    <x v="0"/>
    <x v="7"/>
    <s v="Masterful Performance Exercise"/>
    <m/>
  </r>
  <r>
    <x v="0"/>
    <x v="550"/>
    <s v="1m "/>
    <s v="Supplemental"/>
    <s v="Mute"/>
    <s v="Instant"/>
    <s v="Mimic a voice perfectly. For ten seconds, after an hour of warming up."/>
    <n v="368"/>
    <x v="14"/>
    <x v="1"/>
    <x v="0"/>
    <x v="7"/>
    <s v="Masterful Performance Exercise"/>
    <m/>
  </r>
  <r>
    <x v="0"/>
    <x v="551"/>
    <s v="1m"/>
    <s v="Reflexive"/>
    <s v="None"/>
    <s v="Instant"/>
    <s v="Add (Performance/2) to your Defense."/>
    <n v="367"/>
    <x v="14"/>
    <x v="2"/>
    <x v="0"/>
    <x v="7"/>
    <s v="Graceful Reed Dancing"/>
    <m/>
  </r>
  <r>
    <x v="0"/>
    <x v="552"/>
    <s v="2m, 1wp"/>
    <s v="Simple"/>
    <s v="None"/>
    <s v="Instant"/>
    <s v="Your dance inspires people to talk about their Ties."/>
    <n v="367"/>
    <x v="14"/>
    <x v="2"/>
    <x v="0"/>
    <x v="7"/>
    <s v="Graceful Reed Dancing"/>
    <m/>
  </r>
  <r>
    <x v="0"/>
    <x v="553"/>
    <s v="2m "/>
    <s v="Supplemental"/>
    <s v="Mute"/>
    <s v="Instant"/>
    <s v="Ventriloquism."/>
    <n v="368"/>
    <x v="14"/>
    <x v="2"/>
    <x v="0"/>
    <x v="7"/>
    <s v="Masterful Performance Exercise"/>
    <m/>
  </r>
  <r>
    <x v="0"/>
    <x v="554"/>
    <s v="1m "/>
    <s v="Supplemental"/>
    <s v="None"/>
    <s v="Instant"/>
    <s v="Mimic an animal."/>
    <n v="368"/>
    <x v="14"/>
    <x v="2"/>
    <x v="0"/>
    <x v="7"/>
    <s v="Masterful Performance Exercise"/>
    <m/>
  </r>
  <r>
    <x v="0"/>
    <x v="555"/>
    <s v="3m, 1wp "/>
    <s v="Simple"/>
    <s v="Mute"/>
    <s v="Instant"/>
    <s v="Defining Tie of Lust. (Essence) auto-successes. “World-shaking climax.” … Stay classy, Exalted."/>
    <n v="368"/>
    <x v="14"/>
    <x v="2"/>
    <x v="0"/>
    <x v="7"/>
    <s v="Thousand Courtesan Ways"/>
    <m/>
  </r>
  <r>
    <x v="0"/>
    <x v="556"/>
    <s v="1m, 1wp "/>
    <s v="Simple"/>
    <s v="None"/>
    <s v="Instant"/>
    <s v="Inflict emotion on a group; all those affected reconsider a past decision in that emotional context."/>
    <n v="361"/>
    <x v="14"/>
    <x v="3"/>
    <x v="0"/>
    <x v="7"/>
    <s v="Masterful Performance Exercise"/>
    <m/>
  </r>
  <r>
    <x v="0"/>
    <x v="557"/>
    <s v="5m, 1wp "/>
    <s v="Simple"/>
    <s v="None"/>
    <s v="Instant"/>
    <s v="Incite a mob to action."/>
    <n v="364"/>
    <x v="14"/>
    <x v="2"/>
    <x v="1"/>
    <x v="7"/>
    <s v="Impassioned Orator Technique"/>
    <m/>
  </r>
  <r>
    <x v="0"/>
    <x v="558"/>
    <s v="5m, 1wp "/>
    <s v="Simple"/>
    <s v="Mute"/>
    <s v="Instant"/>
    <s v="Appeal to an emotionally-charged Intimacy, creating Storyteller-defined action."/>
    <n v="366"/>
    <x v="14"/>
    <x v="2"/>
    <x v="1"/>
    <x v="7"/>
    <s v="Perfect Harmony Technique"/>
    <m/>
  </r>
  <r>
    <x v="0"/>
    <x v="559"/>
    <s v="1m or 2m"/>
    <s v="Reflexive"/>
    <s v="None"/>
    <s v="Instant"/>
    <m/>
    <s v="MotSE 23"/>
    <x v="14"/>
    <x v="2"/>
    <x v="1"/>
    <x v="7"/>
    <s v="Mood-Inducing Music"/>
    <m/>
  </r>
  <r>
    <x v="0"/>
    <x v="560"/>
    <s v="1m"/>
    <s v="Supplemental"/>
    <s v="Mute"/>
    <s v="Instant"/>
    <m/>
    <s v="MotSE 24"/>
    <x v="14"/>
    <x v="2"/>
    <x v="1"/>
    <x v="7"/>
    <s v="Master Thespian Style"/>
    <m/>
  </r>
  <r>
    <x v="0"/>
    <x v="561"/>
    <s v="1m, 1wp "/>
    <s v="Supplemental"/>
    <s v="None"/>
    <s v="Instant"/>
    <s v="On inspiring a crowd, grant bonus dice to those affected."/>
    <n v="364"/>
    <x v="14"/>
    <x v="3"/>
    <x v="1"/>
    <x v="7"/>
    <s v="Fury Inciting Speech"/>
    <m/>
  </r>
  <r>
    <x v="0"/>
    <x v="562"/>
    <s v="3m, 1wp "/>
    <s v="Reflexive"/>
    <s v="None"/>
    <s v="Instant"/>
    <s v="Grant bonus dice to a social influence."/>
    <n v="366"/>
    <x v="14"/>
    <x v="3"/>
    <x v="1"/>
    <x v="7"/>
    <s v="Mood-Inducing Music"/>
    <m/>
  </r>
  <r>
    <x v="0"/>
    <x v="563"/>
    <s v="4m "/>
    <s v="Simple"/>
    <s v="Mute"/>
    <s v="Instant"/>
    <s v="Reduce target's Resolve or Guile by 2 vs. your next social influence."/>
    <n v="367"/>
    <x v="14"/>
    <x v="3"/>
    <x v="1"/>
    <x v="7"/>
    <s v="Shining Expression Style"/>
    <m/>
  </r>
  <r>
    <x v="0"/>
    <x v="564"/>
    <s v="Varies "/>
    <s v="Reflexive"/>
    <s v="None"/>
    <s v="Instant"/>
    <s v="Spend ~25% of your Willpower to make an influence roll more successful and harder to resist."/>
    <n v="362"/>
    <x v="14"/>
    <x v="3"/>
    <x v="2"/>
    <x v="7"/>
    <s v="Penultimate Unity of Form"/>
    <m/>
  </r>
  <r>
    <x v="0"/>
    <x v="565"/>
    <s v="10m, 1wp "/>
    <s v="Simple"/>
    <s v="Psyche"/>
    <s v="Instant"/>
    <s v="A group accepts a false memory. Announcing “Lelouch vi Britannia commands you!” optional."/>
    <n v="363"/>
    <x v="14"/>
    <x v="3"/>
    <x v="2"/>
    <x v="7"/>
    <m/>
    <m/>
  </r>
  <r>
    <x v="0"/>
    <x v="566"/>
    <s v="10m, 1wp "/>
    <s v="Simple"/>
    <s v="None"/>
    <s v="Instant"/>
    <s v="Vaporize creatures of darkness to long range with an extremely potent Decisive."/>
    <n v="363"/>
    <x v="14"/>
    <x v="3"/>
    <x v="2"/>
    <x v="7"/>
    <m/>
    <m/>
  </r>
  <r>
    <x v="0"/>
    <x v="567"/>
    <s v="1m, 1wp "/>
    <s v="Reflexive"/>
    <s v="None"/>
    <s v="Instant"/>
    <s v="Convince another character to attempt social influence now, forgoing all other purposes."/>
    <n v="364"/>
    <x v="14"/>
    <x v="3"/>
    <x v="2"/>
    <x v="7"/>
    <s v="Dogmatic Contagion Discipline"/>
    <m/>
  </r>
  <r>
    <x v="0"/>
    <x v="568"/>
    <s v="3m, 1wp "/>
    <s v="Simple"/>
    <s v="Mute"/>
    <s v="Instant"/>
    <s v="Inspire characters to lust after or admire you."/>
    <n v="367"/>
    <x v="14"/>
    <x v="3"/>
    <x v="2"/>
    <x v="7"/>
    <s v="Thousand Courtesan Ways, Winding Sinuous Motion"/>
    <m/>
  </r>
  <r>
    <x v="0"/>
    <x v="569"/>
    <s v="5m, 1wp"/>
    <s v="Reflexive"/>
    <s v="Mute"/>
    <s v="Instant"/>
    <m/>
    <s v="MotSE 23"/>
    <x v="14"/>
    <x v="3"/>
    <x v="2"/>
    <x v="7"/>
    <s v="Heart-Compelling Method, Plectral Harbinger's Approach"/>
    <m/>
  </r>
  <r>
    <x v="0"/>
    <x v="570"/>
    <s v="5m"/>
    <s v="Reflexive"/>
    <s v="None"/>
    <s v="Instant"/>
    <m/>
    <s v="MotSE 24"/>
    <x v="14"/>
    <x v="3"/>
    <x v="2"/>
    <x v="7"/>
    <s v="Drama-Fueling Ardor"/>
    <m/>
  </r>
  <r>
    <x v="0"/>
    <x v="571"/>
    <s v="5m, 1wp"/>
    <s v="Reflexive"/>
    <s v="Psyche"/>
    <s v="Instant"/>
    <s v="May only target a single character."/>
    <n v="363"/>
    <x v="14"/>
    <x v="3"/>
    <x v="3"/>
    <x v="7"/>
    <s v="Memory-Reweaving Discipline"/>
    <m/>
  </r>
  <r>
    <x v="0"/>
    <x v="572"/>
    <s v="1wp, 1lhl"/>
    <s v="Reflexive"/>
    <s v="None"/>
    <s v="Instant"/>
    <s v="Reset USS and SV."/>
    <n v="362"/>
    <x v="14"/>
    <x v="3"/>
    <x v="4"/>
    <x v="7"/>
    <s v="Soul Voice"/>
    <m/>
  </r>
  <r>
    <x v="0"/>
    <x v="573"/>
    <s v="5m "/>
    <s v="Supplemental"/>
    <s v="None"/>
    <s v="One Performance action"/>
    <s v="People must pay WP to leave or interrupt your performance."/>
    <n v="362"/>
    <x v="14"/>
    <x v="0"/>
    <x v="0"/>
    <x v="7"/>
    <m/>
    <m/>
  </r>
  <r>
    <x v="0"/>
    <x v="574"/>
    <s v="2m, 1wp "/>
    <s v="Reflexive"/>
    <s v="None"/>
    <s v="One Performance action"/>
    <s v="Non-supplemental Performance Charms can be used with other performance types."/>
    <n v="362"/>
    <x v="14"/>
    <x v="3"/>
    <x v="2"/>
    <x v="7"/>
    <s v="Trance of Fugue Vision"/>
    <m/>
  </r>
  <r>
    <x v="0"/>
    <x v="575"/>
    <s v="1wp "/>
    <s v="Reflexive"/>
    <s v="None"/>
    <s v="One Performance action"/>
    <s v="1/day, for the next performance, your Performance Charms cost no motes."/>
    <n v="362"/>
    <x v="14"/>
    <x v="3"/>
    <x v="4"/>
    <x v="7"/>
    <s v="Unmatched Showmanship Style"/>
    <m/>
  </r>
  <r>
    <x v="0"/>
    <x v="576"/>
    <s v="1m "/>
    <s v="Simple"/>
    <s v="None"/>
    <s v="One song"/>
    <s v="Grant or remove dice to attempts to create social influence, depending on whether it fits with the mood of your music."/>
    <n v="365"/>
    <x v="14"/>
    <x v="2"/>
    <x v="0"/>
    <x v="7"/>
    <s v="Perfect Harmony Technique"/>
    <m/>
  </r>
  <r>
    <x v="0"/>
    <x v="577"/>
    <s v="1m "/>
    <s v="Simple"/>
    <s v="None"/>
    <s v="One song"/>
    <s v="Grant bonus dice to battle groups."/>
    <n v="365"/>
    <x v="14"/>
    <x v="3"/>
    <x v="1"/>
    <x v="7"/>
    <s v="Mood-Inducing Music"/>
    <m/>
  </r>
  <r>
    <x v="0"/>
    <x v="578"/>
    <s v="1m "/>
    <s v="Simple"/>
    <s v="None"/>
    <s v="One song"/>
    <s v="Allies regenerate extra motes while listening to your music."/>
    <n v="366"/>
    <x v="14"/>
    <x v="3"/>
    <x v="1"/>
    <x v="7"/>
    <s v="Heart-Compelling Method"/>
    <m/>
  </r>
  <r>
    <x v="0"/>
    <x v="579"/>
    <s v="6m, 1wp "/>
    <s v="Simple"/>
    <s v="None"/>
    <s v="One song"/>
    <s v="Either the Solar and an ally are immune to fear, or a larger group (or battle group) gain courage bonuses."/>
    <n v="366"/>
    <x v="14"/>
    <x v="3"/>
    <x v="2"/>
    <x v="7"/>
    <s v="Battle Anthem (of the Solar Exalted)"/>
    <m/>
  </r>
  <r>
    <x v="0"/>
    <x v="580"/>
    <s v="-"/>
    <s v="Permanent"/>
    <s v="None"/>
    <s v="Permanent"/>
    <s v="Recover motes when you influence a group."/>
    <n v="361"/>
    <x v="14"/>
    <x v="2"/>
    <x v="1"/>
    <x v="7"/>
    <s v="Masterful Performance Exercise"/>
    <m/>
  </r>
  <r>
    <x v="0"/>
    <x v="581"/>
    <s v="-(1m) "/>
    <s v="Permanent"/>
    <s v="None"/>
    <s v="Permanent"/>
    <s v="Create illustrative illusions."/>
    <n v="363"/>
    <x v="14"/>
    <x v="2"/>
    <x v="1"/>
    <x v="7"/>
    <s v="Masterful Performance Exercise, Respect-Commanding Attitude"/>
    <m/>
  </r>
  <r>
    <x v="0"/>
    <x v="582"/>
    <s v="-"/>
    <s v="Permanent"/>
    <s v="Mute"/>
    <s v="Permanent"/>
    <s v="1/scene, free full muted Excellency."/>
    <n v="362"/>
    <x v="14"/>
    <x v="3"/>
    <x v="3"/>
    <x v="7"/>
    <s v="Trance of Fugue Vision"/>
    <m/>
  </r>
  <r>
    <x v="0"/>
    <x v="583"/>
    <s v="3m "/>
    <s v="Reflexive"/>
    <s v="None"/>
    <s v="Scene"/>
    <s v="Mimic a voice perfectly for a scene."/>
    <n v="368"/>
    <x v="14"/>
    <x v="3"/>
    <x v="0"/>
    <x v="7"/>
    <s v="Cunning Mimicry Technique"/>
    <m/>
  </r>
  <r>
    <x v="0"/>
    <x v="584"/>
    <s v="1m "/>
    <s v="Simple"/>
    <s v="None"/>
    <s v="Scene"/>
    <s v="Gain +1 Guile as long as you stay in character. Characters who fail to pierce your Guile read Intimacies for the character you're playing."/>
    <n v="367"/>
    <x v="14"/>
    <x v="2"/>
    <x v="1"/>
    <x v="7"/>
    <s v="Masterful Performance Exercise"/>
    <m/>
  </r>
  <r>
    <x v="0"/>
    <x v="585"/>
    <s v="5m, 1wp "/>
    <s v="Reflexive"/>
    <s v="None"/>
    <s v="Scene"/>
    <s v="Gain motes for rolling 10s or attempting performance, but only with scenelong Charms up."/>
    <n v="362"/>
    <x v="14"/>
    <x v="3"/>
    <x v="2"/>
    <x v="7"/>
    <s v="Stillness-Drawing Meditation"/>
    <m/>
  </r>
  <r>
    <x v="0"/>
    <x v="586"/>
    <s v="5m, 1wp (6m, 1wp)"/>
    <s v="Simple"/>
    <s v="None"/>
    <s v="Scene"/>
    <m/>
    <s v="MotSE 24"/>
    <x v="14"/>
    <x v="3"/>
    <x v="2"/>
    <x v="7"/>
    <s v="Impassioned Orator Technique"/>
    <m/>
  </r>
  <r>
    <x v="0"/>
    <x v="587"/>
    <s v="1m "/>
    <s v="Reflexive"/>
    <s v="Written-only"/>
    <s v="One minute"/>
    <s v="Edit a document without trace."/>
    <n v="326"/>
    <x v="13"/>
    <x v="3"/>
    <x v="2"/>
    <x v="6"/>
    <s v="Power-Snaring Image"/>
    <m/>
  </r>
  <r>
    <x v="0"/>
    <x v="588"/>
    <s v="1m "/>
    <s v="Reflexive"/>
    <s v="Mute"/>
    <s v="One text"/>
    <s v="Read a book at superhuman speed."/>
    <n v="328"/>
    <x v="13"/>
    <x v="3"/>
    <x v="2"/>
    <x v="6"/>
    <s v="Perfect Recollection Discipline"/>
    <m/>
  </r>
  <r>
    <x v="0"/>
    <x v="589"/>
    <s v="-"/>
    <s v="Permanent"/>
    <s v="Written-only"/>
    <s v="Permanent"/>
    <s v="Combine Simple Charms on a single work."/>
    <n v="329"/>
    <x v="13"/>
    <x v="3"/>
    <x v="3"/>
    <x v="6"/>
    <s v="Flashing Quill Atemi"/>
    <m/>
  </r>
  <r>
    <x v="0"/>
    <x v="590"/>
    <s v="4m, 1wp, +3m/language "/>
    <s v="Reflexive"/>
    <s v="None"/>
    <s v="Scene"/>
    <s v="Fuse two languages into a new language that speakers of either tongue can understand."/>
    <n v="324"/>
    <x v="13"/>
    <x v="3"/>
    <x v="0"/>
    <x v="6"/>
    <m/>
    <m/>
  </r>
  <r>
    <x v="0"/>
    <x v="591"/>
    <s v="5m, 1wp "/>
    <s v="Reflexive"/>
    <s v="None"/>
    <s v="Scene"/>
    <s v="Speak a language that everyone can understand."/>
    <n v="325"/>
    <x v="13"/>
    <x v="3"/>
    <x v="1"/>
    <x v="6"/>
    <s v="Mingled Tongue Technique"/>
    <m/>
  </r>
  <r>
    <x v="0"/>
    <x v="592"/>
    <s v="1m, 1wp "/>
    <s v="Reflexive"/>
    <s v="None"/>
    <s v="Scene"/>
    <s v="Read faded scripts."/>
    <n v="326"/>
    <x v="13"/>
    <x v="3"/>
    <x v="1"/>
    <x v="6"/>
    <s v="Sagacious Reading of Intent"/>
    <m/>
  </r>
  <r>
    <x v="0"/>
    <x v="593"/>
    <s v="3m/Charm "/>
    <s v="Reflexive"/>
    <s v="Stackable"/>
    <s v="Indefinite"/>
    <s v="Commit motes to learn spirit Charms."/>
    <n v="359"/>
    <x v="15"/>
    <x v="3"/>
    <x v="2"/>
    <x v="6"/>
    <s v="Dark-Minder's Observances"/>
    <m/>
  </r>
  <r>
    <x v="0"/>
    <x v="594"/>
    <s v="-"/>
    <s v="Reflexive"/>
    <s v="None"/>
    <s v="Instant"/>
    <s v="A mental alarm goes off when there's a spirit nearby."/>
    <n v="354"/>
    <x v="15"/>
    <x v="0"/>
    <x v="0"/>
    <x v="6"/>
    <s v="Spirit-Detecting Glance"/>
    <m/>
  </r>
  <r>
    <x v="0"/>
    <x v="595"/>
    <s v="1m "/>
    <s v="Supplemental"/>
    <s v="Uniform"/>
    <s v="Instant"/>
    <s v="Strike a spirit."/>
    <n v="354"/>
    <x v="15"/>
    <x v="0"/>
    <x v="0"/>
    <x v="6"/>
    <s v="Spirit-Detecting Glance"/>
    <m/>
  </r>
  <r>
    <x v="0"/>
    <x v="596"/>
    <s v="1m "/>
    <s v="Simple"/>
    <s v="None"/>
    <s v="Instant"/>
    <s v="Allow a spirit ally to materialize for 1m."/>
    <n v="355"/>
    <x v="15"/>
    <x v="0"/>
    <x v="0"/>
    <x v="6"/>
    <m/>
    <m/>
  </r>
  <r>
    <x v="0"/>
    <x v="597"/>
    <s v="3m "/>
    <s v="Supplemental"/>
    <s v="Decisive-only"/>
    <s v="Instant"/>
    <s v="Do aggravated damage to spirits, and steal motes from them. Permanently destroy spirits and, uh, imordials-Pray. (Shhh, don't mention them by name!)"/>
    <n v="354"/>
    <x v="15"/>
    <x v="1"/>
    <x v="0"/>
    <x v="6"/>
    <s v="Spirit-Cutting Attack"/>
    <m/>
  </r>
  <r>
    <x v="0"/>
    <x v="598"/>
    <s v="6m "/>
    <s v="Reflexive"/>
    <s v="None"/>
    <s v="Instant"/>
    <s v="An attack that would kill you doesn't. You need to heal before using this again, though."/>
    <n v="355"/>
    <x v="15"/>
    <x v="1"/>
    <x v="0"/>
    <x v="6"/>
    <s v="Spirit-Cutting Attack"/>
    <m/>
  </r>
  <r>
    <x v="0"/>
    <x v="599"/>
    <s v="1m, 1wp "/>
    <s v="Reflexive"/>
    <s v="Uniform"/>
    <s v="Instant"/>
    <s v="An immaterial enemy becomes material when you strike him."/>
    <n v="355"/>
    <x v="15"/>
    <x v="2"/>
    <x v="0"/>
    <x v="6"/>
    <s v="Ghost-Eating Technique"/>
    <m/>
  </r>
  <r>
    <x v="0"/>
    <x v="600"/>
    <s v="-"/>
    <s v="Reflexive"/>
    <s v="None"/>
    <s v="Instant"/>
    <s v="Free full Occult Excellency."/>
    <n v="356"/>
    <x v="15"/>
    <x v="3"/>
    <x v="0"/>
    <x v="6"/>
    <s v="Ancient Tongue Understanding"/>
    <m/>
  </r>
  <r>
    <x v="0"/>
    <x v="601"/>
    <s v="4i "/>
    <s v="Supplemental"/>
    <s v="Decisive-only"/>
    <s v="Instant"/>
    <s v="Steal motes equal to damage done to a spirit."/>
    <n v="356"/>
    <x v="15"/>
    <x v="2"/>
    <x v="1"/>
    <x v="6"/>
    <s v="Spirit-Draining Stance"/>
    <m/>
  </r>
  <r>
    <x v="0"/>
    <x v="602"/>
    <s v="3m, 1wp "/>
    <s v="Simple"/>
    <s v="None"/>
    <s v="Instant"/>
    <s v="Materialize several spirit allies."/>
    <n v="357"/>
    <x v="15"/>
    <x v="2"/>
    <x v="1"/>
    <x v="6"/>
    <s v="Spirit-Manifesting Word"/>
    <m/>
  </r>
  <r>
    <x v="0"/>
    <x v="603"/>
    <s v="-"/>
    <s v="Permanent"/>
    <s v="None"/>
    <s v="Instant"/>
    <s v="Learn several thaumaturgical rituals. Er, what's a thaumaturgical ritual?"/>
    <n v="357"/>
    <x v="15"/>
    <x v="2"/>
    <x v="1"/>
    <x v="6"/>
    <s v="Ancient Tongue Understanding"/>
    <m/>
  </r>
  <r>
    <x v="0"/>
    <x v="604"/>
    <s v="4m "/>
    <s v="Reflexive"/>
    <s v="None"/>
    <s v="Instant"/>
    <s v="Detect shaping actions, sorcery, Evocations, and spirit sanctums for one instant."/>
    <n v="356"/>
    <x v="15"/>
    <x v="3"/>
    <x v="1"/>
    <x v="6"/>
    <s v="Spirit-Detecting Glance"/>
    <m/>
  </r>
  <r>
    <x v="0"/>
    <x v="605"/>
    <s v="5m, 1wp "/>
    <s v="Reflexive"/>
    <s v="None"/>
    <s v="Instant"/>
    <s v="Temporarily absorb the powers of a spirit killed via GET."/>
    <n v="356"/>
    <x v="15"/>
    <x v="3"/>
    <x v="1"/>
    <x v="6"/>
    <s v="Ghost-Eating Technique"/>
    <m/>
  </r>
  <r>
    <x v="0"/>
    <x v="606"/>
    <s v="3m, 1wp "/>
    <s v="Simple"/>
    <s v="None"/>
    <s v="Instant"/>
    <s v="Force a spirit or spiritual disease(?) from its host."/>
    <n v="356"/>
    <x v="15"/>
    <x v="3"/>
    <x v="1"/>
    <x v="6"/>
    <s v="Carnal Spirit Rending"/>
    <m/>
  </r>
  <r>
    <x v="0"/>
    <x v="607"/>
    <s v="6m "/>
    <s v="Simple"/>
    <s v="None"/>
    <s v="Instant"/>
    <s v="Spiritually enter another's body to do battle with possessing forces (or to inflict possessing forces on the target)."/>
    <n v="358"/>
    <x v="15"/>
    <x v="3"/>
    <x v="2"/>
    <x v="6"/>
    <s v="Burning Exorcism Technique"/>
    <m/>
  </r>
  <r>
    <x v="0"/>
    <x v="608"/>
    <s v="16m, 1wp "/>
    <s v="Simple"/>
    <s v="None"/>
    <s v="Instant"/>
    <s v="Spirits to an enormous distance are forced to materialize and remain material."/>
    <n v="358"/>
    <x v="15"/>
    <x v="3"/>
    <x v="2"/>
    <x v="6"/>
    <s v="Material Exegesis Prana"/>
    <m/>
  </r>
  <r>
    <x v="0"/>
    <x v="609"/>
    <s v="1m+2m,1a/hl"/>
    <s v="Reflexive"/>
    <s v="None"/>
    <s v="Instant"/>
    <m/>
    <s v="MotSE 22"/>
    <x v="15"/>
    <x v="3"/>
    <x v="2"/>
    <x v="6"/>
    <s v="Material Exegesis Prana"/>
    <m/>
  </r>
  <r>
    <x v="0"/>
    <x v="610"/>
    <s v="7m, 1wp "/>
    <s v="Reflexive"/>
    <s v="None"/>
    <s v="Instant"/>
    <s v="Reduce Essence of a target trapped via SCM."/>
    <n v="359"/>
    <x v="15"/>
    <x v="3"/>
    <x v="3"/>
    <x v="6"/>
    <s v="Spirit-Draining Mudra"/>
    <m/>
  </r>
  <r>
    <x v="0"/>
    <x v="611"/>
    <s v="1wp, 3a"/>
    <s v="Reflexive"/>
    <s v="None"/>
    <s v="Instant"/>
    <s v="Spend your anima to gather motes to spend on thinky-actions."/>
    <n v="359"/>
    <x v="15"/>
    <x v="3"/>
    <x v="4"/>
    <x v="6"/>
    <s v="Sorcerer's Burning Chakra"/>
    <m/>
  </r>
  <r>
    <x v="0"/>
    <x v="612"/>
    <s v="20m, 1wp "/>
    <s v="Simple"/>
    <s v="Mute"/>
    <s v="Instant"/>
    <s v="Create a spirit."/>
    <n v="360"/>
    <x v="15"/>
    <x v="3"/>
    <x v="4"/>
    <x v="6"/>
    <s v="Carnal Spirit Rending, Gloaming Eye Understanding, Wyld-Binding Prana"/>
    <m/>
  </r>
  <r>
    <x v="0"/>
    <x v="613"/>
    <s v="-"/>
    <s v="Permanent"/>
    <s v="None"/>
    <s v="Permanent"/>
    <s v="Permanent bonus dice on attempts to investigate or follow spirits."/>
    <n v="354"/>
    <x v="15"/>
    <x v="1"/>
    <x v="0"/>
    <x v="6"/>
    <s v="Uncanny Perception Technique"/>
    <m/>
  </r>
  <r>
    <x v="0"/>
    <x v="614"/>
    <s v="-"/>
    <s v="Permanent"/>
    <s v="None"/>
    <s v="Permanent"/>
    <s v="Terrestrial Circle Sorcery."/>
    <n v="360"/>
    <x v="15"/>
    <x v="1"/>
    <x v="0"/>
    <x v="6"/>
    <m/>
    <m/>
  </r>
  <r>
    <x v="0"/>
    <x v="615"/>
    <s v="-(1wp)"/>
    <s v="Permanent"/>
    <s v="None"/>
    <s v="Permanent"/>
    <m/>
    <s v="MotSE 22"/>
    <x v="15"/>
    <x v="3"/>
    <x v="1"/>
    <x v="6"/>
    <s v="Ancient Tongue Understanding"/>
    <m/>
  </r>
  <r>
    <x v="0"/>
    <x v="616"/>
    <s v="-"/>
    <s v="Permanent"/>
    <s v="None"/>
    <s v="Permanent"/>
    <s v="Celestial Circle Sorcery."/>
    <n v="361"/>
    <x v="15"/>
    <x v="2"/>
    <x v="2"/>
    <x v="6"/>
    <s v="Terrestrial Circle Sorcery"/>
    <m/>
  </r>
  <r>
    <x v="0"/>
    <x v="617"/>
    <s v="4m or 6m "/>
    <s v="Reflexive"/>
    <s v="None"/>
    <s v="Indefinite"/>
    <s v="Once your armor is on, its Mobility penalty is 0."/>
    <n v="376"/>
    <x v="16"/>
    <x v="1"/>
    <x v="0"/>
    <x v="8"/>
    <s v="Whirlwind Armor-Donning Prana"/>
    <m/>
  </r>
  <r>
    <x v="0"/>
    <x v="618"/>
    <s v="10m, 1wp "/>
    <s v="Simple"/>
    <s v="None"/>
    <s v="Indefinite"/>
    <s v="Summon magical glowing sun-armor. (Still not a technique!)"/>
    <n v="378"/>
    <x v="16"/>
    <x v="2"/>
    <x v="2"/>
    <x v="8"/>
    <s v="Hauberk-Summoning Gesture"/>
    <m/>
  </r>
  <r>
    <x v="0"/>
    <x v="619"/>
    <s v="3m"/>
    <s v="Reflexive"/>
    <s v="None"/>
    <s v="Instant"/>
    <m/>
    <s v="MotSE 27"/>
    <x v="16"/>
    <x v="0"/>
    <x v="0"/>
    <x v="8"/>
    <s v="Whirlwind Armor-Donning Prana"/>
    <m/>
  </r>
  <r>
    <x v="0"/>
    <x v="620"/>
    <s v="2m "/>
    <s v="Simple"/>
    <s v="None"/>
    <s v="Instant"/>
    <s v="Put on armor in a handful of turns. Er, how long does it take normally?"/>
    <n v="376"/>
    <x v="16"/>
    <x v="4"/>
    <x v="0"/>
    <x v="8"/>
    <m/>
    <m/>
  </r>
  <r>
    <x v="0"/>
    <x v="621"/>
    <s v="1m/soak or 2m/sux"/>
    <s v="Reflexive"/>
    <s v="Withering-only"/>
    <s v="Instant"/>
    <s v="Post-hit soak booster. Upgrades to remove damage successes."/>
    <n v="374"/>
    <x v="16"/>
    <x v="0"/>
    <x v="0"/>
    <x v="8"/>
    <s v="Durability of Oak Meditation"/>
    <m/>
  </r>
  <r>
    <x v="0"/>
    <x v="622"/>
    <s v="10m "/>
    <s v="Simple"/>
    <s v="Mute"/>
    <s v="Instant"/>
    <s v="Heal fast. (Recommended with lots of OBT.)"/>
    <n v="375"/>
    <x v="16"/>
    <x v="0"/>
    <x v="0"/>
    <x v="8"/>
    <s v="Ox-Body Technique"/>
    <m/>
  </r>
  <r>
    <x v="0"/>
    <x v="623"/>
    <s v="4m "/>
    <s v="Simple"/>
    <s v="Perilous"/>
    <s v="Instant"/>
    <s v="Gain [~.25*your health levels]i."/>
    <n v="376"/>
    <x v="16"/>
    <x v="1"/>
    <x v="0"/>
    <x v="8"/>
    <s v="Ox-Body Technique"/>
    <m/>
  </r>
  <r>
    <x v="0"/>
    <x v="624"/>
    <s v="1i "/>
    <s v="Reflexive"/>
    <s v="Perilous, Withering-only"/>
    <s v="Instant"/>
    <s v="When struck by a Withering attack, pay 1i to recover (damage dice/2)m."/>
    <n v="376"/>
    <x v="16"/>
    <x v="1"/>
    <x v="0"/>
    <x v="8"/>
    <m/>
    <m/>
  </r>
  <r>
    <x v="0"/>
    <x v="625"/>
    <s v="3m "/>
    <s v="Reflexive"/>
    <s v="None"/>
    <s v="Instant"/>
    <s v="Store your armor in Elsewhere."/>
    <n v="377"/>
    <x v="16"/>
    <x v="1"/>
    <x v="1"/>
    <x v="8"/>
    <s v="Whirlwind Armor-Donning Prana"/>
    <m/>
  </r>
  <r>
    <x v="0"/>
    <x v="626"/>
    <s v="2i "/>
    <s v="Reflexive"/>
    <s v="Perilous, Decisive-only"/>
    <s v="Instant"/>
    <s v="1/fight, when struck by a Decisive, pay 2i to gain 1wp."/>
    <n v="377"/>
    <x v="16"/>
    <x v="2"/>
    <x v="1"/>
    <x v="8"/>
    <s v="Essence-Gathering Temper"/>
    <m/>
  </r>
  <r>
    <x v="0"/>
    <x v="627"/>
    <s v="8m "/>
    <s v="Reflexive"/>
    <s v="Decisive-only"/>
    <s v="Instant"/>
    <s v="Apply soak to a Decisive attack(!). Perfect soak vs. uncountable damage."/>
    <n v="377"/>
    <x v="16"/>
    <x v="3"/>
    <x v="1"/>
    <x v="8"/>
    <s v="Diamond-Body Prana, Iron Kettle Body"/>
    <m/>
  </r>
  <r>
    <x v="0"/>
    <x v="628"/>
    <s v="3m "/>
    <s v="Reflexive"/>
    <s v="None"/>
    <s v="Instant"/>
    <s v="Reduce the penalty and duration of a crippling attack. (What's a crippling attack?)"/>
    <n v="378"/>
    <x v="16"/>
    <x v="3"/>
    <x v="2"/>
    <x v="8"/>
    <s v="Wound-Knitting Exercise"/>
    <m/>
  </r>
  <r>
    <x v="0"/>
    <x v="629"/>
    <s v="4m "/>
    <s v="Reflexive"/>
    <s v="Decisive-only"/>
    <s v="Instant"/>
    <s v="1/scene, force attacker to reroll successful damage dice."/>
    <n v="378"/>
    <x v="16"/>
    <x v="3"/>
    <x v="2"/>
    <x v="8"/>
    <s v="Adamant Skin Technique"/>
    <m/>
  </r>
  <r>
    <x v="0"/>
    <x v="630"/>
    <s v="3m, 1wp "/>
    <s v="Reflexive"/>
    <s v="Decisive-only"/>
    <s v="Instant"/>
    <s v="When struck by a Decisive attack, gain (half the non-successful damage dice)i."/>
    <n v="379"/>
    <x v="16"/>
    <x v="3"/>
    <x v="2"/>
    <x v="8"/>
    <s v="Willpower-Enhancing Spirit"/>
    <m/>
  </r>
  <r>
    <x v="0"/>
    <x v="631"/>
    <s v="2m or 6m "/>
    <s v="Reflexive"/>
    <s v="Dual"/>
    <s v="Instant or Indefinite"/>
    <s v="Soak unsoakable withering damage; against a Decisive attack, create extra health levels."/>
    <n v="374"/>
    <x v="16"/>
    <x v="1"/>
    <x v="0"/>
    <x v="8"/>
    <s v="Spirit Strengthens the Skin"/>
    <m/>
  </r>
  <r>
    <x v="0"/>
    <x v="632"/>
    <s v="4m "/>
    <s v="Reflexive"/>
    <s v="None"/>
    <s v="One day"/>
    <s v="Bonus successes vs. illness."/>
    <n v="377"/>
    <x v="16"/>
    <x v="2"/>
    <x v="1"/>
    <x v="8"/>
    <s v="Poison-Resisting Meditation"/>
    <m/>
  </r>
  <r>
    <x v="0"/>
    <x v="633"/>
    <s v="6m, 1wp "/>
    <s v="Reflexive"/>
    <s v="None"/>
    <s v="One day"/>
    <s v="Gain immunity to any poison or disease you've encountered before, and resistance to the rest."/>
    <n v="379"/>
    <x v="16"/>
    <x v="3"/>
    <x v="2"/>
    <x v="8"/>
    <s v="Illness-Resisting Meditation"/>
    <m/>
  </r>
  <r>
    <x v="0"/>
    <x v="634"/>
    <s v="3m "/>
    <s v="Reflexive"/>
    <s v="Dual"/>
    <s v="One Tick"/>
    <s v="4 Hardness, -2 damage to all attacks for one tick."/>
    <n v="374"/>
    <x v="16"/>
    <x v="0"/>
    <x v="0"/>
    <x v="8"/>
    <m/>
    <m/>
  </r>
  <r>
    <x v="0"/>
    <x v="635"/>
    <s v="6m "/>
    <s v="Reflexive"/>
    <s v="Withering-only"/>
    <s v="One Turn"/>
    <s v="Halve (or more) post-soak damage of a Withering attack."/>
    <n v="377"/>
    <x v="16"/>
    <x v="2"/>
    <x v="1"/>
    <x v="8"/>
    <s v="Iron Skin Concentration"/>
    <m/>
  </r>
  <r>
    <x v="0"/>
    <x v="636"/>
    <s v="-"/>
    <s v="Permanent"/>
    <s v="Stackable"/>
    <s v="Permanent"/>
    <s v="Extra health levels."/>
    <n v="375"/>
    <x v="16"/>
    <x v="4"/>
    <x v="0"/>
    <x v="8"/>
    <m/>
    <m/>
  </r>
  <r>
    <x v="0"/>
    <x v="637"/>
    <s v="-"/>
    <s v="Permanent"/>
    <s v="None"/>
    <s v="Permanent"/>
    <s v="1/fight, heal when you recover from Crash."/>
    <n v="377"/>
    <x v="16"/>
    <x v="3"/>
    <x v="1"/>
    <x v="8"/>
    <s v="Body-Mending Meditation, Front-Line Warrior's Stamina"/>
    <m/>
  </r>
  <r>
    <x v="0"/>
    <x v="638"/>
    <s v="-"/>
    <s v="Permanent"/>
    <s v="Dual, Perilous"/>
    <s v="Permanent"/>
    <s v="Gain 20 Hardness, bonus soak, and post-soak damage negation, but only as long as you make big attacks every turn."/>
    <n v="380"/>
    <x v="16"/>
    <x v="3"/>
    <x v="4"/>
    <x v="8"/>
    <s v="Adamant Skin Technique"/>
    <m/>
  </r>
  <r>
    <x v="0"/>
    <x v="639"/>
    <s v="3m, 1wp"/>
    <s v="Reflexive"/>
    <s v="Dual"/>
    <s v="Scene"/>
    <m/>
    <s v="MotSE 28"/>
    <x v="16"/>
    <x v="3"/>
    <x v="3"/>
    <x v="8"/>
    <s v="Ruin-Abasing Shrug"/>
    <m/>
  </r>
  <r>
    <x v="0"/>
    <x v="640"/>
    <s v="3m "/>
    <s v="Reflexive"/>
    <s v="None"/>
    <s v="Scene"/>
    <s v="Scenelong bonus dice vs. poison."/>
    <n v="376"/>
    <x v="16"/>
    <x v="1"/>
    <x v="0"/>
    <x v="8"/>
    <m/>
    <m/>
  </r>
  <r>
    <x v="0"/>
    <x v="641"/>
    <s v="5m "/>
    <s v="Simple"/>
    <s v="Dual"/>
    <s v="Scene"/>
    <s v="Become immune to minor scenery damage, from brambles(?) to bonfires. Gain soak or hardness. Can't be used in armor."/>
    <n v="376"/>
    <x v="16"/>
    <x v="2"/>
    <x v="1"/>
    <x v="8"/>
    <s v="Iron Skin Concentration"/>
    <m/>
  </r>
  <r>
    <x v="0"/>
    <x v="642"/>
    <s v="5m "/>
    <s v="Simple"/>
    <s v="None"/>
    <s v="Scene"/>
    <s v="Go into a berserk rage. Gain +1 die to combat pools; reduce wound penalties by 1."/>
    <n v="378"/>
    <x v="16"/>
    <x v="3"/>
    <x v="1"/>
    <x v="8"/>
    <s v="Willpower-Enhancing Spirit"/>
    <m/>
  </r>
  <r>
    <x v="0"/>
    <x v="643"/>
    <s v="10m, 1wp "/>
    <s v="Simple"/>
    <s v="None"/>
    <s v="Scene"/>
    <s v="While under BFF, go into a more-berserk (berserker?) rage. Gain +3 dice to combat pools; ignore wound penalties; recover 1m/turn."/>
    <n v="379"/>
    <x v="16"/>
    <x v="3"/>
    <x v="2"/>
    <x v="8"/>
    <s v="Battle Fury Focus"/>
    <m/>
  </r>
  <r>
    <x v="0"/>
    <x v="644"/>
    <s v="1m/-0 health level "/>
    <s v="Simple"/>
    <s v="None"/>
    <s v="Until fully healed"/>
    <s v="Heal your -0 health levels gradually, but in combat time."/>
    <n v="378"/>
    <x v="16"/>
    <x v="3"/>
    <x v="2"/>
    <x v="8"/>
    <s v="Tiger Warrior's Endurance"/>
    <m/>
  </r>
  <r>
    <x v="0"/>
    <x v="645"/>
    <s v="1m, 1wp "/>
    <s v="Supplemental"/>
    <s v="None"/>
    <s v="Instant"/>
    <s v="Your mount gains its own move and attack actions, as well as its own Initiative track."/>
    <n v="381"/>
    <x v="17"/>
    <x v="0"/>
    <x v="0"/>
    <x v="2"/>
    <m/>
    <m/>
  </r>
  <r>
    <x v="0"/>
    <x v="646"/>
    <s v="4m "/>
    <s v="Reflexive"/>
    <s v="None"/>
    <s v="Instant"/>
    <s v="Reflexively Disengage while you are mounted."/>
    <n v="380"/>
    <x v="17"/>
    <x v="1"/>
    <x v="0"/>
    <x v="2"/>
    <s v="Flashing Thunderbolt Steed"/>
    <m/>
  </r>
  <r>
    <x v="0"/>
    <x v="647"/>
    <s v="2m, 1wp or 4m, 1wp "/>
    <s v="Reflexive"/>
    <s v="None"/>
    <s v="Instant"/>
    <s v="Your mount moves at greater speeds while outside combat. (How fast does it normally move, outside combat?)"/>
    <n v="380"/>
    <x v="17"/>
    <x v="1"/>
    <x v="0"/>
    <x v="2"/>
    <s v="Flashing Thunderbolt Steed"/>
    <m/>
  </r>
  <r>
    <x v="0"/>
    <x v="648"/>
    <s v="1m "/>
    <s v="Reflexive"/>
    <s v="None"/>
    <s v="Instant"/>
    <s v="Mount can rise from prone for 1m."/>
    <n v="381"/>
    <x v="17"/>
    <x v="1"/>
    <x v="0"/>
    <x v="2"/>
    <s v="Master Horseman's Techniques"/>
    <m/>
  </r>
  <r>
    <x v="0"/>
    <x v="649"/>
    <s v="1hl/three successes "/>
    <s v="Reflexive"/>
    <s v="None"/>
    <s v="Instant"/>
    <s v="Spend your health levels on behalf of your mount, at a reduced rate."/>
    <n v="381"/>
    <x v="17"/>
    <x v="1"/>
    <x v="0"/>
    <x v="2"/>
    <s v="Worthy Mount Technique"/>
    <m/>
  </r>
  <r>
    <x v="0"/>
    <x v="650"/>
    <s v="2m to 6m "/>
    <s v="Simple"/>
    <s v="None"/>
    <s v="Instant"/>
    <s v="Tack and bard a mount in 1-4 rounds."/>
    <n v="381"/>
    <x v="17"/>
    <x v="1"/>
    <x v="1"/>
    <x v="2"/>
    <s v="Master Horseman's Techniques"/>
    <m/>
  </r>
  <r>
    <x v="0"/>
    <x v="651"/>
    <s v="-"/>
    <s v="Reflexive"/>
    <s v="None"/>
    <s v="Instant"/>
    <s v="Transfer half your Initiative to your mount, or vice-versa."/>
    <n v="383"/>
    <x v="17"/>
    <x v="1"/>
    <x v="1"/>
    <x v="2"/>
    <s v="Seasoned Beast-Rider's Approach"/>
    <m/>
  </r>
  <r>
    <x v="0"/>
    <x v="652"/>
    <s v="3m, 2i, 1wp "/>
    <s v="Reflexive"/>
    <s v="Perilous"/>
    <s v="Instant"/>
    <s v="Automatically succeed at a Disengage as long as only one enemy is at close range."/>
    <n v="382"/>
    <x v="17"/>
    <x v="2"/>
    <x v="1"/>
    <x v="2"/>
    <s v="Elusive Mount Technique"/>
    <m/>
  </r>
  <r>
    <x v="0"/>
    <x v="653"/>
    <s v="1m "/>
    <s v="Supplemental"/>
    <s v="None"/>
    <s v="Instant"/>
    <s v="Convert mount's speed bonus to successes."/>
    <n v="382"/>
    <x v="17"/>
    <x v="2"/>
    <x v="1"/>
    <x v="2"/>
    <s v="Wind-Racing Essence Infusion"/>
    <m/>
  </r>
  <r>
    <x v="0"/>
    <x v="654"/>
    <s v="4m, 3i, 1wp "/>
    <s v="Reflexive"/>
    <s v="None"/>
    <s v="Instant"/>
    <s v="Recover instantly from an unhorse Gambit."/>
    <n v="382"/>
    <x v="17"/>
    <x v="2"/>
    <x v="1"/>
    <x v="2"/>
    <s v="Single Spirit Method"/>
    <m/>
  </r>
  <r>
    <x v="0"/>
    <x v="655"/>
    <s v="5m "/>
    <s v="Reflexive"/>
    <s v="Counterattack, Decisive-only"/>
    <s v="Instant"/>
    <s v="While using WMT and SBR, your mount may Decisively counterattack for attacks on you."/>
    <n v="383"/>
    <x v="17"/>
    <x v="2"/>
    <x v="1"/>
    <x v="2"/>
    <s v="Worthy Mount Technique"/>
    <m/>
  </r>
  <r>
    <x v="0"/>
    <x v="656"/>
    <s v="4m "/>
    <s v="Reflexive"/>
    <s v="None"/>
    <s v="Instant"/>
    <s v="Your mount (barely) avoids Crash or death, as long as it had at least 2i or 2 HLs to begin with."/>
    <n v="383"/>
    <x v="17"/>
    <x v="2"/>
    <x v="1"/>
    <x v="2"/>
    <s v="Worthy Mount Technique"/>
    <m/>
  </r>
  <r>
    <x v="0"/>
    <x v="657"/>
    <s v="3m or 4m, 1a "/>
    <s v="Supplemental"/>
    <s v="None"/>
    <s v="Instant"/>
    <s v="Recurring 1s on a mounted movement roll; leave a trail of bonfire flames in your wake."/>
    <n v="382"/>
    <x v="17"/>
    <x v="3"/>
    <x v="1"/>
    <x v="2"/>
    <s v="Wind-Racing Essence Infusion"/>
    <m/>
  </r>
  <r>
    <x v="0"/>
    <x v="658"/>
    <s v="3m, 1wp "/>
    <s v="Supplemental"/>
    <s v="None"/>
    <s v="Instant"/>
    <s v="Unhorse someone and steal his mount."/>
    <n v="383"/>
    <x v="17"/>
    <x v="3"/>
    <x v="1"/>
    <x v="2"/>
    <s v="Saddle-Staying Courses"/>
    <m/>
  </r>
  <r>
    <x v="0"/>
    <x v="659"/>
    <s v="4m, 1hl or 4m, 1lhl "/>
    <s v="Simple"/>
    <s v="None"/>
    <s v="Instant"/>
    <s v="Over a scene of treatment, absorb and reduce your mount's wounds."/>
    <n v="383"/>
    <x v="17"/>
    <x v="3"/>
    <x v="1"/>
    <x v="2"/>
    <s v="Mount Preservation Method"/>
    <m/>
  </r>
  <r>
    <x v="0"/>
    <x v="660"/>
    <s v="2m "/>
    <s v="Reflexive"/>
    <s v="None"/>
    <s v="Instant"/>
    <s v="An attack on your mount loses 1 damage per 1 or 2 rolled."/>
    <n v="383"/>
    <x v="17"/>
    <x v="3"/>
    <x v="1"/>
    <x v="2"/>
    <s v="Woe and Storm Evasion"/>
    <m/>
  </r>
  <r>
    <x v="0"/>
    <x v="661"/>
    <s v="7m "/>
    <s v="Supplemental"/>
    <s v="None"/>
    <s v="Instant"/>
    <s v="If someone approaches you after a Disengage, retreat two range bands."/>
    <n v="384"/>
    <x v="17"/>
    <x v="3"/>
    <x v="2"/>
    <x v="2"/>
    <s v="Untouchable Horseman's Attitude"/>
    <m/>
  </r>
  <r>
    <x v="0"/>
    <x v="662"/>
    <s v="1m "/>
    <s v="Reflexive"/>
    <s v="None"/>
    <s v="Instant"/>
    <s v="Substitute Ride for Awarenesss in Join Battle."/>
    <n v="384"/>
    <x v="17"/>
    <x v="3"/>
    <x v="2"/>
    <x v="2"/>
    <s v="Speed-Fury Focus"/>
    <m/>
  </r>
  <r>
    <x v="0"/>
    <x v="663"/>
    <s v="2m, 1wp "/>
    <s v="Reflexive"/>
    <s v="None"/>
    <s v="Instant"/>
    <s v="Rush an enemy in the air."/>
    <n v="385"/>
    <x v="17"/>
    <x v="3"/>
    <x v="2"/>
    <x v="2"/>
    <s v="Sometimes Horses Fly Approach"/>
    <m/>
  </r>
  <r>
    <x v="0"/>
    <x v="664"/>
    <s v="1m or 2m or 3m or 5m, 1wp "/>
    <s v="Reflexive"/>
    <s v="None"/>
    <s v="Instant"/>
    <s v="Summon your mount's tack, barding, and weapons from Elsewhere."/>
    <n v="385"/>
    <x v="17"/>
    <x v="3"/>
    <x v="2"/>
    <x v="2"/>
    <s v="Harmonious Tacking Technique"/>
    <m/>
  </r>
  <r>
    <x v="0"/>
    <x v="665"/>
    <s v="5m, 1wp "/>
    <s v="Reflexive"/>
    <s v="Clash, Decisive-only"/>
    <s v="Instant"/>
    <s v="While using WMT and SBR, your mount may (reflexively?) Decisively Clash with attacks aimed at you."/>
    <n v="386"/>
    <x v="17"/>
    <x v="3"/>
    <x v="2"/>
    <x v="2"/>
    <s v="Rousing Backlash Assault"/>
    <m/>
  </r>
  <r>
    <x v="0"/>
    <x v="666"/>
    <s v="2m"/>
    <s v="Reflexive"/>
    <s v="None"/>
    <s v="One day"/>
    <m/>
    <s v="MotSE 28"/>
    <x v="17"/>
    <x v="1"/>
    <x v="0"/>
    <x v="2"/>
    <s v="Flashing Thunderbolt Steed, Hardship-Surviving Mendicant Spirit"/>
    <m/>
  </r>
  <r>
    <x v="0"/>
    <x v="667"/>
    <s v="10m, 1wp "/>
    <s v="Reflexive"/>
    <s v="None"/>
    <s v="One day"/>
    <s v="Summon an Essence-horse. But it's an expression of skill, and no one would try to label this a… yeah, you get the joke."/>
    <n v="383"/>
    <x v="17"/>
    <x v="3"/>
    <x v="2"/>
    <x v="2"/>
    <s v="Master Horseman's Techniques"/>
    <m/>
  </r>
  <r>
    <x v="0"/>
    <x v="668"/>
    <s v="4m "/>
    <s v="Reflexive"/>
    <s v="None"/>
    <s v="One day"/>
    <s v="Mount armor has no Mobility penalty."/>
    <n v="385"/>
    <x v="17"/>
    <x v="3"/>
    <x v="2"/>
    <x v="2"/>
    <s v="Whirlwind Horse-Armoring Prana"/>
    <m/>
  </r>
  <r>
    <x v="0"/>
    <x v="669"/>
    <s v="4m "/>
    <s v="Reflexive"/>
    <s v="None"/>
    <s v="One hour"/>
    <s v="Mount resists fatigue, gains a movement success, and can use Graceful Crane Stance/Monkey Leap Technique."/>
    <n v="380"/>
    <x v="17"/>
    <x v="0"/>
    <x v="0"/>
    <x v="2"/>
    <s v="Master Horseman's Techniques"/>
    <m/>
  </r>
  <r>
    <x v="0"/>
    <x v="670"/>
    <s v="2m "/>
    <s v="Reflexive"/>
    <s v="None"/>
    <s v="One Turn"/>
    <s v="Your mount ignores wound penalties."/>
    <n v="382"/>
    <x v="17"/>
    <x v="3"/>
    <x v="1"/>
    <x v="2"/>
    <s v="Immortal Charger's Gallop"/>
    <m/>
  </r>
  <r>
    <x v="0"/>
    <x v="671"/>
    <s v="1m "/>
    <s v="Reflexive"/>
    <s v="None"/>
    <s v="One Turn"/>
    <s v="Your mount runs on water or air for one turn."/>
    <n v="385"/>
    <x v="17"/>
    <x v="3"/>
    <x v="2"/>
    <x v="2"/>
    <s v="Coursing Firebolt Flash"/>
    <m/>
  </r>
  <r>
    <x v="0"/>
    <x v="672"/>
    <s v="-"/>
    <s v="Permanent"/>
    <s v="None"/>
    <s v="Permanent"/>
    <s v="Gain a number of minor mount-enhancing Abilities – prevent fatigue, call it to you, etc."/>
    <n v="380"/>
    <x v="17"/>
    <x v="4"/>
    <x v="0"/>
    <x v="2"/>
    <m/>
    <m/>
  </r>
  <r>
    <x v="0"/>
    <x v="673"/>
    <s v="-(1i) "/>
    <s v="Reflexive"/>
    <s v="None"/>
    <s v="Permanent"/>
    <s v="Your mount can reflexively Defend Other on you."/>
    <n v="381"/>
    <x v="17"/>
    <x v="1"/>
    <x v="0"/>
    <x v="2"/>
    <s v="Seasoned Beast-Rider's Approach"/>
    <m/>
  </r>
  <r>
    <x v="0"/>
    <x v="674"/>
    <s v="-(3m) "/>
    <s v="Permanent"/>
    <s v="None"/>
    <s v="Permanent"/>
    <s v="ICG can be used to enhance a Join Battle roll."/>
    <n v="382"/>
    <x v="17"/>
    <x v="3"/>
    <x v="1"/>
    <x v="2"/>
    <s v="Immortal Charger's Gallop"/>
    <m/>
  </r>
  <r>
    <x v="0"/>
    <x v="675"/>
    <s v="-"/>
    <s v="Permanent"/>
    <s v="None"/>
    <s v="Permanent"/>
    <s v="Your mount gains 1i/turn, plus bonuses when you outrace an enemy."/>
    <n v="386"/>
    <x v="17"/>
    <x v="2"/>
    <x v="2"/>
    <x v="2"/>
    <s v="Immortal Rider's Advantage"/>
    <m/>
  </r>
  <r>
    <x v="0"/>
    <x v="676"/>
    <s v="-"/>
    <s v="Permanent"/>
    <s v="None"/>
    <s v="Permanent"/>
    <s v="Ride off into the sunset. Recover motes and Willpower, and remove a point of Limit."/>
    <n v="384"/>
    <x v="17"/>
    <x v="3"/>
    <x v="2"/>
    <x v="2"/>
    <s v="Master Horseman's Techniques"/>
    <m/>
  </r>
  <r>
    <x v="0"/>
    <x v="677"/>
    <s v="-"/>
    <s v="Permanent"/>
    <s v="None"/>
    <s v="Permanent"/>
    <s v="For each 10 the enemy rolls, gain 1m for use on Ride Charms next turn."/>
    <n v="384"/>
    <x v="17"/>
    <x v="3"/>
    <x v="2"/>
    <x v="2"/>
    <s v="Speed-Fury Focus"/>
    <m/>
  </r>
  <r>
    <x v="0"/>
    <x v="678"/>
    <s v="-"/>
    <s v="Permanent"/>
    <s v="None"/>
    <s v="Permanent"/>
    <s v="Activate “attack-evasive Dodge Charms” on behalf of your mount."/>
    <n v="385"/>
    <x v="17"/>
    <x v="3"/>
    <x v="2"/>
    <x v="2"/>
    <s v="Immortal Rider's Advantage"/>
    <m/>
  </r>
  <r>
    <x v="0"/>
    <x v="679"/>
    <s v="5m "/>
    <s v="Reflexive"/>
    <s v="Perilous"/>
    <s v="Scene"/>
    <s v="Double mount's speed for the scene."/>
    <n v="382"/>
    <x v="17"/>
    <x v="3"/>
    <x v="1"/>
    <x v="2"/>
    <s v="Immortal Charger's Gallop"/>
    <m/>
  </r>
  <r>
    <x v="0"/>
    <x v="680"/>
    <s v="7m or 12m "/>
    <s v="Simple"/>
    <s v="Perilous"/>
    <s v="Scene"/>
    <s v="Move three range bands a turn at extreme range from all enemies, or two bands/turn at closer ranges."/>
    <n v="385"/>
    <x v="17"/>
    <x v="3"/>
    <x v="2"/>
    <x v="2"/>
    <s v="Coursing Firebolt Flash"/>
    <m/>
  </r>
  <r>
    <x v="0"/>
    <x v="681"/>
    <s v="5m "/>
    <s v="Simple"/>
    <s v="None"/>
    <s v="Scene"/>
    <s v="Your mount gains bonus soak for the scene."/>
    <n v="386"/>
    <x v="17"/>
    <x v="3"/>
    <x v="2"/>
    <x v="2"/>
    <s v="Resilience of the Chosen Mount"/>
    <m/>
  </r>
  <r>
    <x v="0"/>
    <x v="682"/>
    <s v="-"/>
    <s v="Permanent"/>
    <s v="None"/>
    <s v="Permanent"/>
    <s v="Notice disguises and shapeshifting with AESS."/>
    <n v="358"/>
    <x v="15"/>
    <x v="3"/>
    <x v="2"/>
    <x v="6"/>
    <s v="All-Encompassing Sorcerer's Sight"/>
    <m/>
  </r>
  <r>
    <x v="0"/>
    <x v="683"/>
    <s v="-"/>
    <s v="Permanent"/>
    <s v="None"/>
    <s v="Permanent"/>
    <s v="SCM works on unshaped fair folk and similar beings."/>
    <n v="358"/>
    <x v="15"/>
    <x v="3"/>
    <x v="2"/>
    <x v="6"/>
    <s v="Spirit-Caging Mandala"/>
    <m/>
  </r>
  <r>
    <x v="0"/>
    <x v="684"/>
    <s v="-"/>
    <s v="Permanent"/>
    <s v="None"/>
    <s v="Permanent"/>
    <s v="Fuel your Charms and spells with motes stolen from a spirit trapped via SCM."/>
    <n v="358"/>
    <x v="15"/>
    <x v="3"/>
    <x v="2"/>
    <x v="6"/>
    <s v="Spirit-Caging Mandala"/>
    <m/>
  </r>
  <r>
    <x v="0"/>
    <x v="685"/>
    <s v="-"/>
    <s v="Permanent"/>
    <s v="None"/>
    <s v="Permanent"/>
    <s v="Gain social influence bonuses against a spirit trapped via SCM."/>
    <n v="358"/>
    <x v="15"/>
    <x v="3"/>
    <x v="2"/>
    <x v="6"/>
    <s v="Spirit-Draining Mudra"/>
    <m/>
  </r>
  <r>
    <x v="0"/>
    <x v="686"/>
    <s v="-"/>
    <s v="Permanent"/>
    <s v="None"/>
    <s v="Permanent"/>
    <s v="When at full anima, AESS automatically activates."/>
    <n v="359"/>
    <x v="15"/>
    <x v="3"/>
    <x v="3"/>
    <x v="6"/>
    <s v="Burning Eye of the Deliverer"/>
    <m/>
  </r>
  <r>
    <x v="0"/>
    <x v="687"/>
    <s v="-(7m) "/>
    <s v="Permanent"/>
    <s v="None"/>
    <s v="Permanent"/>
    <s v="When using SPM, detect signs of past spiritual predation; come to subject's aid if such predation recurs."/>
    <n v="359"/>
    <x v="15"/>
    <x v="3"/>
    <x v="3"/>
    <x v="6"/>
    <s v="Soul Projection Method"/>
    <m/>
  </r>
  <r>
    <x v="0"/>
    <x v="688"/>
    <s v="-"/>
    <s v="Permanent"/>
    <s v="None"/>
    <s v="Permanent"/>
    <s v="Solar Circle Sorcery."/>
    <n v="361"/>
    <x v="15"/>
    <x v="3"/>
    <x v="4"/>
    <x v="6"/>
    <s v="Celestial Circle Sorcery"/>
    <m/>
  </r>
  <r>
    <x v="0"/>
    <x v="689"/>
    <s v="3m "/>
    <s v="Reflexive"/>
    <s v="None"/>
    <s v="Scene"/>
    <s v="See spirits."/>
    <n v="354"/>
    <x v="15"/>
    <x v="4"/>
    <x v="0"/>
    <x v="6"/>
    <m/>
    <m/>
  </r>
  <r>
    <x v="0"/>
    <x v="690"/>
    <s v="5m "/>
    <s v="Simple"/>
    <s v="None"/>
    <s v="Scene"/>
    <s v="Do extra damage to spirits for the scene."/>
    <n v="354"/>
    <x v="15"/>
    <x v="1"/>
    <x v="0"/>
    <x v="6"/>
    <s v="Spirit-Cutting Attack"/>
    <m/>
  </r>
  <r>
    <x v="0"/>
    <x v="691"/>
    <s v="6m "/>
    <s v="Reflexive"/>
    <s v="None"/>
    <s v="Scene"/>
    <s v="Speak Old Realm and other spirit language. Bonus successes to shaping actions for the scene(!)."/>
    <n v="356"/>
    <x v="15"/>
    <x v="1"/>
    <x v="0"/>
    <x v="6"/>
    <m/>
    <m/>
  </r>
  <r>
    <x v="0"/>
    <x v="692"/>
    <s v="3m "/>
    <s v="Simple"/>
    <s v="None"/>
    <s v="Scene"/>
    <s v="Scenelong bonus dice to attacks vs. spirits. Very cheap Infinite Occult Mastery."/>
    <n v="355"/>
    <x v="15"/>
    <x v="3"/>
    <x v="0"/>
    <x v="6"/>
    <s v="Phantom-Seizing Strike"/>
    <m/>
  </r>
  <r>
    <x v="0"/>
    <x v="693"/>
    <s v="6m "/>
    <s v="Simple"/>
    <s v="None"/>
    <s v="Scene"/>
    <s v="Spirits at short range must materialize or retreat."/>
    <n v="357"/>
    <x v="15"/>
    <x v="1"/>
    <x v="1"/>
    <x v="6"/>
    <s v="Spirit-Cutting Attack"/>
    <m/>
  </r>
  <r>
    <x v="0"/>
    <x v="694"/>
    <s v="4m, 1wp "/>
    <s v="Reflexive"/>
    <s v="None"/>
    <s v="Scene"/>
    <s v="Immaterial beings must pay Willpower to attack you."/>
    <n v="357"/>
    <x v="15"/>
    <x v="2"/>
    <x v="1"/>
    <x v="6"/>
    <s v="Spirit-Repelling Diagram, Uncanny Shroud Defense"/>
    <m/>
  </r>
  <r>
    <x v="0"/>
    <x v="695"/>
    <s v="6m, 1wp"/>
    <s v="Reflexive"/>
    <s v="None"/>
    <s v="Scene"/>
    <m/>
    <s v="MotSE 22"/>
    <x v="15"/>
    <x v="3"/>
    <x v="2"/>
    <x v="6"/>
    <s v="Burning Exorcism Technique"/>
    <m/>
  </r>
  <r>
    <x v="0"/>
    <x v="696"/>
    <s v="10m, 1wp "/>
    <s v="Simple"/>
    <s v="None"/>
    <s v="Varies"/>
    <s v="Trap and materialize a spirit for a few rounds."/>
    <n v="357"/>
    <x v="15"/>
    <x v="2"/>
    <x v="1"/>
    <x v="6"/>
    <s v="Spirit-Repelling Diagram"/>
    <m/>
  </r>
  <r>
    <x v="0"/>
    <x v="697"/>
    <s v="7m, 1wp "/>
    <s v="Simple"/>
    <s v="None"/>
    <s v="Indefinite"/>
    <s v="Anyone with Intimacies for the Solar also has Intimacies for the target; the target can act with the Solar's authority."/>
    <n v="370"/>
    <x v="18"/>
    <x v="3"/>
    <x v="1"/>
    <x v="9"/>
    <s v="Majestic Radiant Presence"/>
    <m/>
  </r>
  <r>
    <x v="0"/>
    <x v="698"/>
    <s v="5m, 1wp "/>
    <s v="Simple"/>
    <s v="None"/>
    <s v="Indefinite"/>
    <s v="Increase your Appearance by 1; lower the target's Resolve if this is seduction."/>
    <n v="371"/>
    <x v="18"/>
    <x v="3"/>
    <x v="1"/>
    <x v="9"/>
    <s v="Threefold Magnetic Ardor"/>
    <m/>
  </r>
  <r>
    <x v="0"/>
    <x v="699"/>
    <s v="10m, 1wp "/>
    <s v="Simple"/>
    <s v="Psyche, Mute"/>
    <s v="Indefinite"/>
    <s v="Program the target with a series of short commands. Really wishing I hadn't made a Code Geass joke already."/>
    <n v="372"/>
    <x v="18"/>
    <x v="3"/>
    <x v="2"/>
    <x v="9"/>
    <s v="Mind-Wiping Gaze, Fulminating Word"/>
    <m/>
  </r>
  <r>
    <x v="0"/>
    <x v="700"/>
    <s v="5m "/>
    <s v="Simple"/>
    <s v="Stackable"/>
    <s v="Indefinite"/>
    <s v="Grant three bonus successes to a follower."/>
    <n v="373"/>
    <x v="18"/>
    <x v="3"/>
    <x v="2"/>
    <x v="9"/>
    <s v="Prophet-Uplifting Evocation"/>
    <m/>
  </r>
  <r>
    <x v="0"/>
    <x v="701"/>
    <s v="5m, 1wp "/>
    <s v="Simple"/>
    <s v="None"/>
    <s v="Indefinite"/>
    <s v="As per ES, but stacking with that bonus and of Indefinite duration."/>
    <n v="374"/>
    <x v="18"/>
    <x v="3"/>
    <x v="3"/>
    <x v="9"/>
    <s v="Empowering Shout, Underling-Promoting Touch"/>
    <m/>
  </r>
  <r>
    <x v="0"/>
    <x v="702"/>
    <s v="6m (1m, 1wp)"/>
    <s v="Simple"/>
    <s v="None"/>
    <s v="Indefinite"/>
    <m/>
    <s v="MotSE 26"/>
    <x v="18"/>
    <x v="3"/>
    <x v="3"/>
    <x v="9"/>
    <s v="Prophet-Uplifting Evocation"/>
    <m/>
  </r>
  <r>
    <x v="0"/>
    <x v="703"/>
    <s v="10m"/>
    <s v="Simple"/>
    <s v="None"/>
    <s v="Indefinite"/>
    <m/>
    <s v="MotSE 27"/>
    <x v="18"/>
    <x v="3"/>
    <x v="4"/>
    <x v="9"/>
    <s v="Favor-Conferring Prana"/>
    <m/>
  </r>
  <r>
    <x v="0"/>
    <x v="704"/>
    <s v="3m "/>
    <s v="Supplemental"/>
    <s v="None"/>
    <s v="Instant"/>
    <s v="Gain bonuses to Instill or Persuade – bigger bonuses, if the target boosts his Resolve."/>
    <n v="369"/>
    <x v="18"/>
    <x v="1"/>
    <x v="0"/>
    <x v="9"/>
    <m/>
    <m/>
  </r>
  <r>
    <x v="0"/>
    <x v="705"/>
    <s v="3m"/>
    <s v="Reflexive"/>
    <s v="None"/>
    <s v="Instant"/>
    <m/>
    <s v="MotSE 25"/>
    <x v="18"/>
    <x v="2"/>
    <x v="0"/>
    <x v="9"/>
    <s v="Harmonious Presence Meditation"/>
    <m/>
  </r>
  <r>
    <x v="0"/>
    <x v="706"/>
    <s v="3m "/>
    <s v="Supplemental"/>
    <s v="None"/>
    <s v="Instant"/>
    <s v="Gain bonuses to persuasion in line with your Intimacies."/>
    <n v="370"/>
    <x v="18"/>
    <x v="2"/>
    <x v="1"/>
    <x v="9"/>
    <s v="Listener-Swaying Argument"/>
    <m/>
  </r>
  <r>
    <x v="0"/>
    <x v="707"/>
    <s v="4m "/>
    <s v="Supplemental"/>
    <s v="None"/>
    <s v="Instant"/>
    <s v="Turn your high-Appearance bonus dice into bonus successes."/>
    <n v="371"/>
    <x v="18"/>
    <x v="2"/>
    <x v="1"/>
    <x v="9"/>
    <s v="Harmonious Presence Meditation, Listener-Swaying Argument"/>
    <m/>
  </r>
  <r>
    <x v="0"/>
    <x v="708"/>
    <s v="3m "/>
    <s v="Simple"/>
    <s v="None"/>
    <s v="Instant"/>
    <s v="Grant an ally +1 to one Attribute and one Ability."/>
    <n v="370"/>
    <x v="18"/>
    <x v="3"/>
    <x v="1"/>
    <x v="9"/>
    <s v="Impassioned Discourse Technique"/>
    <m/>
  </r>
  <r>
    <x v="0"/>
    <x v="709"/>
    <s v="3m, 1wp "/>
    <s v="Supplemental"/>
    <s v="None"/>
    <s v="Instant"/>
    <s v="A Decisive attack on creatures of darkness does agg, or a social influence attempt lowers their resolve. Treat people you hate as CoDs, for this one attack."/>
    <n v="371"/>
    <x v="18"/>
    <x v="3"/>
    <x v="2"/>
    <x v="9"/>
    <s v="Impassioned Discourse Technique, Majestic Radiant Presence"/>
    <m/>
  </r>
  <r>
    <x v="0"/>
    <x v="710"/>
    <s v="1wp "/>
    <s v="Reflexive"/>
    <s v="None"/>
    <s v="Instant"/>
    <s v="Increase the cost of a Decision Point (i.e., reject successful Persuade) by 1wp."/>
    <n v="371"/>
    <x v="18"/>
    <x v="3"/>
    <x v="2"/>
    <x v="9"/>
    <s v="Impassioned Discourse Technique"/>
    <m/>
  </r>
  <r>
    <x v="0"/>
    <x v="711"/>
    <s v="3m "/>
    <s v="Reflexive"/>
    <s v="None"/>
    <s v="Instant"/>
    <s v="Bonus dice to threaten, persuade, or instill."/>
    <n v="372"/>
    <x v="18"/>
    <x v="3"/>
    <x v="2"/>
    <x v="9"/>
    <s v="Majestic Radiant Presence"/>
    <m/>
  </r>
  <r>
    <x v="0"/>
    <x v="712"/>
    <s v="1m, 1wp "/>
    <s v="Reflexive"/>
    <s v="None"/>
    <s v="Instant"/>
    <s v="Target forgets one piece of social influence he was about to carry out."/>
    <n v="372"/>
    <x v="18"/>
    <x v="3"/>
    <x v="2"/>
    <x v="9"/>
    <s v="Blazing Glorious Icon"/>
    <m/>
  </r>
  <r>
    <x v="0"/>
    <x v="713"/>
    <s v="4m, 1wp, 2xp "/>
    <s v="Simple"/>
    <s v="None"/>
    <s v="Instant"/>
    <s v="Grant a follower motes and a Resolve bonus to act as your prophet."/>
    <n v="373"/>
    <x v="18"/>
    <x v="3"/>
    <x v="2"/>
    <x v="9"/>
    <s v="Underling-Promoting Touch"/>
    <m/>
  </r>
  <r>
    <x v="0"/>
    <x v="714"/>
    <s v="2m, 1wp "/>
    <s v="Supplemental"/>
    <s v="None"/>
    <s v="Instant"/>
    <s v="Double-9s on seduction. Seduce even people who can't be seduced."/>
    <n v="373"/>
    <x v="18"/>
    <x v="3"/>
    <x v="2"/>
    <x v="9"/>
    <s v="Awakened Carnal Demiurge"/>
    <m/>
  </r>
  <r>
    <x v="0"/>
    <x v="715"/>
    <s v="6m, 1wp"/>
    <s v="Simple"/>
    <s v="Decisive-only"/>
    <s v="Instant"/>
    <m/>
    <s v="MotSE 25"/>
    <x v="18"/>
    <x v="3"/>
    <x v="2"/>
    <x v="9"/>
    <s v="Enemy-Castigating Solar Judgment"/>
    <m/>
  </r>
  <r>
    <x v="0"/>
    <x v="716"/>
    <s v="4m"/>
    <s v="Reflexive"/>
    <s v="None"/>
    <s v="Instant"/>
    <m/>
    <s v="MotSE 25"/>
    <x v="18"/>
    <x v="3"/>
    <x v="2"/>
    <x v="9"/>
    <s v="Majestic Radiant Presence"/>
    <m/>
  </r>
  <r>
    <x v="0"/>
    <x v="717"/>
    <s v="6m"/>
    <s v="Reflexive"/>
    <s v="Mute"/>
    <s v="Instant"/>
    <m/>
    <s v="MotSE 26"/>
    <x v="18"/>
    <x v="3"/>
    <x v="2"/>
    <x v="9"/>
    <s v="Threefold Magnetic Ardor"/>
    <m/>
  </r>
  <r>
    <x v="0"/>
    <x v="718"/>
    <s v="-"/>
    <s v="Reflexive"/>
    <s v="None"/>
    <s v="Instant"/>
    <s v="1/scene, free Presence, Performance, or Socialize Excellency."/>
    <n v="373"/>
    <x v="18"/>
    <x v="3"/>
    <x v="3"/>
    <x v="9"/>
    <s v="Authority-Radiating Stance"/>
    <m/>
  </r>
  <r>
    <x v="0"/>
    <x v="719"/>
    <s v="-"/>
    <s v="Permanent"/>
    <s v="None"/>
    <s v="Permanent"/>
    <s v="Permanent bonus to Presence and intimidate. With MRP, auto-intimidate anyone who tries to ambush you."/>
    <n v="370"/>
    <x v="18"/>
    <x v="1"/>
    <x v="0"/>
    <x v="9"/>
    <m/>
    <m/>
  </r>
  <r>
    <x v="0"/>
    <x v="720"/>
    <s v="-"/>
    <s v="Permanent"/>
    <s v="None"/>
    <s v="Permanent"/>
    <s v="Anyone with Defining Ties to you will perform inconvenient tasks without a roll."/>
    <n v="370"/>
    <x v="18"/>
    <x v="3"/>
    <x v="0"/>
    <x v="9"/>
    <s v="Harmonious Presence Meditation, Listener-Swaying Argument"/>
    <m/>
  </r>
  <r>
    <x v="0"/>
    <x v="721"/>
    <s v="-"/>
    <s v="Permanent"/>
    <s v="None"/>
    <s v="Permanent"/>
    <s v="On succeeding at a major task, your enemies must grovel before you for the next few days."/>
    <n v="372"/>
    <x v="18"/>
    <x v="3"/>
    <x v="2"/>
    <x v="9"/>
    <s v="Underling-Promoting Touch"/>
    <m/>
  </r>
  <r>
    <x v="0"/>
    <x v="722"/>
    <s v="5m or 7m "/>
    <s v="Reflexive"/>
    <s v="None"/>
    <s v="Scene"/>
    <s v="Gain bonus dice to social rolls for a scene; social Charms are 1m cheaper."/>
    <n v="369"/>
    <x v="18"/>
    <x v="0"/>
    <x v="0"/>
    <x v="9"/>
    <m/>
    <m/>
  </r>
  <r>
    <x v="0"/>
    <x v="723"/>
    <s v="6m "/>
    <s v="Simple"/>
    <s v="None"/>
    <s v="Scene"/>
    <s v="Enemies must pay 1wp the first time they speak or act against you."/>
    <n v="370"/>
    <x v="18"/>
    <x v="2"/>
    <x v="1"/>
    <x v="9"/>
    <s v="Harmonious Presence Meditation"/>
    <m/>
  </r>
  <r>
    <x v="0"/>
    <x v="724"/>
    <s v="5m, 1wp "/>
    <s v="Reflexive"/>
    <s v="None"/>
    <s v="Scene"/>
    <s v="Allies to Medium range are immune to fear penalties. Have we seen fear penalties, so far?"/>
    <n v="371"/>
    <x v="18"/>
    <x v="3"/>
    <x v="2"/>
    <x v="9"/>
    <s v="Majestic Radiant Presence"/>
    <m/>
  </r>
  <r>
    <x v="0"/>
    <x v="725"/>
    <s v="7m, 1wp "/>
    <s v="Reflexive"/>
    <s v="None"/>
    <s v="Scene"/>
    <s v="Threaten everyone out to Long range. Also, inflict a fear penalty on battle groups – well, that answers that."/>
    <n v="371"/>
    <x v="18"/>
    <x v="3"/>
    <x v="2"/>
    <x v="9"/>
    <s v="Majestic Radiant Presence"/>
    <m/>
  </r>
  <r>
    <x v="0"/>
    <x v="726"/>
    <s v="6m, 3a "/>
    <s v="Reflexive"/>
    <s v="None"/>
    <s v="Scene"/>
    <s v="Burn your anima for extra Intimidation dice. Enemies who don't attack you lose 1i/turn."/>
    <n v="374"/>
    <x v="18"/>
    <x v="3"/>
    <x v="3"/>
    <x v="9"/>
    <s v="Terrifying Apparition of Glory"/>
    <m/>
  </r>
  <r>
    <x v="0"/>
    <x v="727"/>
    <s v="3m"/>
    <s v="Reflexive"/>
    <s v="None"/>
    <s v="Scene"/>
    <m/>
    <s v="MotSE 30"/>
    <x v="3"/>
    <x v="2"/>
    <x v="0"/>
    <x v="2"/>
    <s v="Motive-Discerning Technique"/>
    <m/>
  </r>
  <r>
    <x v="0"/>
    <x v="728"/>
    <s v="1m, 1wp "/>
    <s v="Reflexive"/>
    <s v="None"/>
    <s v="Scene"/>
    <s v="1/story, add your Guile to your Resolve or vice-versa. Ignore effect of Intimacies on Resolve."/>
    <n v="402"/>
    <x v="3"/>
    <x v="3"/>
    <x v="3"/>
    <x v="2"/>
    <s v="Even-Touched Prophet"/>
    <m/>
  </r>
  <r>
    <x v="0"/>
    <x v="729"/>
    <s v="5m "/>
    <s v="Reflexive"/>
    <s v="Mute"/>
    <s v="Indefinite"/>
    <s v="Perfect immunity to sight-based detection as long as you don't move."/>
    <n v="403"/>
    <x v="19"/>
    <x v="1"/>
    <x v="0"/>
    <x v="10"/>
    <s v="Perfect Shadow Stillness"/>
    <m/>
  </r>
  <r>
    <x v="0"/>
    <x v="730"/>
    <s v="5m "/>
    <s v="Simple"/>
    <s v="Mute"/>
    <s v="Indefinite"/>
    <s v="Ignore the -3 penalty to moving in stealth. Gain Initiative while you remain hidden."/>
    <n v="404"/>
    <x v="19"/>
    <x v="2"/>
    <x v="0"/>
    <x v="10"/>
    <s v="Blinding Battle Feint"/>
    <m/>
  </r>
  <r>
    <x v="0"/>
    <x v="731"/>
    <s v="5m"/>
    <s v="Simple"/>
    <s v="Mute"/>
    <s v="Indefinite"/>
    <m/>
    <s v="MotSE 32"/>
    <x v="19"/>
    <x v="2"/>
    <x v="0"/>
    <x v="10"/>
    <s v="Perfect Shadow Stillness"/>
    <m/>
  </r>
  <r>
    <x v="0"/>
    <x v="732"/>
    <s v="7m, 1wp "/>
    <s v="Reflexive"/>
    <s v="Mute"/>
    <s v="Indefinite"/>
    <s v="Infinite Stealth Mastery. You can hide in plain sight, but moving range bands automatically reveals you."/>
    <n v="405"/>
    <x v="19"/>
    <x v="2"/>
    <x v="1"/>
    <x v="10"/>
    <s v="Invisible Statue Spirit"/>
    <m/>
  </r>
  <r>
    <x v="0"/>
    <x v="733"/>
    <s v="2m/anima level "/>
    <s v="Reflexive"/>
    <s v="Mute, Stackable"/>
    <s v="Indefinite"/>
    <s v="Commit motes to temporarily hide anima levels."/>
    <n v="406"/>
    <x v="19"/>
    <x v="3"/>
    <x v="2"/>
    <x v="10"/>
    <s v="Blurred Form Style"/>
    <m/>
  </r>
  <r>
    <x v="0"/>
    <x v="734"/>
    <s v="10m, 1wp "/>
    <s v="Reflexive"/>
    <s v="Mute"/>
    <s v="Indefinite"/>
    <s v="Hide so well that everyone forgets about you."/>
    <n v="407"/>
    <x v="19"/>
    <x v="3"/>
    <x v="2"/>
    <x v="10"/>
    <s v="Mental Invisibility Technique"/>
    <m/>
  </r>
  <r>
    <x v="0"/>
    <x v="735"/>
    <s v="8m, 1wp "/>
    <s v="Reflexive"/>
    <s v="Perilous, Mute"/>
    <s v="Indefinite"/>
    <s v="Hide in a target's shadow, controlling his body."/>
    <n v="407"/>
    <x v="19"/>
    <x v="3"/>
    <x v="2"/>
    <x v="10"/>
    <s v="Dark Sentinel's Way"/>
    <m/>
  </r>
  <r>
    <x v="0"/>
    <x v="736"/>
    <s v="10m, 1wp "/>
    <s v="Reflexive"/>
    <s v="Perilous, Mute"/>
    <s v="Indefinite"/>
    <s v="Teleport back to a chosen hiding place."/>
    <n v="409"/>
    <x v="19"/>
    <x v="3"/>
    <x v="3"/>
    <x v="10"/>
    <s v="Shadow-Crossing Leap Technique"/>
    <m/>
  </r>
  <r>
    <x v="0"/>
    <x v="737"/>
    <s v="1m, 1wp "/>
    <s v="Reflexive"/>
    <s v="None"/>
    <s v="Instant"/>
    <s v="Reroll all dice other than 10s on a Stealth action."/>
    <n v="403"/>
    <x v="19"/>
    <x v="0"/>
    <x v="0"/>
    <x v="10"/>
    <m/>
    <m/>
  </r>
  <r>
    <x v="0"/>
    <x v="738"/>
    <s v="3m "/>
    <s v="Supplemental"/>
    <s v="None"/>
    <s v="Instant"/>
    <s v="Join Battle using Stealth; if you act first, you're also hidden."/>
    <n v="404"/>
    <x v="19"/>
    <x v="1"/>
    <x v="0"/>
    <x v="10"/>
    <m/>
    <m/>
  </r>
  <r>
    <x v="0"/>
    <x v="739"/>
    <s v="3m "/>
    <s v="Simple"/>
    <s v="Mute"/>
    <s v="Instant"/>
    <s v="Hide someone else."/>
    <n v="405"/>
    <x v="19"/>
    <x v="1"/>
    <x v="0"/>
    <x v="10"/>
    <s v="Blinding Battle Feint"/>
    <m/>
  </r>
  <r>
    <x v="0"/>
    <x v="740"/>
    <s v="3m, 1wp "/>
    <s v="Simple"/>
    <s v="Mute"/>
    <s v="Instant"/>
    <s v="Reroll Join Battle mid-fight and add the Initiative to your pool."/>
    <n v="405"/>
    <x v="19"/>
    <x v="2"/>
    <x v="1"/>
    <x v="10"/>
    <s v="Blinding Battle Feint"/>
    <m/>
  </r>
  <r>
    <x v="0"/>
    <x v="741"/>
    <s v="1m "/>
    <s v="Reflexive"/>
    <s v="Mute"/>
    <s v="Instant"/>
    <s v="Defend Other from concealment."/>
    <n v="406"/>
    <x v="19"/>
    <x v="2"/>
    <x v="1"/>
    <x v="10"/>
    <s v="Guardian Fog Approach"/>
    <m/>
  </r>
  <r>
    <x v="0"/>
    <x v="742"/>
    <s v="2m "/>
    <s v="Reflexive"/>
    <s v="None"/>
    <s v="Instant"/>
    <s v="Reset SVR after incapacitating an enemy."/>
    <n v="405"/>
    <x v="19"/>
    <x v="3"/>
    <x v="1"/>
    <x v="10"/>
    <s v="Shadow Victor's Repose"/>
    <m/>
  </r>
  <r>
    <x v="0"/>
    <x v="743"/>
    <s v="1wp or 2i "/>
    <s v="Reflexive"/>
    <s v="None"/>
    <s v="Instant"/>
    <s v="Enter stealth reflexively after incapacitating an enemy."/>
    <n v="405"/>
    <x v="19"/>
    <x v="3"/>
    <x v="1"/>
    <x v="10"/>
    <s v="Stalking Wolf Attitude"/>
    <m/>
  </r>
  <r>
    <x v="0"/>
    <x v="744"/>
    <s v="3m "/>
    <s v="Reflexive"/>
    <s v="Mute"/>
    <s v="Instant"/>
    <s v="Concealment counts as cover."/>
    <n v="406"/>
    <x v="19"/>
    <x v="3"/>
    <x v="1"/>
    <x v="10"/>
    <s v="Dark Sentinel's Way"/>
    <m/>
  </r>
  <r>
    <x v="0"/>
    <x v="745"/>
    <s v="5m, 1wp"/>
    <s v="Reflexive"/>
    <s v="Mute"/>
    <s v="Instant"/>
    <m/>
    <s v="MotSE 32"/>
    <x v="19"/>
    <x v="3"/>
    <x v="1"/>
    <x v="10"/>
    <s v="Stalking Wolf Attitude"/>
    <m/>
  </r>
  <r>
    <x v="0"/>
    <x v="746"/>
    <s v="5m, 1wp "/>
    <s v="Reflexive"/>
    <s v="Mute"/>
    <s v="Instant"/>
    <s v="Move one range band in stealth without penalty; incompatible with BFS."/>
    <n v="408"/>
    <x v="19"/>
    <x v="3"/>
    <x v="2"/>
    <x v="10"/>
    <s v="Smoke and Shadow Cover"/>
    <m/>
  </r>
  <r>
    <x v="0"/>
    <x v="747"/>
    <s v="4m"/>
    <s v="Supplemental"/>
    <s v="Decisive-only, Mute"/>
    <s v="Instant"/>
    <m/>
    <s v="MotSE 33"/>
    <x v="19"/>
    <x v="3"/>
    <x v="2"/>
    <x v="10"/>
    <s v="Hidden Snake Recoil, Killing Shroud Technique"/>
    <m/>
  </r>
  <r>
    <x v="0"/>
    <x v="748"/>
    <s v="7m, 1wp "/>
    <s v="Reflexive"/>
    <s v="Perilous, Mute"/>
    <s v="Instant"/>
    <s v="Still got that pencil? So the attacker rolls and hits you Decisively, and then he rolls damage. Between the two, he rolls six 1s and 2s. You roll Stealth against his Awarenesss; if you succeed, he misses, and if you roll a 10, you enter stealth."/>
    <n v="408"/>
    <x v="19"/>
    <x v="3"/>
    <x v="3"/>
    <x v="10"/>
    <s v="Hidden Snake Recoil, Vanishing From Mind's Eye Method"/>
    <m/>
  </r>
  <r>
    <x v="0"/>
    <x v="749"/>
    <s v="6m "/>
    <s v="Reflexive"/>
    <s v="Mute, Stackable"/>
    <s v="One hour"/>
    <s v="Render yourself proof against detection from one sense (except sight)."/>
    <n v="407"/>
    <x v="19"/>
    <x v="3"/>
    <x v="2"/>
    <x v="10"/>
    <s v="Blurred Form Style, Vanishing From Mind's Eye Method"/>
    <m/>
  </r>
  <r>
    <x v="0"/>
    <x v="750"/>
    <s v="-"/>
    <s v="Permanent"/>
    <s v="None"/>
    <s v="Permanent"/>
    <s v="On using SVR, everyone forgets you were there for (Essence) rounds."/>
    <n v="407"/>
    <x v="19"/>
    <x v="3"/>
    <x v="2"/>
    <x v="10"/>
    <s v="Flash-Eyed Killer's Insight"/>
    <m/>
  </r>
  <r>
    <x v="0"/>
    <x v="751"/>
    <s v="-"/>
    <s v="Permanent"/>
    <s v="None"/>
    <s v="Permanent"/>
    <s v="Enemies permanently take -2 successes for each 1 rolled on Awarenesss rolls."/>
    <n v="408"/>
    <x v="19"/>
    <x v="3"/>
    <x v="3"/>
    <x v="10"/>
    <s v="Sound and Scent Banishing Attitude"/>
    <m/>
  </r>
  <r>
    <x v="0"/>
    <x v="752"/>
    <s v="3m "/>
    <s v="Simple"/>
    <s v="None"/>
    <s v="Scene"/>
    <s v="Blend perfectly in the crowd. Checkpoints or magic actively opposing your cause may still detect you."/>
    <n v="403"/>
    <x v="19"/>
    <x v="1"/>
    <x v="0"/>
    <x v="10"/>
    <m/>
    <m/>
  </r>
  <r>
    <x v="0"/>
    <x v="753"/>
    <s v="5m, 1wp "/>
    <s v="Simple"/>
    <s v="Mute"/>
    <s v="Scene"/>
    <s v="Roll Stealth against target's Resolve; if you succeed, you're imperceptible to him until you Join Battle or try to steal something the target cares about."/>
    <n v="405"/>
    <x v="19"/>
    <x v="2"/>
    <x v="1"/>
    <x v="10"/>
    <s v="Easily-Overlooked Presence Method"/>
    <m/>
  </r>
  <r>
    <x v="0"/>
    <x v="754"/>
    <s v="3m "/>
    <s v="Reflexive"/>
    <s v="None"/>
    <s v="Scene"/>
    <s v="Attempts to detect you by hearing alone take -1 success for each 1 or 2 rolled."/>
    <n v="407"/>
    <x v="19"/>
    <x v="3"/>
    <x v="2"/>
    <x v="10"/>
    <s v="Sound and Scent Banishing Attitude"/>
    <m/>
  </r>
  <r>
    <x v="0"/>
    <x v="755"/>
    <s v="1m"/>
    <s v="Supplemental"/>
    <s v="None"/>
    <s v="Instant"/>
    <m/>
    <s v="MotSE 14"/>
    <x v="20"/>
    <x v="1"/>
    <x v="0"/>
    <x v="11"/>
    <s v="Crafty Observation Method"/>
    <m/>
  </r>
  <r>
    <x v="0"/>
    <x v="756"/>
    <s v="-"/>
    <s v="Reflexive"/>
    <s v="None"/>
    <s v="Instant"/>
    <s v="Auto-detect “There's something fishy here; roll to try to notice it.” Nice!"/>
    <n v="311"/>
    <x v="20"/>
    <x v="4"/>
    <x v="0"/>
    <x v="11"/>
    <m/>
    <m/>
  </r>
  <r>
    <x v="0"/>
    <x v="757"/>
    <s v="5m "/>
    <s v="Simple"/>
    <s v="Mute"/>
    <s v="Instant"/>
    <s v="Case a scene in seconds, with bonuses."/>
    <n v="312"/>
    <x v="20"/>
    <x v="1"/>
    <x v="0"/>
    <x v="11"/>
    <s v="Watchman's Infallible Eye"/>
    <m/>
  </r>
  <r>
    <x v="0"/>
    <x v="758"/>
    <s v="3m "/>
    <s v="Reflexive"/>
    <s v="None"/>
    <s v="Instant"/>
    <s v="Tell whether one statement is true or false."/>
    <n v="312"/>
    <x v="20"/>
    <x v="2"/>
    <x v="0"/>
    <x v="11"/>
    <s v="Crafty Observation Method"/>
    <m/>
  </r>
  <r>
    <x v="0"/>
    <x v="759"/>
    <s v="2m, 1wp "/>
    <s v="Simple"/>
    <s v="None"/>
    <s v="Instant"/>
    <s v="Profile criminal based on crime scene; auto-detect characters matching profile."/>
    <n v="312"/>
    <x v="20"/>
    <x v="3"/>
    <x v="0"/>
    <x v="11"/>
    <s v="Crafty Observation Method"/>
    <m/>
  </r>
  <r>
    <x v="0"/>
    <x v="760"/>
    <s v="-(4m, 1wp) "/>
    <s v="Reflexive"/>
    <s v="None"/>
    <s v="Instant"/>
    <s v="Get an alert (and an explanation) when a character acts against your profile of him."/>
    <n v="312"/>
    <x v="20"/>
    <x v="3"/>
    <x v="1"/>
    <x v="11"/>
    <s v="Evidence-Discerning Method"/>
    <m/>
  </r>
  <r>
    <x v="0"/>
    <x v="761"/>
    <s v="5m, 1wp "/>
    <s v="Supplemental"/>
    <s v="Mute"/>
    <s v="Instant"/>
    <s v="Compel a character to honestly answer questions."/>
    <n v="313"/>
    <x v="20"/>
    <x v="3"/>
    <x v="1"/>
    <x v="11"/>
    <s v="Judge's Ear Technique"/>
    <m/>
  </r>
  <r>
    <x v="0"/>
    <x v="762"/>
    <s v="3m "/>
    <s v="Supplemental"/>
    <s v="Mute"/>
    <s v="Instant"/>
    <s v="Auto-succeed on a case scene action. Make Holmes-style logical connections between objects and events."/>
    <n v="313"/>
    <x v="20"/>
    <x v="3"/>
    <x v="2"/>
    <x v="11"/>
    <s v="Evidence-Discerning Method, Judge's Ear Technique"/>
    <m/>
  </r>
  <r>
    <x v="0"/>
    <x v="763"/>
    <s v="10m, 1wp "/>
    <s v="Simple"/>
    <s v="None"/>
    <s v="Instant"/>
    <s v="Reenact the events of the crime from the perspective of one of the participants."/>
    <n v="313"/>
    <x v="20"/>
    <x v="3"/>
    <x v="2"/>
    <x v="11"/>
    <s v="Ten Magistrate Eyes"/>
    <m/>
  </r>
  <r>
    <x v="0"/>
    <x v="764"/>
    <s v="5m "/>
    <s v="Simple"/>
    <s v="None"/>
    <s v="Instant"/>
    <s v="Sense the emotions of the person who left behind a piece of evidence."/>
    <n v="314"/>
    <x v="20"/>
    <x v="3"/>
    <x v="2"/>
    <x v="11"/>
    <s v="Unknown Wisdom Epiphany"/>
    <m/>
  </r>
  <r>
    <x v="0"/>
    <x v="765"/>
    <s v="10m "/>
    <s v="Reflexive"/>
    <s v="None"/>
    <s v="Instant"/>
    <s v="Reset any Investigation Charms with limited use frequency (DIT, MSI, IQT, and MMM)."/>
    <n v="314"/>
    <x v="20"/>
    <x v="3"/>
    <x v="3"/>
    <x v="11"/>
    <s v="Dauntless Inquisitor Attitude"/>
    <m/>
  </r>
  <r>
    <x v="0"/>
    <x v="766"/>
    <s v="1m, 1wp "/>
    <s v="Reflexive"/>
    <s v="None"/>
    <s v="Instant"/>
    <s v="Understand the perpetrator's motivations, as per read intentions."/>
    <n v="315"/>
    <x v="20"/>
    <x v="3"/>
    <x v="3"/>
    <x v="11"/>
    <s v="Enlightened Touch Insight"/>
    <m/>
  </r>
  <r>
    <x v="0"/>
    <x v="767"/>
    <s v="12m, 1wp "/>
    <s v="Simple"/>
    <s v="None"/>
    <s v="Instant"/>
    <s v="Enter your “Mind Manse” and solve some piece of the mystery."/>
    <n v="315"/>
    <x v="20"/>
    <x v="3"/>
    <x v="4"/>
    <x v="11"/>
    <s v="Empathic Recall Discipline, Evidence-Restoring Prana"/>
    <m/>
  </r>
  <r>
    <x v="0"/>
    <x v="768"/>
    <s v="3m"/>
    <s v="Simple"/>
    <s v="Mute"/>
    <s v="One Action"/>
    <m/>
    <s v="MotSE 14"/>
    <x v="20"/>
    <x v="2"/>
    <x v="1"/>
    <x v="11"/>
    <s v="Judge's Ear Technique"/>
    <m/>
  </r>
  <r>
    <x v="0"/>
    <x v="769"/>
    <s v="-"/>
    <s v="Permanent"/>
    <s v="None"/>
    <s v="Permanent"/>
    <s v="Auto-detect “Larceny is being used nearby.”"/>
    <n v="311"/>
    <x v="20"/>
    <x v="0"/>
    <x v="0"/>
    <x v="11"/>
    <s v="Watchman's Infallible Eye"/>
    <m/>
  </r>
  <r>
    <x v="0"/>
    <x v="770"/>
    <s v="-"/>
    <s v="Permanent"/>
    <s v="None"/>
    <s v="Permanent"/>
    <s v="1/scene, free full Excellency."/>
    <n v="312"/>
    <x v="20"/>
    <x v="2"/>
    <x v="0"/>
    <x v="11"/>
    <s v="Crafty Observation Method"/>
    <m/>
  </r>
  <r>
    <x v="0"/>
    <x v="771"/>
    <s v="-"/>
    <s v="Permanent"/>
    <s v="Mute"/>
    <s v="Permanent"/>
    <s v="1/scene, roll Investigation with double-8s."/>
    <n v="312"/>
    <x v="20"/>
    <x v="3"/>
    <x v="1"/>
    <x v="11"/>
    <s v="Divine Induction Technique"/>
    <m/>
  </r>
  <r>
    <x v="0"/>
    <x v="772"/>
    <s v="6m "/>
    <s v="Reflexive"/>
    <s v="Mute"/>
    <s v="Scene"/>
    <s v="Infinite Investigation Mastery, roughly."/>
    <n v="313"/>
    <x v="20"/>
    <x v="3"/>
    <x v="2"/>
    <x v="11"/>
    <s v="Miraculous Stunning Insight"/>
    <m/>
  </r>
  <r>
    <x v="0"/>
    <x v="773"/>
    <s v="-(6m) "/>
    <s v="Reflexive"/>
    <s v="None"/>
    <s v="Varies"/>
    <s v="Momentarily restore destroyed evidence."/>
    <n v="313"/>
    <x v="20"/>
    <x v="3"/>
    <x v="2"/>
    <x v="11"/>
    <s v="Evidence-Discerning Method"/>
    <m/>
  </r>
  <r>
    <x v="0"/>
    <x v="774"/>
    <s v="3m"/>
    <s v="Reflexive"/>
    <s v="Mute"/>
    <s v="Ess+1 Turns"/>
    <s v="Walk on walls, ceilings and other sufraces defying gravity."/>
    <n v="263"/>
    <x v="21"/>
    <x v="2"/>
    <x v="0"/>
    <x v="12"/>
    <s v="Feather Foot Style"/>
    <m/>
  </r>
  <r>
    <x v="0"/>
    <x v="775"/>
    <s v="5m, 1wp"/>
    <s v="Reflexive"/>
    <s v="None"/>
    <s v="Indefinite"/>
    <s v="Leap uo 2 range bands and fly 1 range band per turn by paying 2m or 2i. Attacking keeps you airborne."/>
    <n v="265"/>
    <x v="21"/>
    <x v="3"/>
    <x v="2"/>
    <x v="12"/>
    <s v="Mountain-Crossing Leap Technique"/>
    <m/>
  </r>
  <r>
    <x v="0"/>
    <x v="776"/>
    <s v="2m"/>
    <s v="Supplemental"/>
    <s v="None"/>
    <s v="Instant"/>
    <s v="Leap up or forward 1 range band. Cheaper if used again."/>
    <n v="261"/>
    <x v="21"/>
    <x v="0"/>
    <x v="0"/>
    <x v="12"/>
    <m/>
    <m/>
  </r>
  <r>
    <x v="0"/>
    <x v="777"/>
    <s v="3i"/>
    <s v="Reflexive"/>
    <s v="None"/>
    <s v="Instant"/>
    <s v="Jump over target to give a surprise attack."/>
    <n v="261"/>
    <x v="21"/>
    <x v="0"/>
    <x v="0"/>
    <x v="12"/>
    <s v="Graceful Crane Stance, Monkey Leap Technique"/>
    <m/>
  </r>
  <r>
    <x v="0"/>
    <x v="778"/>
    <s v="3m"/>
    <s v="Reflexive"/>
    <s v="None"/>
    <s v="Instant"/>
    <s v="Glide down 2 range bands without taking damage. Use movement to glide forward 1 range band while falling. Thrust helps."/>
    <n v="261"/>
    <x v="21"/>
    <x v="1"/>
    <x v="0"/>
    <x v="12"/>
    <s v="Monkey Leap Technique"/>
    <m/>
  </r>
  <r>
    <x v="0"/>
    <x v="779"/>
    <s v="3m"/>
    <s v="Supplemental"/>
    <s v="None"/>
    <s v="Instant"/>
    <s v="Add 1 suc and reroll recurring 5s and 6s for a rush or test of speed."/>
    <n v="262"/>
    <x v="21"/>
    <x v="1"/>
    <x v="0"/>
    <x v="12"/>
    <m/>
    <m/>
  </r>
  <r>
    <x v="0"/>
    <x v="780"/>
    <s v="4m, 1wp"/>
    <s v="Supplemental"/>
    <s v="Decisive-only"/>
    <s v="Instant"/>
    <s v="Leap at a target within short range, doubling damage after roll. If target was aerial, may fall 1 range without damage."/>
    <n v="262"/>
    <x v="21"/>
    <x v="1"/>
    <x v="0"/>
    <x v="12"/>
    <s v="Increasing Strength Exercise, Monkey Leap Technique"/>
    <m/>
  </r>
  <r>
    <x v="0"/>
    <x v="781"/>
    <s v="4m"/>
    <s v="Reflexive"/>
    <s v="None"/>
    <s v="Instant"/>
    <m/>
    <s v="MotSE 7"/>
    <x v="21"/>
    <x v="2"/>
    <x v="0"/>
    <x v="12"/>
    <s v="Increasing Strength Exercise"/>
    <m/>
  </r>
  <r>
    <x v="0"/>
    <x v="782"/>
    <s v="1m"/>
    <s v="Supplemental"/>
    <s v="Decisive-only"/>
    <s v="Instant"/>
    <s v="Close range decisive ignores (Strength) hardness."/>
    <n v="264"/>
    <x v="21"/>
    <x v="1"/>
    <x v="1"/>
    <x v="12"/>
    <s v="Increasing Strength Exercise"/>
    <m/>
  </r>
  <r>
    <x v="0"/>
    <x v="783"/>
    <s v="4m, 1wp"/>
    <s v="Supplemental"/>
    <s v="Dual"/>
    <s v="Instant"/>
    <s v="Leap toward a target up to medium range and attack. Doubling post-soak damage dice and adding ess to base decisive damage."/>
    <n v="264"/>
    <x v="21"/>
    <x v="3"/>
    <x v="1"/>
    <x v="12"/>
    <s v="Graceful Crane Stance, Lightning Speed"/>
    <m/>
  </r>
  <r>
    <x v="0"/>
    <x v="784"/>
    <s v="5m"/>
    <s v="Reflexive"/>
    <s v="None"/>
    <s v="Instant"/>
    <s v="Reroll all non-successes for a feat of strength."/>
    <n v="265"/>
    <x v="21"/>
    <x v="3"/>
    <x v="1"/>
    <x v="12"/>
    <s v="Increasing Strength Exercise"/>
    <m/>
  </r>
  <r>
    <x v="0"/>
    <x v="785"/>
    <s v="5m, 1wp"/>
    <s v="Supplemental"/>
    <s v="None"/>
    <s v="Instant"/>
    <s v="Can rush from medium range, if succesful, get extra moves toward target."/>
    <n v="265"/>
    <x v="21"/>
    <x v="3"/>
    <x v="2"/>
    <x v="12"/>
    <s v="Racing Hare Method"/>
    <m/>
  </r>
  <r>
    <x v="0"/>
    <x v="786"/>
    <s v="1i/sux"/>
    <s v="Supplemental"/>
    <s v="None"/>
    <s v="Instant"/>
    <s v="Spend 1i per succ for a rush or a test of speed."/>
    <n v="265"/>
    <x v="21"/>
    <x v="3"/>
    <x v="2"/>
    <x v="12"/>
    <s v="Arete-Driven Marathon Stride"/>
    <m/>
  </r>
  <r>
    <x v="0"/>
    <x v="787"/>
    <s v="4m, 1wp"/>
    <s v="Reflexive"/>
    <s v="None"/>
    <s v="Instant"/>
    <s v="Can rush up to 3 range bands away. Removes flurry penalty for attacking after rush."/>
    <n v="265"/>
    <x v="21"/>
    <x v="3"/>
    <x v="2"/>
    <x v="12"/>
    <s v="Arete-Driven Marathon Stride, Racing Hare Method"/>
    <m/>
  </r>
  <r>
    <x v="0"/>
    <x v="788"/>
    <s v="4m"/>
    <s v="Supplemental"/>
    <s v="None"/>
    <s v="Instant"/>
    <s v="Add (strength) non-charm dice to a feat of strength."/>
    <n v="266"/>
    <x v="21"/>
    <x v="3"/>
    <x v="2"/>
    <x v="12"/>
    <s v="Thunder's Might"/>
    <m/>
  </r>
  <r>
    <x v="0"/>
    <x v="789"/>
    <s v="1m, 1wp"/>
    <s v="Supplemental"/>
    <s v="None"/>
    <s v="Instant"/>
    <s v="Gain double 7s for feats of strength, and meet the requirements for all feats of strength."/>
    <n v="267"/>
    <x v="21"/>
    <x v="3"/>
    <x v="4"/>
    <x v="12"/>
    <s v="Aegis of Unstoppable Force"/>
    <m/>
  </r>
  <r>
    <x v="0"/>
    <x v="790"/>
    <s v="7m, 1wp"/>
    <s v="Simple"/>
    <s v="None"/>
    <s v="Leaping"/>
    <s v="Leap up to 4 range bands forward or 3 upward, but no less than 3."/>
    <n v="265"/>
    <x v="21"/>
    <x v="3"/>
    <x v="2"/>
    <x v="12"/>
    <s v="Unbound Eagle Approach"/>
    <m/>
  </r>
  <r>
    <x v="0"/>
    <x v="791"/>
    <s v="2m, 3 sux/dot"/>
    <s v="Supplemental"/>
    <s v="None"/>
    <s v="One Feat"/>
    <s v="Roll strength+athletics to add 1 dot of strength per 3succ, for a feat of strength's requirements."/>
    <n v="262"/>
    <x v="21"/>
    <x v="3"/>
    <x v="0"/>
    <x v="12"/>
    <s v="Increasing Strength Exercise"/>
    <m/>
  </r>
  <r>
    <x v="0"/>
    <x v="792"/>
    <s v="5m, 1wp"/>
    <s v="Reflexive"/>
    <s v="None"/>
    <s v="One hour"/>
    <s v="Move 3 range bands per turn. In battle only 1 per turn, but double 9s on rush."/>
    <n v="264"/>
    <x v="21"/>
    <x v="2"/>
    <x v="1"/>
    <x v="12"/>
    <s v="Lightning Speed"/>
    <m/>
  </r>
  <r>
    <x v="0"/>
    <x v="793"/>
    <s v="3m"/>
    <s v="Reflexive"/>
    <s v="Mute"/>
    <s v="One Run"/>
    <s v="Can run on water or other weak surfaces. At full speed won't be harmed by lava or acid. At 2ess can pause and go slower for the length of 1 stunt. Still need to run to not be hurt by lava or acid."/>
    <n v="263"/>
    <x v="21"/>
    <x v="1"/>
    <x v="0"/>
    <x v="12"/>
    <s v="Graceful Crane Stance, Lightning Speed"/>
    <m/>
  </r>
  <r>
    <x v="0"/>
    <x v="794"/>
    <s v="-"/>
    <s v="Permanent"/>
    <s v="None"/>
    <s v="Permanent"/>
    <s v="Each interval where you're the fastest, gain 2m for athletics charms or 2i."/>
    <n v="262"/>
    <x v="21"/>
    <x v="2"/>
    <x v="0"/>
    <x v="12"/>
    <s v="Lightning Speed"/>
    <m/>
  </r>
  <r>
    <x v="0"/>
    <x v="795"/>
    <s v="-"/>
    <s v="Permanent"/>
    <s v="None"/>
    <s v="Permanent"/>
    <s v="After rushing, gain 3 motes for athletics charms this turn."/>
    <n v="264"/>
    <x v="21"/>
    <x v="1"/>
    <x v="1"/>
    <x v="12"/>
    <s v="Lightning Speed"/>
    <m/>
  </r>
  <r>
    <x v="0"/>
    <x v="796"/>
    <s v="- (2m)"/>
    <s v="Permanent"/>
    <s v="None"/>
    <s v="Permanent"/>
    <s v="Add 2m to SCL to glide without thrust."/>
    <n v="264"/>
    <x v="21"/>
    <x v="2"/>
    <x v="1"/>
    <x v="12"/>
    <s v="Soaring Crane Leap"/>
    <m/>
  </r>
  <r>
    <x v="0"/>
    <x v="797"/>
    <s v="-"/>
    <s v="Permanent"/>
    <s v="None"/>
    <s v="Permanent"/>
    <s v="If behind in a test of speed or a rush, enemy 10s give you 1 succ."/>
    <n v="264"/>
    <x v="21"/>
    <x v="3"/>
    <x v="1"/>
    <x v="12"/>
    <s v="Winning Stride Discipline"/>
    <m/>
  </r>
  <r>
    <x v="0"/>
    <x v="798"/>
    <s v="-"/>
    <s v="Permanent"/>
    <s v="None"/>
    <s v="Permanent"/>
    <s v="For feats of strength, athletics excellency is half price."/>
    <n v="266"/>
    <x v="21"/>
    <x v="3"/>
    <x v="2"/>
    <x v="12"/>
    <s v="Power Suffusing Form Technique"/>
    <m/>
  </r>
  <r>
    <x v="0"/>
    <x v="799"/>
    <s v="-"/>
    <s v="Permanent"/>
    <s v="None"/>
    <s v="Permanent"/>
    <s v="Every athletics roll gains double 9s."/>
    <n v="266"/>
    <x v="21"/>
    <x v="3"/>
    <x v="2"/>
    <x v="12"/>
    <s v="Arete-Driven Marathon Stride, Ten Ox Meditation, Unbound Eagle Approach"/>
    <m/>
  </r>
  <r>
    <x v="0"/>
    <x v="800"/>
    <s v="-"/>
    <s v="Permanent"/>
    <s v="None"/>
    <s v="Permanent"/>
    <s v="Once per scene, take a 2nd movement action on your turn."/>
    <n v="266"/>
    <x v="21"/>
    <x v="3"/>
    <x v="3"/>
    <x v="12"/>
    <s v="Godspeed Steps"/>
    <m/>
  </r>
  <r>
    <x v="0"/>
    <x v="801"/>
    <s v="-"/>
    <s v="Permanent"/>
    <s v="None"/>
    <s v="Permanent"/>
    <s v="When using EWS and anima is at bonfire, your attacks benefit from OBM."/>
    <n v="266"/>
    <x v="21"/>
    <x v="3"/>
    <x v="3"/>
    <x v="12"/>
    <s v="Eagle-Wing Style, Onrush Burst Method"/>
    <m/>
  </r>
  <r>
    <x v="0"/>
    <x v="802"/>
    <s v="-"/>
    <s v="Permanent"/>
    <s v="None"/>
    <s v="Permanent"/>
    <s v="Feats of strength lower difficulty by 2."/>
    <n v="266"/>
    <x v="21"/>
    <x v="3"/>
    <x v="3"/>
    <x v="12"/>
    <s v="Legion Aurochs Method"/>
    <m/>
  </r>
  <r>
    <x v="0"/>
    <x v="803"/>
    <s v="-"/>
    <s v="Permanent"/>
    <s v="None"/>
    <s v="Permanent"/>
    <s v="Once per scene, autowin at a rush, or gain 1 more success than enemy in a test of speed interval."/>
    <n v="266"/>
    <x v="21"/>
    <x v="3"/>
    <x v="4"/>
    <x v="12"/>
    <s v="One Extra Step"/>
    <m/>
  </r>
  <r>
    <x v="0"/>
    <x v="804"/>
    <s v="3m"/>
    <s v="Reflexive"/>
    <s v="None"/>
    <s v="Scene"/>
    <s v="Stand with great balance on unstable or narrow surfaces."/>
    <n v="261"/>
    <x v="21"/>
    <x v="4"/>
    <x v="0"/>
    <x v="12"/>
    <m/>
    <m/>
  </r>
  <r>
    <x v="0"/>
    <x v="805"/>
    <s v="3m/dot or 3i/dot"/>
    <s v="Simple"/>
    <s v="None"/>
    <s v="Scene"/>
    <s v="Spend 3m or 3i per 1 extra dot of strength, and +1 base decisive damage. Up by ess or to double strength."/>
    <n v="262"/>
    <x v="21"/>
    <x v="1"/>
    <x v="0"/>
    <x v="12"/>
    <m/>
    <m/>
  </r>
  <r>
    <x v="0"/>
    <x v="806"/>
    <s v="10m, 1wp (+1m/rnd)"/>
    <s v="Simple"/>
    <s v="Perilous"/>
    <s v="Scene"/>
    <m/>
    <s v="MotSE 8"/>
    <x v="21"/>
    <x v="3"/>
    <x v="4"/>
    <x v="12"/>
    <s v="Living Wind Approach, Hurricane Spirit Speed"/>
    <m/>
  </r>
  <r>
    <x v="0"/>
    <x v="807"/>
    <s v="5m, 1wp "/>
    <s v="Reflexive"/>
    <s v="None"/>
    <s v="Indefinite"/>
    <s v="Lead a small group safely through the wilderness at 20 miles/day. (How fast is normal?)"/>
    <n v="409"/>
    <x v="22"/>
    <x v="2"/>
    <x v="1"/>
    <x v="7"/>
    <s v="Hardship-Surviving Mendicant Spirit"/>
    <m/>
  </r>
  <r>
    <x v="0"/>
    <x v="808"/>
    <s v="6m "/>
    <s v="Simple"/>
    <s v="None"/>
    <s v="Indefinite"/>
    <s v="Perfectly conceal yourself or your stash against mundane senses."/>
    <n v="412"/>
    <x v="22"/>
    <x v="3"/>
    <x v="2"/>
    <x v="7"/>
    <s v="Traceless Passage"/>
    <m/>
  </r>
  <r>
    <x v="0"/>
    <x v="809"/>
    <s v="5m, 1wp "/>
    <s v="Reflexive"/>
    <s v="None"/>
    <s v="Indefinite"/>
    <s v="Your familiar grows, gains stat boosts, and develops beneficial mutations. (Wings!)"/>
    <n v="413"/>
    <x v="22"/>
    <x v="3"/>
    <x v="2"/>
    <x v="7"/>
    <s v="Hide-Hardening Practice, Life of the Aurochs"/>
    <m/>
  </r>
  <r>
    <x v="0"/>
    <x v="810"/>
    <s v="15m, 1wp "/>
    <s v="Reflexive"/>
    <s v="None"/>
    <s v="Indefinite"/>
    <s v="Your familiar becomes huge and intimidating. It can attempt huge feats of strength and gains major bonuses to movement actions. Its attacks will hit. Its Initiative does not reset. It CANNOT DIE, or even be wounded by Decisive attacks. If it Crashes, the Charm ends."/>
    <n v="414"/>
    <x v="22"/>
    <x v="3"/>
    <x v="2"/>
    <x v="7"/>
    <s v="Crimson Talon Vigor, Red-Toothed Execution Order, Saga Beast Virtue"/>
    <m/>
  </r>
  <r>
    <x v="0"/>
    <x v="811"/>
    <s v="6m"/>
    <s v="Simple"/>
    <s v="None"/>
    <s v="Indefinite"/>
    <m/>
    <s v="MotSE 34"/>
    <x v="22"/>
    <x v="3"/>
    <x v="2"/>
    <x v="7"/>
    <s v="Food-Gathering Exercise, Friend-ship with Animals Approach, Element-Resisting Prana"/>
    <m/>
  </r>
  <r>
    <x v="0"/>
    <x v="812"/>
    <s v="-"/>
    <s v="Simple"/>
    <s v="None"/>
    <s v="Instant"/>
    <m/>
    <s v="MotSE 34"/>
    <x v="22"/>
    <x v="1"/>
    <x v="0"/>
    <x v="7"/>
    <s v="Food-Gathering Exercise, Friend-ship with Animals Approach, Hardship-Surviving Men-dicant Spirit"/>
    <m/>
  </r>
  <r>
    <x v="0"/>
    <x v="813"/>
    <s v="10m, 1wp, 1xp "/>
    <s v="Simple"/>
    <s v="None"/>
    <s v="Instant"/>
    <s v="Your familiar is unshakably loyal and produces motes and willpower. You can see through its senses."/>
    <n v="410"/>
    <x v="22"/>
    <x v="1"/>
    <x v="1"/>
    <x v="7"/>
    <s v="Friendship with Animals Approach"/>
    <m/>
  </r>
  <r>
    <x v="0"/>
    <x v="814"/>
    <s v="4m "/>
    <s v="Simple"/>
    <s v="Mute"/>
    <s v="Instant"/>
    <s v="Command your familiar, granting it bonus dice on its attacks."/>
    <n v="411"/>
    <x v="22"/>
    <x v="1"/>
    <x v="1"/>
    <x v="7"/>
    <s v="Spirit-Tied Pet"/>
    <m/>
  </r>
  <r>
    <x v="0"/>
    <x v="815"/>
    <s v="3m "/>
    <s v="Reflexive"/>
    <s v="Mute"/>
    <s v="Instant"/>
    <s v="Your familiar gets to use your Join Battle roll, with bonus successes. Bonus dice granted to this action by FHI gain recurring successes."/>
    <n v="412"/>
    <x v="22"/>
    <x v="1"/>
    <x v="1"/>
    <x v="7"/>
    <s v="Familiar-Honing Instruction"/>
    <m/>
  </r>
  <r>
    <x v="0"/>
    <x v="816"/>
    <s v="10m, 1wp, 2xp "/>
    <s v="Supplemental"/>
    <s v="None"/>
    <s v="Instant"/>
    <s v="Recurring 1s on a training roll. Grant a familiar bonus stats with an XP investment."/>
    <n v="411"/>
    <x v="22"/>
    <x v="2"/>
    <x v="1"/>
    <x v="7"/>
    <s v="Spirit-Tied Pet"/>
    <m/>
  </r>
  <r>
    <x v="0"/>
    <x v="817"/>
    <s v="4m "/>
    <s v="Supplemental"/>
    <s v="None"/>
    <s v="Instant"/>
    <s v="When tracking another, you have recurring 5s and 6s and his 1s count as 10s for you."/>
    <n v="410"/>
    <x v="22"/>
    <x v="3"/>
    <x v="1"/>
    <x v="7"/>
    <s v="Trackless Region Navigation"/>
    <m/>
  </r>
  <r>
    <x v="0"/>
    <x v="818"/>
    <s v="3m "/>
    <s v="Reflexive"/>
    <s v="None"/>
    <s v="Instant"/>
    <s v="Call your familiar to attack alongside you."/>
    <n v="411"/>
    <x v="22"/>
    <x v="3"/>
    <x v="1"/>
    <x v="7"/>
    <s v="Beast-Mastering Behavior"/>
    <m/>
  </r>
  <r>
    <x v="0"/>
    <x v="819"/>
    <s v="3m, 1wp "/>
    <s v="Supplemental"/>
    <s v="None"/>
    <s v="Instant"/>
    <s v="Bonuses to your attempts to leave no tracks with a small group. Mundane tracking automatically fails."/>
    <n v="412"/>
    <x v="22"/>
    <x v="3"/>
    <x v="2"/>
    <x v="7"/>
    <s v="Unshakeable Bloodhound Technique"/>
    <m/>
  </r>
  <r>
    <x v="0"/>
    <x v="820"/>
    <s v="5m "/>
    <s v="Reflexive"/>
    <s v="Decisive-only"/>
    <s v="Instant"/>
    <s v="1/scene, your Familiar's Decisive attacks roll over extra successes into damage."/>
    <n v="413"/>
    <x v="22"/>
    <x v="3"/>
    <x v="2"/>
    <x v="7"/>
    <s v="Deadly Onslaught Coordination"/>
    <m/>
  </r>
  <r>
    <x v="0"/>
    <x v="821"/>
    <s v="-"/>
    <s v="Reflexive"/>
    <s v="None"/>
    <s v="Instant"/>
    <m/>
    <s v="MotSE 35"/>
    <x v="22"/>
    <x v="3"/>
    <x v="4"/>
    <x v="7"/>
    <s v="Colossal Rampaging Beast"/>
    <m/>
  </r>
  <r>
    <x v="0"/>
    <x v="822"/>
    <s v="5m "/>
    <s v="Reflexive"/>
    <s v="None"/>
    <s v="One day"/>
    <s v="Remove penalties and minor troubles for rough environment. Does not resist environmental damage."/>
    <n v="409"/>
    <x v="22"/>
    <x v="1"/>
    <x v="0"/>
    <x v="7"/>
    <m/>
    <m/>
  </r>
  <r>
    <x v="0"/>
    <x v="823"/>
    <s v="3m "/>
    <s v="Simple"/>
    <s v="None"/>
    <s v="One hour"/>
    <s v="Gather enough food for one or more people in any environment."/>
    <n v="409"/>
    <x v="22"/>
    <x v="4"/>
    <x v="0"/>
    <x v="7"/>
    <m/>
    <m/>
  </r>
  <r>
    <x v="0"/>
    <x v="824"/>
    <s v="1m "/>
    <s v="Reflexive"/>
    <s v="None"/>
    <s v="One Turn"/>
    <s v="Your familiar can see dematerialized spirits."/>
    <n v="412"/>
    <x v="22"/>
    <x v="3"/>
    <x v="1"/>
    <x v="7"/>
    <s v="Familiar-Honing Instruction"/>
    <m/>
  </r>
  <r>
    <x v="0"/>
    <x v="825"/>
    <s v="3m "/>
    <s v="Reflexive"/>
    <s v="None"/>
    <s v="One Turn"/>
    <s v="Your familiar grapples spirits, making them vulnerable to you. Cheaper in conjunction with FHI."/>
    <n v="414"/>
    <x v="22"/>
    <x v="3"/>
    <x v="2"/>
    <x v="7"/>
    <s v="Spirit-Hunting Hound"/>
    <m/>
  </r>
  <r>
    <x v="0"/>
    <x v="826"/>
    <s v="10m, 1wp "/>
    <s v="Simple"/>
    <s v="None"/>
    <s v="One week"/>
    <s v="Train a new familiar, or train an existing familiar to use its latent, magical, or blatantly supernatural powers."/>
    <n v="410"/>
    <x v="22"/>
    <x v="2"/>
    <x v="1"/>
    <x v="7"/>
    <s v="Spirit-Tied Pet"/>
    <m/>
  </r>
  <r>
    <x v="0"/>
    <x v="827"/>
    <s v="-"/>
    <s v="Permanent"/>
    <s v="Stackable"/>
    <s v="Permanent"/>
    <s v="Permanent soak/hardness boost for your familiar."/>
    <n v="411"/>
    <x v="22"/>
    <x v="3"/>
    <x v="1"/>
    <x v="7"/>
    <s v="Bestial Traits Technique"/>
    <m/>
  </r>
  <r>
    <x v="0"/>
    <x v="828"/>
    <s v="-"/>
    <s v="Permanent"/>
    <s v="Stackable"/>
    <s v="Permanent"/>
    <s v="Extra health levels for your familiar."/>
    <n v="411"/>
    <x v="22"/>
    <x v="3"/>
    <x v="1"/>
    <x v="7"/>
    <s v="Bestial Traits Technique"/>
    <m/>
  </r>
  <r>
    <x v="0"/>
    <x v="829"/>
    <s v="-"/>
    <s v="Permanent"/>
    <s v="None"/>
    <s v="Permanent"/>
    <s v="Your familiar permanently generates 1i/turn, except when DPM is active."/>
    <n v="414"/>
    <x v="22"/>
    <x v="2"/>
    <x v="2"/>
    <x v="7"/>
    <s v="Ambush Predator Style"/>
    <m/>
  </r>
  <r>
    <x v="0"/>
    <x v="830"/>
    <s v="-"/>
    <s v="Permanent"/>
    <s v="None"/>
    <s v="Permanent"/>
    <s v="Ignore drowning and toxic gas; reduce all environmental damage by your Resistance."/>
    <n v="412"/>
    <x v="22"/>
    <x v="3"/>
    <x v="2"/>
    <x v="7"/>
    <s v="Hardship-Surviving Mendicant Spirit"/>
    <m/>
  </r>
  <r>
    <x v="0"/>
    <x v="831"/>
    <s v="-"/>
    <s v="Permanent"/>
    <s v="None"/>
    <s v="Permanent"/>
    <s v="Use your Stealth Charms while possessing your familiar."/>
    <n v="413"/>
    <x v="22"/>
    <x v="3"/>
    <x v="2"/>
    <x v="7"/>
    <s v="Beast-Mastering Behavior, Bestial Traits Technique"/>
    <m/>
  </r>
  <r>
    <x v="0"/>
    <x v="832"/>
    <s v="-"/>
    <s v="Permanent"/>
    <s v="None"/>
    <s v="Permanent"/>
    <s v="When you land a Withering attack, your familiar gains half as much Initiative as you do."/>
    <n v="414"/>
    <x v="22"/>
    <x v="3"/>
    <x v="2"/>
    <x v="7"/>
    <s v="Force-Building Predator Style"/>
    <m/>
  </r>
  <r>
    <x v="0"/>
    <x v="833"/>
    <s v="3m "/>
    <s v="Simple"/>
    <s v="None"/>
    <s v="Scene"/>
    <s v="Wild animals are friendly, or at least won't attack."/>
    <n v="409"/>
    <x v="22"/>
    <x v="0"/>
    <x v="0"/>
    <x v="7"/>
    <m/>
    <m/>
  </r>
  <r>
    <x v="0"/>
    <x v="834"/>
    <s v="8m, 1wp"/>
    <s v="Simple"/>
    <s v="None"/>
    <s v="Scene"/>
    <m/>
    <s v="MotSE 34"/>
    <x v="22"/>
    <x v="3"/>
    <x v="2"/>
    <x v="7"/>
    <s v="Red-Toothed Execution Order"/>
    <m/>
  </r>
  <r>
    <x v="0"/>
    <x v="835"/>
    <s v="7m, 3a, 1wp"/>
    <s v="Reflexive"/>
    <s v="None"/>
    <s v="Scene"/>
    <m/>
    <s v="MotSE 35"/>
    <x v="22"/>
    <x v="3"/>
    <x v="3"/>
    <x v="7"/>
    <s v="Deadly Predator Method"/>
    <m/>
  </r>
  <r>
    <x v="0"/>
    <x v="836"/>
    <s v="1m "/>
    <s v="Supplemental"/>
    <s v="Withering-only"/>
    <s v="Instant"/>
    <s v="Calculate Accuracy on a Withering attack as if you were at Close range. At Close range, subtract 1 from target's Defense."/>
    <n v="415"/>
    <x v="23"/>
    <x v="4"/>
    <x v="0"/>
    <x v="0"/>
    <m/>
    <m/>
  </r>
  <r>
    <x v="0"/>
    <x v="837"/>
    <s v="2m "/>
    <s v="Supplemental"/>
    <s v="Decisive-only"/>
    <s v="Instant"/>
    <s v="Cheap Excellency on your first attack if you roll the highest Join Battle. At E3, doesn't reset your Initiative."/>
    <n v="415"/>
    <x v="23"/>
    <x v="0"/>
    <x v="0"/>
    <x v="0"/>
    <s v="Precision of the Striking Raptor"/>
    <m/>
  </r>
  <r>
    <x v="0"/>
    <x v="838"/>
    <s v="3m "/>
    <s v="Supplemental"/>
    <s v="None"/>
    <s v="Instant"/>
    <s v="Take your first turn earlier, even though you don't gain extra Initiative. Works cross-Ability."/>
    <n v="415"/>
    <x v="23"/>
    <x v="1"/>
    <x v="0"/>
    <x v="0"/>
    <s v="Steel Storm Descending"/>
    <m/>
  </r>
  <r>
    <x v="0"/>
    <x v="839"/>
    <s v="3m "/>
    <s v="Supplemental"/>
    <s v="Decisive-only, Stackable"/>
    <s v="Instant"/>
    <s v="If your Decisive deals 3HL, the target takes -3 to all die pools for the scene."/>
    <n v="415"/>
    <x v="23"/>
    <x v="1"/>
    <x v="0"/>
    <x v="0"/>
    <s v="Precision of the Striking Raptor"/>
    <m/>
  </r>
  <r>
    <x v="0"/>
    <x v="840"/>
    <s v="1m "/>
    <s v="Supplemental"/>
    <s v="Uniform"/>
    <s v="Instant"/>
    <s v="Make Thrown attacks from Long range."/>
    <n v="416"/>
    <x v="23"/>
    <x v="1"/>
    <x v="0"/>
    <x v="0"/>
    <m/>
    <m/>
  </r>
  <r>
    <x v="0"/>
    <x v="841"/>
    <s v="1m"/>
    <s v="Reflexive"/>
    <s v="None"/>
    <s v="Instant"/>
    <m/>
    <s v="MotSE 36"/>
    <x v="23"/>
    <x v="1"/>
    <x v="0"/>
    <x v="0"/>
    <m/>
    <m/>
  </r>
  <r>
    <x v="0"/>
    <x v="842"/>
    <s v="3m "/>
    <s v="Simple"/>
    <s v="Uniform"/>
    <s v="Instant"/>
    <s v="Negate the target's cover."/>
    <n v="416"/>
    <x v="23"/>
    <x v="2"/>
    <x v="0"/>
    <x v="0"/>
    <s v="Precision of the Striking Raptor"/>
    <m/>
  </r>
  <r>
    <x v="0"/>
    <x v="843"/>
    <s v="5m, 1wp "/>
    <s v="Reflexive"/>
    <s v="Decisive-only"/>
    <s v="Instant"/>
    <s v="1/scene, make an undodgeable attack with a full Excellency that also strikes all targets nearby."/>
    <n v="416"/>
    <x v="23"/>
    <x v="2"/>
    <x v="0"/>
    <x v="0"/>
    <s v="Triple Distance Attack Technique"/>
    <m/>
  </r>
  <r>
    <x v="0"/>
    <x v="844"/>
    <s v="3m"/>
    <s v="Supplemental"/>
    <s v="Decisive-only"/>
    <s v="Instant"/>
    <m/>
    <s v="MotSE 36"/>
    <x v="23"/>
    <x v="2"/>
    <x v="0"/>
    <x v="0"/>
    <s v="Spitting Hand Technique"/>
    <m/>
  </r>
  <r>
    <x v="0"/>
    <x v="845"/>
    <s v="3m, 2i"/>
    <s v="Reflexive"/>
    <s v="Decisive-only"/>
    <s v="Instant"/>
    <m/>
    <s v="MotSE 36"/>
    <x v="23"/>
    <x v="3"/>
    <x v="0"/>
    <x v="0"/>
    <s v="Angle-Tracing Edge"/>
    <m/>
  </r>
  <r>
    <x v="0"/>
    <x v="846"/>
    <s v="2m "/>
    <s v="Supplemental"/>
    <s v="Uniform"/>
    <s v="Instant"/>
    <s v="Reroll one nonsuccess for each 10 on a Join Battle. If you roll highest, attack (Dexterity) opponents."/>
    <n v="416"/>
    <x v="23"/>
    <x v="2"/>
    <x v="1"/>
    <x v="0"/>
    <s v="Flashing Draw Mastery"/>
    <m/>
  </r>
  <r>
    <x v="0"/>
    <x v="847"/>
    <s v="2m/turn "/>
    <s v="Supplemental"/>
    <s v="Decisive-only, Mute"/>
    <s v="Instant"/>
    <s v="Target struck by a Decisive attack can make no sound for several rounds."/>
    <n v="416"/>
    <x v="23"/>
    <x v="2"/>
    <x v="1"/>
    <x v="0"/>
    <s v="Joint-Wounding Attack"/>
    <m/>
  </r>
  <r>
    <x v="0"/>
    <x v="848"/>
    <s v="3m "/>
    <s v="Supplemental"/>
    <s v="Mute, Uniform"/>
    <s v="Instant"/>
    <s v="A thrown attack appears to come from a different direction. At E3, make thrown attacks from stealth without revealing yourself."/>
    <n v="417"/>
    <x v="23"/>
    <x v="2"/>
    <x v="1"/>
    <x v="0"/>
    <s v="Joint-Wounding Attack"/>
    <m/>
  </r>
  <r>
    <x v="0"/>
    <x v="849"/>
    <s v="2m "/>
    <s v="Supplemental"/>
    <s v="Decisive-only"/>
    <s v="Instant"/>
    <s v="“Reroll 6s equal to your 7s” on a Distract or Disarm gambit, + bonus successes."/>
    <n v="417"/>
    <x v="23"/>
    <x v="3"/>
    <x v="1"/>
    <x v="0"/>
    <s v="Observer-Deceiving Attack"/>
    <m/>
  </r>
  <r>
    <x v="0"/>
    <x v="850"/>
    <s v="3m, 2i "/>
    <s v="Reflexive"/>
    <s v="None"/>
    <s v="Instant"/>
    <s v="Knock a dropped weapon one range band."/>
    <n v="417"/>
    <x v="23"/>
    <x v="3"/>
    <x v="1"/>
    <x v="0"/>
    <s v="Empty Palm Technique"/>
    <m/>
  </r>
  <r>
    <x v="0"/>
    <x v="851"/>
    <s v="3m, 2i "/>
    <s v="Reflexive"/>
    <s v="None"/>
    <s v="Instant"/>
    <s v="Allows you to target an already fallen or dropped weapon."/>
    <n v="417"/>
    <x v="23"/>
    <x v="3"/>
    <x v="1"/>
    <x v="0"/>
    <s v="Fallen Weapon Deflection"/>
    <m/>
  </r>
  <r>
    <x v="0"/>
    <x v="852"/>
    <s v="3m "/>
    <s v="Reflexive"/>
    <s v="Mute"/>
    <s v="Instant"/>
    <s v="Bonus Initiative when you Aim to make a Decisive from cover or stealth."/>
    <n v="417"/>
    <x v="23"/>
    <x v="3"/>
    <x v="1"/>
    <x v="0"/>
    <s v="Joint-Wounding Attack"/>
    <m/>
  </r>
  <r>
    <x v="0"/>
    <x v="853"/>
    <s v="6m, 1wp "/>
    <s v="Simple"/>
    <s v="Withering-only"/>
    <s v="Instant"/>
    <s v="Your Withering attack strikes all enemies within short range of the target."/>
    <n v="417"/>
    <x v="23"/>
    <x v="3"/>
    <x v="1"/>
    <x v="0"/>
    <s v="Cascade of Cutting Terror"/>
    <m/>
  </r>
  <r>
    <x v="0"/>
    <x v="854"/>
    <s v="1m, 1wp"/>
    <s v="Simple"/>
    <s v="Decisive-only"/>
    <s v="Instant"/>
    <m/>
    <s v="MotSE 36"/>
    <x v="23"/>
    <x v="3"/>
    <x v="1"/>
    <x v="0"/>
    <s v="Diving Hawk Discipline"/>
    <m/>
  </r>
  <r>
    <x v="0"/>
    <x v="855"/>
    <s v="4m, 1wp"/>
    <s v="Simple"/>
    <s v="Decisive-only"/>
    <s v="Instant"/>
    <m/>
    <s v="MotSE 37"/>
    <x v="23"/>
    <x v="3"/>
    <x v="1"/>
    <x v="0"/>
    <s v="Diving Hawk Discipline"/>
    <m/>
  </r>
  <r>
    <x v="0"/>
    <x v="856"/>
    <s v="-"/>
    <s v="Permanent"/>
    <s v="None"/>
    <s v="Instant"/>
    <s v="When you use SCI to strike a target Decisively, you may retain extra Initiative equal to the 9s and 10s rolled."/>
    <n v="418"/>
    <x v="23"/>
    <x v="3"/>
    <x v="2"/>
    <x v="0"/>
    <s v="Swarm-Culling Instinct"/>
    <m/>
  </r>
  <r>
    <x v="0"/>
    <x v="857"/>
    <s v="5m, 1wp "/>
    <s v="Reflexive"/>
    <s v="Decisive-only, Mute"/>
    <s v="Instant"/>
    <s v="When you fool an opponent with ODA, you can make a Decisive ambush attack"/>
    <n v="418"/>
    <x v="23"/>
    <x v="3"/>
    <x v="2"/>
    <x v="0"/>
    <s v="Observer-Deceiving Attack"/>
    <m/>
  </r>
  <r>
    <x v="0"/>
    <x v="858"/>
    <s v="1m, 1wp "/>
    <s v="Supplemental"/>
    <s v="Decisive-only"/>
    <s v="Instant"/>
    <s v="Automatically hit with a Distract attack."/>
    <n v="418"/>
    <x v="23"/>
    <x v="3"/>
    <x v="2"/>
    <x v="0"/>
    <s v="Observer-Deceiving Attack"/>
    <m/>
  </r>
  <r>
    <x v="0"/>
    <x v="859"/>
    <s v="2m or 1m, 1wp "/>
    <s v="Simple"/>
    <s v="Clash, Decisive-only"/>
    <s v="Instant"/>
    <s v="Roll a Decisive attack or Disarm gambit twice, taking the better result."/>
    <n v="418"/>
    <x v="23"/>
    <x v="3"/>
    <x v="2"/>
    <x v="0"/>
    <s v="Sharp Hand Feint"/>
    <m/>
  </r>
  <r>
    <x v="0"/>
    <x v="860"/>
    <s v="4m "/>
    <s v="Reflexive"/>
    <s v="None"/>
    <s v="Instant"/>
    <s v="When you hit with SHF, you also Disarm the target."/>
    <n v="419"/>
    <x v="23"/>
    <x v="3"/>
    <x v="2"/>
    <x v="0"/>
    <s v="Sharp Hand Feint"/>
    <m/>
  </r>
  <r>
    <x v="0"/>
    <x v="861"/>
    <s v="5m, 1wp "/>
    <s v="Reflexive"/>
    <s v="Withering-only"/>
    <s v="Instant"/>
    <s v="When someone tries to recover a weapon you've Disarmed from him, you get a free unblockable, undodgeable Withering attack on him."/>
    <n v="419"/>
    <x v="23"/>
    <x v="3"/>
    <x v="2"/>
    <x v="0"/>
    <s v="Fallen Weapon Deflection"/>
    <m/>
  </r>
  <r>
    <x v="0"/>
    <x v="862"/>
    <s v="6m "/>
    <s v="Supplemental"/>
    <s v="Decisive-only"/>
    <s v="Instant"/>
    <s v="Double damage on an ambush attack."/>
    <n v="419"/>
    <x v="23"/>
    <x v="3"/>
    <x v="2"/>
    <x v="0"/>
    <s v="Mist-Gathering Practice"/>
    <m/>
  </r>
  <r>
    <x v="0"/>
    <x v="863"/>
    <s v="5m, 1wp, 1+a "/>
    <s v="Simple"/>
    <s v="Decisive-only"/>
    <s v="Instant"/>
    <s v="Throw an accurate, extra-damaging Kamehameha."/>
    <n v="419"/>
    <x v="23"/>
    <x v="3"/>
    <x v="2"/>
    <x v="0"/>
    <s v="Cascade of Cutting Terror"/>
    <m/>
  </r>
  <r>
    <x v="0"/>
    <x v="864"/>
    <s v="9m, 1wp"/>
    <s v="Simple"/>
    <s v="Decisive-only"/>
    <s v="Instant"/>
    <m/>
    <s v="MotSE 37"/>
    <x v="23"/>
    <x v="3"/>
    <x v="2"/>
    <x v="0"/>
    <s v="Death-Dealing Diffusion, Shower of Deadly Blades"/>
    <m/>
  </r>
  <r>
    <x v="0"/>
    <x v="865"/>
    <s v="5m, 1wp "/>
    <s v="Simple"/>
    <s v="None"/>
    <s v="Instant"/>
    <s v="Throw an attack that strikes multiple enemies with Withering blows before reaching a final enemy with a Decisive."/>
    <n v="419"/>
    <x v="23"/>
    <x v="3"/>
    <x v="3"/>
    <x v="0"/>
    <s v="Falling Icicle Strike"/>
    <m/>
  </r>
  <r>
    <x v="0"/>
    <x v="866"/>
    <s v="-"/>
    <s v="Permanent"/>
    <s v="None"/>
    <s v="Permanent"/>
    <s v="1/scene, keep your Initiative after disarming the target."/>
    <n v="417"/>
    <x v="23"/>
    <x v="3"/>
    <x v="1"/>
    <x v="0"/>
    <s v="Observer-Deceiving Attack"/>
    <m/>
  </r>
  <r>
    <x v="0"/>
    <x v="867"/>
    <s v="5m "/>
    <s v="Simple"/>
    <s v="None"/>
    <s v="Indefinite"/>
    <s v="Your troops are immune to mundane demoralization (as per the maneuver), as well as penalties for weather, food, etc."/>
    <n v="420"/>
    <x v="24"/>
    <x v="1"/>
    <x v="0"/>
    <x v="8"/>
    <s v="War God Descendent"/>
    <m/>
  </r>
  <r>
    <x v="0"/>
    <x v="868"/>
    <s v="10m, 1wp "/>
    <s v="Simple"/>
    <s v="None"/>
    <s v="Indefinite"/>
    <s v="Grant your unit improved stats and drill; spend XP to grant them bonuses against select enemies or perfect morale."/>
    <n v="421"/>
    <x v="24"/>
    <x v="2"/>
    <x v="1"/>
    <x v="8"/>
    <s v="League of Iron Preparation"/>
    <m/>
  </r>
  <r>
    <x v="0"/>
    <x v="869"/>
    <s v="3m "/>
    <s v="Supplemental"/>
    <s v="None"/>
    <s v="Instant"/>
    <s v="Your army has +1 Size and ignores the penalty for poor drill troops."/>
    <n v="420"/>
    <x v="24"/>
    <x v="4"/>
    <x v="0"/>
    <x v="8"/>
    <m/>
    <m/>
  </r>
  <r>
    <x v="0"/>
    <x v="870"/>
    <s v="3m "/>
    <s v="Simple"/>
    <s v="None"/>
    <s v="Instant"/>
    <s v="Train a crew to reroll nonsuccesses on an artillery weapon."/>
    <n v="420"/>
    <x v="24"/>
    <x v="0"/>
    <x v="0"/>
    <x v="8"/>
    <s v="War God Descendent"/>
    <m/>
  </r>
  <r>
    <x v="0"/>
    <x v="871"/>
    <s v="2m "/>
    <s v="Supplemental"/>
    <s v="None"/>
    <s v="Instant"/>
    <s v="When rolling for a stratagem, ignore penalties for unfamiliarity with the enemy general or army."/>
    <n v="421"/>
    <x v="24"/>
    <x v="0"/>
    <x v="0"/>
    <x v="8"/>
    <s v="War God Descendent"/>
    <m/>
  </r>
  <r>
    <x v="0"/>
    <x v="872"/>
    <s v="3m "/>
    <s v="Supplemental"/>
    <s v="None"/>
    <s v="Instant"/>
    <s v="Double-9s or double-8s on an Order."/>
    <n v="421"/>
    <x v="24"/>
    <x v="0"/>
    <x v="0"/>
    <x v="8"/>
    <m/>
    <m/>
  </r>
  <r>
    <x v="0"/>
    <x v="873"/>
    <s v="3m "/>
    <s v="Reflexive"/>
    <s v="None"/>
    <s v="Instant"/>
    <s v="Make a reflexive rally action with bonus successes."/>
    <n v="421"/>
    <x v="24"/>
    <x v="1"/>
    <x v="0"/>
    <x v="8"/>
    <s v="War God Descendent"/>
    <m/>
  </r>
  <r>
    <x v="0"/>
    <x v="874"/>
    <s v="1m "/>
    <s v="Supplemental"/>
    <s v="None"/>
    <s v="Instant"/>
    <s v="Finish a strategic maneuver with one less success."/>
    <n v="422"/>
    <x v="24"/>
    <x v="1"/>
    <x v="1"/>
    <x v="8"/>
    <s v="Holistic Battle Understanding"/>
    <m/>
  </r>
  <r>
    <x v="0"/>
    <x v="875"/>
    <s v="3m, 1wp "/>
    <s v="Reflexive"/>
    <s v="None"/>
    <s v="Instant"/>
    <s v="Recover points of Magnitude equal to the 1s and 2s on an enemy rally for numbers roll."/>
    <n v="421"/>
    <x v="24"/>
    <x v="2"/>
    <x v="1"/>
    <x v="8"/>
    <s v="Rout-Stemming Gesture"/>
    <m/>
  </r>
  <r>
    <x v="0"/>
    <x v="876"/>
    <s v="4m "/>
    <s v="Supplemental"/>
    <s v="None"/>
    <s v="Instant"/>
    <s v="Excellency discount on a Strategic Maneuver; with sufficient successes, pull several maneuvers at once."/>
    <n v="422"/>
    <x v="24"/>
    <x v="2"/>
    <x v="1"/>
    <x v="8"/>
    <s v="Redoubt-Raising Gesture"/>
    <m/>
  </r>
  <r>
    <x v="0"/>
    <x v="877"/>
    <s v="4m, 4i, 1wp "/>
    <s v="Simple"/>
    <s v="None"/>
    <s v="Instant"/>
    <s v="Enact an uncounterable Strategic Maneuver with double-7s."/>
    <n v="422"/>
    <x v="24"/>
    <x v="2"/>
    <x v="1"/>
    <x v="8"/>
    <s v="Ideal Battle Knowledge Prana"/>
    <m/>
  </r>
  <r>
    <x v="0"/>
    <x v="878"/>
    <s v="5m "/>
    <s v="Reflexive"/>
    <s v="None"/>
    <s v="Instant"/>
    <s v="When your army empties the Magnitude of another army, you can roll Join Battle."/>
    <n v="423"/>
    <x v="24"/>
    <x v="2"/>
    <x v="1"/>
    <x v="8"/>
    <s v="Ideal Battle Knowledge Prana"/>
    <m/>
  </r>
  <r>
    <x v="0"/>
    <x v="879"/>
    <s v="10m, 1wp "/>
    <s v="Simple"/>
    <s v="None"/>
    <s v="Instant"/>
    <s v="1/scene, make an automatically successful rally action."/>
    <n v="423"/>
    <x v="24"/>
    <x v="3"/>
    <x v="2"/>
    <x v="8"/>
    <s v="Magnanimity of the Unstoppable Icon"/>
    <m/>
  </r>
  <r>
    <x v="0"/>
    <x v="880"/>
    <s v="10m, 1wp "/>
    <s v="Reflexive"/>
    <s v="None"/>
    <s v="Instant"/>
    <s v="Make a reflexive rally for numbers action, recruiting animals or nature itself to your side."/>
    <n v="423"/>
    <x v="24"/>
    <x v="3"/>
    <x v="2"/>
    <x v="8"/>
    <s v="March of the Returner"/>
    <m/>
  </r>
  <r>
    <x v="0"/>
    <x v="881"/>
    <s v="1m "/>
    <s v="Reflexive"/>
    <s v="None"/>
    <s v="Instant"/>
    <s v="When activating BPA, you can perform a maneuver with successes no higher than half the Initiative gained."/>
    <n v="423"/>
    <x v="24"/>
    <x v="3"/>
    <x v="2"/>
    <x v="8"/>
    <s v="Battle Path Ascendant"/>
    <m/>
  </r>
  <r>
    <x v="0"/>
    <x v="882"/>
    <s v="5m"/>
    <s v="Reflexive"/>
    <s v="None"/>
    <s v="Instant"/>
    <m/>
    <s v="MotSE 38"/>
    <x v="24"/>
    <x v="3"/>
    <x v="3"/>
    <x v="8"/>
    <s v="Four Glories Meditation"/>
    <m/>
  </r>
  <r>
    <x v="0"/>
    <x v="883"/>
    <s v="-"/>
    <s v="Permanent"/>
    <s v="None"/>
    <s v="Permanent"/>
    <s v="Permanently, recurring 6s on a War roll."/>
    <n v="423"/>
    <x v="24"/>
    <x v="3"/>
    <x v="2"/>
    <x v="8"/>
    <s v="General of the All-Seeing Sun"/>
    <m/>
  </r>
  <r>
    <x v="0"/>
    <x v="884"/>
    <s v="5m"/>
    <s v="Reflexive"/>
    <s v="None"/>
    <s v="Scene"/>
    <m/>
    <s v="MotSE 38"/>
    <x v="24"/>
    <x v="1"/>
    <x v="0"/>
    <x v="8"/>
    <s v="Holistic Battle Understanding"/>
    <m/>
  </r>
  <r>
    <x v="0"/>
    <x v="885"/>
    <s v="10m, 1wp "/>
    <s v="Simple"/>
    <s v="None"/>
    <s v="Scene"/>
    <s v="Choose two maneuvers; if the enemy chooses one of them, you automatically win the maneuver roll and can enact a stratagem of equal or fewer successes."/>
    <n v="423"/>
    <x v="24"/>
    <x v="3"/>
    <x v="2"/>
    <x v="8"/>
    <s v="General of the All-Seeing Sun, Transcendent Warlord's Genius"/>
    <m/>
  </r>
  <r>
    <x v="1"/>
    <x v="204"/>
    <m/>
    <m/>
    <m/>
    <m/>
    <m/>
    <m/>
    <x v="25"/>
    <x v="6"/>
    <x v="6"/>
    <x v="13"/>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6">
  <r>
    <x v="0"/>
    <s v="Icy Hand"/>
    <x v="0"/>
    <x v="0"/>
    <s v="это про Бюро"/>
    <x v="0"/>
    <x v="0"/>
    <s v="♄Телега с сеном"/>
    <s v="1m, 1wp"/>
    <s v="Simple"/>
    <s v="Psyche"/>
    <s v="Indefinite"/>
    <s v="&quot;нормально делай нормально будет&quot;"/>
    <s v="Sid 300"/>
    <x v="0"/>
    <x v="0"/>
    <n v="1"/>
    <n v="0"/>
    <s v="None"/>
    <m/>
  </r>
  <r>
    <x v="0"/>
    <s v="Feathered Cloak Trick"/>
    <x v="0"/>
    <x v="0"/>
    <s v="цикл на врановых"/>
    <x v="0"/>
    <x v="0"/>
    <s v="♄Ворон"/>
    <s v="4m"/>
    <s v="Simple"/>
    <s v="Mute"/>
    <s v="Indefinite"/>
    <m/>
    <s v="Sid 296"/>
    <x v="1"/>
    <x v="1"/>
    <n v="1"/>
    <n v="0"/>
    <s v="None"/>
    <m/>
  </r>
  <r>
    <x v="0"/>
    <s v="Reading Dead Eyes"/>
    <x v="0"/>
    <x v="0"/>
    <s v="цикл на поствидение"/>
    <x v="0"/>
    <x v="0"/>
    <s v="♄Ворон"/>
    <s v="5m, 1wp"/>
    <s v="Simple"/>
    <s v="Mute"/>
    <s v="Instant"/>
    <m/>
    <s v="Sid 298"/>
    <x v="1"/>
    <x v="1"/>
    <n v="2"/>
    <n v="0"/>
    <s v="Feathered Cloak Trick"/>
    <m/>
  </r>
  <r>
    <x v="0"/>
    <s v="Expected Pain"/>
    <x v="0"/>
    <x v="0"/>
    <s v="цикл на предвидение жопы"/>
    <x v="0"/>
    <x v="0"/>
    <s v="♄Ворон"/>
    <s v="- (5m)"/>
    <s v="Permanent"/>
    <s v="Divination, Mute, Uniform"/>
    <s v="Permanent"/>
    <m/>
    <s v="Sid 295"/>
    <x v="1"/>
    <x v="0"/>
    <n v="1"/>
    <n v="0"/>
    <s v="Prior Warning"/>
    <m/>
  </r>
  <r>
    <x v="0"/>
    <s v="Heavenly Sentinel Eye"/>
    <x v="0"/>
    <x v="0"/>
    <s v="цикл на предвидение жопы"/>
    <x v="0"/>
    <x v="0"/>
    <s v="♄Ворон"/>
    <s v="4m"/>
    <s v="Reflexive"/>
    <s v="None"/>
    <s v="Instant"/>
    <m/>
    <s v="Sid 295"/>
    <x v="1"/>
    <x v="0"/>
    <n v="1"/>
    <n v="0"/>
    <s v="Prior Warning"/>
    <m/>
  </r>
  <r>
    <x v="0"/>
    <s v="Prior Warning"/>
    <x v="0"/>
    <x v="0"/>
    <s v="цикл на предвидение жопы"/>
    <x v="0"/>
    <x v="0"/>
    <s v="♄Ворон"/>
    <s v="-"/>
    <s v="Permanent"/>
    <s v="Divination"/>
    <s v="Permanent"/>
    <m/>
    <s v="Sid 294"/>
    <x v="1"/>
    <x v="2"/>
    <n v="1"/>
    <n v="0"/>
    <s v="None"/>
    <m/>
  </r>
  <r>
    <x v="0"/>
    <s v="Someone’s Son Style"/>
    <x v="1"/>
    <x v="0"/>
    <s v="в сияющей судьбе"/>
    <x v="1"/>
    <x v="1"/>
    <s v="♂"/>
    <s v="-"/>
    <s v="Permanent"/>
    <s v="None"/>
    <s v="Permanent"/>
    <m/>
    <s v="Sid 224"/>
    <x v="2"/>
    <x v="3"/>
    <n v="1"/>
    <n v="0"/>
    <s v="Any three Battles Charms"/>
    <m/>
  </r>
  <r>
    <x v="0"/>
    <s v="Water and Fire Treaty"/>
    <x v="1"/>
    <x v="0"/>
    <s v="для путешествий"/>
    <x v="2"/>
    <x v="1"/>
    <s v="Щит♂"/>
    <s v="1m, 1ahl"/>
    <s v="Simple"/>
    <s v="Decisive-only, Stackable"/>
    <s v="One story"/>
    <m/>
    <s v="Sid 244"/>
    <x v="3"/>
    <x v="3"/>
    <n v="1"/>
    <n v="0"/>
    <s v="None"/>
    <m/>
  </r>
  <r>
    <x v="0"/>
    <s v="Shadow-Piercing Needle"/>
    <x v="1"/>
    <x v="0"/>
    <s v="как она дерется"/>
    <x v="3"/>
    <x v="2"/>
    <s v="☿Чайка"/>
    <s v="3m"/>
    <s v="Supplemental"/>
    <s v="Dual, Versatile"/>
    <s v="Instant"/>
    <m/>
    <s v="Sid 183"/>
    <x v="4"/>
    <x v="0"/>
    <n v="1"/>
    <n v="0"/>
    <s v="None"/>
    <m/>
  </r>
  <r>
    <x v="0"/>
    <s v="Minimum Legal Defense Competence"/>
    <x v="1"/>
    <x v="0"/>
    <s v="Социалка"/>
    <x v="0"/>
    <x v="0"/>
    <s v="♄Меч"/>
    <s v="5m"/>
    <s v="Reflexive"/>
    <s v="Mute"/>
    <s v="Instant"/>
    <s v="постоянная планка для Резолва"/>
    <s v="Sid 307"/>
    <x v="5"/>
    <x v="3"/>
    <n v="1"/>
    <n v="0"/>
    <s v="None"/>
    <m/>
  </r>
  <r>
    <x v="0"/>
    <s v="Supernal Awareness (x2)"/>
    <x v="1"/>
    <x v="0"/>
    <s v="усиление по расстоянию"/>
    <x v="0"/>
    <x v="0"/>
    <s v="♄Ворон"/>
    <s v="5m (5m, 1wp)"/>
    <s v="Simple"/>
    <s v="Stackable"/>
    <s v="One scene"/>
    <m/>
    <s v="Sid 296"/>
    <x v="1"/>
    <x v="4"/>
    <n v="3"/>
    <n v="0"/>
    <s v="Supernal Awareness"/>
    <m/>
  </r>
  <r>
    <x v="0"/>
    <s v="Dark-Winged Watcher"/>
    <x v="1"/>
    <x v="0"/>
    <s v="цикл на врановых"/>
    <x v="0"/>
    <x v="0"/>
    <s v="♄Ворон"/>
    <s v="5m, 1wp"/>
    <s v="Simple"/>
    <s v="None"/>
    <s v="(Essence + Perception) days"/>
    <m/>
    <s v="Sid 298"/>
    <x v="1"/>
    <x v="4"/>
    <n v="2"/>
    <n v="0"/>
    <s v="Feathered Cloak Trick, Supernal Awareness"/>
    <m/>
  </r>
  <r>
    <x v="0"/>
    <s v="Old Sorrows Reminiscence"/>
    <x v="1"/>
    <x v="0"/>
    <s v="цикл на поствидение"/>
    <x v="0"/>
    <x v="0"/>
    <s v="♄Ворон"/>
    <s v="7m, 1wp"/>
    <s v="Simple"/>
    <s v="Divination, Mute"/>
    <s v="Instant"/>
    <m/>
    <s v="Sid 298"/>
    <x v="1"/>
    <x v="4"/>
    <n v="3"/>
    <n v="0"/>
    <s v="Prior Warning, Reading Dead Eyes"/>
    <m/>
  </r>
  <r>
    <x v="0"/>
    <s v="In Destiny’s Service"/>
    <x v="1"/>
    <x v="0"/>
    <s v="это про Бюро"/>
    <x v="0"/>
    <x v="0"/>
    <s v="♄Меч"/>
    <s v="5m"/>
    <s v="Reflexive"/>
    <s v="None"/>
    <s v="Instant"/>
    <s v="призывать свою компетенцию для Резолва"/>
    <s v="Sid 308"/>
    <x v="5"/>
    <x v="4"/>
    <n v="3"/>
    <n v="0"/>
    <s v="Minimum Legal Defense Competence"/>
    <m/>
  </r>
  <r>
    <x v="0"/>
    <s v="Honest Face Spirit"/>
    <x v="0"/>
    <x v="1"/>
    <s v="в сияющей судьбе"/>
    <x v="1"/>
    <x v="2"/>
    <s v="☿"/>
    <s v="3m"/>
    <s v="Reflexive"/>
    <s v="Mute"/>
    <s v="One scene"/>
    <m/>
    <s v="Sid 158"/>
    <x v="6"/>
    <x v="3"/>
    <n v="1"/>
    <n v="0"/>
    <s v="Any Journeys Charm"/>
    <m/>
  </r>
  <r>
    <x v="0"/>
    <s v="Impose Nature"/>
    <x v="0"/>
    <x v="1"/>
    <s v="наделить своей чертой"/>
    <x v="2"/>
    <x v="1"/>
    <s v="Щит♂"/>
    <s v="7m"/>
    <s v="Simple"/>
    <s v="Mute, Psyche"/>
    <s v="Instant"/>
    <m/>
    <s v="Sid 243"/>
    <x v="3"/>
    <x v="3"/>
    <n v="1"/>
    <n v="0"/>
    <s v="None"/>
    <m/>
  </r>
  <r>
    <x v="0"/>
    <s v="Returning Swallow Flight"/>
    <x v="0"/>
    <x v="1"/>
    <s v="притягивать вещи"/>
    <x v="3"/>
    <x v="2"/>
    <s v="☿Чайка"/>
    <s v="5m"/>
    <s v="Supplemental"/>
    <s v="Decisive-only, Versatile"/>
    <s v="Instant"/>
    <m/>
    <s v="Sid 183"/>
    <x v="4"/>
    <x v="0"/>
    <n v="1"/>
    <n v="0"/>
    <s v="None"/>
    <m/>
  </r>
  <r>
    <x v="0"/>
    <s v="Shrike-Roosting Gesture"/>
    <x v="0"/>
    <x v="1"/>
    <s v="притягивать вещи"/>
    <x v="3"/>
    <x v="2"/>
    <s v="☿Чайка"/>
    <s v="3m (1m)"/>
    <s v="Reflexive"/>
    <s v="None"/>
    <s v="Instant"/>
    <m/>
    <s v="Sid 183"/>
    <x v="4"/>
    <x v="0"/>
    <n v="1"/>
    <n v="0"/>
    <s v="Returning Swallow Flight"/>
    <m/>
  </r>
  <r>
    <x v="0"/>
    <s v="Good Worker Spirit"/>
    <x v="0"/>
    <x v="1"/>
    <s v="это работа в Бюро"/>
    <x v="1"/>
    <x v="2"/>
    <s v="☿"/>
    <s v="5m"/>
    <s v="Supplemental"/>
    <s v="Mute"/>
    <s v="Instant"/>
    <m/>
    <s v="Sid 158"/>
    <x v="6"/>
    <x v="0"/>
    <n v="1"/>
    <n v="0"/>
    <s v="Honest Face Spirit"/>
    <m/>
  </r>
  <r>
    <x v="0"/>
    <s v="Forgotten Earth"/>
    <x v="0"/>
    <x v="1"/>
    <s v="прыгать вместе с Бангом"/>
    <x v="0"/>
    <x v="0"/>
    <s v="♄Восходящий Дым"/>
    <s v="3m"/>
    <s v="Reflexive"/>
    <s v="Mute"/>
    <s v="Instant"/>
    <s v="как соларская атлетика"/>
    <s v="Sid 290"/>
    <x v="7"/>
    <x v="3"/>
    <n v="1"/>
    <n v="0"/>
    <s v="None"/>
    <m/>
  </r>
  <r>
    <x v="0"/>
    <s v="Terminal Sanction"/>
    <x v="0"/>
    <x v="1"/>
    <s v="работа с духами"/>
    <x v="0"/>
    <x v="0"/>
    <s v="♄Телега с сеном"/>
    <s v="5m"/>
    <s v="Simple"/>
    <s v="None"/>
    <s v="Instant"/>
    <s v="принуждение материализоваться"/>
    <s v="Sid 300"/>
    <x v="0"/>
    <x v="3"/>
    <n v="1"/>
    <n v="0"/>
    <s v="None"/>
    <m/>
  </r>
  <r>
    <x v="0"/>
    <s v="Superior-Entreating Memorial Style"/>
    <x v="0"/>
    <x v="1"/>
    <s v="секретные письма в Бюро"/>
    <x v="1"/>
    <x v="0"/>
    <s v="♄"/>
    <s v="1m"/>
    <s v="Simple"/>
    <s v="None"/>
    <s v="Instant"/>
    <s v="исчезающие письма"/>
    <s v="Sid 288"/>
    <x v="8"/>
    <x v="2"/>
    <n v="1"/>
    <n v="0"/>
    <s v="Any Endings Charm"/>
    <m/>
  </r>
  <r>
    <x v="0"/>
    <s v="Inevitable Pursuit"/>
    <x v="0"/>
    <x v="1"/>
    <s v="цикл на слежку"/>
    <x v="0"/>
    <x v="0"/>
    <s v="♄Ворон"/>
    <s v="4m"/>
    <s v="Simple"/>
    <s v="None"/>
    <s v="Instant"/>
    <m/>
    <s v="Sid 296"/>
    <x v="1"/>
    <x v="0"/>
    <n v="1"/>
    <n v="0"/>
    <s v="None"/>
    <m/>
  </r>
  <r>
    <x v="0"/>
    <s v="Supernal Awareness"/>
    <x v="0"/>
    <x v="1"/>
    <s v="цикл на слежку"/>
    <x v="0"/>
    <x v="0"/>
    <s v="♄Ворон"/>
    <s v="5m"/>
    <s v="Simple"/>
    <s v="Stackable"/>
    <s v="One scene"/>
    <m/>
    <s v="Sid 296"/>
    <x v="1"/>
    <x v="1"/>
    <n v="1"/>
    <n v="0"/>
    <s v="Inevitable Pursuit"/>
    <m/>
  </r>
  <r>
    <x v="0"/>
    <s v="Magpie’s Favorite Bauble"/>
    <x v="1"/>
    <x v="1"/>
    <s v="притягивать вещи"/>
    <x v="3"/>
    <x v="2"/>
    <s v="☿Чайка"/>
    <s v="- (+3m)"/>
    <s v="Permanent"/>
    <s v="None"/>
    <s v="Permanent"/>
    <m/>
    <s v="Sid 186"/>
    <x v="4"/>
    <x v="4"/>
    <n v="2"/>
    <n v="0"/>
    <s v="Shrike-Roosting Gesture"/>
    <m/>
  </r>
  <r>
    <x v="0"/>
    <s v="Promise of Tomorrow"/>
    <x v="1"/>
    <x v="1"/>
    <s v="надежда"/>
    <x v="0"/>
    <x v="0"/>
    <s v="♄Меч"/>
    <s v="2m"/>
    <s v="Reflexive"/>
    <s v="None"/>
    <s v="Indefinite"/>
    <s v="работа с связями надежды"/>
    <s v="Sid 306"/>
    <x v="5"/>
    <x v="1"/>
    <n v="1"/>
    <n v="0"/>
    <s v="Until Hope's End"/>
    <m/>
  </r>
  <r>
    <x v="0"/>
    <s v="Until Hope’s End"/>
    <x v="1"/>
    <x v="1"/>
    <s v="надежда"/>
    <x v="0"/>
    <x v="0"/>
    <s v="♄Меч"/>
    <s v="-"/>
    <s v="Permanent"/>
    <s v="None"/>
    <s v="Permanent"/>
    <s v="работа с связями надежды"/>
    <s v="Sid 305"/>
    <x v="5"/>
    <x v="2"/>
    <n v="1"/>
    <n v="0"/>
    <s v="None"/>
    <m/>
  </r>
  <r>
    <x v="0"/>
    <s v="Wise Choice"/>
    <x v="1"/>
    <x v="1"/>
    <s v="ясновидение Гранат"/>
    <x v="0"/>
    <x v="0"/>
    <s v="♄Ворон"/>
    <s v="6m"/>
    <s v="Simple"/>
    <s v="Divination"/>
    <s v="Instant"/>
    <m/>
    <s v="Sid 296"/>
    <x v="1"/>
    <x v="2"/>
    <n v="1"/>
    <n v="0"/>
    <s v="None"/>
    <m/>
  </r>
  <r>
    <x v="0"/>
    <s v="Insatiable Weapon Wanderlust"/>
    <x v="0"/>
    <x v="2"/>
    <s v="как она дерется"/>
    <x v="3"/>
    <x v="2"/>
    <s v="☿Чайка"/>
    <s v="2m"/>
    <s v="Supplemental"/>
    <s v="Uniform, Versatile"/>
    <s v="Instant"/>
    <m/>
    <s v="Sid 183"/>
    <x v="4"/>
    <x v="0"/>
    <n v="1"/>
    <n v="0"/>
    <s v="None"/>
    <m/>
  </r>
  <r>
    <x v="0"/>
    <s v="Willful Weapon Method"/>
    <x v="0"/>
    <x v="2"/>
    <s v="как она дерется"/>
    <x v="3"/>
    <x v="2"/>
    <s v="☿Чайка"/>
    <s v="2m, 1wp"/>
    <s v="Simple"/>
    <s v="Decisive-only"/>
    <s v="Instant"/>
    <m/>
    <s v="Sid 184"/>
    <x v="4"/>
    <x v="0"/>
    <n v="1"/>
    <n v="0"/>
    <s v="None"/>
    <m/>
  </r>
  <r>
    <x v="0"/>
    <s v="Borrowed Coffin Ploy"/>
    <x v="0"/>
    <x v="2"/>
    <s v="Социалка"/>
    <x v="1"/>
    <x v="0"/>
    <s v="♄"/>
    <s v="3m"/>
    <s v="Simple"/>
    <s v="Mute"/>
    <s v="Permanent"/>
    <s v="&quot;да -не- умер в конце Драйва!&quot;"/>
    <s v="Sid 288"/>
    <x v="8"/>
    <x v="0"/>
    <n v="1"/>
    <n v="0"/>
    <s v="Any three Endings Charms"/>
    <m/>
  </r>
  <r>
    <x v="0"/>
    <s v="Holistic Arsenal Methodology"/>
    <x v="1"/>
    <x v="2"/>
    <s v="как она дерется"/>
    <x v="1"/>
    <x v="1"/>
    <s v="♂"/>
    <s v="- (2m)"/>
    <s v="Permanent"/>
    <s v="None"/>
    <s v="Permanent"/>
    <s v="оружие с тегом МА можно использовать другими навыками"/>
    <s v="Sid 223"/>
    <x v="2"/>
    <x v="2"/>
    <n v="1"/>
    <n v="0"/>
    <s v="None"/>
    <m/>
  </r>
  <r>
    <x v="0"/>
    <s v="Sword-Tongue Intensity"/>
    <x v="1"/>
    <x v="2"/>
    <s v="как она дерется"/>
    <x v="2"/>
    <x v="1"/>
    <s v="Щит♂"/>
    <s v="3m"/>
    <s v="Reflexive"/>
    <s v="None"/>
    <s v="Instant"/>
    <s v="заговор зубов в бою"/>
    <s v="Sid 244"/>
    <x v="3"/>
    <x v="1"/>
    <n v="1"/>
    <n v="0"/>
    <s v="None"/>
    <m/>
  </r>
  <r>
    <x v="0"/>
    <s v="Ascending Serenity Horoscope"/>
    <x v="0"/>
    <x v="3"/>
    <m/>
    <x v="1"/>
    <x v="3"/>
    <s v="♀"/>
    <s v="1m or 3m, 1wp"/>
    <s v="Simple"/>
    <s v="Mute, Shaping (Fate), Stackable"/>
    <s v="One story"/>
    <s v="благословение или проклятие"/>
    <s v="Sid 189"/>
    <x v="9"/>
    <x v="0"/>
    <n v="1"/>
    <n v="0"/>
    <s v="Any three Serenity Charms"/>
    <m/>
  </r>
  <r>
    <x v="0"/>
    <s v="Descending Serenity Horoscope"/>
    <x v="0"/>
    <x v="3"/>
    <m/>
    <x v="1"/>
    <x v="3"/>
    <s v="♀"/>
    <s v="1 or 3m, 1wp"/>
    <s v="Simple"/>
    <s v="Mute, Shaping (Fate), Stackable"/>
    <s v="One story"/>
    <s v="благословение или проклятие"/>
    <s v="Sid 189"/>
    <x v="9"/>
    <x v="0"/>
    <n v="1"/>
    <n v="0"/>
    <s v="Any three Serenity Charms"/>
    <m/>
  </r>
  <r>
    <x v="0"/>
    <s v="Ascending Endings Horoscope"/>
    <x v="0"/>
    <x v="3"/>
    <s v="ради всей Айни?"/>
    <x v="1"/>
    <x v="0"/>
    <s v="♄"/>
    <s v="1m or 3m, 1wp"/>
    <s v="Simple"/>
    <s v="Mute, Shaping (Fate), Stackable, Uniform"/>
    <s v="One story"/>
    <s v="благословение или проклятие"/>
    <s v="Sid 287"/>
    <x v="8"/>
    <x v="0"/>
    <n v="1"/>
    <n v="0"/>
    <s v="Any three Endings Charms"/>
    <m/>
  </r>
  <r>
    <x v="0"/>
    <s v="Ascending Secrets Horoscope"/>
    <x v="2"/>
    <x v="3"/>
    <m/>
    <x v="1"/>
    <x v="4"/>
    <s v="♃"/>
    <s v="1m or 3m, 1wp"/>
    <s v="Simple"/>
    <s v="Mute, Shaping (Fate), Stackable"/>
    <s v="One story"/>
    <s v="благословение или проклятие"/>
    <s v="Sid 255"/>
    <x v="10"/>
    <x v="0"/>
    <n v="1"/>
    <n v="0"/>
    <s v="Any three Secrets Charms"/>
    <m/>
  </r>
  <r>
    <x v="0"/>
    <s v="Ascending Journeys Horoscope"/>
    <x v="1"/>
    <x v="3"/>
    <m/>
    <x v="1"/>
    <x v="2"/>
    <s v="☿"/>
    <s v="1m or 3m, 1wp"/>
    <s v="Simple"/>
    <s v="Mute, Shaping (Fate), Stackable"/>
    <s v="One story"/>
    <s v="благословение или проклятие"/>
    <s v="Sid 156"/>
    <x v="6"/>
    <x v="0"/>
    <n v="1"/>
    <n v="0"/>
    <s v="Any three Journeys Charms"/>
    <m/>
  </r>
  <r>
    <x v="0"/>
    <s v="Descending Journeys Horoscope"/>
    <x v="1"/>
    <x v="3"/>
    <m/>
    <x v="1"/>
    <x v="2"/>
    <s v="☿"/>
    <s v="1m or 3m, 1wp"/>
    <s v="Simple"/>
    <s v="Mute, Shaping (Fate), Stackable"/>
    <s v="One story"/>
    <s v="благословение или проклятие"/>
    <s v="Sid 158"/>
    <x v="6"/>
    <x v="0"/>
    <n v="1"/>
    <n v="0"/>
    <s v="Any three Journeys Charms"/>
    <m/>
  </r>
  <r>
    <x v="0"/>
    <s v="Ox-Body Technique"/>
    <x v="0"/>
    <x v="4"/>
    <s v="это для игрока"/>
    <x v="3"/>
    <x v="2"/>
    <s v="☿Мачта"/>
    <s v="-"/>
    <s v="Permanent"/>
    <s v="None"/>
    <s v="Permanent"/>
    <s v="просто хиты"/>
    <s v="Sid 161"/>
    <x v="11"/>
    <x v="2"/>
    <n v="1"/>
    <n v="0"/>
    <s v="None"/>
    <m/>
  </r>
  <r>
    <x v="0"/>
    <s v="Hero’s Iron Skin"/>
    <x v="0"/>
    <x v="4"/>
    <s v="это для игрока"/>
    <x v="2"/>
    <x v="1"/>
    <s v="Щит♂"/>
    <s v="4m"/>
    <s v="Reflexive"/>
    <s v="Withering-only"/>
    <s v="Instant"/>
    <s v="дает сок в ослабляющих, особенно против тормозных"/>
    <s v="Sid 242"/>
    <x v="3"/>
    <x v="3"/>
    <n v="1"/>
    <n v="0"/>
    <s v="None"/>
    <m/>
  </r>
  <r>
    <x v="0"/>
    <s v="Red Haze"/>
    <x v="1"/>
    <x v="4"/>
    <s v="как она дерется"/>
    <x v="2"/>
    <x v="1"/>
    <s v="Щит♂"/>
    <s v="4m, 1wp"/>
    <s v="Simple"/>
    <s v="None"/>
    <s v="One scene"/>
    <s v="&quot;подсветка&quot; на врагов судьбы"/>
    <s v="Sid 244"/>
    <x v="3"/>
    <x v="0"/>
    <n v="1"/>
    <n v="0"/>
    <s v="None"/>
    <m/>
  </r>
  <r>
    <x v="0"/>
    <s v="Step-Silencing Exercise"/>
    <x v="2"/>
    <x v="5"/>
    <s v="забавное, но не"/>
    <x v="0"/>
    <x v="0"/>
    <s v="♄Восходящий Дым"/>
    <s v="3m"/>
    <s v="Supplemental"/>
    <s v="Mute"/>
    <s v="Instant"/>
    <s v="шаги или твой транспорт БЕСШУМНЫ (автопровал Персепшена на слух)"/>
    <s v="Sid 292"/>
    <x v="7"/>
    <x v="1"/>
    <n v="2"/>
    <n v="0"/>
    <s v="Inexorable Advance"/>
    <m/>
  </r>
  <r>
    <x v="0"/>
    <s v="Serenity in Blood"/>
    <x v="2"/>
    <x v="5"/>
    <s v="как она дерется"/>
    <x v="2"/>
    <x v="1"/>
    <s v="Копье♂"/>
    <s v="5m"/>
    <s v="Reflexive"/>
    <s v="Perilous, Uniform"/>
    <s v="Instant"/>
    <s v="Блокируй неблокируемое"/>
    <s v="Sid 240"/>
    <x v="12"/>
    <x v="4"/>
    <n v="2"/>
    <n v="0"/>
    <s v="Impeding the Flow"/>
    <m/>
  </r>
  <r>
    <x v="0"/>
    <s v="Burn Life"/>
    <x v="2"/>
    <x v="5"/>
    <s v="как она дерется"/>
    <x v="0"/>
    <x v="0"/>
    <s v="♄Восходящий Дым"/>
    <s v="3m per dot, 1ahl (+1wp)"/>
    <s v="Simple"/>
    <s v="Perilous"/>
    <s v="One scene"/>
    <s v="сжигаем годы жизни за силищу"/>
    <s v="Sid 291"/>
    <x v="7"/>
    <x v="0"/>
    <n v="1"/>
    <n v="0"/>
    <s v="None"/>
    <m/>
  </r>
  <r>
    <x v="0"/>
    <s v="Harmony of Blows"/>
    <x v="1"/>
    <x v="5"/>
    <s v="как она дерется"/>
    <x v="2"/>
    <x v="1"/>
    <s v="Копье♂"/>
    <s v="1m, 1wp"/>
    <s v="Reflexive"/>
    <s v="Uniform, Versatile"/>
    <s v="Instant"/>
    <s v="доп атака после Сокрушения"/>
    <s v="Sid 239"/>
    <x v="12"/>
    <x v="0"/>
    <n v="1"/>
    <n v="0"/>
    <s v="None"/>
    <m/>
  </r>
  <r>
    <x v="0"/>
    <s v="Orchestration of Conflict"/>
    <x v="1"/>
    <x v="5"/>
    <s v="как она дерется"/>
    <x v="2"/>
    <x v="1"/>
    <s v="Копье♂"/>
    <s v="5m"/>
    <s v="Supplemental"/>
    <s v="Uniform, Versatile"/>
    <s v="Instant"/>
    <s v="защитный штраф массово"/>
    <s v="Sid 239"/>
    <x v="12"/>
    <x v="1"/>
    <n v="1"/>
    <n v="0"/>
    <s v="Harmony of Blows"/>
    <m/>
  </r>
  <r>
    <x v="0"/>
    <s v="Peaceable Conclusion"/>
    <x v="1"/>
    <x v="5"/>
    <s v="мертвецы"/>
    <x v="0"/>
    <x v="0"/>
    <s v="♄Труп"/>
    <s v="1m"/>
    <s v="Simple"/>
    <s v="None"/>
    <s v="Instant"/>
    <s v="insta kill incap or willing; Lethe+no hungy ghost;"/>
    <s v="Sid 310"/>
    <x v="13"/>
    <x v="2"/>
    <n v="1"/>
    <n v="0"/>
    <s v="Smooth Transition"/>
    <m/>
  </r>
  <r>
    <x v="0"/>
    <s v="Rising Butterfly Prayer"/>
    <x v="1"/>
    <x v="5"/>
    <s v="мертвецы"/>
    <x v="0"/>
    <x v="0"/>
    <s v="♄Труп"/>
    <s v="5m"/>
    <s v="Simple"/>
    <s v="Mute"/>
    <s v="Instant"/>
    <s v="rutual on decesead to next happy life"/>
    <s v="Sid 311"/>
    <x v="13"/>
    <x v="4"/>
    <n v="1"/>
    <n v="0"/>
    <s v="Peaceable Conclusion"/>
    <m/>
  </r>
  <r>
    <x v="0"/>
    <s v="Smooth Transition"/>
    <x v="1"/>
    <x v="5"/>
    <s v="мертвецы"/>
    <x v="0"/>
    <x v="0"/>
    <s v="♄Труп"/>
    <s v="5m"/>
    <s v="Simple"/>
    <s v="Aggravated, Decisive-only"/>
    <s v="Instant"/>
    <s v="aggr dmg to undead, may use to banish ghost"/>
    <s v="Sid 310"/>
    <x v="13"/>
    <x v="2"/>
    <n v="1"/>
    <n v="0"/>
    <s v="None"/>
    <m/>
  </r>
  <r>
    <x v="0"/>
    <s v="Deferred Wounds"/>
    <x v="1"/>
    <x v="5"/>
    <s v="спецмедик"/>
    <x v="0"/>
    <x v="0"/>
    <s v="♄Труп"/>
    <s v="1m, 1wp"/>
    <s v="Simple"/>
    <s v="None"/>
    <s v="Indefinite"/>
    <s v="commit to remove Bah and lethal HL"/>
    <s v="Sid 312"/>
    <x v="13"/>
    <x v="0"/>
    <n v="1"/>
    <n v="0"/>
    <s v="None"/>
    <m/>
  </r>
  <r>
    <x v="0"/>
    <s v="Embracing the Mortal Coil"/>
    <x v="1"/>
    <x v="5"/>
    <s v="спецмедик"/>
    <x v="0"/>
    <x v="0"/>
    <s v="♄Труп"/>
    <s v="4m"/>
    <s v="Simple"/>
    <s v="Mute"/>
    <s v="One scene"/>
    <s v="embrace mortality - gain buffs"/>
    <s v="Sid 313"/>
    <x v="13"/>
    <x v="1"/>
    <n v="2"/>
    <n v="0"/>
    <s v="Any two of Deferred Wounds, Denature Venom, or Terminate Illness"/>
    <m/>
  </r>
  <r>
    <x v="0"/>
    <s v="Terminate Illness"/>
    <x v="1"/>
    <x v="5"/>
    <s v="спецмедик"/>
    <x v="0"/>
    <x v="0"/>
    <s v="♄Труп"/>
    <s v="8m, 1wp"/>
    <s v="Simple"/>
    <s v="None"/>
    <s v="Instant"/>
    <s v="instantly anti-disease"/>
    <s v="Sid 313"/>
    <x v="13"/>
    <x v="0"/>
    <n v="1"/>
    <n v="0"/>
    <s v="None"/>
    <m/>
  </r>
  <r>
    <x v="0"/>
    <s v="Atelier-and-Embassy Auspice"/>
    <x v="0"/>
    <x v="6"/>
    <m/>
    <x v="4"/>
    <x v="3"/>
    <s v="♀Павлин"/>
    <s v="4m, 1wp"/>
    <s v="Simple"/>
    <s v="None"/>
    <s v="One social interaction or event"/>
    <m/>
    <s v="Sid 193"/>
    <x v="14"/>
    <x v="0"/>
    <n v="1"/>
    <n v="0"/>
    <s v="None"/>
    <m/>
  </r>
  <r>
    <x v="0"/>
    <s v="Creation of Beauty"/>
    <x v="0"/>
    <x v="6"/>
    <m/>
    <x v="4"/>
    <x v="3"/>
    <s v="♀Павлин"/>
    <s v="2m per die"/>
    <s v="Supplemental"/>
    <s v="None"/>
    <s v="Instant"/>
    <m/>
    <s v="Sid 193"/>
    <x v="14"/>
    <x v="3"/>
    <n v="1"/>
    <n v="0"/>
    <s v="None"/>
    <m/>
  </r>
  <r>
    <x v="0"/>
    <s v="Destiny-Knitting Entanglement"/>
    <x v="0"/>
    <x v="6"/>
    <m/>
    <x v="4"/>
    <x v="3"/>
    <s v="♀Павлин"/>
    <s v="1m, 1wp"/>
    <s v="Simple"/>
    <s v="Shaping (Fate), Stackable"/>
    <s v="Indefinite"/>
    <m/>
    <s v="Sid 194"/>
    <x v="14"/>
    <x v="0"/>
    <n v="1"/>
    <n v="0"/>
    <s v="None"/>
    <m/>
  </r>
  <r>
    <x v="0"/>
    <s v="Elegant Patterns of Fate"/>
    <x v="0"/>
    <x v="6"/>
    <m/>
    <x v="4"/>
    <x v="3"/>
    <s v="♀Павлин"/>
    <s v="-"/>
    <s v="Permanent"/>
    <s v="None"/>
    <s v="Permanent"/>
    <m/>
    <s v="Sid 192"/>
    <x v="14"/>
    <x v="2"/>
    <n v="1"/>
    <n v="0"/>
    <s v="None"/>
    <m/>
  </r>
  <r>
    <x v="0"/>
    <s v="Elemental Vision"/>
    <x v="0"/>
    <x v="6"/>
    <m/>
    <x v="4"/>
    <x v="3"/>
    <s v="♀Павлин"/>
    <s v="-"/>
    <s v="Permanent"/>
    <s v="None"/>
    <s v="Permanent"/>
    <m/>
    <s v="Sid 192"/>
    <x v="14"/>
    <x v="2"/>
    <n v="1"/>
    <n v="0"/>
    <s v="None"/>
    <m/>
  </r>
  <r>
    <x v="0"/>
    <s v="Predestined Delivery Shaping"/>
    <x v="0"/>
    <x v="6"/>
    <m/>
    <x v="4"/>
    <x v="3"/>
    <s v="♀Павлин"/>
    <s v="1m, 1wp"/>
    <s v="Simple"/>
    <s v="Shaping (Fate)"/>
    <s v="Until the object arrives"/>
    <m/>
    <s v="Sid 195"/>
    <x v="14"/>
    <x v="1"/>
    <n v="2"/>
    <n v="0"/>
    <s v="Destiny-Knitting Entanglement"/>
    <m/>
  </r>
  <r>
    <x v="0"/>
    <s v="Sword-Queen’s Foretold Blade"/>
    <x v="0"/>
    <x v="6"/>
    <m/>
    <x v="4"/>
    <x v="3"/>
    <s v="♀Павлин"/>
    <s v="1wp"/>
    <s v="Simple"/>
    <s v="Shaping (Fate), Stackable"/>
    <s v="Indefinite"/>
    <m/>
    <s v="Sid 195"/>
    <x v="14"/>
    <x v="4"/>
    <n v="2"/>
    <n v="0"/>
    <s v="Elegant Patterns of Fate, Excellent Implementation of Objectives"/>
    <m/>
  </r>
  <r>
    <x v="0"/>
    <s v="Warp-and-Weft Handiwork"/>
    <x v="0"/>
    <x v="6"/>
    <m/>
    <x v="4"/>
    <x v="3"/>
    <s v="♀Павлин"/>
    <s v="5m, 2s/g/wxp"/>
    <s v="Supplemental"/>
    <s v="None"/>
    <s v="Instant"/>
    <m/>
    <s v="Sid 193"/>
    <x v="14"/>
    <x v="1"/>
    <n v="1"/>
    <n v="0"/>
    <s v="Creation of Beauty"/>
    <m/>
  </r>
  <r>
    <x v="0"/>
    <s v="Absent Self"/>
    <x v="0"/>
    <x v="6"/>
    <m/>
    <x v="4"/>
    <x v="3"/>
    <s v="♀Кувшин"/>
    <s v="2m"/>
    <s v="Reflexive"/>
    <s v="Uniform"/>
    <s v="Instant"/>
    <m/>
    <s v="Sid 199"/>
    <x v="15"/>
    <x v="2"/>
    <n v="1"/>
    <n v="0"/>
    <s v="None"/>
    <m/>
  </r>
  <r>
    <x v="0"/>
    <s v="Avoidance"/>
    <x v="0"/>
    <x v="6"/>
    <m/>
    <x v="4"/>
    <x v="3"/>
    <s v="♀Кувшин"/>
    <s v="5m, 1wp"/>
    <s v="Simple"/>
    <s v="Perilous, Shaping (Mind)"/>
    <s v="Instant"/>
    <m/>
    <s v="Sid 200"/>
    <x v="15"/>
    <x v="4"/>
    <n v="1"/>
    <n v="0"/>
    <s v="Absent Self"/>
    <m/>
  </r>
  <r>
    <x v="0"/>
    <s v="Duck Fate"/>
    <x v="0"/>
    <x v="6"/>
    <m/>
    <x v="4"/>
    <x v="3"/>
    <s v="♀Кувшин"/>
    <s v="7m"/>
    <s v="Reflexive"/>
    <s v="Uniform, Perilous"/>
    <s v="Instant"/>
    <m/>
    <s v="Sid 201"/>
    <x v="15"/>
    <x v="1"/>
    <n v="2"/>
    <n v="0"/>
    <s v="Absent Self"/>
    <m/>
  </r>
  <r>
    <x v="0"/>
    <s v="Elusive Object of Desire"/>
    <x v="0"/>
    <x v="6"/>
    <m/>
    <x v="4"/>
    <x v="3"/>
    <s v="♀Кувшин"/>
    <s v="5m"/>
    <s v="Reflexive"/>
    <s v="Counterattack, Mute, Uniform"/>
    <s v="Instant"/>
    <m/>
    <s v="Sid 200"/>
    <x v="15"/>
    <x v="0"/>
    <n v="1"/>
    <n v="0"/>
    <s v="Absent Self"/>
    <m/>
  </r>
  <r>
    <x v="0"/>
    <s v="Graceful Crane Stance"/>
    <x v="0"/>
    <x v="6"/>
    <m/>
    <x v="4"/>
    <x v="3"/>
    <s v="♀Кувшин"/>
    <s v="3m"/>
    <s v="Reflexive"/>
    <s v="None"/>
    <s v="One scene"/>
    <m/>
    <s v="Sid 200"/>
    <x v="15"/>
    <x v="2"/>
    <n v="1"/>
    <n v="0"/>
    <s v="None"/>
    <m/>
  </r>
  <r>
    <x v="0"/>
    <s v="Snappy Banter Approach"/>
    <x v="0"/>
    <x v="6"/>
    <m/>
    <x v="4"/>
    <x v="3"/>
    <s v="♀Кувшин"/>
    <s v="5m, 1wp"/>
    <s v="Reflexive"/>
    <s v="Mute"/>
    <s v="Instant"/>
    <m/>
    <s v="Sid 201"/>
    <x v="15"/>
    <x v="0"/>
    <n v="1"/>
    <n v="0"/>
    <s v="None"/>
    <m/>
  </r>
  <r>
    <x v="0"/>
    <s v="Best Friend’s Couch Invitation"/>
    <x v="0"/>
    <x v="6"/>
    <m/>
    <x v="4"/>
    <x v="3"/>
    <s v="♀Колонна"/>
    <s v="4m, 1wp"/>
    <s v="Simple"/>
    <s v="Mute, Shaping (Fate)"/>
    <s v="Indefinite"/>
    <m/>
    <s v="Sid 205"/>
    <x v="16"/>
    <x v="1"/>
    <n v="1"/>
    <n v="0"/>
    <s v="Favorable Inflection Procedure"/>
    <m/>
  </r>
  <r>
    <x v="0"/>
    <s v="Blue Vervain Binding"/>
    <x v="0"/>
    <x v="6"/>
    <m/>
    <x v="4"/>
    <x v="3"/>
    <s v="♀Колонна"/>
    <s v="10m, 1wp"/>
    <s v="Simple"/>
    <s v="None"/>
    <s v="Instant"/>
    <m/>
    <s v="Sid 205"/>
    <x v="16"/>
    <x v="0"/>
    <n v="1"/>
    <n v="0"/>
    <s v="None"/>
    <m/>
  </r>
  <r>
    <x v="0"/>
    <s v="Favorable Inflection Procedure"/>
    <x v="0"/>
    <x v="6"/>
    <m/>
    <x v="4"/>
    <x v="3"/>
    <s v="♀Колонна"/>
    <s v="3m"/>
    <s v="Simple"/>
    <s v="Mute"/>
    <s v="Instant"/>
    <m/>
    <s v="Sid 205"/>
    <x v="16"/>
    <x v="0"/>
    <n v="1"/>
    <n v="0"/>
    <s v="None"/>
    <m/>
  </r>
  <r>
    <x v="0"/>
    <s v="Knot of Destiny"/>
    <x v="0"/>
    <x v="6"/>
    <m/>
    <x v="4"/>
    <x v="3"/>
    <s v="♀Колонна"/>
    <s v="1m, 1wp"/>
    <s v="Simple"/>
    <s v="None"/>
    <s v="One scene"/>
    <m/>
    <s v="Sid 206"/>
    <x v="16"/>
    <x v="0"/>
    <n v="1"/>
    <n v="0"/>
    <s v="None"/>
    <m/>
  </r>
  <r>
    <x v="0"/>
    <s v="Defense of Shining Joy"/>
    <x v="0"/>
    <x v="6"/>
    <m/>
    <x v="4"/>
    <x v="3"/>
    <s v="♀Музыкант"/>
    <s v="-"/>
    <s v="Permanent"/>
    <s v="Uniform"/>
    <s v="Permanent"/>
    <m/>
    <s v="Sid 210"/>
    <x v="17"/>
    <x v="2"/>
    <n v="1"/>
    <n v="0"/>
    <s v="None"/>
    <m/>
  </r>
  <r>
    <x v="0"/>
    <s v="Faultless Ceremony"/>
    <x v="0"/>
    <x v="6"/>
    <m/>
    <x v="4"/>
    <x v="3"/>
    <s v="♀Музыкант"/>
    <s v="1m, 1wp"/>
    <s v="Simple"/>
    <s v="None"/>
    <s v="(Essence) days"/>
    <m/>
    <s v="Sid 211"/>
    <x v="17"/>
    <x v="2"/>
    <n v="1"/>
    <n v="0"/>
    <s v="None"/>
    <m/>
  </r>
  <r>
    <x v="0"/>
    <s v="Heart-Brightening Presentation Style"/>
    <x v="0"/>
    <x v="6"/>
    <m/>
    <x v="4"/>
    <x v="3"/>
    <s v="♀Музыкант"/>
    <s v="4m"/>
    <s v="Supplemental"/>
    <s v="Mute"/>
    <s v="Instant"/>
    <m/>
    <s v="Sid 213"/>
    <x v="17"/>
    <x v="0"/>
    <n v="1"/>
    <n v="0"/>
    <s v="None"/>
    <m/>
  </r>
  <r>
    <x v="0"/>
    <s v="Perfection in Life"/>
    <x v="0"/>
    <x v="6"/>
    <m/>
    <x v="4"/>
    <x v="3"/>
    <s v="♀Музыкант"/>
    <s v="5m"/>
    <s v="Simple"/>
    <s v="Mute"/>
    <s v="Instant"/>
    <m/>
    <s v="Sid 211"/>
    <x v="17"/>
    <x v="3"/>
    <n v="1"/>
    <n v="0"/>
    <s v="None"/>
    <m/>
  </r>
  <r>
    <x v="0"/>
    <s v="Follow the Blue String"/>
    <x v="0"/>
    <x v="6"/>
    <m/>
    <x v="4"/>
    <x v="3"/>
    <s v="♀Любовники"/>
    <s v="4m"/>
    <s v="Supplemental"/>
    <s v="None"/>
    <s v="Instant"/>
    <m/>
    <s v="Sid 217"/>
    <x v="18"/>
    <x v="3"/>
    <n v="1"/>
    <n v="0"/>
    <s v="None"/>
    <m/>
  </r>
  <r>
    <x v="0"/>
    <s v="Handsome Boy Eyes"/>
    <x v="0"/>
    <x v="6"/>
    <m/>
    <x v="4"/>
    <x v="3"/>
    <s v="♀Любовники"/>
    <s v="3m"/>
    <s v="Supplemental"/>
    <s v="None"/>
    <s v="Instant"/>
    <m/>
    <s v="Sid 219"/>
    <x v="18"/>
    <x v="0"/>
    <n v="2"/>
    <n v="0"/>
    <s v="Hot-Eyed Snake Whispering"/>
    <m/>
  </r>
  <r>
    <x v="0"/>
    <s v="Hot-Eyed Snake Whispering"/>
    <x v="0"/>
    <x v="6"/>
    <m/>
    <x v="4"/>
    <x v="3"/>
    <s v="♀Любовники"/>
    <s v="2m"/>
    <s v="Supplemental"/>
    <s v="None"/>
    <s v="Instant"/>
    <m/>
    <s v="Sid 218"/>
    <x v="18"/>
    <x v="0"/>
    <n v="1"/>
    <n v="0"/>
    <s v="None"/>
    <m/>
  </r>
  <r>
    <x v="0"/>
    <s v="Leash-and-Collar Wisdom"/>
    <x v="0"/>
    <x v="6"/>
    <m/>
    <x v="4"/>
    <x v="3"/>
    <s v="♀Любовники"/>
    <s v="3m, 1wp"/>
    <s v="Reflexive"/>
    <s v="None"/>
    <s v="Instant"/>
    <m/>
    <s v="Sid 220"/>
    <x v="18"/>
    <x v="1"/>
    <n v="3"/>
    <n v="0"/>
    <s v="Gilded Cage Entrapment, You-and-Yours Stance"/>
    <m/>
  </r>
  <r>
    <x v="0"/>
    <s v="Life Without Compunction"/>
    <x v="0"/>
    <x v="6"/>
    <m/>
    <x v="4"/>
    <x v="3"/>
    <s v="♀Любовники"/>
    <s v="5m"/>
    <s v="Reflexive"/>
    <s v="None"/>
    <s v="Instant"/>
    <m/>
    <s v="Sid 217"/>
    <x v="18"/>
    <x v="3"/>
    <n v="1"/>
    <n v="0"/>
    <s v="None"/>
    <m/>
  </r>
  <r>
    <x v="0"/>
    <s v="Stern Essence Replenishment"/>
    <x v="0"/>
    <x v="6"/>
    <m/>
    <x v="4"/>
    <x v="3"/>
    <s v="♀Любовники"/>
    <s v="-"/>
    <s v="Permanent"/>
    <s v="None"/>
    <s v="Permanent"/>
    <m/>
    <s v="Sid 219"/>
    <x v="18"/>
    <x v="0"/>
    <n v="1"/>
    <n v="0"/>
    <s v="None"/>
    <m/>
  </r>
  <r>
    <x v="0"/>
    <s v="You-and-Yours Stance"/>
    <x v="0"/>
    <x v="6"/>
    <m/>
    <x v="4"/>
    <x v="3"/>
    <s v="♀Любовники"/>
    <s v="10m"/>
    <s v="Reflexive"/>
    <s v="None"/>
    <s v="One scene"/>
    <m/>
    <s v="Sid 219"/>
    <x v="18"/>
    <x v="1"/>
    <n v="2"/>
    <n v="0"/>
    <s v="Hot-Eyed Snake Whispering"/>
    <m/>
  </r>
  <r>
    <x v="0"/>
    <s v="Abandoned Words Curse"/>
    <x v="0"/>
    <x v="6"/>
    <m/>
    <x v="1"/>
    <x v="3"/>
    <s v="♀"/>
    <s v="8m, 1wp (3m, 1wp)"/>
    <s v="Simple"/>
    <s v="Psyche"/>
    <s v="One story"/>
    <m/>
    <s v="Sid 191"/>
    <x v="9"/>
    <x v="4"/>
    <n v="3"/>
    <n v="0"/>
    <s v="Any five Serenity Charms"/>
    <m/>
  </r>
  <r>
    <x v="0"/>
    <s v="Celestial Union Understanding"/>
    <x v="0"/>
    <x v="6"/>
    <m/>
    <x v="1"/>
    <x v="3"/>
    <s v="♀"/>
    <s v="4m"/>
    <s v="Reflexive"/>
    <s v="None"/>
    <s v="Instant"/>
    <m/>
    <s v="Sid 190"/>
    <x v="9"/>
    <x v="0"/>
    <n v="1"/>
    <n v="0"/>
    <s v="Any three Serenity Charms"/>
    <m/>
  </r>
  <r>
    <x v="0"/>
    <s v="World-Shaping Artistic Vision"/>
    <x v="2"/>
    <x v="6"/>
    <m/>
    <x v="4"/>
    <x v="3"/>
    <s v="♀Павлин"/>
    <s v="-"/>
    <s v="Permanent"/>
    <s v="None"/>
    <s v="Permanent"/>
    <m/>
    <s v="Sid 195"/>
    <x v="14"/>
    <x v="0"/>
    <n v="1"/>
    <n v="0"/>
    <s v="None"/>
    <m/>
  </r>
  <r>
    <x v="0"/>
    <s v="Coercion By Any Means"/>
    <x v="2"/>
    <x v="6"/>
    <m/>
    <x v="4"/>
    <x v="3"/>
    <s v="♀Любовники"/>
    <s v="3m, 3i, 1wp"/>
    <s v="Reflexive"/>
    <s v="Decisive-only"/>
    <s v="Until grapple is released"/>
    <m/>
    <s v="Sid 220"/>
    <x v="18"/>
    <x v="4"/>
    <n v="3"/>
    <n v="0"/>
    <s v="Hot-Eyed Snake Whispering"/>
    <m/>
  </r>
  <r>
    <x v="0"/>
    <s v="Worthy Cause Demonstration"/>
    <x v="2"/>
    <x v="6"/>
    <m/>
    <x v="1"/>
    <x v="3"/>
    <s v="♀"/>
    <s v="5m, 1wp"/>
    <s v="Reflexive"/>
    <s v="Mute"/>
    <s v="One scene"/>
    <m/>
    <s v="Sid 190"/>
    <x v="9"/>
    <x v="0"/>
    <n v="1"/>
    <n v="0"/>
    <s v="Any three Serenity Charms"/>
    <m/>
  </r>
  <r>
    <x v="0"/>
    <s v="Mending Warped Designs"/>
    <x v="1"/>
    <x v="6"/>
    <m/>
    <x v="4"/>
    <x v="3"/>
    <s v="♀Павлин"/>
    <s v="10m, 1wp"/>
    <s v="Simple"/>
    <s v="Mute"/>
    <s v="Instant"/>
    <m/>
    <s v="Sid 194"/>
    <x v="14"/>
    <x v="0"/>
    <n v="1"/>
    <n v="0"/>
    <s v="None"/>
    <m/>
  </r>
  <r>
    <x v="0"/>
    <s v="Untangling Snarled Strands"/>
    <x v="1"/>
    <x v="6"/>
    <m/>
    <x v="4"/>
    <x v="3"/>
    <s v="♀Павлин"/>
    <s v="10m, 1wp"/>
    <s v="Simple"/>
    <s v="Shaping (Fate)"/>
    <s v="Instant"/>
    <m/>
    <s v="Sid 194"/>
    <x v="14"/>
    <x v="4"/>
    <n v="1"/>
    <n v="0"/>
    <s v="Mending Warped Designs"/>
    <m/>
  </r>
  <r>
    <x v="0"/>
    <s v="Auspicious Sidestep Serendipity"/>
    <x v="1"/>
    <x v="6"/>
    <m/>
    <x v="4"/>
    <x v="3"/>
    <s v="♀Кувшин"/>
    <s v="5m"/>
    <s v="Reflexive"/>
    <s v="Perilous, Uniform"/>
    <s v="Instant"/>
    <m/>
    <s v="Sid 202"/>
    <x v="15"/>
    <x v="4"/>
    <n v="2"/>
    <n v="0"/>
    <s v="Absent Self"/>
    <m/>
  </r>
  <r>
    <x v="0"/>
    <s v="Empty Sky Tranquility"/>
    <x v="1"/>
    <x v="6"/>
    <m/>
    <x v="4"/>
    <x v="3"/>
    <s v="♀Кувшин"/>
    <s v="3m"/>
    <s v="Simple"/>
    <s v="Decisive-only"/>
    <s v="Instant"/>
    <m/>
    <s v="Sid 201"/>
    <x v="15"/>
    <x v="0"/>
    <n v="1"/>
    <n v="0"/>
    <s v="None"/>
    <m/>
  </r>
  <r>
    <x v="0"/>
    <s v="Sweet Flirtation Smile"/>
    <x v="1"/>
    <x v="6"/>
    <m/>
    <x v="4"/>
    <x v="3"/>
    <s v="♀Кувшин"/>
    <s v="5m, 1wp"/>
    <s v="Simple"/>
    <s v="Mute"/>
    <s v="Instant"/>
    <m/>
    <s v="Sid 202"/>
    <x v="15"/>
    <x v="4"/>
    <n v="2"/>
    <n v="0"/>
    <s v="Snappy Banter Approach"/>
    <m/>
  </r>
  <r>
    <x v="0"/>
    <s v="Aster Petal Covenant"/>
    <x v="1"/>
    <x v="6"/>
    <m/>
    <x v="4"/>
    <x v="3"/>
    <s v="♀Колонна"/>
    <s v="3m per Charm"/>
    <s v="Reflexive"/>
    <s v="Stackable"/>
    <s v="Indefinite"/>
    <m/>
    <s v="Sid 208"/>
    <x v="16"/>
    <x v="4"/>
    <n v="3"/>
    <n v="0"/>
    <s v="Ice-and-Fire Binding, Knot of Destiny"/>
    <m/>
  </r>
  <r>
    <x v="0"/>
    <s v="Ice-and-Fire Binding"/>
    <x v="1"/>
    <x v="6"/>
    <m/>
    <x v="4"/>
    <x v="3"/>
    <s v="♀Колонна"/>
    <s v="10m, 1wp"/>
    <s v="Simple"/>
    <s v="Psyche"/>
    <s v="Instant"/>
    <m/>
    <s v="Sid 206"/>
    <x v="16"/>
    <x v="0"/>
    <n v="1"/>
    <n v="0"/>
    <s v="None"/>
    <m/>
  </r>
  <r>
    <x v="0"/>
    <s v="Compassionate Essence Replenishment"/>
    <x v="1"/>
    <x v="6"/>
    <m/>
    <x v="4"/>
    <x v="3"/>
    <s v="♀Музыкант"/>
    <s v="-"/>
    <s v="Permanent"/>
    <s v="None"/>
    <s v="Permanent"/>
    <m/>
    <s v="Sid 212"/>
    <x v="17"/>
    <x v="0"/>
    <n v="1"/>
    <n v="0"/>
    <s v="None"/>
    <m/>
  </r>
  <r>
    <x v="0"/>
    <s v="Easygoing Friend Approach"/>
    <x v="1"/>
    <x v="6"/>
    <m/>
    <x v="4"/>
    <x v="3"/>
    <s v="♀Музыкант"/>
    <s v="-"/>
    <s v="Permanent"/>
    <s v="None"/>
    <s v="Permanent"/>
    <m/>
    <s v="Sid 212"/>
    <x v="17"/>
    <x v="0"/>
    <n v="1"/>
    <n v="0"/>
    <s v="None"/>
    <m/>
  </r>
  <r>
    <x v="0"/>
    <s v="Cash and Murder Games"/>
    <x v="1"/>
    <x v="6"/>
    <m/>
    <x v="4"/>
    <x v="3"/>
    <s v="♀Любовники"/>
    <s v="5m, 1wp"/>
    <s v="Simple"/>
    <s v="Psyche"/>
    <s v="Instant"/>
    <m/>
    <s v="Sid 219"/>
    <x v="18"/>
    <x v="4"/>
    <n v="2"/>
    <n v="0"/>
    <s v="Shun the Smiling Lady"/>
    <m/>
  </r>
  <r>
    <x v="0"/>
    <s v="Shun the Smiling Lady"/>
    <x v="1"/>
    <x v="6"/>
    <m/>
    <x v="4"/>
    <x v="3"/>
    <s v="♀Любовники"/>
    <s v="7m"/>
    <s v="Simple"/>
    <s v="Psyche, Shaping (Fate)"/>
    <s v="Indefinite"/>
    <m/>
    <s v="Sid 218"/>
    <x v="18"/>
    <x v="0"/>
    <n v="1"/>
    <n v="0"/>
    <s v="None"/>
    <m/>
  </r>
  <r>
    <x v="0"/>
    <s v="Sway of Unseen Stars"/>
    <x v="1"/>
    <x v="6"/>
    <m/>
    <x v="1"/>
    <x v="3"/>
    <s v="♀"/>
    <s v="2m, 1wp"/>
    <s v="Supplemental"/>
    <s v="Mute"/>
    <s v="Instant"/>
    <m/>
    <s v="Sid 190"/>
    <x v="9"/>
    <x v="1"/>
    <n v="2"/>
    <n v="0"/>
    <s v="Any five Serenity Charms"/>
    <m/>
  </r>
  <r>
    <x v="0"/>
    <s v="Without Words, Without the Wordless"/>
    <x v="1"/>
    <x v="6"/>
    <m/>
    <x v="1"/>
    <x v="3"/>
    <s v="♀"/>
    <s v="10m, 1wp"/>
    <s v="Reflexive"/>
    <s v="Mute, Psyche"/>
    <s v="Instant"/>
    <m/>
    <s v="Sid 191"/>
    <x v="9"/>
    <x v="4"/>
    <n v="4"/>
    <n v="0"/>
    <s v="Abandoned Words Curse"/>
    <m/>
  </r>
  <r>
    <x v="0"/>
    <s v="Caught in the Heart’s Wake"/>
    <x v="0"/>
    <x v="1"/>
    <s v="Социалка"/>
    <x v="2"/>
    <x v="1"/>
    <s v="Щит♂"/>
    <s v="1m, 1wp"/>
    <s v="Simple"/>
    <s v="Psyche"/>
    <s v="Instant"/>
    <m/>
    <s v="Sid 243"/>
    <x v="3"/>
    <x v="0"/>
    <n v="1"/>
    <n v="0"/>
    <s v="Impose Nature"/>
    <m/>
  </r>
  <r>
    <x v="0"/>
    <s v="Presence-in-Absence Technique"/>
    <x v="0"/>
    <x v="1"/>
    <s v="Социалка"/>
    <x v="2"/>
    <x v="1"/>
    <s v="Щит♂"/>
    <s v="5m, 1wp"/>
    <s v="Simple"/>
    <s v="Mute, Psyche"/>
    <s v="Until the condition is met"/>
    <m/>
    <s v="Sid 243"/>
    <x v="3"/>
    <x v="0"/>
    <n v="1"/>
    <n v="0"/>
    <s v="Impose Nature"/>
    <m/>
  </r>
  <r>
    <x v="0"/>
    <s v="Beyond the Shattered Wall"/>
    <x v="1"/>
    <x v="0"/>
    <s v="цикл мастермайнда"/>
    <x v="2"/>
    <x v="1"/>
    <s v="Щит♂"/>
    <s v="10m, 1wp"/>
    <s v="Simple"/>
    <s v="None"/>
    <s v="Instant"/>
    <m/>
    <s v="Sid 247"/>
    <x v="3"/>
    <x v="4"/>
    <n v="4"/>
    <n v="0"/>
    <s v="Ego-Shattering Reminiscence, Force Decision, Presence-in-Absence Technique"/>
    <m/>
  </r>
  <r>
    <x v="0"/>
    <s v="Ego-Shattering Reminiscence"/>
    <x v="1"/>
    <x v="1"/>
    <s v="воспоминния"/>
    <x v="2"/>
    <x v="1"/>
    <s v="Щит♂"/>
    <s v="4m, 1wp"/>
    <s v="Simple"/>
    <s v="Psyche"/>
    <s v="Instant"/>
    <m/>
    <s v="Sid 246"/>
    <x v="3"/>
    <x v="4"/>
    <n v="3"/>
    <n v="0"/>
    <s v="Instructive Conviction Aura"/>
    <m/>
  </r>
  <r>
    <x v="0"/>
    <s v="Force Decision"/>
    <x v="1"/>
    <x v="0"/>
    <s v="цикл мастермайнда"/>
    <x v="2"/>
    <x v="1"/>
    <s v="Щит♂"/>
    <s v="2m, 1wp"/>
    <s v="Reflexive"/>
    <s v="Psyche"/>
    <s v="Instant"/>
    <m/>
    <s v="Sid 245"/>
    <x v="3"/>
    <x v="4"/>
    <n v="2"/>
    <n v="0"/>
    <s v="Impose Nature"/>
    <m/>
  </r>
  <r>
    <x v="0"/>
    <s v="Heroic Essence Replenishment"/>
    <x v="1"/>
    <x v="2"/>
    <s v="это для игрока"/>
    <x v="2"/>
    <x v="1"/>
    <s v="Щит♂"/>
    <s v="-"/>
    <s v="Permanent"/>
    <s v="None"/>
    <s v="Permanent"/>
    <s v="моты"/>
    <s v="Sid 244"/>
    <x v="3"/>
    <x v="0"/>
    <n v="1"/>
    <n v="0"/>
    <s v="None"/>
    <m/>
  </r>
  <r>
    <x v="0"/>
    <s v="Seizing the Heart"/>
    <x v="1"/>
    <x v="0"/>
    <s v="цикл мастермайнда"/>
    <x v="2"/>
    <x v="1"/>
    <s v="Щит♂"/>
    <s v="10m, 1wp (5m, 1wp)"/>
    <s v="Simple"/>
    <s v="Psyche"/>
    <s v="Indefinite"/>
    <m/>
    <s v="Sid 247"/>
    <x v="3"/>
    <x v="4"/>
    <n v="3"/>
    <n v="0"/>
    <s v="Force Decision"/>
    <m/>
  </r>
  <r>
    <x v="0"/>
    <s v="Avoiding-the-Truth Technique"/>
    <x v="0"/>
    <x v="6"/>
    <m/>
    <x v="5"/>
    <x v="4"/>
    <s v="Сокровищница♃"/>
    <s v="3m"/>
    <s v="Supplemental"/>
    <s v="Mute"/>
    <s v="Instant"/>
    <m/>
    <s v="Sid 272"/>
    <x v="19"/>
    <x v="0"/>
    <n v="1"/>
    <n v="0"/>
    <s v="None"/>
    <m/>
  </r>
  <r>
    <x v="0"/>
    <s v="Incite Decorum"/>
    <x v="0"/>
    <x v="6"/>
    <m/>
    <x v="5"/>
    <x v="4"/>
    <s v="Чародей♃"/>
    <s v="5m"/>
    <s v="Reflexive"/>
    <s v="Mute"/>
    <s v="One scene"/>
    <m/>
    <s v="Sid 276"/>
    <x v="20"/>
    <x v="2"/>
    <n v="1"/>
    <n v="0"/>
    <s v="None"/>
    <m/>
  </r>
  <r>
    <x v="0"/>
    <s v="Light of Celestial Revelation"/>
    <x v="0"/>
    <x v="6"/>
    <m/>
    <x v="5"/>
    <x v="4"/>
    <s v="Чародей♃"/>
    <s v="- (2m)"/>
    <s v="Permanent"/>
    <s v="Mute"/>
    <s v="Permanent"/>
    <m/>
    <s v="Sid 276"/>
    <x v="20"/>
    <x v="3"/>
    <n v="1"/>
    <n v="0"/>
    <s v="Mark of Exaltation"/>
    <m/>
  </r>
  <r>
    <x v="0"/>
    <s v="Manifestation-Haling Summons"/>
    <x v="0"/>
    <x v="6"/>
    <m/>
    <x v="5"/>
    <x v="4"/>
    <s v="Чародей♃"/>
    <s v="Varies"/>
    <s v="Simple"/>
    <s v="Mute"/>
    <s v="Instant"/>
    <m/>
    <s v="Sid 277"/>
    <x v="20"/>
    <x v="3"/>
    <n v="1"/>
    <n v="0"/>
    <s v="Mark of Exaltation"/>
    <m/>
  </r>
  <r>
    <x v="0"/>
    <s v="Mark of Exaltation"/>
    <x v="0"/>
    <x v="6"/>
    <m/>
    <x v="5"/>
    <x v="4"/>
    <s v="Чародей♃"/>
    <s v="4m"/>
    <s v="Reflexive"/>
    <s v="None"/>
    <s v="One scene"/>
    <m/>
    <s v="Sid 276"/>
    <x v="20"/>
    <x v="2"/>
    <n v="1"/>
    <n v="0"/>
    <s v="None"/>
    <m/>
  </r>
  <r>
    <x v="0"/>
    <s v="Prince-of-the-Earth Attitude"/>
    <x v="0"/>
    <x v="6"/>
    <m/>
    <x v="5"/>
    <x v="4"/>
    <s v="Чародей♃"/>
    <s v="-"/>
    <s v="Permanent"/>
    <s v="None"/>
    <s v="Permanent"/>
    <m/>
    <s v="Sid 276"/>
    <x v="20"/>
    <x v="0"/>
    <n v="1"/>
    <n v="0"/>
    <s v="Incite Decorum"/>
    <m/>
  </r>
  <r>
    <x v="0"/>
    <s v="Tell-Tale Symphony"/>
    <x v="0"/>
    <x v="6"/>
    <m/>
    <x v="5"/>
    <x v="4"/>
    <s v="Чародей♃"/>
    <s v="3m"/>
    <s v="Reflexive"/>
    <s v="None"/>
    <s v="One scene"/>
    <m/>
    <s v="Sid 277"/>
    <x v="20"/>
    <x v="3"/>
    <n v="1"/>
    <n v="0"/>
    <s v="Mark of Exaltation"/>
    <m/>
  </r>
  <r>
    <x v="0"/>
    <s v="Terrestrial Circle Sorcery"/>
    <x v="0"/>
    <x v="6"/>
    <m/>
    <x v="5"/>
    <x v="4"/>
    <s v="Чародей♃"/>
    <s v="-"/>
    <s v="Permanent"/>
    <s v="None"/>
    <s v="Permanent"/>
    <m/>
    <s v="Sid 281"/>
    <x v="20"/>
    <x v="0"/>
    <n v="1"/>
    <n v="0"/>
    <s v="Any four Secrets Charms"/>
    <m/>
  </r>
  <r>
    <x v="0"/>
    <s v="Legend-Dimming Obscurity"/>
    <x v="0"/>
    <x v="6"/>
    <m/>
    <x v="5"/>
    <x v="4"/>
    <s v="Маска♃"/>
    <s v="-"/>
    <s v="Permanent"/>
    <s v="None"/>
    <s v="Permanent"/>
    <m/>
    <s v="Sid 282"/>
    <x v="21"/>
    <x v="2"/>
    <n v="1"/>
    <n v="0"/>
    <s v="None"/>
    <m/>
  </r>
  <r>
    <x v="0"/>
    <s v="Privacy-Enhancing Gesture"/>
    <x v="0"/>
    <x v="6"/>
    <m/>
    <x v="5"/>
    <x v="4"/>
    <s v="Маска♃"/>
    <s v="10m, 1wp"/>
    <s v="Reflexive"/>
    <s v="Mute,"/>
    <s v="One day"/>
    <m/>
    <s v="Sid 283"/>
    <x v="21"/>
    <x v="0"/>
    <n v="1"/>
    <n v="0"/>
    <s v="None"/>
    <m/>
  </r>
  <r>
    <x v="0"/>
    <s v="Unfettered by Law"/>
    <x v="0"/>
    <x v="6"/>
    <m/>
    <x v="5"/>
    <x v="4"/>
    <s v="Маска♃"/>
    <s v="10m, 1wp"/>
    <s v="Reflexive"/>
    <s v="Mute, Psyche"/>
    <s v="One day"/>
    <m/>
    <s v="Sid 285"/>
    <x v="21"/>
    <x v="4"/>
    <n v="4"/>
    <n v="0"/>
    <s v="Blinding the Boar, Privacy-Enhancing Gesture, Walking Outside Fate"/>
    <m/>
  </r>
  <r>
    <x v="0"/>
    <s v="Unwritten Words Revelation"/>
    <x v="2"/>
    <x v="6"/>
    <m/>
    <x v="5"/>
    <x v="4"/>
    <s v="Ключ♃"/>
    <s v="5m"/>
    <s v="Reflexive"/>
    <s v="Mute"/>
    <s v="Instant"/>
    <m/>
    <s v="Sid 260"/>
    <x v="22"/>
    <x v="0"/>
    <n v="1"/>
    <n v="0"/>
    <s v="Marvelous Inclusion of Details"/>
    <m/>
  </r>
  <r>
    <x v="0"/>
    <s v="Dream Confiscation Approach"/>
    <x v="2"/>
    <x v="6"/>
    <m/>
    <x v="5"/>
    <x v="4"/>
    <s v="Стражи♃"/>
    <s v="6m"/>
    <s v="Simple"/>
    <s v="Aggravated, Mute, Psyche"/>
    <s v="One story or Instant"/>
    <m/>
    <s v="Sid 267"/>
    <x v="23"/>
    <x v="0"/>
    <n v="1"/>
    <n v="0"/>
    <s v="Name-Pilfering Practice"/>
    <m/>
  </r>
  <r>
    <x v="0"/>
    <s v="Masque of the Uncanny"/>
    <x v="2"/>
    <x v="6"/>
    <m/>
    <x v="5"/>
    <x v="4"/>
    <s v="Стражи♃"/>
    <s v="2m, 1wp"/>
    <s v="Simple"/>
    <s v="None"/>
    <s v="Instant"/>
    <m/>
    <s v="Sid 266"/>
    <x v="23"/>
    <x v="0"/>
    <n v="1"/>
    <n v="0"/>
    <s v="None"/>
    <m/>
  </r>
  <r>
    <x v="0"/>
    <s v="Name-Pilfering Practice"/>
    <x v="2"/>
    <x v="6"/>
    <m/>
    <x v="5"/>
    <x v="4"/>
    <s v="Стражи♃"/>
    <s v="5m, 1wp (1m, 1wp)"/>
    <s v="Simple"/>
    <s v="Mute, Shaping (Fate, Mind), Stackable"/>
    <s v="Indefinite"/>
    <m/>
    <s v="Sid 267"/>
    <x v="23"/>
    <x v="0"/>
    <n v="1"/>
    <n v="0"/>
    <s v="None"/>
    <m/>
  </r>
  <r>
    <x v="0"/>
    <s v="Of Things Desired and Feared"/>
    <x v="2"/>
    <x v="6"/>
    <m/>
    <x v="5"/>
    <x v="4"/>
    <s v="Сокровищница♃"/>
    <s v="10m, 1wp"/>
    <s v="Simple"/>
    <s v="None"/>
    <s v="Instant"/>
    <m/>
    <s v="Sid 272"/>
    <x v="19"/>
    <x v="0"/>
    <n v="2"/>
    <n v="0"/>
    <s v="Systematic Understanding of Everything"/>
    <m/>
  </r>
  <r>
    <x v="0"/>
    <s v="Seer’s Starry Eye"/>
    <x v="2"/>
    <x v="6"/>
    <m/>
    <x v="5"/>
    <x v="4"/>
    <s v="Чародей♃"/>
    <s v="-"/>
    <s v="Permanent"/>
    <s v="None"/>
    <s v="Permanent"/>
    <m/>
    <s v="Sid 277"/>
    <x v="20"/>
    <x v="0"/>
    <n v="1"/>
    <n v="0"/>
    <s v="None"/>
    <m/>
  </r>
  <r>
    <x v="0"/>
    <s v="Never Cease Moving"/>
    <x v="2"/>
    <x v="6"/>
    <m/>
    <x v="1"/>
    <x v="4"/>
    <s v="♃"/>
    <s v="1m"/>
    <s v="Reflexive"/>
    <s v="None"/>
    <s v="Indefinite"/>
    <m/>
    <s v="Sid 257"/>
    <x v="10"/>
    <x v="0"/>
    <n v="1"/>
    <n v="0"/>
    <s v="Any three Secrets Charms"/>
    <m/>
  </r>
  <r>
    <x v="0"/>
    <s v="Efficient Secretary Technique"/>
    <x v="1"/>
    <x v="6"/>
    <m/>
    <x v="5"/>
    <x v="4"/>
    <s v="Ключ♃"/>
    <s v="5m"/>
    <s v="Simple"/>
    <s v="Divination, Mute"/>
    <s v="Instant"/>
    <m/>
    <s v="Sid 259"/>
    <x v="22"/>
    <x v="2"/>
    <n v="1"/>
    <n v="0"/>
    <s v="None"/>
    <m/>
  </r>
  <r>
    <x v="0"/>
    <s v="Systematic Understanding of Everything"/>
    <x v="1"/>
    <x v="6"/>
    <m/>
    <x v="5"/>
    <x v="4"/>
    <s v="Сокровищница♃"/>
    <s v="1m"/>
    <s v="Simple"/>
    <s v="Stackable"/>
    <s v="Indefinite"/>
    <m/>
    <s v="Sid 270"/>
    <x v="19"/>
    <x v="2"/>
    <n v="1"/>
    <n v="0"/>
    <s v="None"/>
    <m/>
  </r>
  <r>
    <x v="0"/>
    <s v="The Methodology of Secrets"/>
    <x v="1"/>
    <x v="6"/>
    <m/>
    <x v="5"/>
    <x v="4"/>
    <s v="Сокровищница♃"/>
    <s v="1m"/>
    <s v="Supplemental"/>
    <s v="None"/>
    <s v="Instant"/>
    <m/>
    <s v="Sid 270"/>
    <x v="19"/>
    <x v="3"/>
    <n v="1"/>
    <n v="0"/>
    <s v="Systematic Understanding of Everything"/>
    <m/>
  </r>
  <r>
    <x v="0"/>
    <s v="Celestial Circle Sorcery"/>
    <x v="1"/>
    <x v="6"/>
    <m/>
    <x v="5"/>
    <x v="4"/>
    <s v="Чародей♃"/>
    <s v="-"/>
    <s v="Permanent"/>
    <s v="None"/>
    <s v="Permanent"/>
    <m/>
    <s v="Sid 282"/>
    <x v="20"/>
    <x v="4"/>
    <n v="3"/>
    <n v="0"/>
    <s v="Terrestrial Circle Sorcery, any five Terrestrial Circle"/>
    <m/>
  </r>
  <r>
    <x v="0"/>
    <s v="Unimpeachable Divinity Credentials"/>
    <x v="1"/>
    <x v="6"/>
    <m/>
    <x v="5"/>
    <x v="4"/>
    <s v="Чародей♃"/>
    <s v="5m, 1wp"/>
    <s v="Simple"/>
    <s v="None"/>
    <s v="Indefinite"/>
    <m/>
    <s v="Sid 278"/>
    <x v="20"/>
    <x v="0"/>
    <n v="2"/>
    <n v="0"/>
    <s v="Tell-Tale Symphony"/>
    <m/>
  </r>
  <r>
    <x v="0"/>
    <s v="Extinguished Stars Constellation"/>
    <x v="1"/>
    <x v="6"/>
    <m/>
    <x v="5"/>
    <x v="4"/>
    <s v="Маска♃"/>
    <s v="1m per character, 1wp"/>
    <s v="Simple"/>
    <s v="Shaping (Fate)"/>
    <s v="Indefinite"/>
    <m/>
    <s v="Sid 283"/>
    <x v="21"/>
    <x v="4"/>
    <n v="2"/>
    <n v="0"/>
    <s v="Privacy-Enhancing Gesture"/>
    <m/>
  </r>
  <r>
    <x v="0"/>
    <s v="Gift of a Broken Mask"/>
    <x v="1"/>
    <x v="6"/>
    <m/>
    <x v="5"/>
    <x v="4"/>
    <s v="Маска♃"/>
    <s v="10m, 1wp"/>
    <s v="Simple"/>
    <s v="Shaping (Mind)"/>
    <s v="Varies"/>
    <m/>
    <s v="Sid 284"/>
    <x v="21"/>
    <x v="4"/>
    <n v="3"/>
    <n v="0"/>
    <s v="Extinguished Stars Constellation, Legend-Dimming Obscurity"/>
    <m/>
  </r>
  <r>
    <x v="0"/>
    <s v="Enticing Puzzle Exculpation"/>
    <x v="1"/>
    <x v="6"/>
    <m/>
    <x v="1"/>
    <x v="4"/>
    <s v="♃"/>
    <s v="6m"/>
    <s v="Supplemental"/>
    <s v="Mute"/>
    <s v="Instant"/>
    <m/>
    <s v="Sid 257"/>
    <x v="10"/>
    <x v="0"/>
    <n v="1"/>
    <n v="0"/>
    <s v="Any three Secrets Charms"/>
    <m/>
  </r>
  <r>
    <x v="0"/>
    <s v="Cosmos-Sustaining Demiurge"/>
    <x v="3"/>
    <x v="6"/>
    <m/>
    <x v="4"/>
    <x v="3"/>
    <s v="♀Павлин"/>
    <s v="20m, 1wp"/>
    <s v="Simple"/>
    <s v="Mute"/>
    <s v="Instant"/>
    <m/>
    <s v="Sid 197"/>
    <x v="14"/>
    <x v="4"/>
    <n v="3"/>
    <n v="0"/>
    <s v="Mending Warped Designs"/>
    <m/>
  </r>
  <r>
    <x v="0"/>
    <s v="Excellent Implementation of Objectives"/>
    <x v="3"/>
    <x v="6"/>
    <m/>
    <x v="4"/>
    <x v="3"/>
    <s v="♀Павлин"/>
    <s v="8m"/>
    <s v="Simple"/>
    <s v="Mute"/>
    <s v="Instant"/>
    <m/>
    <s v="Sid 194"/>
    <x v="14"/>
    <x v="0"/>
    <n v="1"/>
    <n v="0"/>
    <s v="None"/>
    <m/>
  </r>
  <r>
    <x v="0"/>
    <s v="Forge-and-Spindle Marriage"/>
    <x v="3"/>
    <x v="6"/>
    <m/>
    <x v="4"/>
    <x v="3"/>
    <s v="♀Павлин"/>
    <s v="-"/>
    <s v="Permanent"/>
    <s v="None"/>
    <s v="Permanent"/>
    <m/>
    <s v="Sid 192"/>
    <x v="14"/>
    <x v="2"/>
    <n v="1"/>
    <n v="0"/>
    <s v="None"/>
    <m/>
  </r>
  <r>
    <x v="0"/>
    <s v="Fortuitous Fellowship"/>
    <x v="3"/>
    <x v="6"/>
    <m/>
    <x v="4"/>
    <x v="3"/>
    <s v="♀Павлин"/>
    <s v="10m, 1wp"/>
    <s v="Simple"/>
    <s v="Mute, Shaping (Fate)"/>
    <s v="Instant"/>
    <m/>
    <s v="Sid 198"/>
    <x v="14"/>
    <x v="4"/>
    <n v="3"/>
    <n v="0"/>
    <s v="Swan-and-Duckling Parable"/>
    <m/>
  </r>
  <r>
    <x v="0"/>
    <s v="Heaven-and-Hell Embassy"/>
    <x v="3"/>
    <x v="6"/>
    <m/>
    <x v="4"/>
    <x v="3"/>
    <s v="♀Павлин"/>
    <s v="5m, 1wp"/>
    <s v="Simple"/>
    <s v="None"/>
    <s v="One day"/>
    <m/>
    <s v="Sid 196"/>
    <x v="14"/>
    <x v="4"/>
    <n v="2"/>
    <n v="0"/>
    <s v="Untangling Snarled Strands"/>
    <m/>
  </r>
  <r>
    <x v="0"/>
    <s v="Implicit Construction Methodology"/>
    <x v="3"/>
    <x v="6"/>
    <m/>
    <x v="4"/>
    <x v="3"/>
    <s v="♀Павлин"/>
    <s v="10m, 1wp, 1wxp per dot"/>
    <s v="Simple"/>
    <s v="None"/>
    <s v="One project"/>
    <m/>
    <s v="Sid 199"/>
    <x v="14"/>
    <x v="4"/>
    <n v="5"/>
    <n v="0"/>
    <s v="Any ten Craft Charms"/>
    <m/>
  </r>
  <r>
    <x v="0"/>
    <s v="Proper Plumage"/>
    <x v="3"/>
    <x v="6"/>
    <m/>
    <x v="4"/>
    <x v="3"/>
    <s v="♀Павлин"/>
    <s v="5m, 1wp"/>
    <s v="Simple"/>
    <s v="None"/>
    <s v="Until the Sidereal removes her outfit"/>
    <m/>
    <s v="Sid 197"/>
    <x v="14"/>
    <x v="4"/>
    <n v="2"/>
    <n v="0"/>
    <s v="Wife-Procuring Tailfeathers"/>
    <m/>
  </r>
  <r>
    <x v="0"/>
    <s v="Swan-and-Duckling Parable"/>
    <x v="3"/>
    <x v="6"/>
    <m/>
    <x v="4"/>
    <x v="3"/>
    <s v="♀Павлин"/>
    <s v="-"/>
    <s v="Permanent"/>
    <s v="Stackable"/>
    <s v="Permanent"/>
    <m/>
    <s v="Sid 197"/>
    <x v="14"/>
    <x v="4"/>
    <n v="2"/>
    <n v="0"/>
    <s v="Proper Plumage"/>
    <m/>
  </r>
  <r>
    <x v="0"/>
    <s v="Unassuming Vizier Wisdom"/>
    <x v="3"/>
    <x v="6"/>
    <m/>
    <x v="4"/>
    <x v="3"/>
    <s v="♀Павлин"/>
    <s v="10m, 1wp"/>
    <s v="Simple"/>
    <s v="None"/>
    <s v="Indefinite"/>
    <m/>
    <s v="Sid 198"/>
    <x v="14"/>
    <x v="4"/>
    <n v="4"/>
    <n v="0"/>
    <s v="Fortuitous Fellowship"/>
    <m/>
  </r>
  <r>
    <x v="0"/>
    <s v="Unraveled Skein Insight"/>
    <x v="3"/>
    <x v="6"/>
    <m/>
    <x v="4"/>
    <x v="3"/>
    <s v="♀Павлин"/>
    <s v="6m"/>
    <s v="Simple"/>
    <s v="Mute"/>
    <s v="Instant"/>
    <m/>
    <s v="Sid 197"/>
    <x v="14"/>
    <x v="4"/>
    <n v="2"/>
    <n v="0"/>
    <s v="Elegant Patterns of Fate"/>
    <m/>
  </r>
  <r>
    <x v="0"/>
    <s v="Wife-Procuring Tailfeathers"/>
    <x v="3"/>
    <x v="6"/>
    <m/>
    <x v="4"/>
    <x v="3"/>
    <s v="♀Павлин"/>
    <s v="4m, 1wp"/>
    <s v="Simple"/>
    <s v="Mute, Shaping (Fate)"/>
    <s v="Indefinite"/>
    <m/>
    <s v="Sid 193"/>
    <x v="14"/>
    <x v="1"/>
    <n v="1"/>
    <n v="0"/>
    <s v="Atelier-and-Embassy Auspice"/>
    <m/>
  </r>
  <r>
    <x v="0"/>
    <s v="Delighted Maiden Mien"/>
    <x v="3"/>
    <x v="6"/>
    <m/>
    <x v="4"/>
    <x v="3"/>
    <s v="♀Кувшин"/>
    <s v="-"/>
    <s v="Permanent"/>
    <s v="Mute"/>
    <s v="Permanent"/>
    <m/>
    <s v="Sid 200"/>
    <x v="15"/>
    <x v="2"/>
    <n v="1"/>
    <n v="0"/>
    <s v="None"/>
    <m/>
  </r>
  <r>
    <x v="0"/>
    <s v="Distant Worries Dismissed"/>
    <x v="3"/>
    <x v="6"/>
    <m/>
    <x v="4"/>
    <x v="3"/>
    <s v="♀Кувшин"/>
    <s v="- (2i)"/>
    <s v="Permanent"/>
    <s v="Perilous"/>
    <s v="Permanent"/>
    <m/>
    <s v="Sid 202"/>
    <x v="15"/>
    <x v="1"/>
    <n v="2"/>
    <n v="0"/>
    <s v="Trouble Reduction Strategy"/>
    <m/>
  </r>
  <r>
    <x v="0"/>
    <s v="Enticing Mystery Elopement"/>
    <x v="3"/>
    <x v="6"/>
    <m/>
    <x v="4"/>
    <x v="3"/>
    <s v="♀Кувшин"/>
    <s v="5m, 1wp"/>
    <s v="Reflexive"/>
    <s v="Mute"/>
    <s v="Instant"/>
    <m/>
    <s v="Sid 202"/>
    <x v="15"/>
    <x v="1"/>
    <n v="2"/>
    <n v="0"/>
    <s v="Elusive Object of Desire"/>
    <m/>
  </r>
  <r>
    <x v="0"/>
    <s v="Frenzied Courtship Dodge"/>
    <x v="3"/>
    <x v="6"/>
    <m/>
    <x v="4"/>
    <x v="3"/>
    <s v="♀Кувшин"/>
    <s v="4m, 1wp"/>
    <s v="Simple"/>
    <s v="Mute, Shaping (Fate)"/>
    <s v="Indefinite"/>
    <m/>
    <s v="Sid 201"/>
    <x v="15"/>
    <x v="1"/>
    <n v="1"/>
    <n v="0"/>
    <s v="Snappy Banter Approach"/>
    <m/>
  </r>
  <r>
    <x v="0"/>
    <s v="Neighborhood Relocation Scheme"/>
    <x v="3"/>
    <x v="6"/>
    <m/>
    <x v="4"/>
    <x v="3"/>
    <s v="♀Кувшин"/>
    <s v="15m, 1wp"/>
    <s v="Simple"/>
    <s v="Shaping (Fate, Mind)"/>
    <s v="Until the Sidereal stops moving"/>
    <m/>
    <s v="Sid 203"/>
    <x v="15"/>
    <x v="4"/>
    <n v="5"/>
    <n v="0"/>
    <s v="Any ten Dodge Charms"/>
    <m/>
  </r>
  <r>
    <x v="0"/>
    <s v="Nemesis Evasion Smile"/>
    <x v="3"/>
    <x v="6"/>
    <m/>
    <x v="4"/>
    <x v="3"/>
    <s v="♀Кувшин"/>
    <s v="5m, 1wp"/>
    <s v="Simple"/>
    <s v="Uniform"/>
    <s v="Indefinite"/>
    <m/>
    <s v="Sid 203"/>
    <x v="15"/>
    <x v="4"/>
    <n v="4"/>
    <n v="0"/>
    <s v="Duck Fate"/>
    <m/>
  </r>
  <r>
    <x v="0"/>
    <s v="Suitor-Deflecting Sidestep"/>
    <x v="3"/>
    <x v="6"/>
    <m/>
    <x v="4"/>
    <x v="3"/>
    <s v="♀Кувшин"/>
    <s v="5m, 1wp"/>
    <s v="Simple"/>
    <s v="Mute"/>
    <s v="Instant"/>
    <m/>
    <s v="Sid 203"/>
    <x v="15"/>
    <x v="4"/>
    <n v="3"/>
    <n v="0"/>
    <s v="Frenzied Courtship Dodge"/>
    <m/>
  </r>
  <r>
    <x v="0"/>
    <s v="Trouble Reduction Strategy"/>
    <x v="3"/>
    <x v="6"/>
    <m/>
    <x v="4"/>
    <x v="3"/>
    <s v="♀Кувшин"/>
    <s v="3m"/>
    <s v="Reflexive"/>
    <s v="Uniform"/>
    <s v="One scene"/>
    <m/>
    <s v="Sid 200"/>
    <x v="15"/>
    <x v="1"/>
    <n v="1"/>
    <n v="0"/>
    <s v="Absent Self"/>
    <m/>
  </r>
  <r>
    <x v="0"/>
    <s v="Unwelcome Courtship Interception"/>
    <x v="3"/>
    <x v="6"/>
    <m/>
    <x v="4"/>
    <x v="3"/>
    <s v="♀Кувшин"/>
    <s v="4m"/>
    <s v="Reflexive"/>
    <s v="Uniform"/>
    <s v="Instant"/>
    <m/>
    <s v="Sid 202"/>
    <x v="15"/>
    <x v="4"/>
    <n v="2"/>
    <n v="0"/>
    <s v="Trouble Reduction Strategy"/>
    <m/>
  </r>
  <r>
    <x v="0"/>
    <s v="Beloved Maiden’s Bride"/>
    <x v="3"/>
    <x v="6"/>
    <m/>
    <x v="4"/>
    <x v="3"/>
    <s v="♀Колонна"/>
    <s v="-"/>
    <s v="Permanent"/>
    <s v="None"/>
    <s v="Permanent"/>
    <m/>
    <s v="Sid 208"/>
    <x v="16"/>
    <x v="4"/>
    <n v="3"/>
    <n v="0"/>
    <s v="Aster Petal Covenant"/>
    <m/>
  </r>
  <r>
    <x v="0"/>
    <s v="Circumstance-Contriving Resplendency"/>
    <x v="3"/>
    <x v="6"/>
    <m/>
    <x v="4"/>
    <x v="3"/>
    <s v="♀Колонна"/>
    <s v="-"/>
    <s v="Permanent"/>
    <s v="None"/>
    <s v="Permanent"/>
    <m/>
    <s v="Sid 209"/>
    <x v="16"/>
    <x v="4"/>
    <n v="3"/>
    <n v="0"/>
    <s v="Equitable Partnership (x2)"/>
    <m/>
  </r>
  <r>
    <x v="0"/>
    <s v="Comforting Matriarch Embrace"/>
    <x v="3"/>
    <x v="6"/>
    <m/>
    <x v="4"/>
    <x v="3"/>
    <s v="♀Колонна"/>
    <s v="5m, 1wp"/>
    <s v="Simple"/>
    <s v="Mute"/>
    <s v="Instant"/>
    <m/>
    <s v="Sid 208"/>
    <x v="16"/>
    <x v="4"/>
    <n v="2"/>
    <n v="0"/>
    <s v="Enduring Companionship Affirmation"/>
    <m/>
  </r>
  <r>
    <x v="0"/>
    <s v="Enduring Companionship Affirmation"/>
    <x v="3"/>
    <x v="6"/>
    <m/>
    <x v="4"/>
    <x v="3"/>
    <s v="♀Колонна"/>
    <s v="5m, 1wp"/>
    <s v="Supplemental"/>
    <s v="Mute"/>
    <s v="Instant"/>
    <m/>
    <s v="Sid 208"/>
    <x v="16"/>
    <x v="4"/>
    <n v="2"/>
    <n v="0"/>
    <s v="Knot of Destiny"/>
    <m/>
  </r>
  <r>
    <x v="0"/>
    <s v="Equitable Partnership"/>
    <x v="3"/>
    <x v="6"/>
    <m/>
    <x v="4"/>
    <x v="3"/>
    <s v="♀Колонна"/>
    <s v="10m, 1wp"/>
    <s v="Simple"/>
    <s v="Mute, Shaping (Fate)"/>
    <s v="Instant"/>
    <m/>
    <s v="Sid 207"/>
    <x v="16"/>
    <x v="1"/>
    <n v="1"/>
    <n v="0"/>
    <s v="Knot of Destiny"/>
    <m/>
  </r>
  <r>
    <x v="0"/>
    <s v="Equitable Partnership (x2)"/>
    <x v="3"/>
    <x v="6"/>
    <m/>
    <x v="4"/>
    <x v="3"/>
    <s v="♀Колонна"/>
    <s v="10m, 1wp"/>
    <s v="Simple"/>
    <s v="Mute, Shaping (Fate)"/>
    <s v="Instant"/>
    <m/>
    <s v="Sid 207"/>
    <x v="16"/>
    <x v="4"/>
    <n v="3"/>
    <n v="0"/>
    <s v="Equitable Partnership"/>
    <m/>
  </r>
  <r>
    <x v="0"/>
    <s v="Lover’s Oath"/>
    <x v="3"/>
    <x v="6"/>
    <m/>
    <x v="4"/>
    <x v="3"/>
    <s v="♀Колонна"/>
    <s v="10m, 1wp"/>
    <s v="Simple"/>
    <s v="Stackable"/>
    <s v="Indefinite"/>
    <m/>
    <s v="Sid 210"/>
    <x v="16"/>
    <x v="4"/>
    <n v="5"/>
    <n v="0"/>
    <s v="Any ten Linguistics Charms"/>
    <m/>
  </r>
  <r>
    <x v="0"/>
    <s v="Remembering the Best Times"/>
    <x v="3"/>
    <x v="6"/>
    <m/>
    <x v="4"/>
    <x v="3"/>
    <s v="♀Колонна"/>
    <s v="5m, 1wp"/>
    <s v="Simple"/>
    <s v="Mute, Psyche"/>
    <s v="Indefinite"/>
    <m/>
    <s v="Sid 209"/>
    <x v="16"/>
    <x v="4"/>
    <n v="4"/>
    <n v="0"/>
    <s v="Enduring Companionship Affirmation"/>
    <m/>
  </r>
  <r>
    <x v="0"/>
    <s v="Secret Bloodline Revelation"/>
    <x v="3"/>
    <x v="6"/>
    <m/>
    <x v="4"/>
    <x v="3"/>
    <s v="♀Колонна"/>
    <s v="10m, 1wp, 2xp"/>
    <s v="Simple"/>
    <s v="Shaping (Fate)"/>
    <s v="Instant"/>
    <m/>
    <s v="Sid 209"/>
    <x v="16"/>
    <x v="4"/>
    <n v="4"/>
    <n v="0"/>
    <s v="Aster Petal Covenant, Enduring Companionship Affirmation, Favorable Inflection Procedure"/>
    <m/>
  </r>
  <r>
    <x v="0"/>
    <s v="Apocalypse-Soothing Psalm"/>
    <x v="3"/>
    <x v="6"/>
    <m/>
    <x v="4"/>
    <x v="3"/>
    <s v="♀Музыкант"/>
    <s v="15m, 1wp"/>
    <s v="Simple"/>
    <s v="Mute"/>
    <s v="One scene"/>
    <m/>
    <s v="Sid 215"/>
    <x v="17"/>
    <x v="4"/>
    <n v="4"/>
    <n v="0"/>
    <s v="Lining the Road with Sugar and Wine"/>
    <m/>
  </r>
  <r>
    <x v="0"/>
    <s v="Beauty in Misfortune"/>
    <x v="3"/>
    <x v="6"/>
    <m/>
    <x v="4"/>
    <x v="3"/>
    <s v="♀Музыкант"/>
    <s v="-"/>
    <s v="Permanent"/>
    <s v="None"/>
    <s v="Permanent"/>
    <m/>
    <s v="Sid 211"/>
    <x v="17"/>
    <x v="0"/>
    <n v="1"/>
    <n v="0"/>
    <s v="None"/>
    <m/>
  </r>
  <r>
    <x v="0"/>
    <s v="Beauty in Misfortune (x2)"/>
    <x v="3"/>
    <x v="6"/>
    <m/>
    <x v="4"/>
    <x v="3"/>
    <s v="♀Музыкант"/>
    <s v="10m, 1wp"/>
    <s v="Permanent"/>
    <s v="None"/>
    <s v="Permanent"/>
    <s v="1/story when sidereal fulfills an auspicious prospect according to charm requirements, end a Psyche effect she suffers"/>
    <s v="Sid 211"/>
    <x v="17"/>
    <x v="4"/>
    <n v="3"/>
    <n v="0"/>
    <s v="Beauty in Misfortune"/>
    <m/>
  </r>
  <r>
    <x v="0"/>
    <s v="Brigand-and-Carouser Attracting Style"/>
    <x v="3"/>
    <x v="6"/>
    <m/>
    <x v="4"/>
    <x v="3"/>
    <s v="♀Музыкант"/>
    <s v="4m, 1wp"/>
    <s v="Simple"/>
    <s v="Mute, Shaping (Fate)"/>
    <s v="Indefinite"/>
    <m/>
    <s v="Sid 213"/>
    <x v="17"/>
    <x v="1"/>
    <n v="1"/>
    <n v="0"/>
    <s v="Easygoing Friend Approach"/>
    <m/>
  </r>
  <r>
    <x v="0"/>
    <s v="Fivefold Maiden Harmony"/>
    <x v="3"/>
    <x v="6"/>
    <m/>
    <x v="4"/>
    <x v="3"/>
    <s v="♀Музыкант"/>
    <s v="1m"/>
    <s v="Simple"/>
    <s v="None"/>
    <s v="One song"/>
    <m/>
    <s v="Sid 214"/>
    <x v="17"/>
    <x v="4"/>
    <n v="2"/>
    <n v="0"/>
    <s v="Heart-Brightening Presentation Style"/>
    <m/>
  </r>
  <r>
    <x v="0"/>
    <s v="Freeing the Fettered Dancer"/>
    <x v="3"/>
    <x v="6"/>
    <m/>
    <x v="4"/>
    <x v="3"/>
    <s v="♀Музыкант"/>
    <s v="10m, 1wp"/>
    <s v="Reflexive"/>
    <s v="Mute"/>
    <s v="Instant"/>
    <m/>
    <s v="Sid 216"/>
    <x v="17"/>
    <x v="4"/>
    <n v="4"/>
    <n v="0"/>
    <s v="Beauty in Misfortune (x2), Missed Step Enlightenment"/>
    <m/>
  </r>
  <r>
    <x v="0"/>
    <s v="Harmonic Completion"/>
    <x v="3"/>
    <x v="6"/>
    <m/>
    <x v="4"/>
    <x v="3"/>
    <s v="♀Музыкант"/>
    <s v="15m, 1wp"/>
    <s v="Simple"/>
    <s v="None"/>
    <s v="Instant"/>
    <m/>
    <s v="Sid 216"/>
    <x v="17"/>
    <x v="4"/>
    <n v="5"/>
    <n v="0"/>
    <s v="Any ten Performance Charms"/>
    <m/>
  </r>
  <r>
    <x v="0"/>
    <s v="Impossible-to-Remember Party Approach"/>
    <x v="3"/>
    <x v="6"/>
    <m/>
    <x v="4"/>
    <x v="3"/>
    <s v="♀Музыкант"/>
    <s v="4m"/>
    <s v="Simple"/>
    <s v="Mute"/>
    <s v="One performance"/>
    <m/>
    <s v="Sid 212"/>
    <x v="17"/>
    <x v="0"/>
    <n v="1"/>
    <n v="0"/>
    <s v="Easygoing Friend Approach"/>
    <m/>
  </r>
  <r>
    <x v="0"/>
    <s v="Lining the Road With Sugar and Wine"/>
    <x v="3"/>
    <x v="6"/>
    <m/>
    <x v="4"/>
    <x v="3"/>
    <s v="♀Музыкант"/>
    <s v="3m, 1wp"/>
    <s v="Supplemental"/>
    <s v="Mute"/>
    <s v="Instant"/>
    <m/>
    <s v="Sid 215"/>
    <x v="17"/>
    <x v="4"/>
    <n v="3"/>
    <n v="0"/>
    <s v="Listen to the Heart, Serenity Beyond Fear"/>
    <m/>
  </r>
  <r>
    <x v="0"/>
    <s v="Listen to the Heart"/>
    <x v="3"/>
    <x v="6"/>
    <m/>
    <x v="4"/>
    <x v="3"/>
    <s v="♀Музыкант"/>
    <s v="1m, 1wp"/>
    <s v="Simple"/>
    <s v="None"/>
    <s v="Instant"/>
    <m/>
    <s v="Sid 214"/>
    <x v="17"/>
    <x v="1"/>
    <n v="2"/>
    <n v="0"/>
    <s v="Perfection in Life"/>
    <m/>
  </r>
  <r>
    <x v="0"/>
    <s v="Missed Step Enlightenment"/>
    <x v="3"/>
    <x v="6"/>
    <m/>
    <x v="4"/>
    <x v="3"/>
    <s v="♀Музыкант"/>
    <s v="10m, 1wp"/>
    <s v="Reflexive"/>
    <s v="Mute"/>
    <s v="Instant"/>
    <m/>
    <s v="Sid 212"/>
    <x v="17"/>
    <x v="4"/>
    <n v="1"/>
    <n v="0"/>
    <s v="Beauty in Misfortune"/>
    <m/>
  </r>
  <r>
    <x v="0"/>
    <s v="Serenity Beyond Fear"/>
    <x v="3"/>
    <x v="6"/>
    <m/>
    <x v="4"/>
    <x v="3"/>
    <s v="♀Музыкант"/>
    <s v="2m, 1wp"/>
    <s v="Supplemental"/>
    <s v="None"/>
    <s v="Instant"/>
    <m/>
    <s v="Sid 213"/>
    <x v="17"/>
    <x v="1"/>
    <n v="1"/>
    <n v="0"/>
    <s v="Heart-Brightening Presentation Style, Perfection in Life"/>
    <m/>
  </r>
  <r>
    <x v="0"/>
    <s v="Song of Spirit Persuasion"/>
    <x v="3"/>
    <x v="6"/>
    <m/>
    <x v="4"/>
    <x v="3"/>
    <s v="♀Музыкант"/>
    <s v="5m, 1wp"/>
    <s v="Simple"/>
    <s v="None"/>
    <s v="Instant"/>
    <m/>
    <s v="Sid 215"/>
    <x v="17"/>
    <x v="4"/>
    <n v="2"/>
    <n v="0"/>
    <s v="Heart-Brightening Presentation Style"/>
    <m/>
  </r>
  <r>
    <x v="0"/>
    <s v="Strange Days"/>
    <x v="3"/>
    <x v="6"/>
    <m/>
    <x v="4"/>
    <x v="3"/>
    <s v="♀Музыкант"/>
    <s v="5m, 1wp"/>
    <s v="Reflexive"/>
    <s v="Psyche"/>
    <s v="Instant"/>
    <m/>
    <s v="Sid 214"/>
    <x v="17"/>
    <x v="1"/>
    <n v="2"/>
    <n v="0"/>
    <s v="Impossible-to-Remember Party Approach"/>
    <m/>
  </r>
  <r>
    <x v="0"/>
    <s v="The Maiden Stumbles"/>
    <x v="3"/>
    <x v="6"/>
    <m/>
    <x v="4"/>
    <x v="3"/>
    <s v="♀Музыкант"/>
    <s v="5m, 1wp"/>
    <s v="Reflexive"/>
    <s v="Counterattack, Withering-only"/>
    <s v="Instant"/>
    <m/>
    <s v="Sid 215"/>
    <x v="17"/>
    <x v="4"/>
    <n v="3"/>
    <n v="0"/>
    <s v="Beauty in Misfortune, Faultless Ceremony, Perfection in Life"/>
    <m/>
  </r>
  <r>
    <x v="0"/>
    <s v="Unnoticed Virtuoso Encore"/>
    <x v="3"/>
    <x v="6"/>
    <m/>
    <x v="4"/>
    <x v="3"/>
    <s v="♀Музыкант"/>
    <s v="5m (5m or 5i per round/minute)"/>
    <s v="Reflexive"/>
    <s v="Mute, Shaping (Mind)"/>
    <s v="One scene"/>
    <m/>
    <s v="Sid 213"/>
    <x v="17"/>
    <x v="0"/>
    <n v="2"/>
    <n v="0"/>
    <s v="Heart-Brightening Presentation Style"/>
    <m/>
  </r>
  <r>
    <x v="0"/>
    <s v="Cantarella Kiss Intrigue"/>
    <x v="3"/>
    <x v="6"/>
    <m/>
    <x v="4"/>
    <x v="3"/>
    <s v="♀Любовники"/>
    <s v="1m"/>
    <s v="Reflexive"/>
    <s v="None"/>
    <s v="Instant"/>
    <m/>
    <s v="Sid 217"/>
    <x v="18"/>
    <x v="0"/>
    <n v="1"/>
    <n v="0"/>
    <s v="Follow the Blue String"/>
    <m/>
  </r>
  <r>
    <x v="0"/>
    <s v="Faceless Idol Obsession"/>
    <x v="3"/>
    <x v="6"/>
    <m/>
    <x v="4"/>
    <x v="3"/>
    <s v="♀Любовники"/>
    <s v="10m, 1wp, 1ahl"/>
    <s v="Simple"/>
    <s v="Psyche, Shaping (Mind)"/>
    <s v="Instant"/>
    <m/>
    <s v="Sid 221"/>
    <x v="18"/>
    <x v="4"/>
    <n v="4"/>
    <n v="0"/>
    <s v="Handsome Boy Eyes, Idle Pillow Talk Approach, Leash-and-Collar Wisdom"/>
    <m/>
  </r>
  <r>
    <x v="0"/>
    <s v="Freedom in Chains"/>
    <x v="3"/>
    <x v="6"/>
    <m/>
    <x v="4"/>
    <x v="3"/>
    <s v="♀Любовники"/>
    <s v="5m, 1wp"/>
    <s v="Reflexive"/>
    <s v="Mute"/>
    <s v="Indefinite"/>
    <m/>
    <s v="Sid 221"/>
    <x v="18"/>
    <x v="4"/>
    <n v="3"/>
    <n v="0"/>
    <s v="Ubiquitous Paramour Daydream"/>
    <m/>
  </r>
  <r>
    <x v="0"/>
    <s v="Gilded Cage Entrapment"/>
    <x v="3"/>
    <x v="6"/>
    <m/>
    <x v="4"/>
    <x v="3"/>
    <s v="♀Любовники"/>
    <s v="4m, 1wp"/>
    <s v="Simple"/>
    <s v="Mute, Shaping (Fate)"/>
    <s v="Indefinite"/>
    <m/>
    <s v="Sid 218"/>
    <x v="18"/>
    <x v="1"/>
    <n v="1"/>
    <n v="0"/>
    <s v="Hot-Eyed Snake Whispering"/>
    <m/>
  </r>
  <r>
    <x v="0"/>
    <s v="Idle Pillow Talk Approach"/>
    <x v="3"/>
    <x v="6"/>
    <m/>
    <x v="4"/>
    <x v="3"/>
    <s v="♀Любовники"/>
    <s v="4m"/>
    <s v="Simple"/>
    <s v="Mute"/>
    <s v="Instant"/>
    <m/>
    <s v="Sid 220"/>
    <x v="18"/>
    <x v="4"/>
    <n v="2"/>
    <n v="0"/>
    <s v="Life Without Compunction"/>
    <m/>
  </r>
  <r>
    <x v="0"/>
    <s v="Ubiquitous Paramour Daydream"/>
    <x v="3"/>
    <x v="6"/>
    <m/>
    <x v="4"/>
    <x v="3"/>
    <s v="♀Любовники"/>
    <s v="4m, 1wp"/>
    <s v="Supplemental"/>
    <s v="Mute"/>
    <s v="Instant"/>
    <m/>
    <s v="Sid 220"/>
    <x v="18"/>
    <x v="4"/>
    <n v="2"/>
    <n v="0"/>
    <s v="Cash and Murder Games"/>
    <m/>
  </r>
  <r>
    <x v="0"/>
    <s v="Wanting and Fearing Prayer"/>
    <x v="3"/>
    <x v="6"/>
    <m/>
    <x v="4"/>
    <x v="3"/>
    <s v="♀Любовники"/>
    <s v="10m, 1wp, 1ahl"/>
    <s v="Simple"/>
    <s v="Psyche, Shaping (Fate)"/>
    <s v="Indefinite"/>
    <m/>
    <s v="Sid 221"/>
    <x v="18"/>
    <x v="4"/>
    <n v="5"/>
    <n v="0"/>
    <s v="Any ten Socialize Charms"/>
    <m/>
  </r>
  <r>
    <x v="0"/>
    <s v="Spouse-Saving Grace"/>
    <x v="3"/>
    <x v="6"/>
    <m/>
    <x v="1"/>
    <x v="3"/>
    <s v="♀"/>
    <s v="5m"/>
    <s v="Reflexive"/>
    <s v="Mute"/>
    <s v="One scene"/>
    <m/>
    <s v="Sid 190"/>
    <x v="9"/>
    <x v="0"/>
    <n v="1"/>
    <n v="0"/>
    <s v="Any three Serenity Charms"/>
    <m/>
  </r>
  <r>
    <x v="0"/>
    <s v="Tyrannous Majority Mirror"/>
    <x v="3"/>
    <x v="6"/>
    <m/>
    <x v="1"/>
    <x v="3"/>
    <s v="♀"/>
    <s v="10m, 1wp"/>
    <s v="Simple"/>
    <s v="Mute"/>
    <s v="Indefinite"/>
    <m/>
    <s v="Sid 191"/>
    <x v="9"/>
    <x v="4"/>
    <n v="4"/>
    <n v="0"/>
    <s v="Worthy Cause Demonstration (x2)"/>
    <m/>
  </r>
  <r>
    <x v="0"/>
    <s v="Worthy Cause Demonstration (x2)"/>
    <x v="3"/>
    <x v="6"/>
    <m/>
    <x v="1"/>
    <x v="3"/>
    <s v="♀"/>
    <s v="5m, 1wp"/>
    <s v="Reflexive"/>
    <s v="Mute"/>
    <s v="Indefinite"/>
    <m/>
    <s v="Sid 190"/>
    <x v="9"/>
    <x v="1"/>
    <n v="2"/>
    <n v="0"/>
    <s v="Worthy Cause Demonstration"/>
    <m/>
  </r>
  <r>
    <x v="0"/>
    <s v="Ally-Concealing Arrow"/>
    <x v="3"/>
    <x v="6"/>
    <m/>
    <x v="2"/>
    <x v="1"/>
    <s v="Колчан♂"/>
    <s v="5m, 1wp"/>
    <s v="Supplemental"/>
    <s v="Decisive-only"/>
    <s v="Instant"/>
    <m/>
    <s v="Sid 231"/>
    <x v="24"/>
    <x v="4"/>
    <n v="4"/>
    <n v="0"/>
    <s v="Empty Quiver Ruse, Hidden Arrow Tactic, Misdirected Wisdom Trick"/>
    <m/>
  </r>
  <r>
    <x v="0"/>
    <s v="Any-Direction Arrow"/>
    <x v="3"/>
    <x v="6"/>
    <m/>
    <x v="2"/>
    <x v="1"/>
    <s v="Колчан♂"/>
    <s v="1m"/>
    <s v="Supplemental"/>
    <s v="Uniform, Versatile"/>
    <s v="Instant"/>
    <m/>
    <s v="Sid 227"/>
    <x v="24"/>
    <x v="3"/>
    <n v="1"/>
    <n v="0"/>
    <s v="None"/>
    <m/>
  </r>
  <r>
    <x v="0"/>
    <s v="Apologetic Feint"/>
    <x v="3"/>
    <x v="6"/>
    <m/>
    <x v="2"/>
    <x v="1"/>
    <s v="Колчан♂"/>
    <s v="5m"/>
    <s v="Supplemental"/>
    <s v="Decisive-only, Mute"/>
    <s v="Instant"/>
    <m/>
    <s v="Sid 227"/>
    <x v="24"/>
    <x v="0"/>
    <n v="1"/>
    <n v="0"/>
    <s v="Flaw-Revealing Tactic"/>
    <m/>
  </r>
  <r>
    <x v="0"/>
    <s v="Clay Maiden Enlightenment"/>
    <x v="3"/>
    <x v="6"/>
    <m/>
    <x v="2"/>
    <x v="1"/>
    <s v="Колчан♂"/>
    <s v="-"/>
    <s v="Permanent"/>
    <s v="None"/>
    <s v="Permanent"/>
    <m/>
    <s v="Sid 230"/>
    <x v="24"/>
    <x v="4"/>
    <n v="3"/>
    <n v="0"/>
    <s v="Clay Maiden Form, any five Archery Charms"/>
    <m/>
  </r>
  <r>
    <x v="0"/>
    <s v="Clay Maiden Form"/>
    <x v="3"/>
    <x v="6"/>
    <m/>
    <x v="2"/>
    <x v="1"/>
    <s v="Колчан♂"/>
    <s v="10m"/>
    <s v="Simple"/>
    <s v="Form"/>
    <s v="Instant"/>
    <m/>
    <s v="Sid 228"/>
    <x v="24"/>
    <x v="1"/>
    <n v="1"/>
    <n v="0"/>
    <s v="Any four Archery Charms"/>
    <m/>
  </r>
  <r>
    <x v="0"/>
    <s v="Empty Quiver Ruse"/>
    <x v="3"/>
    <x v="6"/>
    <m/>
    <x v="2"/>
    <x v="1"/>
    <s v="Колчан♂"/>
    <s v="5m, 1wp"/>
    <s v="Reflexive"/>
    <s v="Perilous, Uniform, Versatile"/>
    <s v="Instant"/>
    <m/>
    <s v="Sid 230"/>
    <x v="24"/>
    <x v="4"/>
    <n v="3"/>
    <n v="0"/>
    <s v="Apologetic Feint"/>
    <m/>
  </r>
  <r>
    <x v="0"/>
    <s v="Every-Direction Arrow"/>
    <x v="3"/>
    <x v="6"/>
    <m/>
    <x v="2"/>
    <x v="1"/>
    <s v="Колчан♂"/>
    <s v="5m, 1wp"/>
    <s v="Simple"/>
    <s v="Decisive-only"/>
    <s v="Instant"/>
    <m/>
    <s v="Sid 229"/>
    <x v="24"/>
    <x v="4"/>
    <n v="2"/>
    <n v="0"/>
    <s v="Any-Direction Arrow"/>
    <m/>
  </r>
  <r>
    <x v="0"/>
    <s v="Five Seasons Approach"/>
    <x v="3"/>
    <x v="6"/>
    <m/>
    <x v="2"/>
    <x v="1"/>
    <s v="Колчан♂"/>
    <s v="3m, 3i, 1wp"/>
    <s v="Simple"/>
    <s v="Decisive-only"/>
    <s v="Instant"/>
    <m/>
    <s v="Sid 230"/>
    <x v="24"/>
    <x v="4"/>
    <n v="3"/>
    <n v="0"/>
    <s v="Every-Direction Arrow, Generalized Ammunition Technique, Opportune Shot"/>
    <m/>
  </r>
  <r>
    <x v="0"/>
    <s v="Flaw-Revealing Tactic"/>
    <x v="3"/>
    <x v="6"/>
    <m/>
    <x v="2"/>
    <x v="1"/>
    <s v="Колчан♂"/>
    <s v="5m"/>
    <s v="Supplemental"/>
    <s v="Decisive-only, Versatile"/>
    <s v="Instant"/>
    <m/>
    <s v="Sid 227"/>
    <x v="24"/>
    <x v="3"/>
    <n v="1"/>
    <n v="0"/>
    <s v="None"/>
    <m/>
  </r>
  <r>
    <x v="0"/>
    <s v="Generalized Ammunition Technique"/>
    <x v="3"/>
    <x v="6"/>
    <m/>
    <x v="2"/>
    <x v="1"/>
    <s v="Колчан♂"/>
    <s v="2m"/>
    <s v="Supplemental"/>
    <s v="Uniform, Versatile"/>
    <s v="Instant"/>
    <m/>
    <s v="Sid 228"/>
    <x v="24"/>
    <x v="0"/>
    <n v="1"/>
    <n v="0"/>
    <s v="None"/>
    <m/>
  </r>
  <r>
    <x v="0"/>
    <s v="Hidden Arrow Tactic"/>
    <x v="3"/>
    <x v="6"/>
    <m/>
    <x v="2"/>
    <x v="1"/>
    <s v="Колчан♂"/>
    <s v="3m, 1wp"/>
    <s v="Reflexive"/>
    <s v="Decisive-only, Versatile"/>
    <s v="Instant"/>
    <m/>
    <s v="Sid 229"/>
    <x v="24"/>
    <x v="4"/>
    <n v="2"/>
    <n v="0"/>
    <s v="Apologetic Feint"/>
    <m/>
  </r>
  <r>
    <x v="0"/>
    <s v="Ill-Omened Quarrel"/>
    <x v="3"/>
    <x v="6"/>
    <m/>
    <x v="2"/>
    <x v="1"/>
    <s v="Колчан♂"/>
    <s v="- (+1m)"/>
    <s v="Permanent"/>
    <s v="Decisive-only"/>
    <s v="Permanent"/>
    <m/>
    <s v="Sid 227"/>
    <x v="24"/>
    <x v="1"/>
    <n v="1"/>
    <n v="0"/>
    <s v="Flaw-Revealing Tactic"/>
    <m/>
  </r>
  <r>
    <x v="0"/>
    <s v="Many-Missiles Bow Technique"/>
    <x v="3"/>
    <x v="6"/>
    <m/>
    <x v="2"/>
    <x v="1"/>
    <s v="Колчан♂"/>
    <s v="15m, 1wp"/>
    <s v="Reflexive"/>
    <s v="Varies"/>
    <s v="One scene"/>
    <m/>
    <s v="Sid 231"/>
    <x v="24"/>
    <x v="4"/>
    <n v="5"/>
    <n v="0"/>
    <s v="Any ten Archery Charms"/>
    <m/>
  </r>
  <r>
    <x v="0"/>
    <s v="Mirrored Fate Shot"/>
    <x v="3"/>
    <x v="6"/>
    <m/>
    <x v="2"/>
    <x v="1"/>
    <s v="Колчан♂"/>
    <s v="1m, 1wp"/>
    <s v="Simple"/>
    <s v="Decisive-only, Versatile"/>
    <s v="Instant"/>
    <m/>
    <s v="Sid 228"/>
    <x v="24"/>
    <x v="4"/>
    <n v="1"/>
    <n v="0"/>
    <s v="Flaw-Revealing Tactic"/>
    <m/>
  </r>
  <r>
    <x v="0"/>
    <s v="Misdirected Wisdom Trick"/>
    <x v="3"/>
    <x v="6"/>
    <m/>
    <x v="2"/>
    <x v="1"/>
    <s v="Колчан♂"/>
    <s v="3m, 2i"/>
    <s v="Simple"/>
    <s v="Decisive-only, Versatile"/>
    <s v="Instant"/>
    <m/>
    <s v="Sid 229"/>
    <x v="24"/>
    <x v="1"/>
    <n v="2"/>
    <n v="0"/>
    <s v="Flaw-Revealing Tactic"/>
    <m/>
  </r>
  <r>
    <x v="0"/>
    <s v="Opportune Shot"/>
    <x v="3"/>
    <x v="6"/>
    <m/>
    <x v="2"/>
    <x v="1"/>
    <s v="Колчан♂"/>
    <s v="4m"/>
    <s v="Reflexive"/>
    <s v="Uniform"/>
    <s v="Instant"/>
    <m/>
    <s v="Sid 228"/>
    <x v="24"/>
    <x v="3"/>
    <n v="1"/>
    <n v="0"/>
    <s v="None"/>
    <m/>
  </r>
  <r>
    <x v="0"/>
    <s v="Parallax Strafing Methodology"/>
    <x v="3"/>
    <x v="6"/>
    <m/>
    <x v="2"/>
    <x v="1"/>
    <s v="Колчан♂"/>
    <s v="3m, 1wp"/>
    <s v="Simple"/>
    <s v="Uniform"/>
    <s v="Instant"/>
    <m/>
    <s v="Sid 229"/>
    <x v="24"/>
    <x v="4"/>
    <n v="2"/>
    <n v="0"/>
    <s v="Every-Direction Arrow"/>
    <m/>
  </r>
  <r>
    <x v="0"/>
    <s v="Quiver-Filling Requisition"/>
    <x v="3"/>
    <x v="6"/>
    <m/>
    <x v="2"/>
    <x v="1"/>
    <s v="Колчан♂"/>
    <s v="2m, 1wp"/>
    <s v="Reflexive"/>
    <s v="Clash, Decisive-only, Stackable"/>
    <s v="Indefinite"/>
    <m/>
    <s v="Sid 231"/>
    <x v="24"/>
    <x v="4"/>
    <n v="3"/>
    <n v="0"/>
    <s v="Shooting Star Flare"/>
    <m/>
  </r>
  <r>
    <x v="0"/>
    <s v="Several Arrows of Reason"/>
    <x v="3"/>
    <x v="6"/>
    <m/>
    <x v="2"/>
    <x v="1"/>
    <s v="Колчан♂"/>
    <s v="5m, 1wp"/>
    <s v="Reflexive"/>
    <s v="Aggravated, Dual, Versatile"/>
    <s v="One scene"/>
    <m/>
    <s v="Sid 230"/>
    <x v="24"/>
    <x v="4"/>
    <n v="3"/>
    <n v="0"/>
    <s v="Strange Quiver Trick"/>
    <m/>
  </r>
  <r>
    <x v="0"/>
    <s v="Shooting Star Flare"/>
    <x v="3"/>
    <x v="6"/>
    <m/>
    <x v="2"/>
    <x v="1"/>
    <s v="Колчан♂"/>
    <s v="3m, 1wp"/>
    <s v="Simple"/>
    <s v="Decisive-only, Versatile"/>
    <s v="Instant"/>
    <m/>
    <s v="Sid 230"/>
    <x v="24"/>
    <x v="4"/>
    <n v="3"/>
    <n v="0"/>
    <s v="Strange Quiver Trick"/>
    <m/>
  </r>
  <r>
    <x v="0"/>
    <s v="Strange Quiver Trick"/>
    <x v="3"/>
    <x v="6"/>
    <m/>
    <x v="2"/>
    <x v="1"/>
    <s v="Колчан♂"/>
    <s v="3m, 1wp"/>
    <s v="Simple"/>
    <s v="None"/>
    <s v="Instant"/>
    <m/>
    <s v="Sid 228"/>
    <x v="24"/>
    <x v="0"/>
    <n v="1"/>
    <n v="0"/>
    <s v="Generalized Ammunition Technique"/>
    <m/>
  </r>
  <r>
    <x v="0"/>
    <s v="Strategy Without Commitment"/>
    <x v="3"/>
    <x v="6"/>
    <m/>
    <x v="2"/>
    <x v="1"/>
    <s v="Колчан♂"/>
    <s v="3m, 1wp"/>
    <s v="Supplemental"/>
    <s v="Dual"/>
    <s v="Instant"/>
    <m/>
    <s v="Sid 229"/>
    <x v="24"/>
    <x v="4"/>
    <n v="2"/>
    <n v="0"/>
    <s v="Parallax Strafing Methodology"/>
    <m/>
  </r>
  <r>
    <x v="0"/>
    <s v="Unburdened Soul Arrow"/>
    <x v="3"/>
    <x v="6"/>
    <m/>
    <x v="2"/>
    <x v="1"/>
    <s v="Колчан♂"/>
    <s v="10m, 1wp"/>
    <s v="Simple"/>
    <s v="Decisive-only, Versatile"/>
    <s v="Instant"/>
    <m/>
    <s v="Sid 231"/>
    <x v="24"/>
    <x v="4"/>
    <n v="4"/>
    <n v="0"/>
    <s v="Shooting Star Flare"/>
    <m/>
  </r>
  <r>
    <x v="0"/>
    <s v="Battlefield Decimation Technique"/>
    <x v="3"/>
    <x v="6"/>
    <m/>
    <x v="2"/>
    <x v="1"/>
    <s v="Перчатка♂"/>
    <s v="10m, 1wp"/>
    <s v="Simple"/>
    <s v="Withering-only"/>
    <s v="Instant"/>
    <m/>
    <s v="Sid 236"/>
    <x v="25"/>
    <x v="4"/>
    <n v="3"/>
    <n v="0"/>
    <s v="Indiscriminate Doom Betrayal"/>
    <m/>
  </r>
  <r>
    <x v="0"/>
    <s v="Blood Bought With Blood"/>
    <x v="3"/>
    <x v="6"/>
    <m/>
    <x v="2"/>
    <x v="1"/>
    <s v="Перчатка♂"/>
    <s v="5m, 1wp"/>
    <s v="Reflexive"/>
    <s v="Counterattack, Decisive-only"/>
    <s v="Instant"/>
    <m/>
    <s v="Sid 236"/>
    <x v="25"/>
    <x v="4"/>
    <n v="3"/>
    <n v="0"/>
    <s v="Crimson Palm Counterstrike"/>
    <m/>
  </r>
  <r>
    <x v="0"/>
    <s v="Breath-Seizing Grasp"/>
    <x v="3"/>
    <x v="6"/>
    <m/>
    <x v="2"/>
    <x v="1"/>
    <s v="Перчатка♂"/>
    <s v="5m"/>
    <s v="Supplemental"/>
    <s v="Decisive-only, Mute"/>
    <s v="Until grapple is released"/>
    <m/>
    <s v="Sid 235"/>
    <x v="25"/>
    <x v="1"/>
    <n v="2"/>
    <n v="0"/>
    <s v="Lady-or-Tiger Tactic"/>
    <m/>
  </r>
  <r>
    <x v="0"/>
    <s v="Crimson Palm Counterstrike"/>
    <x v="3"/>
    <x v="6"/>
    <m/>
    <x v="2"/>
    <x v="1"/>
    <s v="Перчатка♂"/>
    <s v="4m, 1wp"/>
    <s v="Reflexive"/>
    <s v="Clash, Decisive-only"/>
    <s v="Instant"/>
    <m/>
    <s v="Sid 236"/>
    <x v="25"/>
    <x v="4"/>
    <n v="3"/>
    <n v="0"/>
    <s v="Hostility Acceptance Technique, Unobstructed Blow"/>
    <m/>
  </r>
  <r>
    <x v="0"/>
    <s v="Dead Spouse Defense"/>
    <x v="3"/>
    <x v="6"/>
    <m/>
    <x v="2"/>
    <x v="1"/>
    <s v="Перчатка♂"/>
    <s v="1m, 1wp"/>
    <s v="Reflexive"/>
    <s v="Decisive-only, Perilous, Versatile"/>
    <s v="Instant"/>
    <m/>
    <s v="Sid 237"/>
    <x v="25"/>
    <x v="4"/>
    <n v="4"/>
    <n v="0"/>
    <s v="Sacrifice Without Regret"/>
    <m/>
  </r>
  <r>
    <x v="0"/>
    <s v="Drowning Maiden Enlightenment"/>
    <x v="3"/>
    <x v="6"/>
    <m/>
    <x v="2"/>
    <x v="1"/>
    <s v="Перчатка♂"/>
    <s v="-"/>
    <s v="Permanent"/>
    <s v="None"/>
    <s v="Permanent"/>
    <m/>
    <s v="Sid 236"/>
    <x v="25"/>
    <x v="4"/>
    <n v="3"/>
    <n v="0"/>
    <s v="Drowning Maiden Form, any five Brawl Charms"/>
    <m/>
  </r>
  <r>
    <x v="0"/>
    <s v="Drowning Maiden Form"/>
    <x v="3"/>
    <x v="6"/>
    <m/>
    <x v="2"/>
    <x v="1"/>
    <s v="Перчатка♂"/>
    <s v="10m"/>
    <s v="Simple"/>
    <s v="Dual, Form"/>
    <s v="One scene"/>
    <m/>
    <s v="Sid 235"/>
    <x v="25"/>
    <x v="1"/>
    <n v="1"/>
    <n v="0"/>
    <s v="Any four Brawl Charms"/>
    <m/>
  </r>
  <r>
    <x v="0"/>
    <s v="Easily-Accepted Proposition Stance"/>
    <x v="3"/>
    <x v="6"/>
    <m/>
    <x v="2"/>
    <x v="1"/>
    <s v="Перчатка♂"/>
    <s v="10m, 1wp"/>
    <s v="Simple"/>
    <s v="Decisive-only"/>
    <s v="Instant"/>
    <m/>
    <s v="Sid 237"/>
    <x v="25"/>
    <x v="4"/>
    <n v="5"/>
    <n v="0"/>
    <s v="Any ten Brawl Charms"/>
    <m/>
  </r>
  <r>
    <x v="0"/>
    <s v="Horrific Wreath"/>
    <x v="3"/>
    <x v="6"/>
    <m/>
    <x v="2"/>
    <x v="1"/>
    <s v="Перчатка♂"/>
    <s v="3m"/>
    <s v="Supplemental"/>
    <s v="Aggravated, Dual"/>
    <s v="Instant"/>
    <m/>
    <s v="Sid 233"/>
    <x v="25"/>
    <x v="3"/>
    <n v="1"/>
    <n v="0"/>
    <s v="None"/>
    <m/>
  </r>
  <r>
    <x v="0"/>
    <s v="Hostility Acceptance Technique"/>
    <x v="3"/>
    <x v="6"/>
    <m/>
    <x v="2"/>
    <x v="1"/>
    <s v="Перчатка♂"/>
    <s v="4m"/>
    <s v="Reflexive"/>
    <s v="Versatile, Withering-only"/>
    <s v="Instant"/>
    <m/>
    <s v="Sid 233"/>
    <x v="25"/>
    <x v="3"/>
    <n v="1"/>
    <n v="0"/>
    <s v="None"/>
    <m/>
  </r>
  <r>
    <x v="0"/>
    <s v="Indiscriminate Doom Betrayal"/>
    <x v="3"/>
    <x v="6"/>
    <m/>
    <x v="2"/>
    <x v="1"/>
    <s v="Перчатка♂"/>
    <s v="4m, 1wp"/>
    <s v="Simple"/>
    <s v="Decisive-only"/>
    <s v="Instant"/>
    <m/>
    <s v="Sid 235"/>
    <x v="25"/>
    <x v="4"/>
    <n v="2"/>
    <n v="0"/>
    <s v="Unobstructed Blow"/>
    <m/>
  </r>
  <r>
    <x v="0"/>
    <s v="Iron Brute Fist"/>
    <x v="3"/>
    <x v="6"/>
    <m/>
    <x v="2"/>
    <x v="1"/>
    <s v="Перчатка♂"/>
    <s v="3m"/>
    <s v="Supplemental"/>
    <s v="Decisive-only, Versatile"/>
    <s v="Instant"/>
    <m/>
    <s v="Sid 234"/>
    <x v="25"/>
    <x v="3"/>
    <n v="1"/>
    <n v="0"/>
    <s v="None"/>
    <m/>
  </r>
  <r>
    <x v="0"/>
    <s v="Lady-or-Tiger Tactic"/>
    <x v="3"/>
    <x v="6"/>
    <m/>
    <x v="2"/>
    <x v="1"/>
    <s v="Перчатка♂"/>
    <s v="2m"/>
    <s v="Supplemental"/>
    <s v="Decisive-only"/>
    <s v="Instant"/>
    <m/>
    <s v="Sid 234"/>
    <x v="25"/>
    <x v="0"/>
    <n v="1"/>
    <n v="0"/>
    <s v="None"/>
    <m/>
  </r>
  <r>
    <x v="0"/>
    <s v="Sacrifice Without Regret"/>
    <x v="3"/>
    <x v="6"/>
    <m/>
    <x v="2"/>
    <x v="1"/>
    <s v="Перчатка♂"/>
    <s v="5m"/>
    <s v="Reflexive"/>
    <s v="Decisive-only, Perilous, Versatile"/>
    <s v="Instant"/>
    <m/>
    <s v="Sid 235"/>
    <x v="25"/>
    <x v="1"/>
    <n v="2"/>
    <n v="0"/>
    <s v="Hostility Acceptance Technique"/>
    <m/>
  </r>
  <r>
    <x v="0"/>
    <s v="Sever the Thread"/>
    <x v="3"/>
    <x v="6"/>
    <m/>
    <x v="2"/>
    <x v="1"/>
    <s v="Перчатка♂"/>
    <s v="5m, 1wp"/>
    <s v="Supplemental"/>
    <s v="Decisive-only"/>
    <s v="Instant"/>
    <m/>
    <s v="Sid 235"/>
    <x v="25"/>
    <x v="4"/>
    <n v="2"/>
    <n v="0"/>
    <s v="Horrific Wreath, Iron Brute Fist"/>
    <m/>
  </r>
  <r>
    <x v="0"/>
    <s v="Someone Dies Strike"/>
    <x v="3"/>
    <x v="6"/>
    <m/>
    <x v="2"/>
    <x v="1"/>
    <s v="Перчатка♂"/>
    <s v="5m, 3i, 1wp"/>
    <s v="Reflexive"/>
    <s v="Perilous, Uniform, Versatile"/>
    <s v="Instant"/>
    <m/>
    <s v="Sid 237"/>
    <x v="25"/>
    <x v="4"/>
    <n v="4"/>
    <n v="0"/>
    <s v="Battlefield Decimation Technique"/>
    <m/>
  </r>
  <r>
    <x v="0"/>
    <s v="Speared Boar Struggle"/>
    <x v="3"/>
    <x v="6"/>
    <m/>
    <x v="2"/>
    <x v="1"/>
    <s v="Перчатка♂"/>
    <s v="4m"/>
    <s v="Reflexive"/>
    <s v="Counterattack, Decisive-only, Versatile"/>
    <s v="Instant"/>
    <m/>
    <s v="Sid 234"/>
    <x v="25"/>
    <x v="1"/>
    <n v="1"/>
    <n v="0"/>
    <s v="Hostility Acceptance Technique"/>
    <m/>
  </r>
  <r>
    <x v="0"/>
    <s v="Tolerant Strife"/>
    <x v="3"/>
    <x v="6"/>
    <m/>
    <x v="2"/>
    <x v="1"/>
    <s v="Перчатка♂"/>
    <s v="2m"/>
    <s v="Reflexive"/>
    <s v="Uniform, Versatile"/>
    <s v="Instant"/>
    <m/>
    <s v="Sid 233"/>
    <x v="25"/>
    <x v="2"/>
    <n v="1"/>
    <n v="0"/>
    <s v="None"/>
    <m/>
  </r>
  <r>
    <x v="0"/>
    <s v="Unobstructed Blow"/>
    <x v="3"/>
    <x v="6"/>
    <m/>
    <x v="2"/>
    <x v="1"/>
    <s v="Перчатка♂"/>
    <s v="5m"/>
    <s v="Simple"/>
    <s v="Uniform, Versatile"/>
    <s v="Instant"/>
    <m/>
    <s v="Sid 233"/>
    <x v="25"/>
    <x v="1"/>
    <n v="1"/>
    <n v="0"/>
    <s v="Tolerant Strife"/>
    <m/>
  </r>
  <r>
    <x v="0"/>
    <s v="Weak-Spine Sense"/>
    <x v="3"/>
    <x v="6"/>
    <m/>
    <x v="2"/>
    <x v="1"/>
    <s v="Перчатка♂"/>
    <s v="4m"/>
    <s v="Reflexive"/>
    <s v="None"/>
    <s v="Instant"/>
    <m/>
    <s v="Sid 234"/>
    <x v="25"/>
    <x v="0"/>
    <n v="1"/>
    <n v="0"/>
    <s v="Iron Brute Fist"/>
    <m/>
  </r>
  <r>
    <x v="0"/>
    <s v="Wrapped Fly Embrace"/>
    <x v="3"/>
    <x v="6"/>
    <m/>
    <x v="2"/>
    <x v="1"/>
    <s v="Перчатка♂"/>
    <s v="5m"/>
    <s v="Supplemental"/>
    <s v="Decisive-only"/>
    <s v="Instant"/>
    <m/>
    <s v="Sid 234"/>
    <x v="25"/>
    <x v="0"/>
    <n v="1"/>
    <n v="0"/>
    <s v="Lady-or-Tiger Embrace"/>
    <m/>
  </r>
  <r>
    <x v="0"/>
    <s v="Doom-Seeking Stroke"/>
    <x v="3"/>
    <x v="6"/>
    <m/>
    <x v="2"/>
    <x v="1"/>
    <s v="Копье♂"/>
    <s v="2m"/>
    <s v="Supplemental"/>
    <s v="Dual"/>
    <s v="Instant"/>
    <m/>
    <s v="Sid 238"/>
    <x v="12"/>
    <x v="0"/>
    <n v="1"/>
    <n v="0"/>
    <s v="Meditation on Violence"/>
    <m/>
  </r>
  <r>
    <x v="0"/>
    <s v="Dusty Shelf Restraint"/>
    <x v="3"/>
    <x v="6"/>
    <m/>
    <x v="2"/>
    <x v="1"/>
    <s v="Копье♂"/>
    <s v="2m"/>
    <s v="Supplemental"/>
    <s v="None"/>
    <s v="Instant"/>
    <m/>
    <s v="Sid 238"/>
    <x v="12"/>
    <x v="1"/>
    <n v="1"/>
    <n v="0"/>
    <s v="Doom-Seeking Stroke"/>
    <m/>
  </r>
  <r>
    <x v="0"/>
    <s v="Fateful Exchange"/>
    <x v="3"/>
    <x v="6"/>
    <m/>
    <x v="2"/>
    <x v="1"/>
    <s v="Копье♂"/>
    <s v="5m"/>
    <s v="Supplemental"/>
    <s v="Dual"/>
    <s v="Instant"/>
    <m/>
    <s v="Sid 239"/>
    <x v="12"/>
    <x v="0"/>
    <n v="1"/>
    <n v="0"/>
    <s v="Harmony of Blows"/>
    <m/>
  </r>
  <r>
    <x v="0"/>
    <s v="Forceful Demonstration of Error"/>
    <x v="3"/>
    <x v="6"/>
    <m/>
    <x v="2"/>
    <x v="1"/>
    <s v="Копье♂"/>
    <s v="4m, 1wp"/>
    <s v="Reflexive"/>
    <s v="Clash, Decisive-only"/>
    <s v="Instant"/>
    <m/>
    <s v="Sid 241"/>
    <x v="12"/>
    <x v="4"/>
    <n v="3"/>
    <n v="0"/>
    <s v="Fateful Exchange, Instructive Riposte"/>
    <m/>
  </r>
  <r>
    <x v="0"/>
    <s v="Impeding the flow"/>
    <x v="3"/>
    <x v="6"/>
    <m/>
    <x v="2"/>
    <x v="1"/>
    <s v="Копье♂"/>
    <s v="1m"/>
    <s v="Reflexive"/>
    <s v="Uniform"/>
    <s v="Instant"/>
    <m/>
    <s v="Sid 237"/>
    <x v="12"/>
    <x v="2"/>
    <n v="1"/>
    <n v="0"/>
    <s v="None"/>
    <m/>
  </r>
  <r>
    <x v="0"/>
    <s v="Indomitable Shieldbearer Expertise"/>
    <x v="3"/>
    <x v="6"/>
    <m/>
    <x v="2"/>
    <x v="1"/>
    <s v="Копье♂"/>
    <s v="3m (2m)"/>
    <s v="Reflexive"/>
    <s v="Uniform, Versatile"/>
    <s v="One scene"/>
    <m/>
    <s v="Sid 239"/>
    <x v="12"/>
    <x v="0"/>
    <n v="1"/>
    <n v="0"/>
    <s v="None"/>
    <m/>
  </r>
  <r>
    <x v="0"/>
    <s v="Inner Eye Strike"/>
    <x v="3"/>
    <x v="6"/>
    <m/>
    <x v="2"/>
    <x v="1"/>
    <s v="Копье♂"/>
    <s v="3m, 1i, 1wp"/>
    <s v="Supplemental"/>
    <s v="Perilous, Uniform, Versatile"/>
    <s v="Instant"/>
    <m/>
    <s v="Sid 240"/>
    <x v="12"/>
    <x v="4"/>
    <n v="2"/>
    <n v="0"/>
    <s v="Doom-Seeking Stroke"/>
    <m/>
  </r>
  <r>
    <x v="0"/>
    <s v="Instructive Riposte"/>
    <x v="3"/>
    <x v="6"/>
    <m/>
    <x v="2"/>
    <x v="1"/>
    <s v="Копье♂"/>
    <s v="5m"/>
    <s v="Reflexive"/>
    <s v="Counterattack, Decisive-only, Versatile"/>
    <s v="Instant"/>
    <m/>
    <s v="Sid 239"/>
    <x v="12"/>
    <x v="4"/>
    <n v="1"/>
    <n v="0"/>
    <s v="Harmony of Blows"/>
    <m/>
  </r>
  <r>
    <x v="0"/>
    <s v="Maiden-and-Gambler Stance"/>
    <x v="3"/>
    <x v="6"/>
    <m/>
    <x v="2"/>
    <x v="1"/>
    <s v="Копье♂"/>
    <s v="6m, 1wp (1i per round)"/>
    <s v="Reflexive"/>
    <s v="Perilous, Uniform"/>
    <s v="One scene"/>
    <m/>
    <s v="Sid 241"/>
    <x v="12"/>
    <x v="4"/>
    <n v="3"/>
    <n v="0"/>
    <s v="Serenity in Blood (x2)"/>
    <m/>
  </r>
  <r>
    <x v="0"/>
    <s v="Maiden-on-the-Shelf Enlightenment"/>
    <x v="3"/>
    <x v="6"/>
    <m/>
    <x v="2"/>
    <x v="1"/>
    <s v="Копье♂"/>
    <s v="-"/>
    <s v="Permanent"/>
    <s v="None"/>
    <s v="Permanent"/>
    <m/>
    <s v="Sid 241"/>
    <x v="12"/>
    <x v="4"/>
    <n v="3"/>
    <n v="0"/>
    <s v="Maiden-on-the-Shelf Form, any five Melee Charms"/>
    <m/>
  </r>
  <r>
    <x v="0"/>
    <s v="Maiden-on-the-Shelf Form"/>
    <x v="3"/>
    <x v="6"/>
    <m/>
    <x v="2"/>
    <x v="1"/>
    <s v="Копье♂"/>
    <s v="10m"/>
    <s v="Simple"/>
    <s v="Dual, Form"/>
    <s v="One scene"/>
    <m/>
    <s v="Sid 239"/>
    <x v="12"/>
    <x v="1"/>
    <n v="1"/>
    <n v="0"/>
    <s v="Any four Melee Charms"/>
    <m/>
  </r>
  <r>
    <x v="0"/>
    <s v="Meditation on Violence"/>
    <x v="3"/>
    <x v="6"/>
    <m/>
    <x v="2"/>
    <x v="1"/>
    <s v="Копье♂"/>
    <s v="1m per point of penalty/die"/>
    <s v="Supplemental"/>
    <s v="Dual, Versatile"/>
    <s v="Instant"/>
    <m/>
    <s v="Sid 238"/>
    <x v="12"/>
    <x v="3"/>
    <n v="1"/>
    <n v="0"/>
    <s v="None"/>
    <m/>
  </r>
  <r>
    <x v="0"/>
    <s v="Ninth Direction Slash"/>
    <x v="3"/>
    <x v="6"/>
    <m/>
    <x v="2"/>
    <x v="1"/>
    <s v="Копье♂"/>
    <s v="4m, 1wp"/>
    <s v="Supplemental"/>
    <s v="Decisive-only"/>
    <s v="Instant"/>
    <m/>
    <s v="Sid 242"/>
    <x v="12"/>
    <x v="4"/>
    <n v="4"/>
    <n v="0"/>
    <s v="Temperate Blade Meditation"/>
    <m/>
  </r>
  <r>
    <x v="0"/>
    <s v="Perfection of the Visionary Warrior"/>
    <x v="3"/>
    <x v="6"/>
    <m/>
    <x v="2"/>
    <x v="1"/>
    <s v="Копье♂"/>
    <s v="15m, 1wp (5m)"/>
    <s v="Simple"/>
    <s v="Clash, Dual"/>
    <s v="One scene"/>
    <m/>
    <s v="Sid 242"/>
    <x v="12"/>
    <x v="4"/>
    <n v="5"/>
    <n v="0"/>
    <s v="Any ten Melee Charms"/>
    <m/>
  </r>
  <r>
    <x v="0"/>
    <s v="Serenity in Blood (x2)"/>
    <x v="3"/>
    <x v="6"/>
    <m/>
    <x v="2"/>
    <x v="1"/>
    <s v="Копье♂"/>
    <s v="1wp"/>
    <s v="Reflexive"/>
    <s v="Perilous, Uniform"/>
    <s v="Instant"/>
    <m/>
    <s v="Sid 240"/>
    <x v="12"/>
    <x v="4"/>
    <n v="3"/>
    <n v="0"/>
    <s v="Serenity in Blood"/>
    <m/>
  </r>
  <r>
    <x v="0"/>
    <s v="Smiling at the Damned"/>
    <x v="3"/>
    <x v="6"/>
    <m/>
    <x v="2"/>
    <x v="1"/>
    <s v="Копье♂"/>
    <s v="4m"/>
    <s v="Supplemental"/>
    <s v="Aggravated, Decisive-only"/>
    <s v="Instant"/>
    <m/>
    <s v="Sid 238"/>
    <x v="12"/>
    <x v="0"/>
    <n v="1"/>
    <n v="0"/>
    <s v="Meditation on Violence"/>
    <m/>
  </r>
  <r>
    <x v="0"/>
    <s v="Temperate Blade Meditation"/>
    <x v="3"/>
    <x v="6"/>
    <m/>
    <x v="2"/>
    <x v="1"/>
    <s v="Копье♂"/>
    <s v="2m, 2i, 1wp"/>
    <s v="Simple or Supplemental"/>
    <s v="Dual, Perilous"/>
    <s v="Instant"/>
    <m/>
    <s v="Sid 242"/>
    <x v="12"/>
    <x v="4"/>
    <n v="3"/>
    <n v="0"/>
    <s v="Inner Eye Strike"/>
    <m/>
  </r>
  <r>
    <x v="0"/>
    <s v="The Spear Not Held"/>
    <x v="3"/>
    <x v="6"/>
    <m/>
    <x v="2"/>
    <x v="1"/>
    <s v="Копье♂"/>
    <s v="10m, 1wp"/>
    <s v="Simple"/>
    <s v="Versatile, Withering-only"/>
    <s v="Instant"/>
    <m/>
    <s v="Sid 241"/>
    <x v="12"/>
    <x v="4"/>
    <n v="2"/>
    <n v="0"/>
    <s v="Doom-Seeking Stroke"/>
    <m/>
  </r>
  <r>
    <x v="0"/>
    <s v="Watchful Maiden Mien"/>
    <x v="3"/>
    <x v="6"/>
    <m/>
    <x v="2"/>
    <x v="1"/>
    <s v="Копье♂"/>
    <s v="-"/>
    <s v="Permanent"/>
    <s v="Uniform, Versatile"/>
    <s v="Permanent"/>
    <m/>
    <s v="Sid 238"/>
    <x v="12"/>
    <x v="2"/>
    <n v="1"/>
    <n v="0"/>
    <s v="None"/>
    <m/>
  </r>
  <r>
    <x v="0"/>
    <s v="Aspect of the Bear"/>
    <x v="3"/>
    <x v="6"/>
    <m/>
    <x v="2"/>
    <x v="1"/>
    <s v="Щит♂"/>
    <s v="5m, 1wp"/>
    <s v="Reflexive"/>
    <s v="None"/>
    <s v="One scene"/>
    <m/>
    <s v="Sid 245"/>
    <x v="3"/>
    <x v="1"/>
    <n v="2"/>
    <n v="0"/>
    <s v="Red Haze"/>
    <m/>
  </r>
  <r>
    <x v="0"/>
    <s v="Baleful Slaughter Omen"/>
    <x v="3"/>
    <x v="6"/>
    <m/>
    <x v="2"/>
    <x v="1"/>
    <s v="Щит♂"/>
    <s v="10m, 1wp"/>
    <s v="Simple"/>
    <s v="None"/>
    <s v="Instant"/>
    <m/>
    <s v="Sid 246"/>
    <x v="3"/>
    <x v="4"/>
    <n v="3"/>
    <n v="0"/>
    <s v="Aspect of the Bear"/>
    <m/>
  </r>
  <r>
    <x v="0"/>
    <s v="Instructive Conviction Aura"/>
    <x v="3"/>
    <x v="6"/>
    <m/>
    <x v="2"/>
    <x v="1"/>
    <s v="Щит♂"/>
    <s v="6m"/>
    <s v="Simple"/>
    <s v="None"/>
    <s v="One scene"/>
    <m/>
    <s v="Sid 245"/>
    <x v="3"/>
    <x v="4"/>
    <n v="2"/>
    <n v="0"/>
    <s v="Caught in the Heart’s Wake"/>
    <m/>
  </r>
  <r>
    <x v="0"/>
    <s v="Shield of Mars"/>
    <x v="3"/>
    <x v="6"/>
    <m/>
    <x v="2"/>
    <x v="1"/>
    <s v="Щит♂"/>
    <s v="3m (2i per level)"/>
    <s v="Reflexive"/>
    <s v="Counterattack, Decisive-only, Perilous"/>
    <s v="Instant"/>
    <m/>
    <s v="Sid 245"/>
    <x v="3"/>
    <x v="4"/>
    <n v="2"/>
    <n v="0"/>
    <s v="Hero’s Iron Skin, Someone Else’s Destiny"/>
    <m/>
  </r>
  <r>
    <x v="0"/>
    <s v="Someone Else’s Destiny"/>
    <x v="3"/>
    <x v="6"/>
    <m/>
    <x v="2"/>
    <x v="1"/>
    <s v="Щит♂"/>
    <s v="2m"/>
    <s v="Reflexive"/>
    <s v="Decisive-only"/>
    <s v="Instant"/>
    <m/>
    <s v="Sid 244"/>
    <x v="3"/>
    <x v="0"/>
    <n v="1"/>
    <n v="0"/>
    <s v="None"/>
    <m/>
  </r>
  <r>
    <x v="0"/>
    <s v="Storm’s Eye Stance"/>
    <x v="3"/>
    <x v="6"/>
    <m/>
    <x v="2"/>
    <x v="1"/>
    <s v="Щит♂"/>
    <s v="10m (5m, 1wp)"/>
    <s v="Simple"/>
    <s v="Shaping (Fate)"/>
    <s v="One scene"/>
    <m/>
    <s v="Sid 248"/>
    <x v="3"/>
    <x v="4"/>
    <n v="5"/>
    <n v="0"/>
    <s v="Any ten Presence Charms"/>
    <m/>
  </r>
  <r>
    <x v="0"/>
    <s v="Water and Fire Legion"/>
    <x v="3"/>
    <x v="6"/>
    <m/>
    <x v="2"/>
    <x v="1"/>
    <s v="Щит♂"/>
    <s v="5m, 1lhl"/>
    <s v="Simple"/>
    <s v="Psyche"/>
    <s v="Instant"/>
    <m/>
    <s v="Sid 246"/>
    <x v="3"/>
    <x v="4"/>
    <n v="2"/>
    <n v="0"/>
    <s v="Water and Fire Treaty"/>
    <m/>
  </r>
  <r>
    <x v="0"/>
    <s v="Wounded Lion Strength"/>
    <x v="3"/>
    <x v="6"/>
    <m/>
    <x v="2"/>
    <x v="1"/>
    <s v="Щит♂"/>
    <s v="10m, 1wp"/>
    <s v="Reflexive"/>
    <s v="Perilous"/>
    <s v="One scene"/>
    <m/>
    <s v="Sid 247"/>
    <x v="3"/>
    <x v="4"/>
    <n v="3"/>
    <n v="0"/>
    <s v="Aspect of the Bear"/>
    <m/>
  </r>
  <r>
    <x v="0"/>
    <s v="Auspicious Recruitment Drive"/>
    <x v="3"/>
    <x v="6"/>
    <m/>
    <x v="2"/>
    <x v="1"/>
    <s v="Знамя♂"/>
    <s v="10m, 1wp"/>
    <s v="Simple"/>
    <s v="Mute"/>
    <s v="Instant"/>
    <m/>
    <s v="Sid 249"/>
    <x v="26"/>
    <x v="1"/>
    <n v="1"/>
    <n v="0"/>
    <s v="Battle-Fellow Attitude"/>
    <m/>
  </r>
  <r>
    <x v="0"/>
    <s v="Battalion-Bureau Leadership"/>
    <x v="3"/>
    <x v="6"/>
    <m/>
    <x v="2"/>
    <x v="1"/>
    <s v="Знамя♂"/>
    <s v="1m, 1wp"/>
    <s v="Supplemental"/>
    <s v="None"/>
    <s v="One project"/>
    <m/>
    <s v="Sid 248"/>
    <x v="26"/>
    <x v="0"/>
    <n v="1"/>
    <n v="0"/>
    <s v="Battle-Fellow Attitude"/>
    <m/>
  </r>
  <r>
    <x v="0"/>
    <s v="Battle-Fellow Attitude"/>
    <x v="3"/>
    <x v="6"/>
    <m/>
    <x v="2"/>
    <x v="1"/>
    <s v="Знамя♂"/>
    <s v="-"/>
    <s v="Permanent"/>
    <s v="None"/>
    <s v="Permanent"/>
    <m/>
    <s v="Sid 248"/>
    <x v="26"/>
    <x v="2"/>
    <n v="1"/>
    <n v="0"/>
    <s v="None"/>
    <m/>
  </r>
  <r>
    <x v="0"/>
    <s v="Bestowing the Crimson Banner"/>
    <x v="3"/>
    <x v="6"/>
    <m/>
    <x v="2"/>
    <x v="1"/>
    <s v="Знамя♂"/>
    <s v="5m, 1wp"/>
    <s v="Simple"/>
    <s v="Stackable"/>
    <s v="Indefinite"/>
    <m/>
    <s v="Sid 250"/>
    <x v="26"/>
    <x v="1"/>
    <n v="2"/>
    <n v="0"/>
    <s v="Battle-Fellow Attitude"/>
    <m/>
  </r>
  <r>
    <x v="0"/>
    <s v="Dread Harbinger of Strife"/>
    <x v="3"/>
    <x v="6"/>
    <m/>
    <x v="2"/>
    <x v="1"/>
    <s v="Знамя♂"/>
    <s v="1m, 1wp"/>
    <s v="Supplemental"/>
    <s v="None"/>
    <s v="Instant"/>
    <m/>
    <s v="Sid 251"/>
    <x v="26"/>
    <x v="1"/>
    <n v="2"/>
    <n v="0"/>
    <s v="Battle-Fellow Attitude"/>
    <m/>
  </r>
  <r>
    <x v="0"/>
    <s v="Essence-Draining Battle Pattern"/>
    <x v="3"/>
    <x v="6"/>
    <m/>
    <x v="2"/>
    <x v="1"/>
    <s v="Знамя♂"/>
    <s v="5m, 1wp"/>
    <s v="Simple"/>
    <s v="Form"/>
    <s v="One scene"/>
    <m/>
    <s v="Sid 252"/>
    <x v="26"/>
    <x v="4"/>
    <n v="3"/>
    <n v="0"/>
    <s v="Predestined Triumph Practice"/>
    <m/>
  </r>
  <r>
    <x v="0"/>
    <s v="Fiend-Blocking Battle Pattern"/>
    <x v="3"/>
    <x v="6"/>
    <m/>
    <x v="2"/>
    <x v="1"/>
    <s v="Знамя♂"/>
    <s v="5m, 1wp"/>
    <s v="Simple"/>
    <s v="Form"/>
    <s v="One scene"/>
    <m/>
    <s v="Sid 252"/>
    <x v="26"/>
    <x v="4"/>
    <n v="3"/>
    <n v="0"/>
    <s v="Predestined Triumph Practice"/>
    <m/>
  </r>
  <r>
    <x v="0"/>
    <s v="Foretold Strategy Technique"/>
    <x v="3"/>
    <x v="6"/>
    <m/>
    <x v="2"/>
    <x v="1"/>
    <s v="Знамя♂"/>
    <s v="5m, 1wp"/>
    <s v="Reflexive"/>
    <s v="Mute"/>
    <s v="Instant"/>
    <m/>
    <s v="Sid 249"/>
    <x v="26"/>
    <x v="0"/>
    <n v="1"/>
    <n v="0"/>
    <s v="None"/>
    <m/>
  </r>
  <r>
    <x v="0"/>
    <s v="Heroic Exploit Propagation"/>
    <x v="3"/>
    <x v="6"/>
    <m/>
    <x v="2"/>
    <x v="1"/>
    <s v="Знамя♂"/>
    <s v="5m, 1wp"/>
    <s v="Reflexive"/>
    <s v="Mute"/>
    <s v="Instant"/>
    <m/>
    <s v="Sid 253"/>
    <x v="26"/>
    <x v="4"/>
    <n v="3"/>
    <n v="0"/>
    <s v="Auspicious Recruitment Drive"/>
    <m/>
  </r>
  <r>
    <x v="0"/>
    <s v="Heroic General Presence"/>
    <x v="3"/>
    <x v="6"/>
    <m/>
    <x v="2"/>
    <x v="1"/>
    <s v="Знамя♂"/>
    <s v="3m"/>
    <s v="Reflexive"/>
    <s v="None"/>
    <s v="Instant"/>
    <m/>
    <s v="Sid 249"/>
    <x v="26"/>
    <x v="3"/>
    <n v="1"/>
    <n v="0"/>
    <s v="None"/>
    <m/>
  </r>
  <r>
    <x v="0"/>
    <s v="Knowing the Enemy"/>
    <x v="3"/>
    <x v="6"/>
    <m/>
    <x v="2"/>
    <x v="1"/>
    <s v="Знамя♂"/>
    <s v="5m"/>
    <s v="Supplemental"/>
    <s v="Mute"/>
    <s v="Instant"/>
    <m/>
    <s v="Sid 250"/>
    <x v="26"/>
    <x v="0"/>
    <n v="1"/>
    <n v="0"/>
    <s v="Foretold Strategy Technique"/>
    <m/>
  </r>
  <r>
    <x v="0"/>
    <s v="Predestined Triumph Practice"/>
    <x v="3"/>
    <x v="6"/>
    <m/>
    <x v="2"/>
    <x v="1"/>
    <s v="Знамя♂"/>
    <s v="3m"/>
    <s v="Reflexive"/>
    <s v="Stackable"/>
    <s v="One scene"/>
    <m/>
    <s v="Sid 249"/>
    <x v="26"/>
    <x v="0"/>
    <n v="1"/>
    <n v="0"/>
    <s v="Heroic General Presence"/>
    <m/>
  </r>
  <r>
    <x v="0"/>
    <s v="Preordained Arrival of Victory"/>
    <x v="3"/>
    <x v="6"/>
    <m/>
    <x v="2"/>
    <x v="1"/>
    <s v="Знамя♂"/>
    <s v="-"/>
    <s v="Permanent"/>
    <s v="None"/>
    <s v="Instant"/>
    <m/>
    <s v="Sid 253"/>
    <x v="26"/>
    <x v="4"/>
    <n v="3"/>
    <n v="0"/>
    <s v="Auspicious Recruitment Drive"/>
    <m/>
  </r>
  <r>
    <x v="0"/>
    <s v="Sagacious Formulation of Strategy"/>
    <x v="3"/>
    <x v="6"/>
    <m/>
    <x v="2"/>
    <x v="1"/>
    <s v="Знамя♂"/>
    <s v="10m, 1wp"/>
    <s v="Reflexive"/>
    <s v="Mute"/>
    <s v="Instant"/>
    <m/>
    <s v="Sid 250"/>
    <x v="26"/>
    <x v="4"/>
    <n v="2"/>
    <n v="0"/>
    <s v="Bestowing the Crimson Banner, Foretold Strategy Technique"/>
    <m/>
  </r>
  <r>
    <x v="0"/>
    <s v="Seven Apocalypses Commander"/>
    <x v="3"/>
    <x v="6"/>
    <m/>
    <x v="2"/>
    <x v="1"/>
    <s v="Знамя♂"/>
    <s v="10m, 1wp"/>
    <s v="Simple"/>
    <s v="None"/>
    <s v="Instant"/>
    <m/>
    <s v="Sid 253"/>
    <x v="26"/>
    <x v="4"/>
    <n v="3"/>
    <n v="0"/>
    <s v="Sagacious Formulation of Strategy"/>
    <m/>
  </r>
  <r>
    <x v="0"/>
    <s v="Spirit-Binding Battle Pattern"/>
    <x v="3"/>
    <x v="6"/>
    <m/>
    <x v="2"/>
    <x v="1"/>
    <s v="Знамя♂"/>
    <s v="10m, 1wp"/>
    <s v="Simple"/>
    <s v="Form, Psyche"/>
    <s v="One scene"/>
    <m/>
    <s v="Sid 255"/>
    <x v="26"/>
    <x v="4"/>
    <n v="5"/>
    <n v="0"/>
    <s v="Any ten War Charms"/>
    <m/>
  </r>
  <r>
    <x v="0"/>
    <s v="Tattered Standard Denigration"/>
    <x v="3"/>
    <x v="6"/>
    <m/>
    <x v="2"/>
    <x v="1"/>
    <s v="Знамя♂"/>
    <s v="15m, 1wp"/>
    <s v="Simple"/>
    <s v="Mute"/>
    <s v="Indefinite"/>
    <m/>
    <s v="Sid 254"/>
    <x v="26"/>
    <x v="4"/>
    <n v="4"/>
    <n v="0"/>
    <s v="Dread Harbinger of Strife, Heroic Exploit Propagation, Knowing the Enemy"/>
    <m/>
  </r>
  <r>
    <x v="0"/>
    <s v="Tide of History"/>
    <x v="3"/>
    <x v="6"/>
    <m/>
    <x v="2"/>
    <x v="1"/>
    <s v="Знамя♂"/>
    <s v="1m, 1wp"/>
    <s v="Reflexive"/>
    <s v="None"/>
    <s v="One scene"/>
    <m/>
    <s v="Sid 254"/>
    <x v="26"/>
    <x v="4"/>
    <n v="3"/>
    <n v="0"/>
    <s v="Predestined Triumph Practice"/>
    <m/>
  </r>
  <r>
    <x v="0"/>
    <s v="Training Mandate of Auspicious Battle"/>
    <x v="3"/>
    <x v="6"/>
    <m/>
    <x v="2"/>
    <x v="1"/>
    <s v="Знамя♂"/>
    <s v="5m, 1wp"/>
    <s v="Simple"/>
    <s v="Mute"/>
    <s v="Instant"/>
    <m/>
    <s v="Sid 251"/>
    <x v="26"/>
    <x v="1"/>
    <n v="2"/>
    <n v="0"/>
    <s v="Auspicious Recruitment Drive"/>
    <m/>
  </r>
  <r>
    <x v="0"/>
    <s v="Training Mandate of Celestial Empowerment"/>
    <x v="3"/>
    <x v="6"/>
    <m/>
    <x v="2"/>
    <x v="1"/>
    <s v="Знамя♂"/>
    <s v="10m, 1wp"/>
    <s v="Simple"/>
    <s v="Mute"/>
    <s v="Instant"/>
    <m/>
    <s v="Sid 251"/>
    <x v="26"/>
    <x v="1"/>
    <n v="2"/>
    <n v="0"/>
    <s v="Training Mandate of Auspicious Battle"/>
    <m/>
  </r>
  <r>
    <x v="0"/>
    <s v="Training Mandate of War-God Puissance"/>
    <x v="3"/>
    <x v="6"/>
    <m/>
    <x v="2"/>
    <x v="1"/>
    <s v="Знамя♂"/>
    <s v="10m, 1wp"/>
    <s v="Simple"/>
    <s v="Mute"/>
    <s v="Instant"/>
    <m/>
    <s v="Sid 254"/>
    <x v="26"/>
    <x v="4"/>
    <n v="3"/>
    <n v="0"/>
    <s v="Training Mandate of Celestial Empowerment"/>
    <m/>
  </r>
  <r>
    <x v="0"/>
    <s v="Angry Maiden Mantle"/>
    <x v="3"/>
    <x v="6"/>
    <m/>
    <x v="1"/>
    <x v="1"/>
    <s v="♂"/>
    <s v="2m, 1wp"/>
    <s v="Supplemental"/>
    <s v="None"/>
    <s v="Instant"/>
    <m/>
    <s v="Sid 225"/>
    <x v="2"/>
    <x v="1"/>
    <n v="2"/>
    <n v="0"/>
    <s v="Any three Battles Charms"/>
    <m/>
  </r>
  <r>
    <x v="0"/>
    <s v="Ascending Battles Horoscope"/>
    <x v="3"/>
    <x v="6"/>
    <m/>
    <x v="1"/>
    <x v="1"/>
    <s v="♂"/>
    <s v="1m or 3m, 1wp"/>
    <s v="Simple"/>
    <s v="Mute, Shaping (Fate), Stackable, Uniform"/>
    <s v="One story"/>
    <m/>
    <s v="Sid 222"/>
    <x v="2"/>
    <x v="0"/>
    <n v="1"/>
    <n v="0"/>
    <s v="Any three Battles Charms"/>
    <m/>
  </r>
  <r>
    <x v="0"/>
    <s v="Auspicious Implement for Strife"/>
    <x v="3"/>
    <x v="6"/>
    <m/>
    <x v="1"/>
    <x v="1"/>
    <s v="♂"/>
    <s v="3m"/>
    <s v="Reflexive"/>
    <s v="Dual"/>
    <s v="One scene"/>
    <m/>
    <s v="Sid 223"/>
    <x v="2"/>
    <x v="2"/>
    <n v="1"/>
    <n v="0"/>
    <s v="None"/>
    <m/>
  </r>
  <r>
    <x v="0"/>
    <s v="Battle-Carrying Presence"/>
    <x v="3"/>
    <x v="6"/>
    <m/>
    <x v="1"/>
    <x v="1"/>
    <s v="♂"/>
    <s v="1m, 1wp"/>
    <s v="Reflexive"/>
    <s v="None"/>
    <s v="One scene"/>
    <m/>
    <s v="Sid 226"/>
    <x v="2"/>
    <x v="4"/>
    <n v="2"/>
    <n v="0"/>
    <s v="Hero-Supporting Performance"/>
    <m/>
  </r>
  <r>
    <x v="0"/>
    <s v="Battlefield Genius Style"/>
    <x v="3"/>
    <x v="6"/>
    <m/>
    <x v="1"/>
    <x v="1"/>
    <s v="♂"/>
    <s v="4m"/>
    <s v="Reflexive"/>
    <s v="Perilous"/>
    <s v="Instant"/>
    <m/>
    <s v="Sid 225"/>
    <x v="2"/>
    <x v="0"/>
    <n v="1"/>
    <n v="0"/>
    <s v="Any three Battles Charms"/>
    <m/>
  </r>
  <r>
    <x v="0"/>
    <s v="Conquering Star Command"/>
    <x v="3"/>
    <x v="6"/>
    <m/>
    <x v="1"/>
    <x v="1"/>
    <s v="♂"/>
    <s v="5m"/>
    <s v="Reflexive"/>
    <s v="Mute"/>
    <s v="Instant"/>
    <m/>
    <s v="Sid 226"/>
    <x v="2"/>
    <x v="4"/>
    <n v="3"/>
    <n v="0"/>
    <s v="Any five Battles Charms"/>
    <m/>
  </r>
  <r>
    <x v="0"/>
    <s v="Descending Battles Horoscope"/>
    <x v="3"/>
    <x v="6"/>
    <m/>
    <x v="1"/>
    <x v="1"/>
    <s v="♂"/>
    <s v="1 or 3m, 1wp"/>
    <s v="Simple"/>
    <s v="Mute, Shaping (Fate), Uniform"/>
    <s v="One story"/>
    <m/>
    <s v="Sid 222"/>
    <x v="2"/>
    <x v="0"/>
    <n v="1"/>
    <n v="0"/>
    <s v="Any three Battles Charms"/>
    <m/>
  </r>
  <r>
    <x v="0"/>
    <s v="Eye for Strife"/>
    <x v="3"/>
    <x v="6"/>
    <m/>
    <x v="1"/>
    <x v="1"/>
    <s v="♂"/>
    <s v="4m"/>
    <s v="Reflexive"/>
    <s v="None"/>
    <s v="Instant"/>
    <m/>
    <s v="Sid 225"/>
    <x v="2"/>
    <x v="0"/>
    <n v="1"/>
    <n v="0"/>
    <s v="Any three Battles Charms"/>
    <m/>
  </r>
  <r>
    <x v="0"/>
    <s v="Hero-Supporting Performance"/>
    <x v="3"/>
    <x v="6"/>
    <m/>
    <x v="1"/>
    <x v="1"/>
    <s v="♂"/>
    <s v="5m"/>
    <s v="Supplemental"/>
    <s v="Mute"/>
    <s v="Instant"/>
    <m/>
    <s v="Sid 226"/>
    <x v="2"/>
    <x v="4"/>
    <n v="2"/>
    <n v="0"/>
    <s v="Any three Battles Charm"/>
    <m/>
  </r>
  <r>
    <x v="0"/>
    <s v="Judicious Application of Force"/>
    <x v="3"/>
    <x v="6"/>
    <m/>
    <x v="1"/>
    <x v="1"/>
    <s v="♂"/>
    <s v="-"/>
    <s v="Permanent"/>
    <s v="Uniform"/>
    <s v="Permanent"/>
    <m/>
    <s v="Sid 223"/>
    <x v="2"/>
    <x v="2"/>
    <n v="1"/>
    <n v="0"/>
    <s v="None"/>
    <m/>
  </r>
  <r>
    <x v="0"/>
    <s v="Knuckle-Cracking Stance"/>
    <x v="3"/>
    <x v="6"/>
    <m/>
    <x v="1"/>
    <x v="1"/>
    <s v="♂"/>
    <s v="-"/>
    <s v="Permanent"/>
    <s v="None"/>
    <s v="Permanent"/>
    <m/>
    <s v="Sid 223"/>
    <x v="2"/>
    <x v="2"/>
    <n v="1"/>
    <n v="0"/>
    <s v="None"/>
    <m/>
  </r>
  <r>
    <x v="0"/>
    <s v="Sheathing the Crimson Blade"/>
    <x v="3"/>
    <x v="6"/>
    <m/>
    <x v="1"/>
    <x v="1"/>
    <s v="♂"/>
    <s v="- (1m)"/>
    <s v="Permanent"/>
    <s v="None"/>
    <s v="Permanent"/>
    <m/>
    <s v="Sid 224"/>
    <x v="2"/>
    <x v="2"/>
    <n v="1"/>
    <n v="0"/>
    <s v="None"/>
    <m/>
  </r>
  <r>
    <x v="0"/>
    <s v="Understanding Ecstatic Ways"/>
    <x v="3"/>
    <x v="6"/>
    <m/>
    <x v="1"/>
    <x v="1"/>
    <s v="♂"/>
    <s v="10m, 1wp"/>
    <s v="Reflexive"/>
    <s v="Mute, Psyche"/>
    <s v="One scene"/>
    <m/>
    <s v="Sid 226"/>
    <x v="2"/>
    <x v="4"/>
    <n v="4"/>
    <n v="0"/>
    <s v="Conquering Star Command, Wearing Red to a Wedding"/>
    <m/>
  </r>
  <r>
    <x v="0"/>
    <s v="Unyielding Tenacity"/>
    <x v="3"/>
    <x v="6"/>
    <m/>
    <x v="1"/>
    <x v="1"/>
    <s v="♂"/>
    <s v="-"/>
    <s v="Permanent"/>
    <s v="Uniform"/>
    <s v="Permanent"/>
    <m/>
    <s v="Sid 224"/>
    <x v="2"/>
    <x v="2"/>
    <n v="1"/>
    <n v="0"/>
    <s v="None"/>
    <m/>
  </r>
  <r>
    <x v="0"/>
    <s v="Wearing Red to a Wedding"/>
    <x v="3"/>
    <x v="6"/>
    <m/>
    <x v="1"/>
    <x v="1"/>
    <s v="♂"/>
    <s v="3m"/>
    <s v="Reflexive"/>
    <s v="Mute"/>
    <s v="One scene"/>
    <m/>
    <s v="Sid 224"/>
    <x v="2"/>
    <x v="0"/>
    <n v="1"/>
    <n v="0"/>
    <s v="Sheathing the Crimson Blade"/>
    <m/>
  </r>
  <r>
    <x v="0"/>
    <s v="Forward-Thinking Technique"/>
    <x v="3"/>
    <x v="6"/>
    <m/>
    <x v="3"/>
    <x v="2"/>
    <s v="☿Мачта"/>
    <s v="- (+1wp)"/>
    <s v="Permanent"/>
    <s v="Dual"/>
    <s v="Permanent"/>
    <m/>
    <s v="Sid 163"/>
    <x v="11"/>
    <x v="1"/>
    <n v="2"/>
    <n v="0"/>
    <s v="Unswerving Juggernaut Principle"/>
    <m/>
  </r>
  <r>
    <x v="0"/>
    <s v="Heartless Maiden Trance"/>
    <x v="3"/>
    <x v="6"/>
    <m/>
    <x v="3"/>
    <x v="2"/>
    <s v="☿Мачта"/>
    <s v="8m, 1wp"/>
    <s v="Simple"/>
    <s v="None"/>
    <s v="Indefinite"/>
    <m/>
    <s v="Sid 164"/>
    <x v="11"/>
    <x v="4"/>
    <n v="3"/>
    <n v="0"/>
    <s v="Optimistic Security Practice, Unwavering Well-Being Meditation"/>
    <m/>
  </r>
  <r>
    <x v="0"/>
    <s v="Inevitability Without Finesse"/>
    <x v="3"/>
    <x v="6"/>
    <m/>
    <x v="3"/>
    <x v="2"/>
    <s v="☿Мачта"/>
    <s v="7m, 1wp"/>
    <s v="Simple"/>
    <s v="Perilous, Uniform"/>
    <s v="One scene"/>
    <m/>
    <s v="Sid 164"/>
    <x v="11"/>
    <x v="4"/>
    <n v="4"/>
    <n v="0"/>
    <s v="Forward-Thinking Technique, Strength of the Mast"/>
    <m/>
  </r>
  <r>
    <x v="0"/>
    <s v="Invisible at the Center"/>
    <x v="3"/>
    <x v="6"/>
    <m/>
    <x v="3"/>
    <x v="2"/>
    <s v="☿Мачта"/>
    <s v="4m, 1wp"/>
    <s v="Simple"/>
    <s v="Mute, Shaping (Fate)"/>
    <s v="Indefinite"/>
    <m/>
    <s v="Sid 162"/>
    <x v="11"/>
    <x v="1"/>
    <n v="1"/>
    <n v="0"/>
    <s v="Strength of the Mast"/>
    <m/>
  </r>
  <r>
    <x v="0"/>
    <s v="Loom-Shifting Nudge"/>
    <x v="3"/>
    <x v="6"/>
    <m/>
    <x v="3"/>
    <x v="2"/>
    <s v="☿Мачта"/>
    <s v="1wp"/>
    <s v="Supplemental"/>
    <s v="Uniform"/>
    <s v="Instant"/>
    <m/>
    <s v="Sid 164"/>
    <x v="11"/>
    <x v="4"/>
    <n v="3"/>
    <n v="0"/>
    <s v="Yeddim-Hauling Wage"/>
    <m/>
  </r>
  <r>
    <x v="0"/>
    <s v="Maiden Sheds No Tears"/>
    <x v="3"/>
    <x v="6"/>
    <m/>
    <x v="3"/>
    <x v="2"/>
    <s v="☿Мачта"/>
    <s v="-"/>
    <s v="Permanent"/>
    <s v="None"/>
    <s v="Permanent"/>
    <m/>
    <s v="Sid 165"/>
    <x v="11"/>
    <x v="4"/>
    <n v="4"/>
    <n v="0"/>
    <s v="Heartless Maiden Trance"/>
    <m/>
  </r>
  <r>
    <x v="0"/>
    <s v="One Way Forward"/>
    <x v="3"/>
    <x v="6"/>
    <m/>
    <x v="3"/>
    <x v="2"/>
    <s v="☿Мачта"/>
    <s v="4m, 2i"/>
    <s v="Reflexive"/>
    <s v="Perilous"/>
    <s v="One scene"/>
    <m/>
    <s v="Sid 164"/>
    <x v="11"/>
    <x v="1"/>
    <n v="2"/>
    <n v="0"/>
    <s v="Unswerving Juggernaut Principle"/>
    <m/>
  </r>
  <r>
    <x v="0"/>
    <s v="One-Direction Invocation"/>
    <x v="3"/>
    <x v="6"/>
    <m/>
    <x v="3"/>
    <x v="2"/>
    <s v="☿Мачта"/>
    <s v="10m, 1wp"/>
    <s v="Simple"/>
    <s v="Dual"/>
    <s v="Indefinite"/>
    <m/>
    <s v="Sid 165"/>
    <x v="11"/>
    <x v="4"/>
    <n v="5"/>
    <n v="0"/>
    <s v="Any ten Resistance Charms"/>
    <m/>
  </r>
  <r>
    <x v="0"/>
    <s v="Optimistic Security Practice"/>
    <x v="3"/>
    <x v="6"/>
    <m/>
    <x v="3"/>
    <x v="2"/>
    <s v="☿Мачта"/>
    <s v="3m"/>
    <s v="Reflexive"/>
    <s v="Dual"/>
    <s v="Instant"/>
    <m/>
    <s v="Sid 161"/>
    <x v="11"/>
    <x v="0"/>
    <n v="1"/>
    <n v="0"/>
    <s v="None"/>
    <m/>
  </r>
  <r>
    <x v="0"/>
    <s v="Strength of the Mast"/>
    <x v="3"/>
    <x v="6"/>
    <m/>
    <x v="3"/>
    <x v="2"/>
    <s v="☿Мачта"/>
    <s v="3m"/>
    <s v="Supplemental"/>
    <s v="Mute"/>
    <s v="Instant"/>
    <m/>
    <s v="Sid 162"/>
    <x v="11"/>
    <x v="0"/>
    <n v="1"/>
    <n v="0"/>
    <s v="None"/>
    <m/>
  </r>
  <r>
    <x v="0"/>
    <s v="The Center Must Hold"/>
    <x v="3"/>
    <x v="6"/>
    <m/>
    <x v="3"/>
    <x v="2"/>
    <s v="☿Мачта"/>
    <s v="4m (+1wp)"/>
    <s v="Reflexive"/>
    <s v="Uniform"/>
    <s v="Instant"/>
    <m/>
    <s v="Sid 163"/>
    <x v="11"/>
    <x v="1"/>
    <n v="2"/>
    <n v="0"/>
    <s v="Optimistic Security Practice, Unwavering Well-Being"/>
    <m/>
  </r>
  <r>
    <x v="0"/>
    <s v="The Mast Sways"/>
    <x v="3"/>
    <x v="6"/>
    <m/>
    <x v="3"/>
    <x v="2"/>
    <s v="☿Мачта"/>
    <s v="1i"/>
    <s v="Reflexive"/>
    <s v="Perilous, Uniform"/>
    <s v="Instant"/>
    <m/>
    <s v="Sid 161"/>
    <x v="11"/>
    <x v="0"/>
    <n v="1"/>
    <n v="0"/>
    <s v="None"/>
    <m/>
  </r>
  <r>
    <x v="0"/>
    <s v="The Mast Upholds All"/>
    <x v="3"/>
    <x v="6"/>
    <m/>
    <x v="3"/>
    <x v="2"/>
    <s v="☿Мачта"/>
    <s v="5m, 1wp"/>
    <s v="Reflexive"/>
    <s v="None"/>
    <s v="Instant"/>
    <m/>
    <s v="Sid 164"/>
    <x v="11"/>
    <x v="4"/>
    <n v="3"/>
    <n v="0"/>
    <s v="Invisible at the Center, The Mast Sways"/>
    <m/>
  </r>
  <r>
    <x v="0"/>
    <s v="Unbroken Weave Deflection"/>
    <x v="3"/>
    <x v="6"/>
    <m/>
    <x v="3"/>
    <x v="2"/>
    <s v="☿Мачта"/>
    <s v="5m"/>
    <s v="Reflexive"/>
    <s v="Clash, Decisive-only"/>
    <s v="Instant"/>
    <m/>
    <s v="Sid 163"/>
    <x v="11"/>
    <x v="4"/>
    <n v="2"/>
    <n v="0"/>
    <s v="The Center Must Hold"/>
    <m/>
  </r>
  <r>
    <x v="0"/>
    <s v="Unswerving Juggernaut Principle"/>
    <x v="3"/>
    <x v="6"/>
    <m/>
    <x v="3"/>
    <x v="2"/>
    <s v="☿Мачта"/>
    <s v="3m, 1wp"/>
    <s v="Simple"/>
    <s v="None"/>
    <s v="Indefinite"/>
    <m/>
    <s v="Sid 162"/>
    <x v="11"/>
    <x v="0"/>
    <n v="1"/>
    <n v="0"/>
    <s v="None"/>
    <m/>
  </r>
  <r>
    <x v="0"/>
    <s v="Unwavering Well-Being Meditation"/>
    <x v="3"/>
    <x v="6"/>
    <m/>
    <x v="3"/>
    <x v="2"/>
    <s v="☿Мачта"/>
    <s v="5m"/>
    <s v="Reflexive"/>
    <s v="Mute, Perilous, Uniform"/>
    <s v="Instant"/>
    <m/>
    <s v="Sid 163"/>
    <x v="11"/>
    <x v="1"/>
    <n v="1"/>
    <n v="0"/>
    <s v="None"/>
    <m/>
  </r>
  <r>
    <x v="0"/>
    <s v="Yeddim-Hauling Wage"/>
    <x v="3"/>
    <x v="6"/>
    <m/>
    <x v="3"/>
    <x v="2"/>
    <s v="☿Мачта"/>
    <s v="4m"/>
    <s v="Supplemental"/>
    <s v="None"/>
    <s v="Instant"/>
    <m/>
    <s v="Sid 162"/>
    <x v="11"/>
    <x v="0"/>
    <n v="1"/>
    <n v="0"/>
    <s v="Strength of the Mast"/>
    <m/>
  </r>
  <r>
    <x v="0"/>
    <s v="Acquaintance-Improving Dressage"/>
    <x v="3"/>
    <x v="6"/>
    <m/>
    <x v="3"/>
    <x v="2"/>
    <s v="☿Посланник"/>
    <s v="10m, 1wp"/>
    <s v="Simple"/>
    <s v="Mute"/>
    <s v="One week"/>
    <m/>
    <s v="Sid 169"/>
    <x v="27"/>
    <x v="4"/>
    <n v="2"/>
    <n v="0"/>
    <s v="Spirit-Shape Companion"/>
    <m/>
  </r>
  <r>
    <x v="0"/>
    <s v="Blow-Wind-Blow Style"/>
    <x v="3"/>
    <x v="6"/>
    <m/>
    <x v="3"/>
    <x v="2"/>
    <s v="☿Посланник"/>
    <s v="2m"/>
    <s v="Supplemental"/>
    <s v="None"/>
    <s v="Instant"/>
    <m/>
    <s v="Sid 166"/>
    <x v="27"/>
    <x v="3"/>
    <n v="1"/>
    <n v="0"/>
    <s v="None"/>
    <m/>
  </r>
  <r>
    <x v="0"/>
    <s v="Breaking the Wild Mortal"/>
    <x v="3"/>
    <x v="6"/>
    <m/>
    <x v="3"/>
    <x v="2"/>
    <s v="☿Посланник"/>
    <s v="- (+1wp)"/>
    <s v="Permanent"/>
    <s v="Psyche"/>
    <s v="Permanent"/>
    <m/>
    <s v="Sid 167"/>
    <x v="27"/>
    <x v="0"/>
    <n v="1"/>
    <n v="0"/>
    <s v="Ordained Bridle of Mercury"/>
    <m/>
  </r>
  <r>
    <x v="0"/>
    <s v="Desirable Maiden’s Bargain"/>
    <x v="3"/>
    <x v="6"/>
    <m/>
    <x v="3"/>
    <x v="2"/>
    <s v="☿Посланник"/>
    <s v="10m, 1wp"/>
    <s v="Simple"/>
    <s v="Mute"/>
    <s v="Instant"/>
    <m/>
    <s v="Sid 168"/>
    <x v="27"/>
    <x v="4"/>
    <n v="2"/>
    <n v="0"/>
    <s v="Messenger’s Oath, Yellow Path"/>
    <m/>
  </r>
  <r>
    <x v="0"/>
    <s v="Field Mouse Rider"/>
    <x v="3"/>
    <x v="6"/>
    <m/>
    <x v="3"/>
    <x v="2"/>
    <s v="☿Посланник"/>
    <s v="3m, 1wp"/>
    <s v="Reflexive"/>
    <s v="None"/>
    <s v="One hour"/>
    <m/>
    <s v="Sid 167"/>
    <x v="27"/>
    <x v="1"/>
    <n v="1"/>
    <n v="0"/>
    <s v="Ordained Bridle of Mercury"/>
    <m/>
  </r>
  <r>
    <x v="0"/>
    <s v="Fiend-Humbling Horsemanship"/>
    <x v="3"/>
    <x v="6"/>
    <m/>
    <x v="3"/>
    <x v="2"/>
    <s v="☿Посланник"/>
    <s v="10m, 1wp"/>
    <s v="Simple"/>
    <s v="Decisive-only, Psyche, Shaping (Body)"/>
    <s v="Instant"/>
    <m/>
    <s v="Sid 170"/>
    <x v="27"/>
    <x v="4"/>
    <n v="3"/>
    <n v="0"/>
    <s v="Breaking the Wild Mortal, Godly Companion"/>
    <m/>
  </r>
  <r>
    <x v="0"/>
    <s v="Glory Path"/>
    <x v="3"/>
    <x v="6"/>
    <m/>
    <x v="3"/>
    <x v="2"/>
    <s v="☿Посланник"/>
    <s v="3m"/>
    <s v="Reflexive"/>
    <s v="None"/>
    <s v="Until next turn"/>
    <m/>
    <s v="Sid 170"/>
    <x v="27"/>
    <x v="1"/>
    <n v="2"/>
    <n v="0"/>
    <s v="Blow-Wind-Blow Style, Iron Heart, Iron Horse, Yellow Path"/>
    <m/>
  </r>
  <r>
    <x v="0"/>
    <s v="Godly Companion"/>
    <x v="3"/>
    <x v="6"/>
    <m/>
    <x v="3"/>
    <x v="2"/>
    <s v="☿Посланник"/>
    <s v="-"/>
    <s v="Permanent"/>
    <s v="None"/>
    <s v="Permanent"/>
    <m/>
    <s v="Sid 170"/>
    <x v="27"/>
    <x v="4"/>
    <n v="3"/>
    <n v="0"/>
    <s v="Spirit-Shape Companion"/>
    <m/>
  </r>
  <r>
    <x v="0"/>
    <s v="Invisible Spirit Rider"/>
    <x v="3"/>
    <x v="6"/>
    <m/>
    <x v="3"/>
    <x v="2"/>
    <s v="☿Посланник"/>
    <s v="10m, 1wp"/>
    <s v="Reflexive"/>
    <s v="None"/>
    <s v="One scene"/>
    <m/>
    <s v="Sid 171"/>
    <x v="27"/>
    <x v="4"/>
    <n v="3"/>
    <n v="0"/>
    <s v="Godly Companion, Yellow Path"/>
    <m/>
  </r>
  <r>
    <x v="0"/>
    <s v="Iron Heart, Iron Horse"/>
    <x v="3"/>
    <x v="6"/>
    <m/>
    <x v="3"/>
    <x v="2"/>
    <s v="☿Посланник"/>
    <s v="5m"/>
    <s v="Reflexive"/>
    <s v="Dual, Mute"/>
    <s v="One scene"/>
    <m/>
    <s v="Sid 166"/>
    <x v="27"/>
    <x v="3"/>
    <n v="1"/>
    <n v="0"/>
    <s v="None"/>
    <m/>
  </r>
  <r>
    <x v="0"/>
    <s v="Message-Without-Messenger Pact"/>
    <x v="3"/>
    <x v="6"/>
    <m/>
    <x v="3"/>
    <x v="2"/>
    <s v="☿Посланник"/>
    <s v="- (+1ahl)"/>
    <s v="Permanent"/>
    <s v="None"/>
    <s v="Permanent"/>
    <m/>
    <s v="Sid 171"/>
    <x v="27"/>
    <x v="4"/>
    <n v="3"/>
    <n v="0"/>
    <s v="Messenger’s Oath"/>
    <m/>
  </r>
  <r>
    <x v="0"/>
    <s v="Messenger’s Oath"/>
    <x v="3"/>
    <x v="6"/>
    <m/>
    <x v="3"/>
    <x v="2"/>
    <s v="☿Посланник"/>
    <s v="1m, 1wp"/>
    <s v="Reflexive"/>
    <s v="None"/>
    <s v="Indefinite"/>
    <m/>
    <s v="Sid 168"/>
    <x v="27"/>
    <x v="0"/>
    <n v="2"/>
    <n v="0"/>
    <s v="Iron Heart, Iron Horse"/>
    <m/>
  </r>
  <r>
    <x v="0"/>
    <s v="Ordained Bridle of Mercury"/>
    <x v="3"/>
    <x v="6"/>
    <m/>
    <x v="3"/>
    <x v="2"/>
    <s v="☿Посланник"/>
    <s v="10m (1wp)"/>
    <s v="Simple"/>
    <s v="None"/>
    <s v="Until the bridle is presented"/>
    <m/>
    <s v="Sid 166"/>
    <x v="27"/>
    <x v="0"/>
    <n v="1"/>
    <n v="0"/>
    <s v="None"/>
    <m/>
  </r>
  <r>
    <x v="0"/>
    <s v="Plausible Stabling Arrangement"/>
    <x v="3"/>
    <x v="6"/>
    <m/>
    <x v="3"/>
    <x v="2"/>
    <s v="☿Посланник"/>
    <s v="3m (10m, 1wp)"/>
    <s v="Simple"/>
    <s v="None"/>
    <s v="Instant"/>
    <m/>
    <s v="Sid 168"/>
    <x v="27"/>
    <x v="0"/>
    <n v="1"/>
    <n v="0"/>
    <s v="None"/>
    <m/>
  </r>
  <r>
    <x v="0"/>
    <s v="Riding the Dragon"/>
    <x v="3"/>
    <x v="6"/>
    <m/>
    <x v="3"/>
    <x v="2"/>
    <s v="☿Посланник"/>
    <s v="5m, 1wp"/>
    <s v="Simple"/>
    <s v="None"/>
    <s v="One day"/>
    <m/>
    <s v="Sid 172"/>
    <x v="27"/>
    <x v="4"/>
    <n v="5"/>
    <n v="0"/>
    <s v="Any ten Ride Charms"/>
    <m/>
  </r>
  <r>
    <x v="0"/>
    <s v="Spirit-Shape Companion"/>
    <x v="3"/>
    <x v="6"/>
    <m/>
    <x v="3"/>
    <x v="2"/>
    <s v="☿Посланник"/>
    <s v="10m, 1wp, 1xp"/>
    <s v="Simple"/>
    <s v="None"/>
    <s v="Instant"/>
    <m/>
    <s v="Sid 169"/>
    <x v="27"/>
    <x v="0"/>
    <n v="2"/>
    <n v="0"/>
    <s v="Ordained Bridle of Mercury"/>
    <m/>
  </r>
  <r>
    <x v="0"/>
    <s v="Without Temptation"/>
    <x v="3"/>
    <x v="6"/>
    <m/>
    <x v="3"/>
    <x v="2"/>
    <s v="☿Посланник"/>
    <s v="10m, 1wp"/>
    <s v="Simple"/>
    <s v="Psyche"/>
    <s v="Indefinite"/>
    <m/>
    <s v="Sid 171"/>
    <x v="27"/>
    <x v="4"/>
    <n v="4"/>
    <n v="0"/>
    <s v="Breaking the Wild Mortal"/>
    <m/>
  </r>
  <r>
    <x v="0"/>
    <s v="Yellow Path"/>
    <x v="3"/>
    <x v="6"/>
    <m/>
    <x v="3"/>
    <x v="2"/>
    <s v="☿Посланник"/>
    <s v="5m, 1wp"/>
    <s v="Simple"/>
    <s v="None"/>
    <s v="One journey"/>
    <m/>
    <s v="Sid 168"/>
    <x v="27"/>
    <x v="0"/>
    <n v="1"/>
    <n v="0"/>
    <s v="None"/>
    <m/>
  </r>
  <r>
    <x v="0"/>
    <s v="Certain Peril Preparation"/>
    <x v="3"/>
    <x v="6"/>
    <m/>
    <x v="3"/>
    <x v="2"/>
    <s v="☿Капитан"/>
    <s v="-"/>
    <s v="Permanent"/>
    <s v="None"/>
    <s v="Permanent"/>
    <m/>
    <s v="Sid 172"/>
    <x v="28"/>
    <x v="2"/>
    <n v="1"/>
    <n v="0"/>
    <s v="None"/>
    <m/>
  </r>
  <r>
    <x v="0"/>
    <s v="Choosing for Fangs"/>
    <x v="3"/>
    <x v="6"/>
    <m/>
    <x v="3"/>
    <x v="2"/>
    <s v="☿Капитан"/>
    <s v="5m, 1wp"/>
    <s v="Reflexive"/>
    <s v="None"/>
    <s v="Indefinite"/>
    <m/>
    <s v="Sid 174"/>
    <x v="28"/>
    <x v="1"/>
    <n v="2"/>
    <n v="0"/>
    <s v="Ship-Commanding Attitude"/>
    <m/>
  </r>
  <r>
    <x v="0"/>
    <s v="Dire Squall Forewarning"/>
    <x v="3"/>
    <x v="6"/>
    <m/>
    <x v="3"/>
    <x v="2"/>
    <s v="☿Капитан"/>
    <s v="30m, 1wp"/>
    <s v="Simple"/>
    <s v="Mute, Shaping (Fate)"/>
    <s v="Until the disaster occurs"/>
    <m/>
    <s v="Sid 177"/>
    <x v="28"/>
    <x v="4"/>
    <n v="4"/>
    <n v="0"/>
    <s v="Disaster-Accelerating Expedience"/>
    <m/>
  </r>
  <r>
    <x v="0"/>
    <s v="Disaster-Accelerating Expedience"/>
    <x v="3"/>
    <x v="6"/>
    <m/>
    <x v="3"/>
    <x v="2"/>
    <s v="☿Капитан"/>
    <s v="10m, 1wp"/>
    <s v="Simple"/>
    <s v="Mute, Shaping (Fate)"/>
    <s v="Instant"/>
    <m/>
    <s v="Sid 177"/>
    <x v="28"/>
    <x v="4"/>
    <n v="3"/>
    <n v="0"/>
    <s v="Meticulous Disaster Agenda"/>
    <m/>
  </r>
  <r>
    <x v="0"/>
    <s v="Five Ordeals Odyssey"/>
    <x v="3"/>
    <x v="6"/>
    <m/>
    <x v="3"/>
    <x v="2"/>
    <s v="☿Капитан"/>
    <s v="10m, 1wp"/>
    <s v="Simple"/>
    <s v="None"/>
    <s v="Until the challenge is overcome"/>
    <m/>
    <s v="Sid 177"/>
    <x v="28"/>
    <x v="4"/>
    <n v="5"/>
    <n v="0"/>
    <s v="Any ten Sail Charms"/>
    <m/>
  </r>
  <r>
    <x v="0"/>
    <s v="Implicit Admiralty Assumption"/>
    <x v="3"/>
    <x v="6"/>
    <m/>
    <x v="3"/>
    <x v="2"/>
    <s v="☿Капитан"/>
    <s v="10m, 1wp"/>
    <s v="Reflexive"/>
    <s v="Mute"/>
    <s v="One scene"/>
    <m/>
    <s v="Sid 175"/>
    <x v="28"/>
    <x v="4"/>
    <n v="3"/>
    <n v="0"/>
    <s v="Omen of Mutiny"/>
    <m/>
  </r>
  <r>
    <x v="0"/>
    <s v="Iron Drill Exercise"/>
    <x v="3"/>
    <x v="6"/>
    <m/>
    <x v="3"/>
    <x v="2"/>
    <s v="☿Капитан"/>
    <s v="10m, 1wp"/>
    <s v="Simple"/>
    <s v="None"/>
    <s v="Instant"/>
    <m/>
    <s v="Sid 174"/>
    <x v="28"/>
    <x v="1"/>
    <n v="2"/>
    <n v="0"/>
    <s v="Choosing for Fangs"/>
    <m/>
  </r>
  <r>
    <x v="0"/>
    <s v="Meticulous Disaster Agenda"/>
    <x v="3"/>
    <x v="6"/>
    <m/>
    <x v="3"/>
    <x v="2"/>
    <s v="☿Капитан"/>
    <s v="5m, 1wp"/>
    <s v="Simple"/>
    <s v="Mute"/>
    <s v="Instant"/>
    <m/>
    <s v="Sid 176"/>
    <x v="28"/>
    <x v="4"/>
    <n v="3"/>
    <n v="0"/>
    <s v="Mirror-Shattering Method, Yellow Sky Augury"/>
    <m/>
  </r>
  <r>
    <x v="0"/>
    <s v="Mirror-Shattering Method"/>
    <x v="3"/>
    <x v="6"/>
    <m/>
    <x v="3"/>
    <x v="2"/>
    <s v="☿Капитан"/>
    <s v="5m, 1wp"/>
    <s v="Simple"/>
    <s v="Pilot"/>
    <s v="One journey"/>
    <m/>
    <s v="Sid 175"/>
    <x v="28"/>
    <x v="4"/>
    <n v="3"/>
    <n v="0"/>
    <s v="Serendipitous Voyage, Stone-Skipping Spirit"/>
    <m/>
  </r>
  <r>
    <x v="0"/>
    <s v="Omen of Mutiny"/>
    <x v="3"/>
    <x v="6"/>
    <m/>
    <x v="3"/>
    <x v="2"/>
    <s v="☿Капитан"/>
    <s v="10m, 1wp"/>
    <s v="Simple"/>
    <s v="Mute, Pilot"/>
    <s v="Instant"/>
    <m/>
    <s v="Sid 175"/>
    <x v="28"/>
    <x v="4"/>
    <n v="2"/>
    <n v="0"/>
    <s v="Choosing for Fangs"/>
    <m/>
  </r>
  <r>
    <x v="0"/>
    <s v="Salt-Into-Ash Sleight"/>
    <x v="3"/>
    <x v="6"/>
    <m/>
    <x v="3"/>
    <x v="2"/>
    <s v="☿Капитан"/>
    <s v="7m"/>
    <s v="Simple"/>
    <s v="Psyche"/>
    <s v="Instant"/>
    <m/>
    <s v="Sid 173"/>
    <x v="28"/>
    <x v="0"/>
    <n v="1"/>
    <n v="0"/>
    <s v="None"/>
    <m/>
  </r>
  <r>
    <x v="0"/>
    <s v="Serendipitous Voyage"/>
    <x v="3"/>
    <x v="6"/>
    <m/>
    <x v="3"/>
    <x v="2"/>
    <s v="☿Капитан"/>
    <s v="5m, 1wp"/>
    <s v="Simple"/>
    <s v="None"/>
    <s v="Instant"/>
    <m/>
    <s v="Sid 173"/>
    <x v="28"/>
    <x v="0"/>
    <n v="1"/>
    <n v="0"/>
    <s v="None"/>
    <m/>
  </r>
  <r>
    <x v="0"/>
    <s v="Ship-Commanding Attitude"/>
    <x v="3"/>
    <x v="6"/>
    <m/>
    <x v="3"/>
    <x v="2"/>
    <s v="☿Капитан"/>
    <s v="3m, 1wp"/>
    <s v="Reflexive"/>
    <s v="None"/>
    <s v="One scene"/>
    <m/>
    <s v="Sid 173"/>
    <x v="28"/>
    <x v="0"/>
    <n v="1"/>
    <n v="0"/>
    <s v="None"/>
    <m/>
  </r>
  <r>
    <x v="0"/>
    <s v="Stone-Skipping Spirit"/>
    <x v="3"/>
    <x v="6"/>
    <m/>
    <x v="3"/>
    <x v="2"/>
    <s v="☿Капитан"/>
    <s v="5m, 1wp"/>
    <s v="Simple"/>
    <s v="None"/>
    <s v="One day"/>
    <m/>
    <s v="Sid 173"/>
    <x v="28"/>
    <x v="0"/>
    <n v="1"/>
    <n v="0"/>
    <s v="None"/>
    <m/>
  </r>
  <r>
    <x v="0"/>
    <s v="Walls of Salt and Ash"/>
    <x v="3"/>
    <x v="6"/>
    <m/>
    <x v="3"/>
    <x v="2"/>
    <s v="☿Капитан"/>
    <s v="1m, 1wp"/>
    <s v="Simple"/>
    <s v="None"/>
    <s v="One day"/>
    <m/>
    <s v="Sid 175"/>
    <x v="28"/>
    <x v="1"/>
    <n v="2"/>
    <n v="0"/>
    <s v="Salt-Into-Ash Sleight"/>
    <m/>
  </r>
  <r>
    <x v="0"/>
    <s v="Yellow Sky Augury"/>
    <x v="3"/>
    <x v="6"/>
    <m/>
    <x v="3"/>
    <x v="2"/>
    <s v="☿Капитан"/>
    <s v="3m"/>
    <s v="Simple"/>
    <s v="Divination"/>
    <s v="Instant"/>
    <m/>
    <s v="Sid 174"/>
    <x v="28"/>
    <x v="0"/>
    <n v="1"/>
    <n v="0"/>
    <s v="None"/>
    <m/>
  </r>
  <r>
    <x v="0"/>
    <s v="Adopting the Untamed Face"/>
    <x v="3"/>
    <x v="6"/>
    <m/>
    <x v="3"/>
    <x v="2"/>
    <s v="☿Штурвал"/>
    <s v="3m"/>
    <s v="Reflexive"/>
    <s v="None"/>
    <s v="One scene"/>
    <m/>
    <s v="Sid 178"/>
    <x v="29"/>
    <x v="2"/>
    <n v="1"/>
    <n v="0"/>
    <s v="None"/>
    <m/>
  </r>
  <r>
    <x v="0"/>
    <s v="Becoming the Wilderness"/>
    <x v="3"/>
    <x v="6"/>
    <m/>
    <x v="3"/>
    <x v="2"/>
    <s v="☿Штурвал"/>
    <s v="4m"/>
    <s v="Simple"/>
    <s v="None"/>
    <s v="Indefinite"/>
    <m/>
    <s v="Sid 178"/>
    <x v="29"/>
    <x v="2"/>
    <n v="1"/>
    <n v="0"/>
    <s v="None"/>
    <m/>
  </r>
  <r>
    <x v="0"/>
    <s v="Beloved World Embrace"/>
    <x v="3"/>
    <x v="6"/>
    <m/>
    <x v="3"/>
    <x v="2"/>
    <s v="☿Штурвал"/>
    <s v="5m, 1wp"/>
    <s v="Simple"/>
    <s v="None"/>
    <s v="Instant"/>
    <m/>
    <s v="Sid 181"/>
    <x v="29"/>
    <x v="4"/>
    <n v="3"/>
    <n v="0"/>
    <s v="Becoming the Wilderness, Poetic Sacrifice Insurance"/>
    <m/>
  </r>
  <r>
    <x v="0"/>
    <s v="Creation’s Subtle Whisper"/>
    <x v="3"/>
    <x v="6"/>
    <m/>
    <x v="3"/>
    <x v="2"/>
    <s v="☿Штурвал"/>
    <s v="4m"/>
    <s v="Reflexive"/>
    <s v="None"/>
    <s v="Instant"/>
    <m/>
    <s v="Sid 179"/>
    <x v="29"/>
    <x v="0"/>
    <n v="1"/>
    <n v="0"/>
    <s v="Becoming the Wilderness"/>
    <m/>
  </r>
  <r>
    <x v="0"/>
    <s v="Dreaming the Wild Lands"/>
    <x v="3"/>
    <x v="6"/>
    <m/>
    <x v="3"/>
    <x v="2"/>
    <s v="☿Штурвал"/>
    <s v="20m, 1wp"/>
    <s v="Simple"/>
    <s v="None"/>
    <s v="(Perception) days"/>
    <m/>
    <s v="Sid 182"/>
    <x v="29"/>
    <x v="4"/>
    <n v="5"/>
    <n v="0"/>
    <s v="Any ten Survival Charms"/>
    <m/>
  </r>
  <r>
    <x v="0"/>
    <s v="Entombed Soul Monument"/>
    <x v="3"/>
    <x v="6"/>
    <m/>
    <x v="3"/>
    <x v="2"/>
    <s v="☿Штурвал"/>
    <s v="4m"/>
    <s v="Simple"/>
    <s v="Stackable"/>
    <s v="Indefinite"/>
    <m/>
    <s v="Sid 180"/>
    <x v="29"/>
    <x v="4"/>
    <n v="2"/>
    <n v="0"/>
    <s v="Becoming the Wilderness"/>
    <m/>
  </r>
  <r>
    <x v="0"/>
    <s v="Marshalling Infinite Strength"/>
    <x v="3"/>
    <x v="6"/>
    <m/>
    <x v="3"/>
    <x v="2"/>
    <s v="☿Штурвал"/>
    <s v="5m, 1wp (5m per round/hour)"/>
    <s v="Supplemental"/>
    <s v="None"/>
    <s v="One task"/>
    <m/>
    <s v="Sid 181"/>
    <x v="29"/>
    <x v="4"/>
    <n v="3"/>
    <n v="0"/>
    <s v="Stronger Than This Job"/>
    <m/>
  </r>
  <r>
    <x v="0"/>
    <s v="Oar-Cracking Exertion"/>
    <x v="3"/>
    <x v="6"/>
    <m/>
    <x v="3"/>
    <x v="2"/>
    <s v="☿Штурвал"/>
    <s v="1ahl"/>
    <s v="Reflexive"/>
    <s v="None"/>
    <s v="One scene"/>
    <m/>
    <s v="Sid 182"/>
    <x v="29"/>
    <x v="4"/>
    <n v="4"/>
    <n v="0"/>
    <s v="Marshalling Infinite Strength"/>
    <m/>
  </r>
  <r>
    <x v="0"/>
    <s v="Poetic Sacrifice Insurance"/>
    <x v="3"/>
    <x v="6"/>
    <m/>
    <x v="3"/>
    <x v="2"/>
    <s v="☿Штурвал"/>
    <s v="5m, 1wp"/>
    <s v="Reflexive"/>
    <s v="Mute"/>
    <s v="Instant"/>
    <m/>
    <s v="Sid 179"/>
    <x v="29"/>
    <x v="0"/>
    <n v="1"/>
    <n v="0"/>
    <s v="None"/>
    <m/>
  </r>
  <r>
    <x v="0"/>
    <s v="Sky Spirit Demand"/>
    <x v="3"/>
    <x v="6"/>
    <m/>
    <x v="3"/>
    <x v="2"/>
    <s v="☿Штурвал"/>
    <s v="2m, 1wp"/>
    <s v="Supplemental"/>
    <s v="Psyche"/>
    <s v="Instant"/>
    <m/>
    <s v="Sid 179"/>
    <x v="29"/>
    <x v="0"/>
    <n v="1"/>
    <n v="0"/>
    <s v="None"/>
    <m/>
  </r>
  <r>
    <x v="0"/>
    <s v="Sky-and-Rain Mantra"/>
    <x v="3"/>
    <x v="6"/>
    <m/>
    <x v="3"/>
    <x v="2"/>
    <s v="☿Штурвал"/>
    <s v="5m"/>
    <s v="Simple"/>
    <s v="None"/>
    <s v="One day"/>
    <m/>
    <s v="Sid 180"/>
    <x v="29"/>
    <x v="0"/>
    <n v="2"/>
    <n v="0"/>
    <s v="Sky Spirit Demand"/>
    <m/>
  </r>
  <r>
    <x v="0"/>
    <s v="Stronger Than This Job"/>
    <x v="3"/>
    <x v="6"/>
    <m/>
    <x v="3"/>
    <x v="2"/>
    <s v="☿Штурвал"/>
    <s v="5m"/>
    <s v="Supplemental"/>
    <s v="None"/>
    <s v="Instant"/>
    <m/>
    <s v="Sid 179"/>
    <x v="29"/>
    <x v="4"/>
    <n v="1"/>
    <n v="0"/>
    <s v="Poetic Sacrifice Insurance"/>
    <m/>
  </r>
  <r>
    <x v="0"/>
    <s v="Tomb-Parole Sanction"/>
    <x v="3"/>
    <x v="6"/>
    <m/>
    <x v="3"/>
    <x v="2"/>
    <s v="☿Штурвал"/>
    <s v="5m, 1wp"/>
    <s v="Simple"/>
    <s v="None"/>
    <s v="(Essence + Charisma) days"/>
    <m/>
    <s v="Sid 180"/>
    <x v="29"/>
    <x v="4"/>
    <n v="2"/>
    <n v="0"/>
    <s v="Adopting the Untamed Face, Sky Spirit Demand"/>
    <m/>
  </r>
  <r>
    <x v="0"/>
    <s v="Wilderness-Commanding Practice"/>
    <x v="3"/>
    <x v="6"/>
    <m/>
    <x v="3"/>
    <x v="2"/>
    <s v="☿Штурвал"/>
    <s v="10m, 1wp"/>
    <s v="Simple"/>
    <s v="Mute"/>
    <s v="Until completed"/>
    <m/>
    <s v="Sid 181"/>
    <x v="29"/>
    <x v="4"/>
    <n v="3"/>
    <n v="0"/>
    <s v="Becoming the Wilderness, Sky-and-Rain Mantra"/>
    <m/>
  </r>
  <r>
    <x v="0"/>
    <s v="World-Witness Concentration"/>
    <x v="3"/>
    <x v="6"/>
    <m/>
    <x v="3"/>
    <x v="2"/>
    <s v="☿Штурвал"/>
    <s v="5m"/>
    <s v="Supplemental"/>
    <s v="Mute"/>
    <s v="Instant"/>
    <m/>
    <s v="Sid 179"/>
    <x v="29"/>
    <x v="0"/>
    <n v="1"/>
    <n v="0"/>
    <s v="Becoming the Wilderness"/>
    <m/>
  </r>
  <r>
    <x v="0"/>
    <s v="Careless Surveillance Tactic"/>
    <x v="3"/>
    <x v="6"/>
    <m/>
    <x v="3"/>
    <x v="2"/>
    <s v="☿Чайка"/>
    <s v="5m, 1wp"/>
    <s v="Reflexive"/>
    <s v="Decisive-only"/>
    <s v="Instant"/>
    <m/>
    <s v="Sid 184"/>
    <x v="4"/>
    <x v="1"/>
    <n v="2"/>
    <n v="0"/>
    <s v="Impromptu Betrayal Trick"/>
    <m/>
  </r>
  <r>
    <x v="0"/>
    <s v="Essence Thorn Practice"/>
    <x v="3"/>
    <x v="6"/>
    <m/>
    <x v="3"/>
    <x v="2"/>
    <s v="☿Чайка"/>
    <s v="8m, 3i, 1wp"/>
    <s v="Simple"/>
    <s v="Aggravated, Decisive-only"/>
    <s v="Instant"/>
    <m/>
    <s v="Sid 186"/>
    <x v="4"/>
    <x v="4"/>
    <n v="3"/>
    <n v="0"/>
    <s v="Pain Amplification Stratagem"/>
    <m/>
  </r>
  <r>
    <x v="0"/>
    <s v="Flown Beyond the World"/>
    <x v="3"/>
    <x v="6"/>
    <m/>
    <x v="3"/>
    <x v="2"/>
    <s v="☿Чайка"/>
    <s v="5m, 1wp"/>
    <s v="Reflexive"/>
    <s v="Decisive-only, Versatile"/>
    <s v="Instant"/>
    <m/>
    <s v="Sid 187"/>
    <x v="4"/>
    <x v="4"/>
    <n v="4"/>
    <n v="0"/>
    <s v="Three-Body Trilemma"/>
    <m/>
  </r>
  <r>
    <x v="0"/>
    <s v="Frayed Skein Entanglement"/>
    <x v="3"/>
    <x v="6"/>
    <m/>
    <x v="3"/>
    <x v="2"/>
    <s v="☿Чайка"/>
    <s v="10m, 1wp"/>
    <s v="Simple"/>
    <s v="Decisive-only, Versatile"/>
    <s v="Instant"/>
    <m/>
    <s v="Sid 185"/>
    <x v="4"/>
    <x v="4"/>
    <n v="2"/>
    <n v="0"/>
    <s v="Pelican Aloft Departure"/>
    <m/>
  </r>
  <r>
    <x v="0"/>
    <s v="Impromptu Betrayal Trick"/>
    <x v="3"/>
    <x v="6"/>
    <m/>
    <x v="3"/>
    <x v="2"/>
    <s v="☿Чайка"/>
    <s v="3m, 1wp"/>
    <s v="Reflexive"/>
    <s v="Decisive-only"/>
    <s v="Instant"/>
    <m/>
    <s v="Sid 184"/>
    <x v="4"/>
    <x v="1"/>
    <n v="2"/>
    <n v="0"/>
    <s v="Willful Weapon Technique"/>
    <m/>
  </r>
  <r>
    <x v="0"/>
    <s v="Life-Gets-Worse Approach"/>
    <x v="3"/>
    <x v="6"/>
    <m/>
    <x v="3"/>
    <x v="2"/>
    <s v="☿Чайка"/>
    <s v="3m (1wp)"/>
    <s v="Supplemental"/>
    <s v="Decisive-only, Versatile"/>
    <s v="Instant"/>
    <m/>
    <s v="Sid 185"/>
    <x v="4"/>
    <x v="1"/>
    <n v="2"/>
    <n v="0"/>
    <s v="Returning Swallow Flight"/>
    <m/>
  </r>
  <r>
    <x v="0"/>
    <s v="Maiden-and-Shadow Enlightenment"/>
    <x v="3"/>
    <x v="6"/>
    <m/>
    <x v="3"/>
    <x v="2"/>
    <s v="☿Чайка"/>
    <s v="-"/>
    <s v="Permanent"/>
    <s v="None"/>
    <s v="Permanent"/>
    <m/>
    <s v="Sid 186"/>
    <x v="4"/>
    <x v="4"/>
    <n v="3"/>
    <n v="0"/>
    <s v="Maiden-and-Shadow Form, any five Thrown Charms"/>
    <m/>
  </r>
  <r>
    <x v="0"/>
    <s v="Maiden-and-Shadow Form"/>
    <x v="3"/>
    <x v="6"/>
    <m/>
    <x v="3"/>
    <x v="2"/>
    <s v="☿Чайка"/>
    <s v="10m"/>
    <s v="Simple"/>
    <s v="Aggravated, Dual, Form"/>
    <s v="One scene"/>
    <m/>
    <s v="Sid 184"/>
    <x v="4"/>
    <x v="1"/>
    <n v="1"/>
    <n v="0"/>
    <s v="Any four Thrown Charms"/>
    <m/>
  </r>
  <r>
    <x v="0"/>
    <s v="Pain Amplification Stratagem"/>
    <x v="3"/>
    <x v="6"/>
    <m/>
    <x v="3"/>
    <x v="2"/>
    <s v="☿Чайка"/>
    <s v="1m, 1wp"/>
    <s v="Supplemental"/>
    <s v="Dual"/>
    <s v="Instant"/>
    <m/>
    <s v="Sid 184"/>
    <x v="4"/>
    <x v="0"/>
    <n v="1"/>
    <n v="0"/>
    <s v="Shadow-Piercing Needle"/>
    <m/>
  </r>
  <r>
    <x v="0"/>
    <s v="Pelican Aloft Departure"/>
    <x v="3"/>
    <x v="6"/>
    <m/>
    <x v="3"/>
    <x v="2"/>
    <s v="☿Чайка"/>
    <s v="- (+2m)"/>
    <s v="Permanent"/>
    <s v="Versatile"/>
    <s v="Permanent"/>
    <m/>
    <s v="Sid 183"/>
    <x v="4"/>
    <x v="1"/>
    <n v="1"/>
    <n v="0"/>
    <s v="Returning Swallow Flight"/>
    <m/>
  </r>
  <r>
    <x v="0"/>
    <s v="Shadow Migration Tactic"/>
    <x v="3"/>
    <x v="6"/>
    <m/>
    <x v="3"/>
    <x v="2"/>
    <s v="☿Чайка"/>
    <s v="10m, 1wp"/>
    <s v="Simple"/>
    <s v="Decisive-only"/>
    <s v="Instant"/>
    <m/>
    <s v="Sid 187"/>
    <x v="4"/>
    <x v="4"/>
    <n v="4"/>
    <n v="0"/>
    <s v="Essence Thorn Practice, Willful Weapon Method"/>
    <m/>
  </r>
  <r>
    <x v="0"/>
    <s v="Shining Flock of Adversities"/>
    <x v="3"/>
    <x v="6"/>
    <m/>
    <x v="3"/>
    <x v="2"/>
    <s v="☿Чайка"/>
    <s v="5m, 1wp"/>
    <s v="Simple"/>
    <s v="Dual"/>
    <s v="Instant"/>
    <m/>
    <s v="Sid 185"/>
    <x v="4"/>
    <x v="4"/>
    <n v="2"/>
    <n v="0"/>
    <s v="Life-Gets-Worse Approach"/>
    <m/>
  </r>
  <r>
    <x v="0"/>
    <s v="Three-Body Trilemma"/>
    <x v="3"/>
    <x v="6"/>
    <m/>
    <x v="3"/>
    <x v="2"/>
    <s v="☿Чайка"/>
    <s v="10m, 1i, 1wp"/>
    <s v="Reflexive"/>
    <s v="Decisive-only, Versatile"/>
    <s v="Instant"/>
    <m/>
    <s v="Sid 186"/>
    <x v="4"/>
    <x v="4"/>
    <n v="3"/>
    <n v="0"/>
    <s v="Unmoved Mover Principle"/>
    <m/>
  </r>
  <r>
    <x v="0"/>
    <s v="Unmoved Mover Principle"/>
    <x v="3"/>
    <x v="6"/>
    <m/>
    <x v="3"/>
    <x v="2"/>
    <s v="☿Чайка"/>
    <s v="5m, 2i"/>
    <s v="Supplemental"/>
    <s v="Perilous"/>
    <s v="Instant"/>
    <m/>
    <s v="Sid 186"/>
    <x v="4"/>
    <x v="4"/>
    <n v="2"/>
    <n v="0"/>
    <s v="Pelican Aloft Departure"/>
    <m/>
  </r>
  <r>
    <x v="0"/>
    <s v="Unrelenting Torment Technique"/>
    <x v="3"/>
    <x v="6"/>
    <m/>
    <x v="3"/>
    <x v="2"/>
    <s v="☿Чайка"/>
    <s v="15m, 1wp"/>
    <s v="Simple"/>
    <s v="Decisive-only, Psyche"/>
    <s v="Instant"/>
    <m/>
    <s v="Sid 188"/>
    <x v="4"/>
    <x v="4"/>
    <n v="5"/>
    <n v="0"/>
    <s v="Any ten Thrown Charms"/>
    <m/>
  </r>
  <r>
    <x v="0"/>
    <s v="Wandering Axe Foresight"/>
    <x v="3"/>
    <x v="6"/>
    <m/>
    <x v="3"/>
    <x v="2"/>
    <s v="☿Чайка"/>
    <s v="15m, 1wp"/>
    <s v="Simple"/>
    <s v="Decisive-only"/>
    <s v="Instant"/>
    <m/>
    <s v="Sid 187"/>
    <x v="4"/>
    <x v="4"/>
    <n v="4"/>
    <n v="0"/>
    <s v="Insatiable Weapon Wanderlust, Life-Gets-Worse Approach, Magpie’s Favorite Baublee"/>
    <m/>
  </r>
  <r>
    <x v="0"/>
    <s v="Auspicious Voyage Omen"/>
    <x v="3"/>
    <x v="6"/>
    <m/>
    <x v="1"/>
    <x v="2"/>
    <s v="☿"/>
    <s v="- (10m, 1wp)"/>
    <s v="Simple"/>
    <s v="Mute"/>
    <s v="Permanent"/>
    <m/>
    <s v="Sid 160"/>
    <x v="6"/>
    <x v="1"/>
    <n v="2"/>
    <n v="0"/>
    <s v="Ascending Journeys Horoscope or Descending Journeys Horoscope"/>
    <m/>
  </r>
  <r>
    <x v="0"/>
    <s v="Fellow Traveler Rapport"/>
    <x v="3"/>
    <x v="6"/>
    <m/>
    <x v="1"/>
    <x v="2"/>
    <s v="☿"/>
    <s v="4m"/>
    <s v="Reflexive"/>
    <s v="None"/>
    <s v="Instant"/>
    <m/>
    <s v="Sid 159"/>
    <x v="6"/>
    <x v="0"/>
    <n v="1"/>
    <n v="0"/>
    <s v="Any three Journeys Charms"/>
    <m/>
  </r>
  <r>
    <x v="0"/>
    <s v="Joyous Grasshopper Spirit"/>
    <x v="3"/>
    <x v="6"/>
    <m/>
    <x v="1"/>
    <x v="2"/>
    <s v="☿"/>
    <s v="-"/>
    <s v="Permanent"/>
    <s v="None"/>
    <s v="Permanent"/>
    <m/>
    <s v="Sid 160"/>
    <x v="6"/>
    <x v="4"/>
    <n v="3"/>
    <n v="0"/>
    <s v="Good Worker Spirit"/>
    <m/>
  </r>
  <r>
    <x v="0"/>
    <s v="Legitimate Ownership Benefit"/>
    <x v="3"/>
    <x v="6"/>
    <m/>
    <x v="1"/>
    <x v="2"/>
    <s v="☿"/>
    <s v="10m, 3wp"/>
    <s v="Reflexive"/>
    <s v="None"/>
    <s v="Instant"/>
    <m/>
    <s v="Sid 160"/>
    <x v="6"/>
    <x v="4"/>
    <n v="4"/>
    <n v="0"/>
    <s v="Any ten Journeys Charms"/>
    <m/>
  </r>
  <r>
    <x v="0"/>
    <s v="Mysterious Wanderer Wisdom"/>
    <x v="3"/>
    <x v="6"/>
    <m/>
    <x v="1"/>
    <x v="2"/>
    <s v="☿"/>
    <s v="-"/>
    <s v="Permanent"/>
    <s v="None"/>
    <s v="Permanent"/>
    <m/>
    <s v="Sid 159"/>
    <x v="6"/>
    <x v="3"/>
    <n v="1"/>
    <n v="0"/>
    <s v="Any Journeys Charm"/>
    <m/>
  </r>
  <r>
    <x v="0"/>
    <s v="Predestined Escort Coincidence"/>
    <x v="3"/>
    <x v="6"/>
    <m/>
    <x v="1"/>
    <x v="2"/>
    <s v="☿"/>
    <s v="4m"/>
    <s v="Simple"/>
    <s v="None"/>
    <s v="Instant"/>
    <m/>
    <s v="Sid 159"/>
    <x v="6"/>
    <x v="0"/>
    <n v="1"/>
    <n v="0"/>
    <s v="Fellow Traveler Rapport"/>
    <m/>
  </r>
  <r>
    <x v="0"/>
    <s v="Satisfaction in Emptiness"/>
    <x v="3"/>
    <x v="6"/>
    <m/>
    <x v="1"/>
    <x v="2"/>
    <s v="☿"/>
    <s v="5m, 1wp"/>
    <s v="Simple"/>
    <s v="None"/>
    <s v="Indefinite"/>
    <m/>
    <s v="Sid 160"/>
    <x v="6"/>
    <x v="4"/>
    <n v="3"/>
    <n v="0"/>
    <s v="Joyous Grasshopper Spirit"/>
    <m/>
  </r>
  <r>
    <x v="0"/>
    <s v="Terminal Sanction (x2)"/>
    <x v="3"/>
    <x v="6"/>
    <m/>
    <x v="0"/>
    <x v="0"/>
    <s v="♄Телега с сеном"/>
    <s v="5m"/>
    <s v="Simple"/>
    <s v="None"/>
    <s v="Instant"/>
    <m/>
    <s v="Sid 300"/>
    <x v="0"/>
    <x v="4"/>
    <n v="3"/>
    <n v="0"/>
    <s v="Terminal Sanction"/>
    <m/>
  </r>
  <r>
    <x v="0"/>
    <s v="Anticipated Betrayal"/>
    <x v="3"/>
    <x v="6"/>
    <m/>
    <x v="0"/>
    <x v="0"/>
    <s v="♄Ворон"/>
    <s v="5m"/>
    <s v="Reflexive"/>
    <s v="Mute"/>
    <s v="Instant"/>
    <m/>
    <s v="Sid 295"/>
    <x v="1"/>
    <x v="0"/>
    <n v="1"/>
    <n v="0"/>
    <s v="Expected Pain"/>
    <m/>
  </r>
  <r>
    <x v="0"/>
    <s v="Bold Filcher"/>
    <x v="3"/>
    <x v="6"/>
    <m/>
    <x v="0"/>
    <x v="0"/>
    <s v="♄Ворон"/>
    <s v="3m, 1wp"/>
    <s v="Supplemental"/>
    <s v="Mute"/>
    <s v="Instant"/>
    <m/>
    <s v="Sid 297"/>
    <x v="1"/>
    <x v="1"/>
    <n v="2"/>
    <n v="0"/>
    <s v="Prior Warning"/>
    <m/>
  </r>
  <r>
    <x v="0"/>
    <s v="Cage-Shattering Grasp"/>
    <x v="3"/>
    <x v="6"/>
    <m/>
    <x v="0"/>
    <x v="0"/>
    <s v="♄Восходящий Дым"/>
    <s v="1m (+1wp)"/>
    <s v="Simple"/>
    <s v="None"/>
    <s v="Instant"/>
    <m/>
    <s v="Sid 292"/>
    <x v="7"/>
    <x v="4"/>
    <n v="2"/>
    <n v="0"/>
    <s v="Hungry Touch"/>
    <m/>
  </r>
  <r>
    <x v="0"/>
    <s v="Calamity-Stalling Patience"/>
    <x v="3"/>
    <x v="6"/>
    <m/>
    <x v="0"/>
    <x v="0"/>
    <s v="♄Телега с сеном"/>
    <s v="5m, 1wp"/>
    <s v="Simple"/>
    <s v="None"/>
    <s v="As long as the Sidereal opposes the crisis"/>
    <m/>
    <s v="Sid 303"/>
    <x v="0"/>
    <x v="4"/>
    <n v="2"/>
    <n v="0"/>
    <s v="Crisis-Weathering Insurance"/>
    <m/>
  </r>
  <r>
    <x v="0"/>
    <s v="Celestial Intervention Appeal"/>
    <x v="3"/>
    <x v="6"/>
    <m/>
    <x v="0"/>
    <x v="0"/>
    <s v="♄Телега с сеном"/>
    <s v="20m, 2wp"/>
    <s v="Simple"/>
    <s v="None"/>
    <s v="Instant"/>
    <m/>
    <s v="Sid 302"/>
    <x v="0"/>
    <x v="1"/>
    <n v="2"/>
    <n v="0"/>
    <s v="Terminal Sanction"/>
    <m/>
  </r>
  <r>
    <x v="0"/>
    <s v="Chains of Adorjan"/>
    <x v="3"/>
    <x v="6"/>
    <m/>
    <x v="0"/>
    <x v="0"/>
    <s v="♄Восходящий Дым"/>
    <s v="5m, 4i, 1wp, 1ahl"/>
    <s v="Simple"/>
    <s v="Aggravated, Perilous"/>
    <s v="One scene"/>
    <m/>
    <s v="Sid 293"/>
    <x v="7"/>
    <x v="4"/>
    <n v="2"/>
    <n v="0"/>
    <s v="Cage-Shattering Grasp, Step-Silencing Exercise"/>
    <m/>
  </r>
  <r>
    <x v="0"/>
    <s v="Conclusive Wisdom"/>
    <x v="3"/>
    <x v="6"/>
    <m/>
    <x v="0"/>
    <x v="0"/>
    <s v="♄Ворон"/>
    <s v="15m, 1wp"/>
    <s v="Simple"/>
    <s v="Divination, Psyche"/>
    <s v="Instant"/>
    <m/>
    <s v="Sid 299"/>
    <x v="1"/>
    <x v="4"/>
    <n v="5"/>
    <n v="0"/>
    <s v="Any ten Awareness Charms"/>
    <m/>
  </r>
  <r>
    <x v="0"/>
    <s v="Corruption Elimination Agenda"/>
    <x v="3"/>
    <x v="6"/>
    <m/>
    <x v="0"/>
    <x v="0"/>
    <s v="♄Телега с сеном"/>
    <s v="1m, 1wp"/>
    <s v="Simple"/>
    <s v="None"/>
    <s v="Indefinite"/>
    <m/>
    <s v="Sid 301"/>
    <x v="0"/>
    <x v="4"/>
    <n v="1"/>
    <n v="0"/>
    <s v="Icy Hand"/>
    <m/>
  </r>
  <r>
    <x v="0"/>
    <s v="Creation-Preserving Will"/>
    <x v="3"/>
    <x v="6"/>
    <m/>
    <x v="0"/>
    <x v="0"/>
    <s v="♄Меч"/>
    <s v="5m"/>
    <s v="Reflexive"/>
    <s v="Mute"/>
    <s v="Instant"/>
    <m/>
    <s v="Sid 307"/>
    <x v="5"/>
    <x v="1"/>
    <n v="2"/>
    <n v="0"/>
    <s v="Minimum Legal Defense Competence"/>
    <m/>
  </r>
  <r>
    <x v="0"/>
    <s v="Crisis-Weathering Insurance"/>
    <x v="3"/>
    <x v="6"/>
    <m/>
    <x v="0"/>
    <x v="0"/>
    <s v="♄Телега с сеном"/>
    <s v="- (+4m)"/>
    <s v="Permanent"/>
    <s v="None"/>
    <s v="Permanent"/>
    <m/>
    <s v="Sid 303"/>
    <x v="0"/>
    <x v="4"/>
    <n v="2"/>
    <n v="0"/>
    <s v="Corruption Elimination Agenda"/>
    <m/>
  </r>
  <r>
    <x v="0"/>
    <s v="Dead Man’s Stand"/>
    <x v="3"/>
    <x v="6"/>
    <m/>
    <x v="0"/>
    <x v="0"/>
    <s v="♄Труп"/>
    <s v="5m, 5i, 1wp"/>
    <s v="Reflexive"/>
    <s v="Decisive-only, Mute, Perilous"/>
    <s v="One scene"/>
    <m/>
    <s v="Sid 314"/>
    <x v="13"/>
    <x v="4"/>
    <n v="4"/>
    <n v="0"/>
    <s v="Dignity of the Dead, Embracing the Mortal Coil"/>
    <m/>
  </r>
  <r>
    <x v="0"/>
    <s v="Death-of-Self Meditation"/>
    <x v="3"/>
    <x v="6"/>
    <m/>
    <x v="0"/>
    <x v="0"/>
    <s v="♄Меч"/>
    <s v="10m, 1wp"/>
    <s v="Reflexive"/>
    <s v="Mute, Psyche"/>
    <s v="Instant"/>
    <m/>
    <s v="Sid 309"/>
    <x v="5"/>
    <x v="4"/>
    <n v="4"/>
    <n v="0"/>
    <s v="Loyalty-Sacrificing Sidestep"/>
    <m/>
  </r>
  <r>
    <x v="0"/>
    <s v="Denature Venom"/>
    <x v="3"/>
    <x v="6"/>
    <m/>
    <x v="0"/>
    <x v="0"/>
    <s v="♄Труп"/>
    <s v="4m, 1wp"/>
    <s v="Simple"/>
    <s v="None"/>
    <s v="Instant"/>
    <m/>
    <s v="Sid 312"/>
    <x v="13"/>
    <x v="0"/>
    <n v="1"/>
    <n v="0"/>
    <s v="None"/>
    <m/>
  </r>
  <r>
    <x v="0"/>
    <s v="Dignity of the Dead"/>
    <x v="3"/>
    <x v="6"/>
    <m/>
    <x v="0"/>
    <x v="0"/>
    <s v="♄Труп"/>
    <s v="1m per point of penalty"/>
    <s v="Reflexive"/>
    <s v="Mute"/>
    <s v="Instant"/>
    <m/>
    <s v="Sid 312"/>
    <x v="13"/>
    <x v="3"/>
    <n v="1"/>
    <n v="0"/>
    <s v="None"/>
    <m/>
  </r>
  <r>
    <x v="0"/>
    <s v="Distance-Severing Stride"/>
    <x v="3"/>
    <x v="6"/>
    <m/>
    <x v="0"/>
    <x v="0"/>
    <s v="♄Восходящий Дым"/>
    <s v="- (+2m)"/>
    <s v="Permanent"/>
    <s v="None"/>
    <s v="Permanent"/>
    <m/>
    <s v="Sid 291"/>
    <x v="7"/>
    <x v="1"/>
    <n v="2"/>
    <n v="0"/>
    <s v="Inexorable Advance"/>
    <m/>
  </r>
  <r>
    <x v="0"/>
    <s v="Dream-Sacrificing Maneuver"/>
    <x v="3"/>
    <x v="6"/>
    <m/>
    <x v="0"/>
    <x v="0"/>
    <s v="♄Меч"/>
    <s v="5m"/>
    <s v="Reflexive"/>
    <s v="None"/>
    <s v="Instant"/>
    <m/>
    <s v="Sid 306"/>
    <x v="5"/>
    <x v="1"/>
    <n v="1"/>
    <n v="0"/>
    <s v="Until Hope’s End"/>
    <m/>
  </r>
  <r>
    <x v="0"/>
    <s v="Dutiful Dead Conscription"/>
    <x v="3"/>
    <x v="6"/>
    <m/>
    <x v="0"/>
    <x v="0"/>
    <s v="♄Труп"/>
    <s v="3m, 1wp"/>
    <s v="Simple"/>
    <s v="None"/>
    <s v="Indefinite"/>
    <m/>
    <s v="Sid 313"/>
    <x v="13"/>
    <x v="4"/>
    <n v="2"/>
    <n v="0"/>
    <s v="Peaceable Conclusion"/>
    <m/>
  </r>
  <r>
    <x v="0"/>
    <s v="Earth-and-Sky Bargain"/>
    <x v="3"/>
    <x v="6"/>
    <m/>
    <x v="0"/>
    <x v="0"/>
    <s v="♄Труп"/>
    <s v="15m, 1wp (3m per Charm)"/>
    <s v="Simple"/>
    <s v="None"/>
    <s v="One story"/>
    <m/>
    <s v="Sid 315"/>
    <x v="13"/>
    <x v="4"/>
    <n v="5"/>
    <n v="0"/>
    <s v="Any ten Medicine Charms"/>
    <m/>
  </r>
  <r>
    <x v="0"/>
    <s v="Employment Termination Venom"/>
    <x v="3"/>
    <x v="6"/>
    <m/>
    <x v="0"/>
    <x v="0"/>
    <s v="♄Телега с сеном"/>
    <s v="- (+3m)"/>
    <s v="Permanent"/>
    <s v="Aggravated"/>
    <s v="Permanent"/>
    <m/>
    <s v="Sid 302"/>
    <x v="0"/>
    <x v="0"/>
    <n v="2"/>
    <n v="0"/>
    <s v="Icy Hand"/>
    <m/>
  </r>
  <r>
    <x v="0"/>
    <s v="End Debate"/>
    <x v="3"/>
    <x v="6"/>
    <m/>
    <x v="0"/>
    <x v="0"/>
    <s v="♄Телега с сеном"/>
    <s v="15m, 1wp"/>
    <s v="Simple"/>
    <s v="Mute, Psyche"/>
    <s v="Instant"/>
    <m/>
    <s v="Sid 305"/>
    <x v="0"/>
    <x v="4"/>
    <n v="5"/>
    <n v="0"/>
    <s v="Any ten Bureaucracy Charms"/>
    <m/>
  </r>
  <r>
    <x v="0"/>
    <s v="Fallow Field Invites Flame"/>
    <x v="3"/>
    <x v="6"/>
    <m/>
    <x v="0"/>
    <x v="0"/>
    <s v="♄Телега с сеном"/>
    <s v="10m, 1wp"/>
    <s v="Simple"/>
    <s v="None"/>
    <s v="Indefinite"/>
    <m/>
    <s v="Sid 304"/>
    <x v="0"/>
    <x v="4"/>
    <n v="4"/>
    <n v="0"/>
    <s v="Corruption Elimination Agenda, Employment Termination Venom"/>
    <m/>
  </r>
  <r>
    <x v="0"/>
    <s v="Foretold Epitaph Epiphany"/>
    <x v="3"/>
    <x v="6"/>
    <m/>
    <x v="0"/>
    <x v="0"/>
    <s v="♄Труп"/>
    <s v="-"/>
    <s v="Permanent"/>
    <s v="None"/>
    <s v="Permanent"/>
    <m/>
    <s v="Sid 314"/>
    <x v="13"/>
    <x v="4"/>
    <n v="3"/>
    <n v="0"/>
    <s v="Invocation of the Storm-Following Silence"/>
    <m/>
  </r>
  <r>
    <x v="0"/>
    <s v="Gift of Forsaken Hope"/>
    <x v="3"/>
    <x v="6"/>
    <m/>
    <x v="0"/>
    <x v="0"/>
    <s v="♄Меч"/>
    <s v="10m, 1wp"/>
    <s v="Simple"/>
    <s v="Psyche"/>
    <s v="Indefinite"/>
    <m/>
    <s v="Sid 307"/>
    <x v="5"/>
    <x v="4"/>
    <n v="3"/>
    <n v="0"/>
    <s v="Dream-Sacrificing Maneuver, Until Hope’s End"/>
    <m/>
  </r>
  <r>
    <x v="0"/>
    <s v="Harvest Ripe Wheat, Father Falling Hay"/>
    <x v="3"/>
    <x v="6"/>
    <m/>
    <x v="0"/>
    <x v="0"/>
    <s v="♄Телега с сеном"/>
    <s v="4m"/>
    <s v="Reflexive"/>
    <s v="None"/>
    <s v="Instant"/>
    <m/>
    <s v="Sid 300"/>
    <x v="0"/>
    <x v="0"/>
    <n v="1"/>
    <n v="0"/>
    <s v="Icy Hand"/>
    <m/>
  </r>
  <r>
    <x v="0"/>
    <s v="Hope-Ending Bluntness"/>
    <x v="3"/>
    <x v="6"/>
    <m/>
    <x v="0"/>
    <x v="0"/>
    <s v="♄Меч"/>
    <s v="3m, 1wp"/>
    <s v="Simple"/>
    <s v="None"/>
    <s v="Instant"/>
    <m/>
    <s v="Sid 306"/>
    <x v="5"/>
    <x v="1"/>
    <n v="1"/>
    <n v="0"/>
    <s v="Dream-Sacrificing Maneuver"/>
    <m/>
  </r>
  <r>
    <x v="0"/>
    <s v="Hungry Touch"/>
    <x v="3"/>
    <x v="6"/>
    <m/>
    <x v="0"/>
    <x v="0"/>
    <s v="♄Восходящий Дым"/>
    <s v="3m"/>
    <s v="Simple"/>
    <s v="Mute"/>
    <s v="Instant"/>
    <m/>
    <s v="Sid 291"/>
    <x v="7"/>
    <x v="3"/>
    <n v="1"/>
    <n v="0"/>
    <s v="None"/>
    <m/>
  </r>
  <r>
    <x v="0"/>
    <s v="Illusion-Piercing Vigilance"/>
    <x v="3"/>
    <x v="6"/>
    <m/>
    <x v="0"/>
    <x v="0"/>
    <s v="♄Ворон"/>
    <s v="3m"/>
    <s v="Reflexive"/>
    <s v="None"/>
    <s v="Instant"/>
    <m/>
    <s v="Sid 298"/>
    <x v="1"/>
    <x v="4"/>
    <n v="2"/>
    <n v="0"/>
    <s v="Prior Warning"/>
    <m/>
  </r>
  <r>
    <x v="0"/>
    <s v="Inexorable Advance"/>
    <x v="3"/>
    <x v="6"/>
    <m/>
    <x v="0"/>
    <x v="0"/>
    <s v="♄Восходящий Дым"/>
    <s v="3m"/>
    <s v="Supplemental"/>
    <s v="Mute"/>
    <s v="Instant"/>
    <m/>
    <s v="Sid 291"/>
    <x v="7"/>
    <x v="0"/>
    <n v="1"/>
    <n v="0"/>
    <s v="None"/>
    <m/>
  </r>
  <r>
    <x v="0"/>
    <s v="Inner Flame Purification"/>
    <x v="3"/>
    <x v="6"/>
    <m/>
    <x v="0"/>
    <x v="0"/>
    <s v="♄Восходящий Дым"/>
    <s v="-"/>
    <s v="Permanent"/>
    <s v="None"/>
    <s v="Permanent"/>
    <m/>
    <s v="Sid 293"/>
    <x v="7"/>
    <x v="4"/>
    <n v="2"/>
    <n v="0"/>
    <s v="Burn Life"/>
    <m/>
  </r>
  <r>
    <x v="0"/>
    <s v="Invisible Motion"/>
    <x v="3"/>
    <x v="6"/>
    <m/>
    <x v="0"/>
    <x v="0"/>
    <s v="♄Восходящий Дым"/>
    <s v="15m, 1wp, 1ahl"/>
    <s v="Simple"/>
    <s v="None"/>
    <s v="One day"/>
    <m/>
    <s v="Sid 294"/>
    <x v="7"/>
    <x v="4"/>
    <n v="5"/>
    <n v="0"/>
    <s v="Any ten Athletics Charms"/>
    <m/>
  </r>
  <r>
    <x v="0"/>
    <s v="Invocation of the Storm-Following Silence"/>
    <x v="3"/>
    <x v="6"/>
    <m/>
    <x v="0"/>
    <x v="0"/>
    <s v="♄Труп"/>
    <s v="5m, 1wp"/>
    <s v="Simple"/>
    <s v="Aggravated, Decisive-only"/>
    <s v="Instant"/>
    <m/>
    <s v="Sid 314"/>
    <x v="13"/>
    <x v="4"/>
    <n v="2"/>
    <n v="0"/>
    <s v="Peaceable Conclusion"/>
    <m/>
  </r>
  <r>
    <x v="0"/>
    <s v="Last Hope Salvation"/>
    <x v="3"/>
    <x v="6"/>
    <m/>
    <x v="0"/>
    <x v="0"/>
    <s v="♄Меч"/>
    <s v="10m, 1wp, 1ahl"/>
    <s v="Simple"/>
    <s v="None"/>
    <s v="Instant"/>
    <m/>
    <s v="Sid 309"/>
    <x v="5"/>
    <x v="4"/>
    <n v="5"/>
    <n v="0"/>
    <s v="Any ten Integrity Charms"/>
    <m/>
  </r>
  <r>
    <x v="0"/>
    <s v="Loyalty-Sacrificing Sidestep"/>
    <x v="3"/>
    <x v="6"/>
    <m/>
    <x v="0"/>
    <x v="0"/>
    <s v="♄Меч"/>
    <s v="10m, 1wp"/>
    <s v="Reflexive"/>
    <s v="Mute"/>
    <s v="Instant"/>
    <m/>
    <s v="Sid 308"/>
    <x v="5"/>
    <x v="4"/>
    <n v="3"/>
    <n v="0"/>
    <s v="Dream-Sacrificing Maneuver, Oath of the Sword"/>
    <m/>
  </r>
  <r>
    <x v="0"/>
    <s v="Marked for the Gallows"/>
    <x v="3"/>
    <x v="6"/>
    <m/>
    <x v="0"/>
    <x v="0"/>
    <s v="♄Ворон"/>
    <s v="10m, 1wp"/>
    <s v="Simple"/>
    <s v="Divination, Dual"/>
    <s v="One story"/>
    <m/>
    <s v="Sid 299"/>
    <x v="1"/>
    <x v="4"/>
    <n v="4"/>
    <n v="0"/>
    <s v="Expected Pain, Supernal Awareness, Wise Choice"/>
    <m/>
  </r>
  <r>
    <x v="0"/>
    <s v="Necessary Betrayal Attitude"/>
    <x v="3"/>
    <x v="6"/>
    <m/>
    <x v="0"/>
    <x v="0"/>
    <s v="♄Меч"/>
    <s v="- (2m)"/>
    <s v="Permanent"/>
    <s v="None"/>
    <s v="Permanent"/>
    <m/>
    <s v="Sid 306"/>
    <x v="5"/>
    <x v="3"/>
    <n v="1"/>
    <n v="0"/>
    <s v="None"/>
    <m/>
  </r>
  <r>
    <x v="0"/>
    <s v="Oath of the Sword"/>
    <x v="3"/>
    <x v="6"/>
    <m/>
    <x v="0"/>
    <x v="0"/>
    <s v="♄Меч"/>
    <s v="1lhl+"/>
    <s v="Reflexive"/>
    <s v="None"/>
    <s v="Instant"/>
    <m/>
    <s v="Sid 307"/>
    <x v="5"/>
    <x v="1"/>
    <n v="2"/>
    <n v="0"/>
    <s v="Minimum Legal Defense Competence"/>
    <m/>
  </r>
  <r>
    <x v="0"/>
    <s v="Obituary Composition Technique"/>
    <x v="3"/>
    <x v="6"/>
    <m/>
    <x v="0"/>
    <x v="0"/>
    <s v="♄Труп"/>
    <s v="4m"/>
    <s v="Reflexive"/>
    <s v="None"/>
    <s v="Instant"/>
    <m/>
    <s v="Sid 311"/>
    <x v="13"/>
    <x v="0"/>
    <n v="1"/>
    <n v="0"/>
    <s v="Smooth Transition"/>
    <m/>
  </r>
  <r>
    <x v="0"/>
    <s v="Old Fellows Society Luncheon"/>
    <x v="3"/>
    <x v="6"/>
    <m/>
    <x v="0"/>
    <x v="0"/>
    <s v="♄Телега с сеном"/>
    <s v="4m, 1wp"/>
    <s v="Simple"/>
    <s v="Mute"/>
    <s v="Indefinite"/>
    <m/>
    <s v="Sid 302"/>
    <x v="0"/>
    <x v="1"/>
    <n v="1"/>
    <n v="0"/>
    <s v="Underling Invisibility Practice"/>
    <m/>
  </r>
  <r>
    <x v="0"/>
    <s v="Paralyzed Committee Infliction"/>
    <x v="3"/>
    <x v="6"/>
    <m/>
    <x v="0"/>
    <x v="0"/>
    <s v="♄Телега с сеном"/>
    <s v="5m, 1wp"/>
    <s v="Simple"/>
    <s v="Mute"/>
    <s v="One task"/>
    <m/>
    <s v="Sid 304"/>
    <x v="0"/>
    <x v="4"/>
    <n v="2"/>
    <n v="0"/>
    <s v="Icy Hand"/>
    <m/>
  </r>
  <r>
    <x v="0"/>
    <s v="Pull Down the Sky"/>
    <x v="3"/>
    <x v="6"/>
    <m/>
    <x v="0"/>
    <x v="0"/>
    <s v="♄Восходящий Дым"/>
    <s v="10m, 1wp, 1ahl"/>
    <s v="Simple"/>
    <s v="None"/>
    <s v="Instant"/>
    <m/>
    <s v="Sid 293"/>
    <x v="7"/>
    <x v="4"/>
    <n v="4"/>
    <n v="0"/>
    <s v="Chains of Adorjan"/>
    <m/>
  </r>
  <r>
    <x v="0"/>
    <s v="Record-Obtaining Inquiry"/>
    <x v="3"/>
    <x v="6"/>
    <m/>
    <x v="0"/>
    <x v="0"/>
    <s v="♄Телега с сеном"/>
    <s v="5m, 1wp"/>
    <s v="Simple"/>
    <s v="None"/>
    <s v="One task"/>
    <m/>
    <s v="Sid 301"/>
    <x v="0"/>
    <x v="4"/>
    <n v="1"/>
    <n v="0"/>
    <s v="Icy Hand"/>
    <m/>
  </r>
  <r>
    <x v="0"/>
    <s v="Refused Burden"/>
    <x v="3"/>
    <x v="6"/>
    <m/>
    <x v="0"/>
    <x v="0"/>
    <s v="♄Восходящий Дым"/>
    <s v="5m"/>
    <s v="Simple"/>
    <s v="Mute, Stackable"/>
    <s v="Indefinite"/>
    <m/>
    <s v="Sid 291"/>
    <x v="7"/>
    <x v="0"/>
    <n v="1"/>
    <n v="0"/>
    <s v="Hungry Touch"/>
    <m/>
  </r>
  <r>
    <x v="0"/>
    <s v="Shadow of the Reaper"/>
    <x v="3"/>
    <x v="6"/>
    <m/>
    <x v="0"/>
    <x v="0"/>
    <s v="♄Труп"/>
    <s v="5m, 1wp"/>
    <s v="Simple"/>
    <s v="Psyche"/>
    <s v="Instant"/>
    <m/>
    <s v="Sid 314"/>
    <x v="13"/>
    <x v="4"/>
    <n v="3"/>
    <n v="0"/>
    <s v="Embracing the Mortal Coil, Peaceable Conclusion"/>
    <m/>
  </r>
  <r>
    <x v="0"/>
    <s v="Shattered Stepping-Stone Advance"/>
    <x v="3"/>
    <x v="6"/>
    <m/>
    <x v="0"/>
    <x v="0"/>
    <s v="♄Восходящий Дым"/>
    <s v="5m, 1wp"/>
    <s v="Simple"/>
    <s v="None"/>
    <s v="Instant"/>
    <m/>
    <s v="Sid 293"/>
    <x v="7"/>
    <x v="4"/>
    <n v="3"/>
    <n v="0"/>
    <s v="Forgotten Earth, Hungry Touch, Inexorable Advance"/>
    <m/>
  </r>
  <r>
    <x v="0"/>
    <s v="Slick Essence Replenishment"/>
    <x v="3"/>
    <x v="6"/>
    <m/>
    <x v="0"/>
    <x v="0"/>
    <s v="♄Телега с сеном"/>
    <s v="-"/>
    <s v="Permanent"/>
    <s v="None"/>
    <s v="Permanent"/>
    <m/>
    <s v="Sid 301"/>
    <x v="0"/>
    <x v="0"/>
    <n v="1"/>
    <n v="0"/>
    <s v="None"/>
    <m/>
  </r>
  <r>
    <x v="0"/>
    <s v="Solemn Psychopomp Duty"/>
    <x v="3"/>
    <x v="6"/>
    <m/>
    <x v="0"/>
    <x v="0"/>
    <s v="♄Труп"/>
    <s v="-"/>
    <s v="Permanent"/>
    <s v="None"/>
    <s v="Permanent"/>
    <m/>
    <s v="Sid 311"/>
    <x v="13"/>
    <x v="0"/>
    <n v="1"/>
    <n v="0"/>
    <s v="Obituary Composition Technique"/>
    <m/>
  </r>
  <r>
    <x v="0"/>
    <s v="Soul-Reviving Eulogy"/>
    <x v="3"/>
    <x v="6"/>
    <m/>
    <x v="0"/>
    <x v="0"/>
    <s v="♄Труп"/>
    <s v="4m"/>
    <s v="Simple"/>
    <s v="Psyche"/>
    <s v="Instant"/>
    <m/>
    <s v="Sid 312"/>
    <x v="13"/>
    <x v="0"/>
    <n v="1"/>
    <n v="0"/>
    <s v="Smooth Transition"/>
    <m/>
  </r>
  <r>
    <x v="0"/>
    <s v="Underling Invisibility Practice"/>
    <x v="3"/>
    <x v="6"/>
    <m/>
    <x v="0"/>
    <x v="0"/>
    <s v="♄Телега с сеном"/>
    <s v="3m"/>
    <s v="Reflexive"/>
    <s v="Mute, Psyche"/>
    <s v="One scene"/>
    <m/>
    <s v="Sid 301"/>
    <x v="0"/>
    <x v="0"/>
    <n v="1"/>
    <n v="0"/>
    <s v="None"/>
    <m/>
  </r>
  <r>
    <x v="0"/>
    <s v="Unexpected Delay"/>
    <x v="3"/>
    <x v="6"/>
    <m/>
    <x v="0"/>
    <x v="0"/>
    <s v="♄Восходящий Дым"/>
    <s v="5m, 1wp"/>
    <s v="Simple"/>
    <s v="Decisive-only"/>
    <s v="Instant"/>
    <m/>
    <s v="Sid 293"/>
    <x v="7"/>
    <x v="4"/>
    <n v="2"/>
    <n v="0"/>
    <s v="Hungry Touch"/>
    <m/>
  </r>
  <r>
    <x v="0"/>
    <s v="Crossing Plutonian Shores"/>
    <x v="3"/>
    <x v="6"/>
    <m/>
    <x v="1"/>
    <x v="0"/>
    <s v="♄"/>
    <s v="5m (+1m)"/>
    <s v="Simple"/>
    <s v="None"/>
    <s v="One day"/>
    <m/>
    <s v="Sid 289"/>
    <x v="8"/>
    <x v="1"/>
    <n v="1"/>
    <n v="0"/>
    <s v="Any five Endings Charms"/>
    <m/>
  </r>
  <r>
    <x v="0"/>
    <s v="Descending Endings Horoscope"/>
    <x v="3"/>
    <x v="6"/>
    <m/>
    <x v="1"/>
    <x v="0"/>
    <s v="♄"/>
    <s v="1m or 3m, 1wp"/>
    <s v="Simple"/>
    <s v="Mute, Shaping (Fate), Stackable, Uniform"/>
    <s v="One story"/>
    <m/>
    <s v="Sid 288"/>
    <x v="8"/>
    <x v="0"/>
    <n v="1"/>
    <n v="0"/>
    <s v="Any three Endings Charms"/>
    <m/>
  </r>
  <r>
    <x v="0"/>
    <s v="Fivefold Omen of Doom"/>
    <x v="3"/>
    <x v="6"/>
    <m/>
    <x v="1"/>
    <x v="0"/>
    <s v="♄"/>
    <s v="-"/>
    <s v="Reflexive"/>
    <s v="Decisive-only, Shaping (Fate)"/>
    <s v="Instant"/>
    <m/>
    <s v="Sid 289"/>
    <x v="8"/>
    <x v="4"/>
    <n v="3"/>
    <n v="0"/>
    <s v="Tears of the Blade"/>
    <m/>
  </r>
  <r>
    <x v="0"/>
    <s v="Morbid Premonition"/>
    <x v="3"/>
    <x v="6"/>
    <m/>
    <x v="1"/>
    <x v="0"/>
    <s v="♄"/>
    <s v="4m"/>
    <s v="Reflexive"/>
    <s v="None"/>
    <s v="Instant"/>
    <m/>
    <s v="Sid 289"/>
    <x v="8"/>
    <x v="0"/>
    <n v="1"/>
    <n v="0"/>
    <s v="Any three Endings Charms"/>
    <m/>
  </r>
  <r>
    <x v="0"/>
    <s v="Shroud of Death’s Allure"/>
    <x v="3"/>
    <x v="6"/>
    <m/>
    <x v="1"/>
    <x v="0"/>
    <s v="♄"/>
    <s v="7m, 1wp"/>
    <s v="Simple"/>
    <s v="Psyche"/>
    <s v="Indefinite"/>
    <m/>
    <s v="Sid 290"/>
    <x v="8"/>
    <x v="4"/>
    <n v="4"/>
    <n v="0"/>
    <s v="Crossing Plutonian Shores, Tears of the Blade"/>
    <m/>
  </r>
  <r>
    <x v="0"/>
    <s v="Tears of the Blade"/>
    <x v="3"/>
    <x v="6"/>
    <m/>
    <x v="1"/>
    <x v="0"/>
    <s v="♄"/>
    <s v="- (+5m)"/>
    <s v="Permanent"/>
    <s v="None"/>
    <s v="Permanent"/>
    <m/>
    <s v="Sid 289"/>
    <x v="8"/>
    <x v="4"/>
    <n v="3"/>
    <n v="0"/>
    <s v="Descending Endings Horoscope"/>
    <m/>
  </r>
  <r>
    <x v="0"/>
    <s v="Bending the Mirror"/>
    <x v="3"/>
    <x v="6"/>
    <m/>
    <x v="5"/>
    <x v="4"/>
    <s v="Ключ♃"/>
    <s v="3m"/>
    <s v="Reflexive"/>
    <s v="None"/>
    <s v="One scene"/>
    <m/>
    <s v="Sid 262"/>
    <x v="22"/>
    <x v="1"/>
    <n v="2"/>
    <n v="0"/>
    <s v="Marvelous Inclusion of Details"/>
    <m/>
  </r>
  <r>
    <x v="0"/>
    <s v="Blinding the Boar"/>
    <x v="3"/>
    <x v="6"/>
    <m/>
    <x v="5"/>
    <x v="4"/>
    <s v="Маска♃"/>
    <s v="7m"/>
    <s v="Simple"/>
    <s v="Mute"/>
    <s v="One scene"/>
    <m/>
    <s v="Sid 282"/>
    <x v="21"/>
    <x v="0"/>
    <n v="1"/>
    <n v="0"/>
    <s v="None"/>
    <m/>
  </r>
  <r>
    <x v="0"/>
    <s v="Bound in Ivy Fetters"/>
    <x v="3"/>
    <x v="6"/>
    <m/>
    <x v="5"/>
    <x v="4"/>
    <s v="Чародей♃"/>
    <s v="- (5m, 1wp)"/>
    <s v="Permanent"/>
    <s v="None"/>
    <s v="Permanent"/>
    <m/>
    <s v="Sid 279"/>
    <x v="20"/>
    <x v="4"/>
    <n v="4"/>
    <n v="0"/>
    <s v="Innocuous Maneuver, Invincible Essence Mantle, Official Notice of Alienation (×2)"/>
    <m/>
  </r>
  <r>
    <x v="0"/>
    <s v="Broken Silence Happenstance"/>
    <x v="3"/>
    <x v="6"/>
    <m/>
    <x v="5"/>
    <x v="4"/>
    <s v="Ключ♃"/>
    <s v="5m, 1wp"/>
    <s v="Reflexive"/>
    <s v="Mute"/>
    <s v="Instant"/>
    <m/>
    <s v="Sid 261"/>
    <x v="22"/>
    <x v="4"/>
    <n v="1"/>
    <n v="0"/>
    <s v="Marvelous Inclusion of Details"/>
    <m/>
  </r>
  <r>
    <x v="0"/>
    <s v="Ceaseless Pursuit of Truth"/>
    <x v="3"/>
    <x v="6"/>
    <m/>
    <x v="5"/>
    <x v="4"/>
    <s v="Ключ♃"/>
    <s v="5m, 1wp"/>
    <s v="Reflexive"/>
    <s v="Mute"/>
    <s v="One investigation"/>
    <m/>
    <s v="Sid 263"/>
    <x v="22"/>
    <x v="4"/>
    <n v="4"/>
    <n v="0"/>
    <s v="Broken Silence Happenstance, Lucid Enigma Labyrinth, Wilting Petal Witness"/>
    <m/>
  </r>
  <r>
    <x v="0"/>
    <s v="Ceasing-to-Exist Approach"/>
    <x v="3"/>
    <x v="6"/>
    <m/>
    <x v="5"/>
    <x v="4"/>
    <s v="Маска♃"/>
    <s v="10m, 1wp"/>
    <s v="Simple"/>
    <s v="Shaping (Fate)"/>
    <s v="Indefinite"/>
    <m/>
    <s v="Sid 286"/>
    <x v="21"/>
    <x v="4"/>
    <n v="5"/>
    <n v="0"/>
    <s v="Any ten Stealth Charms"/>
    <m/>
  </r>
  <r>
    <x v="0"/>
    <s v="Cloaked in Enigma"/>
    <x v="3"/>
    <x v="6"/>
    <m/>
    <x v="5"/>
    <x v="4"/>
    <s v="Чародей♃"/>
    <s v="1m"/>
    <s v="Reflexive"/>
    <s v="None"/>
    <s v="One scene"/>
    <m/>
    <s v="Sid 281"/>
    <x v="20"/>
    <x v="0"/>
    <n v="1"/>
    <n v="0"/>
    <s v="Terrestrial Circle Sorcery"/>
    <m/>
  </r>
  <r>
    <x v="0"/>
    <s v="Conning Chaos Technique"/>
    <x v="3"/>
    <x v="6"/>
    <m/>
    <x v="5"/>
    <x v="4"/>
    <s v="Стражи♃"/>
    <s v="5m, 1wp"/>
    <s v="Simple"/>
    <s v="Shaping (Fate)"/>
    <s v="Indefinite"/>
    <m/>
    <s v="Sid 270"/>
    <x v="23"/>
    <x v="4"/>
    <n v="5"/>
    <n v="0"/>
    <s v="Any ten Larceny Charms"/>
    <m/>
  </r>
  <r>
    <x v="0"/>
    <s v="Contraband Miracle Confiscation"/>
    <x v="3"/>
    <x v="6"/>
    <m/>
    <x v="5"/>
    <x v="4"/>
    <s v="Стражи♃"/>
    <s v="10m, 1wp"/>
    <s v="Simple"/>
    <s v="Decisive-only, Mute"/>
    <s v="Instant"/>
    <m/>
    <s v="Sid 269"/>
    <x v="23"/>
    <x v="4"/>
    <n v="4"/>
    <n v="0"/>
    <s v="Sidereal Shell Games, Thought-Swiping Distraction"/>
    <m/>
  </r>
  <r>
    <x v="0"/>
    <s v="Cracked Mask Sacrifice"/>
    <x v="3"/>
    <x v="6"/>
    <m/>
    <x v="5"/>
    <x v="4"/>
    <s v="Маска♃"/>
    <s v="-"/>
    <s v="Reflexive"/>
    <s v="Decisive-only"/>
    <s v="Instant"/>
    <m/>
    <s v="Sid 284"/>
    <x v="21"/>
    <x v="4"/>
    <n v="3"/>
    <n v="0"/>
    <s v="Self-Annihilating Discretion, Walking Outside Fate"/>
    <m/>
  </r>
  <r>
    <x v="0"/>
    <s v="Creation-Smuggling Procedures"/>
    <x v="3"/>
    <x v="6"/>
    <m/>
    <x v="5"/>
    <x v="4"/>
    <s v="Стражи♃"/>
    <s v="10m, 1wp"/>
    <s v="Simple"/>
    <s v="None"/>
    <s v="One hour"/>
    <m/>
    <s v="Sid 265"/>
    <x v="23"/>
    <x v="0"/>
    <n v="1"/>
    <n v="0"/>
    <s v="None"/>
    <m/>
  </r>
  <r>
    <x v="0"/>
    <s v="Dismissive Scholar’s Sniff"/>
    <x v="3"/>
    <x v="6"/>
    <m/>
    <x v="5"/>
    <x v="4"/>
    <s v="Сокровищница♃"/>
    <s v="10m, 1wp"/>
    <s v="Reflexive"/>
    <s v="Mute"/>
    <s v="Instant"/>
    <m/>
    <s v="Sid 274"/>
    <x v="19"/>
    <x v="4"/>
    <n v="3"/>
    <n v="0"/>
    <s v="Well-Schooled Pedant Defense"/>
    <m/>
  </r>
  <r>
    <x v="0"/>
    <s v="Embracing Life Method"/>
    <x v="3"/>
    <x v="6"/>
    <m/>
    <x v="5"/>
    <x v="4"/>
    <s v="Ключ♃"/>
    <s v="10m, 1wp"/>
    <s v="Simple"/>
    <s v="Mute"/>
    <s v="Instant"/>
    <m/>
    <s v="Sid 264"/>
    <x v="22"/>
    <x v="4"/>
    <n v="5"/>
    <n v="0"/>
    <s v="Any ten Investigation Charms"/>
    <m/>
  </r>
  <r>
    <x v="0"/>
    <s v="Everywhere-and-Nowhere Technique"/>
    <x v="3"/>
    <x v="6"/>
    <m/>
    <x v="5"/>
    <x v="4"/>
    <s v="Маска♃"/>
    <s v="5m, 1wp"/>
    <s v="Simple"/>
    <s v="Mute"/>
    <s v="Until the Sidereal leaves concealment"/>
    <m/>
    <s v="Sid 285"/>
    <x v="21"/>
    <x v="4"/>
    <n v="3"/>
    <n v="0"/>
    <s v="Walking Outside Fate"/>
    <m/>
  </r>
  <r>
    <x v="0"/>
    <s v="Expedited Approval of Justice"/>
    <x v="3"/>
    <x v="6"/>
    <m/>
    <x v="5"/>
    <x v="4"/>
    <s v="Стражи♃"/>
    <s v="10m, 1wp"/>
    <s v="Simple"/>
    <s v="Mute, Shaping (Mind)"/>
    <s v="Instant"/>
    <m/>
    <s v="Sid 268"/>
    <x v="23"/>
    <x v="1"/>
    <n v="2"/>
    <n v="0"/>
    <s v="Maiden-in-the-Pot Escape"/>
    <m/>
  </r>
  <r>
    <x v="0"/>
    <s v="Fate is All Things"/>
    <x v="3"/>
    <x v="6"/>
    <m/>
    <x v="5"/>
    <x v="4"/>
    <s v="Чародей♃"/>
    <s v="-"/>
    <s v="Permanent"/>
    <s v="None"/>
    <s v="Permanent"/>
    <m/>
    <s v="Sid 279"/>
    <x v="20"/>
    <x v="4"/>
    <n v="3"/>
    <n v="0"/>
    <s v="Incite Decorum, Tell-Tale Symphony"/>
    <m/>
  </r>
  <r>
    <x v="0"/>
    <s v="Foot Treads No Twig"/>
    <x v="3"/>
    <x v="6"/>
    <m/>
    <x v="5"/>
    <x v="4"/>
    <s v="Маска♃"/>
    <s v="5m, 1wp"/>
    <s v="Reflexive"/>
    <s v="Mute"/>
    <s v="Instant"/>
    <m/>
    <s v="Sid 282"/>
    <x v="21"/>
    <x v="4"/>
    <n v="1"/>
    <n v="0"/>
    <s v="Soft Presence Practice"/>
    <m/>
  </r>
  <r>
    <x v="0"/>
    <s v="Guilty Conscience Expiation"/>
    <x v="3"/>
    <x v="6"/>
    <m/>
    <x v="5"/>
    <x v="4"/>
    <s v="Ключ♃"/>
    <s v="5m"/>
    <s v="Reflexive"/>
    <s v="Mute"/>
    <s v="Instant"/>
    <m/>
    <s v="Sid 262"/>
    <x v="22"/>
    <x v="1"/>
    <n v="2"/>
    <n v="0"/>
    <s v="Broken Silence Happenstance"/>
    <m/>
  </r>
  <r>
    <x v="0"/>
    <s v="Hayseed Eye"/>
    <x v="3"/>
    <x v="6"/>
    <m/>
    <x v="5"/>
    <x v="4"/>
    <s v="Стражи♃"/>
    <s v="4m"/>
    <s v="Reflexive"/>
    <s v="None"/>
    <s v="Instant"/>
    <m/>
    <s v="Sid 265"/>
    <x v="23"/>
    <x v="0"/>
    <n v="1"/>
    <n v="0"/>
    <s v="Honorable Thief Spirit"/>
    <m/>
  </r>
  <r>
    <x v="0"/>
    <s v="Honorable Thief Spirit"/>
    <x v="3"/>
    <x v="6"/>
    <m/>
    <x v="5"/>
    <x v="4"/>
    <s v="Стражи♃"/>
    <s v="5m"/>
    <s v="Reflexive"/>
    <s v="None"/>
    <s v="One scene"/>
    <m/>
    <s v="Sid 264"/>
    <x v="23"/>
    <x v="2"/>
    <n v="1"/>
    <n v="0"/>
    <s v="None"/>
    <m/>
  </r>
  <r>
    <x v="0"/>
    <s v="Horoscope Revision Technique"/>
    <x v="3"/>
    <x v="6"/>
    <m/>
    <x v="5"/>
    <x v="4"/>
    <s v="Сокровищница♃"/>
    <s v="1wp"/>
    <s v="Simple"/>
    <s v="None"/>
    <s v="Indefinite"/>
    <m/>
    <s v="Sid 273"/>
    <x v="19"/>
    <x v="4"/>
    <n v="3"/>
    <n v="0"/>
    <s v="Avoiding-the-Truth Technique"/>
    <m/>
  </r>
  <r>
    <x v="0"/>
    <s v="Innocuous Maneuver"/>
    <x v="3"/>
    <x v="6"/>
    <m/>
    <x v="5"/>
    <x v="4"/>
    <s v="Чародей♃"/>
    <s v="5m, 1wp"/>
    <s v="Simple"/>
    <s v="Mute"/>
    <s v="Instant"/>
    <m/>
    <s v="Sid 279"/>
    <x v="20"/>
    <x v="4"/>
    <n v="3"/>
    <n v="0"/>
    <s v="Prince-of-the-Earth Attitude"/>
    <m/>
  </r>
  <r>
    <x v="0"/>
    <s v="Invincible Essence Mantle"/>
    <x v="3"/>
    <x v="6"/>
    <m/>
    <x v="5"/>
    <x v="4"/>
    <s v="Чародей♃"/>
    <s v="1wp or 3a"/>
    <s v="Reflexive"/>
    <s v="None"/>
    <s v="Instant"/>
    <m/>
    <s v="Sid 278"/>
    <x v="20"/>
    <x v="0"/>
    <n v="2"/>
    <n v="0"/>
    <s v="Mark of Exaltation"/>
    <m/>
  </r>
  <r>
    <x v="0"/>
    <s v="Ivory Circle Necromancy"/>
    <x v="3"/>
    <x v="6"/>
    <m/>
    <x v="5"/>
    <x v="4"/>
    <s v="Чародей♃"/>
    <s v="-"/>
    <s v="Permanent"/>
    <s v="None"/>
    <s v="Permanent"/>
    <m/>
    <s v="Sid 281"/>
    <x v="20"/>
    <x v="0"/>
    <n v="1"/>
    <n v="0"/>
    <s v="Any four Secrets Charms"/>
    <m/>
  </r>
  <r>
    <x v="0"/>
    <s v="Lamp-Covering Shroud"/>
    <x v="3"/>
    <x v="6"/>
    <m/>
    <x v="5"/>
    <x v="4"/>
    <s v="Маска♃"/>
    <s v="2m per level of anima, 1wp"/>
    <s v="Reflexive"/>
    <s v="Mute, Stackable"/>
    <s v="Indefinite"/>
    <m/>
    <s v="Sid 285"/>
    <x v="21"/>
    <x v="4"/>
    <n v="3"/>
    <n v="0"/>
    <s v="Walking Outside Fate"/>
    <m/>
  </r>
  <r>
    <x v="0"/>
    <s v="Lazy Works Smart"/>
    <x v="3"/>
    <x v="6"/>
    <m/>
    <x v="5"/>
    <x v="4"/>
    <s v="Стражи♃"/>
    <s v="5m, 1wp"/>
    <s v="Simple"/>
    <s v="None"/>
    <s v="One task"/>
    <m/>
    <s v="Sid 269"/>
    <x v="23"/>
    <x v="4"/>
    <n v="2"/>
    <n v="0"/>
    <s v="Name-Pilfering Practice"/>
    <m/>
  </r>
  <r>
    <x v="0"/>
    <s v="Legitimate Pseudonym Trick"/>
    <x v="3"/>
    <x v="6"/>
    <m/>
    <x v="5"/>
    <x v="4"/>
    <s v="Стражи♃"/>
    <s v="-"/>
    <s v="Permanent"/>
    <s v="None"/>
    <s v="Permanent"/>
    <m/>
    <s v="Sid 267"/>
    <x v="23"/>
    <x v="0"/>
    <n v="2"/>
    <n v="0"/>
    <s v="Name-Pilfering Practice"/>
    <m/>
  </r>
  <r>
    <x v="0"/>
    <s v="Lucid Enigma Labyrinth"/>
    <x v="3"/>
    <x v="6"/>
    <m/>
    <x v="5"/>
    <x v="4"/>
    <s v="Ключ♃"/>
    <s v="10m, 1wp"/>
    <s v="Simple"/>
    <s v="Mute"/>
    <s v="One dream"/>
    <m/>
    <s v="Sid 263"/>
    <x v="22"/>
    <x v="4"/>
    <n v="3"/>
    <n v="0"/>
    <s v="Witness Invention Technique"/>
    <m/>
  </r>
  <r>
    <x v="0"/>
    <s v="Maiden-in-the-Pot Escape"/>
    <x v="3"/>
    <x v="6"/>
    <m/>
    <x v="5"/>
    <x v="4"/>
    <s v="Стражи♃"/>
    <s v="5m"/>
    <s v="Supplemental"/>
    <s v="Mute"/>
    <s v="Instant"/>
    <m/>
    <s v="Sid 265"/>
    <x v="23"/>
    <x v="3"/>
    <n v="1"/>
    <n v="0"/>
    <s v="None"/>
    <m/>
  </r>
  <r>
    <x v="0"/>
    <s v="Marvelous Inclusion of Details"/>
    <x v="3"/>
    <x v="6"/>
    <m/>
    <x v="5"/>
    <x v="4"/>
    <s v="Ключ♃"/>
    <s v="2m"/>
    <s v="Supplemental"/>
    <s v="None"/>
    <s v="Instant"/>
    <m/>
    <s v="Sid 260"/>
    <x v="22"/>
    <x v="0"/>
    <n v="1"/>
    <n v="0"/>
    <s v="None"/>
    <m/>
  </r>
  <r>
    <x v="0"/>
    <s v="Of Horrors Best Unknown"/>
    <x v="3"/>
    <x v="6"/>
    <m/>
    <x v="5"/>
    <x v="4"/>
    <s v="Сокровищница♃"/>
    <s v="3m, 1wp"/>
    <s v="Simple"/>
    <s v="Decisive-only"/>
    <s v="Instant"/>
    <m/>
    <s v="Sid 273"/>
    <x v="19"/>
    <x v="4"/>
    <n v="2"/>
    <n v="0"/>
    <s v="The Methodology of Secrets"/>
    <m/>
  </r>
  <r>
    <x v="0"/>
    <s v="Of Secrets Yet Untold"/>
    <x v="3"/>
    <x v="6"/>
    <m/>
    <x v="5"/>
    <x v="4"/>
    <s v="Сокровищница♃"/>
    <s v="5m, 1wp"/>
    <s v="Simple"/>
    <s v="Mute"/>
    <s v="Instant"/>
    <m/>
    <s v="Sid 273"/>
    <x v="19"/>
    <x v="4"/>
    <n v="2"/>
    <n v="0"/>
    <s v="Systematic Understanding of Everything"/>
    <m/>
  </r>
  <r>
    <x v="0"/>
    <s v="Of the Shape of the World"/>
    <x v="3"/>
    <x v="6"/>
    <m/>
    <x v="5"/>
    <x v="4"/>
    <s v="Сокровищница♃"/>
    <s v="-"/>
    <s v="Permanent"/>
    <s v="None"/>
    <s v="Permanent"/>
    <m/>
    <s v="Sid 271"/>
    <x v="19"/>
    <x v="4"/>
    <n v="1"/>
    <n v="0"/>
    <s v="Systematic Understanding of Everything"/>
    <m/>
  </r>
  <r>
    <x v="0"/>
    <s v="Of Truths Best Unspoken"/>
    <x v="3"/>
    <x v="6"/>
    <m/>
    <x v="5"/>
    <x v="4"/>
    <s v="Сокровищница♃"/>
    <s v="2m, 1wp"/>
    <s v="Simple"/>
    <s v="Divination"/>
    <s v="Instant"/>
    <m/>
    <s v="Sid 271"/>
    <x v="19"/>
    <x v="1"/>
    <n v="1"/>
    <n v="0"/>
    <s v="Systematic Understanding of Everything"/>
    <m/>
  </r>
  <r>
    <x v="0"/>
    <s v="Official Notice of Alienation"/>
    <x v="3"/>
    <x v="6"/>
    <m/>
    <x v="5"/>
    <x v="4"/>
    <s v="Чародей♃"/>
    <s v="3m, 1wp"/>
    <s v="Simple"/>
    <s v="None"/>
    <s v="Permanent"/>
    <m/>
    <s v="Sid 279"/>
    <x v="20"/>
    <x v="1"/>
    <n v="2"/>
    <n v="0"/>
    <s v="Incite Decorum, Mark of Exaltation, Unweaving Method"/>
    <m/>
  </r>
  <r>
    <x v="0"/>
    <s v="Official Notice of Alienation (x2)"/>
    <x v="3"/>
    <x v="6"/>
    <m/>
    <x v="5"/>
    <x v="4"/>
    <s v="Чародей♃"/>
    <s v="3m, 1wp (5m)"/>
    <s v="Simple"/>
    <s v="None"/>
    <s v="Permanent"/>
    <m/>
    <s v="Sid 279"/>
    <x v="20"/>
    <x v="4"/>
    <n v="3"/>
    <n v="0"/>
    <s v="Official Notice of Alienation"/>
    <m/>
  </r>
  <r>
    <x v="0"/>
    <s v="Panoply of Fallen Stars"/>
    <x v="3"/>
    <x v="6"/>
    <m/>
    <x v="5"/>
    <x v="4"/>
    <s v="Чародей♃"/>
    <s v="-"/>
    <s v="Permanent"/>
    <s v="None"/>
    <s v="Permanent"/>
    <m/>
    <s v="Sid 277"/>
    <x v="20"/>
    <x v="2"/>
    <n v="1"/>
    <n v="0"/>
    <s v="None"/>
    <m/>
  </r>
  <r>
    <x v="0"/>
    <s v="Professorial Mien"/>
    <x v="3"/>
    <x v="6"/>
    <m/>
    <x v="5"/>
    <x v="4"/>
    <s v="Сокровищница♃"/>
    <s v="-"/>
    <s v="Permanent"/>
    <s v="None"/>
    <s v="Permanent"/>
    <m/>
    <s v="Sid 271"/>
    <x v="19"/>
    <x v="2"/>
    <n v="1"/>
    <n v="0"/>
    <s v="None"/>
    <m/>
  </r>
  <r>
    <x v="0"/>
    <s v="Provable Location of the Gate"/>
    <x v="3"/>
    <x v="6"/>
    <m/>
    <x v="5"/>
    <x v="4"/>
    <s v="Ключ♃"/>
    <s v="10m, 1wp"/>
    <s v="Simple"/>
    <s v="Mute"/>
    <s v="Instant"/>
    <m/>
    <s v="Sid 260"/>
    <x v="22"/>
    <x v="0"/>
    <n v="1"/>
    <n v="0"/>
    <s v="Marvelous Inclusion of Details"/>
    <m/>
  </r>
  <r>
    <x v="0"/>
    <s v="Research Assistant Invocation"/>
    <x v="3"/>
    <x v="6"/>
    <m/>
    <x v="5"/>
    <x v="4"/>
    <s v="Ключ♃"/>
    <s v="1m, 1wp"/>
    <s v="Simple"/>
    <s v="None"/>
    <s v="Indefinite"/>
    <m/>
    <s v="Sid 261"/>
    <x v="22"/>
    <x v="0"/>
    <n v="1"/>
    <n v="0"/>
    <s v="None"/>
    <m/>
  </r>
  <r>
    <x v="0"/>
    <s v="Sanctum-Breaching Heist"/>
    <x v="3"/>
    <x v="6"/>
    <m/>
    <x v="5"/>
    <x v="4"/>
    <s v="Стражи♃"/>
    <s v="5m, 1wp"/>
    <s v="Simple"/>
    <s v="Mute"/>
    <s v="Instant"/>
    <m/>
    <s v="Sid 269"/>
    <x v="23"/>
    <x v="1"/>
    <n v="3"/>
    <n v="0"/>
    <s v="Maiden-in-the-Pot Escape"/>
    <m/>
  </r>
  <r>
    <x v="0"/>
    <s v="Self-Annihilating Discretion"/>
    <x v="3"/>
    <x v="6"/>
    <m/>
    <x v="5"/>
    <x v="4"/>
    <s v="Маска♃"/>
    <s v="1m, 1wp"/>
    <s v="Reflexive"/>
    <s v="Psyche"/>
    <s v="Instant"/>
    <m/>
    <s v="Sid 284"/>
    <x v="21"/>
    <x v="4"/>
    <n v="2"/>
    <n v="0"/>
    <s v="Unbreakable Silence"/>
    <m/>
  </r>
  <r>
    <x v="0"/>
    <s v="Sidereal Shell Games"/>
    <x v="3"/>
    <x v="6"/>
    <m/>
    <x v="5"/>
    <x v="4"/>
    <s v="Стражи♃"/>
    <s v="3m, 2i"/>
    <s v="Simple"/>
    <s v="Mute, Perilous, Shaping (Fate)"/>
    <s v="Instant"/>
    <m/>
    <s v="Sid 267"/>
    <x v="23"/>
    <x v="0"/>
    <n v="1"/>
    <n v="0"/>
    <s v="Name-Pilfering Practice"/>
    <m/>
  </r>
  <r>
    <x v="0"/>
    <s v="Soft Presence Practice"/>
    <x v="3"/>
    <x v="6"/>
    <m/>
    <x v="5"/>
    <x v="4"/>
    <s v="Маска♃"/>
    <s v="2m"/>
    <s v="Supplemental"/>
    <s v="Mute"/>
    <s v="Instant"/>
    <m/>
    <s v="Sid 282"/>
    <x v="21"/>
    <x v="3"/>
    <n v="1"/>
    <n v="0"/>
    <s v="None"/>
    <m/>
  </r>
  <r>
    <x v="0"/>
    <s v="Stab the Seer’s Eye"/>
    <x v="3"/>
    <x v="6"/>
    <m/>
    <x v="5"/>
    <x v="4"/>
    <s v="Сокровищница♃"/>
    <s v="10m, 1wp"/>
    <s v="Reflexive"/>
    <s v="Mute"/>
    <s v="Instant"/>
    <m/>
    <s v="Sid 274"/>
    <x v="19"/>
    <x v="4"/>
    <n v="3"/>
    <n v="0"/>
    <s v="Horoscope Revision Technique"/>
    <m/>
  </r>
  <r>
    <x v="0"/>
    <s v="Subordinate Inspiration Technique"/>
    <x v="3"/>
    <x v="6"/>
    <m/>
    <x v="5"/>
    <x v="4"/>
    <s v="Маска♃"/>
    <s v="5m"/>
    <s v="Supplemental"/>
    <s v="Mute, Psyche"/>
    <s v="Instant"/>
    <m/>
    <s v="Sid 283"/>
    <x v="21"/>
    <x v="0"/>
    <n v="2"/>
    <n v="0"/>
    <s v="Soft Presence Practice"/>
    <m/>
  </r>
  <r>
    <x v="0"/>
    <s v="Talisman Forgery Technique"/>
    <x v="3"/>
    <x v="6"/>
    <m/>
    <x v="5"/>
    <x v="4"/>
    <s v="Стражи♃"/>
    <s v="5m, 1wp"/>
    <s v="Simple"/>
    <s v="Mute, Psyche"/>
    <s v="Instant"/>
    <m/>
    <s v="Sid 268"/>
    <x v="23"/>
    <x v="1"/>
    <n v="2"/>
    <n v="0"/>
    <s v="Honorable Thief Spirit"/>
    <m/>
  </r>
  <r>
    <x v="0"/>
    <s v="Thought-Swiping Distraction"/>
    <x v="3"/>
    <x v="6"/>
    <m/>
    <x v="5"/>
    <x v="4"/>
    <s v="Стражи♃"/>
    <s v="5m, 1wp"/>
    <s v="Simple"/>
    <s v="Mute, Psyche"/>
    <s v="Instant"/>
    <m/>
    <s v="Sid 269"/>
    <x v="23"/>
    <x v="4"/>
    <n v="2"/>
    <n v="0"/>
    <s v="Dream Confiscation Approach"/>
    <m/>
  </r>
  <r>
    <x v="0"/>
    <s v="Transcendent Hatchet of Fate"/>
    <x v="3"/>
    <x v="6"/>
    <m/>
    <x v="5"/>
    <x v="4"/>
    <s v="Сокровищница♃"/>
    <s v="30m, 1wp"/>
    <s v="Simple"/>
    <s v="Shaping (Fate)"/>
    <s v="(Victim’s Integrity + 5) days"/>
    <m/>
    <s v="Sid 275"/>
    <x v="19"/>
    <x v="4"/>
    <n v="5"/>
    <n v="0"/>
    <s v="Any ten Lore Charms"/>
    <m/>
  </r>
  <r>
    <x v="0"/>
    <s v="Unbreakable Silence"/>
    <x v="3"/>
    <x v="6"/>
    <m/>
    <x v="5"/>
    <x v="4"/>
    <s v="Маска♃"/>
    <s v="-"/>
    <s v="Permanent"/>
    <s v="None"/>
    <s v="Permanent"/>
    <m/>
    <s v="Sid 283"/>
    <x v="21"/>
    <x v="4"/>
    <n v="2"/>
    <n v="0"/>
    <s v="Soft Presence Practice"/>
    <m/>
  </r>
  <r>
    <x v="0"/>
    <s v="Unreliable Source Dismissal"/>
    <x v="3"/>
    <x v="6"/>
    <m/>
    <x v="5"/>
    <x v="4"/>
    <s v="Сокровищница♃"/>
    <s v="10m, 1wp"/>
    <s v="Reflexive"/>
    <s v="Mute, Psyche"/>
    <s v="Instant"/>
    <m/>
    <s v="Sid 274"/>
    <x v="19"/>
    <x v="4"/>
    <n v="3"/>
    <n v="0"/>
    <s v="Avoiding-the-Truth Technique, Dismissive Scholar’s Sniff, Systematic Understanding of Everything"/>
    <m/>
  </r>
  <r>
    <x v="0"/>
    <s v="Unweaving Method"/>
    <x v="3"/>
    <x v="6"/>
    <m/>
    <x v="5"/>
    <x v="4"/>
    <s v="Чародей♃"/>
    <s v="3m"/>
    <s v="Simple"/>
    <s v="Dual"/>
    <s v="Instant"/>
    <m/>
    <s v="Sid 277"/>
    <x v="20"/>
    <x v="0"/>
    <n v="1"/>
    <n v="0"/>
    <s v="None"/>
    <m/>
  </r>
  <r>
    <x v="0"/>
    <s v="Walking Outside Fate"/>
    <x v="3"/>
    <x v="6"/>
    <m/>
    <x v="5"/>
    <x v="4"/>
    <s v="Маска♃"/>
    <s v="10m, 1wp"/>
    <s v="Reflexive"/>
    <s v="Mute"/>
    <s v="One scene"/>
    <m/>
    <s v="Sid 284"/>
    <x v="21"/>
    <x v="4"/>
    <n v="3"/>
    <n v="0"/>
    <s v="Foot Treads No Twig"/>
    <m/>
  </r>
  <r>
    <x v="0"/>
    <s v="Weaver of Mystery"/>
    <x v="3"/>
    <x v="6"/>
    <m/>
    <x v="5"/>
    <x v="4"/>
    <s v="Чародей♃"/>
    <s v="2m"/>
    <s v="Reflexive"/>
    <s v="None"/>
    <s v="One turn"/>
    <m/>
    <s v="Sid 281"/>
    <x v="20"/>
    <x v="1"/>
    <n v="2"/>
    <n v="0"/>
    <s v="Cloaked in Enigma"/>
    <m/>
  </r>
  <r>
    <x v="0"/>
    <s v="Well-Schooled Pedant Defense"/>
    <x v="3"/>
    <x v="6"/>
    <m/>
    <x v="5"/>
    <x v="4"/>
    <s v="Сокровищница♃"/>
    <s v="1m"/>
    <s v="Reflexive"/>
    <s v="None"/>
    <s v="Instant"/>
    <m/>
    <s v="Sid 274"/>
    <x v="19"/>
    <x v="4"/>
    <n v="3"/>
    <n v="0"/>
    <s v="Professorial Mien"/>
    <m/>
  </r>
  <r>
    <x v="0"/>
    <s v="Willing Assumption of Chains"/>
    <x v="3"/>
    <x v="6"/>
    <m/>
    <x v="5"/>
    <x v="4"/>
    <s v="Чародей♃"/>
    <s v="20m, 1wp"/>
    <s v="Simple"/>
    <s v="None"/>
    <s v="Instant"/>
    <m/>
    <s v="Sid 281"/>
    <x v="20"/>
    <x v="4"/>
    <n v="5"/>
    <n v="0"/>
    <s v="Any ten Occult Charms"/>
    <m/>
  </r>
  <r>
    <x v="0"/>
    <s v="Wilting Petal Witness"/>
    <x v="3"/>
    <x v="6"/>
    <m/>
    <x v="5"/>
    <x v="4"/>
    <s v="Ключ♃"/>
    <s v="3m"/>
    <s v="Simple"/>
    <s v="None"/>
    <s v="Indefinite"/>
    <m/>
    <s v="Sid 262"/>
    <x v="22"/>
    <x v="1"/>
    <n v="1"/>
    <n v="0"/>
    <s v="Research Assistant Invocation"/>
    <m/>
  </r>
  <r>
    <x v="0"/>
    <s v="Witness Invention Technique"/>
    <x v="3"/>
    <x v="6"/>
    <m/>
    <x v="5"/>
    <x v="4"/>
    <s v="Ключ♃"/>
    <s v="10m, 1wp"/>
    <s v="Simple"/>
    <s v="None"/>
    <s v="One scene"/>
    <m/>
    <s v="Sid 263"/>
    <x v="22"/>
    <x v="4"/>
    <n v="3"/>
    <n v="0"/>
    <s v="Marvelous Inclusion of Details"/>
    <m/>
  </r>
  <r>
    <x v="0"/>
    <s v="Ascending Destiny Mien"/>
    <x v="3"/>
    <x v="6"/>
    <m/>
    <x v="1"/>
    <x v="4"/>
    <s v="♃"/>
    <s v="-"/>
    <s v="Permanent"/>
    <s v="None"/>
    <s v="Permanent"/>
    <m/>
    <s v="Sid 257"/>
    <x v="10"/>
    <x v="2"/>
    <n v="1"/>
    <n v="0"/>
    <s v="None"/>
    <m/>
  </r>
  <r>
    <x v="0"/>
    <s v="Birthing the Maiden of Wisdom"/>
    <x v="3"/>
    <x v="6"/>
    <m/>
    <x v="1"/>
    <x v="4"/>
    <s v="♃"/>
    <s v="-"/>
    <s v="Permanent"/>
    <s v="None"/>
    <s v="Permanent"/>
    <m/>
    <s v="Sid 258"/>
    <x v="10"/>
    <x v="4"/>
    <n v="4"/>
    <n v="0"/>
    <s v="Any ten Secrets Charms"/>
    <m/>
  </r>
  <r>
    <x v="0"/>
    <s v="Descending Secrets Horoscope"/>
    <x v="3"/>
    <x v="6"/>
    <m/>
    <x v="1"/>
    <x v="4"/>
    <s v="♃"/>
    <s v="1m or 3m, 1wp"/>
    <s v="Simple"/>
    <s v="Mute, Shaping (Fate), Stackable"/>
    <s v="One story"/>
    <m/>
    <s v="Sid 256"/>
    <x v="10"/>
    <x v="0"/>
    <n v="1"/>
    <n v="0"/>
    <s v="Any three Secrets Charms"/>
    <m/>
  </r>
  <r>
    <x v="0"/>
    <s v="Infallible Broker’s Confidences"/>
    <x v="3"/>
    <x v="6"/>
    <m/>
    <x v="1"/>
    <x v="4"/>
    <s v="♃"/>
    <s v="4m"/>
    <s v="Reflexive"/>
    <s v="None"/>
    <s v="Instant"/>
    <m/>
    <s v="Sid 257"/>
    <x v="10"/>
    <x v="0"/>
    <n v="1"/>
    <n v="0"/>
    <s v="Any three Secrets Charms"/>
    <m/>
  </r>
  <r>
    <x v="0"/>
    <s v="Oldest Secret Revealed"/>
    <x v="3"/>
    <x v="6"/>
    <m/>
    <x v="1"/>
    <x v="4"/>
    <s v="♃"/>
    <s v="-"/>
    <s v="Permanent"/>
    <s v="None"/>
    <s v="Permanent"/>
    <m/>
    <s v="Sid 258"/>
    <x v="10"/>
    <x v="0"/>
    <n v="2"/>
    <n v="0"/>
    <s v="Any Ascending (Caste) Horoscope or Descending (Caste) Horoscope"/>
    <m/>
  </r>
  <r>
    <x v="0"/>
    <s v="Oracular Wisdom"/>
    <x v="3"/>
    <x v="6"/>
    <m/>
    <x v="1"/>
    <x v="4"/>
    <s v="♃"/>
    <s v="-"/>
    <s v="Permanent"/>
    <s v="None"/>
    <s v="Permanent"/>
    <m/>
    <s v="Sid 258"/>
    <x v="10"/>
    <x v="0"/>
    <n v="1"/>
    <n v="0"/>
    <s v="None"/>
    <m/>
  </r>
  <r>
    <x v="0"/>
    <s v="Unsolved Problem Obsession"/>
    <x v="3"/>
    <x v="6"/>
    <m/>
    <x v="1"/>
    <x v="4"/>
    <s v="♃"/>
    <s v="5m"/>
    <s v="Simple"/>
    <s v="Psyche"/>
    <s v="Instant"/>
    <m/>
    <s v="Sid 258"/>
    <x v="10"/>
    <x v="1"/>
    <n v="2"/>
    <n v="0"/>
    <s v="Any five Secrets Charms"/>
    <m/>
  </r>
  <r>
    <x v="1"/>
    <m/>
    <x v="3"/>
    <x v="6"/>
    <m/>
    <x v="6"/>
    <x v="5"/>
    <m/>
    <m/>
    <m/>
    <m/>
    <m/>
    <m/>
    <m/>
    <x v="30"/>
    <x v="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0CE48F-6F21-406C-9236-A4773AAB8602}" name="Сводная таблица2" cacheId="0" applyNumberFormats="0" applyBorderFormats="0" applyFontFormats="0" applyPatternFormats="0" applyAlignmentFormats="0" applyWidthHeightFormats="1" dataCaption="Значения" updatedVersion="8" minRefreshableVersion="3" useAutoFormatting="1" itemPrintTitles="1" createdVersion="8" indent="0" compact="0" compactData="0" multipleFieldFilters="0">
  <location ref="T4:U30" firstHeaderRow="1" firstDataRow="1" firstDataCol="2" rowPageCount="2" colPageCount="1"/>
  <pivotFields count="14">
    <pivotField axis="axisPage"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6">
        <item x="0"/>
        <item x="21"/>
        <item x="1"/>
        <item x="4"/>
        <item x="9"/>
        <item x="6"/>
        <item x="2"/>
        <item x="7"/>
        <item x="20"/>
        <item x="8"/>
        <item x="13"/>
        <item x="10"/>
        <item x="11"/>
        <item x="12"/>
        <item x="15"/>
        <item x="14"/>
        <item x="18"/>
        <item x="16"/>
        <item x="17"/>
        <item x="5"/>
        <item x="3"/>
        <item x="19"/>
        <item x="22"/>
        <item x="23"/>
        <item x="24"/>
        <item x="2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7">
        <item x="0"/>
        <item x="1"/>
        <item x="2"/>
        <item x="3"/>
        <item x="4"/>
        <item x="5"/>
        <item x="6"/>
      </items>
      <extLst>
        <ext xmlns:x14="http://schemas.microsoft.com/office/spreadsheetml/2009/9/main" uri="{2946ED86-A175-432a-8AC1-64E0C546D7DE}">
          <x14:pivotField fillDownLabels="1"/>
        </ext>
      </extLst>
    </pivotField>
    <pivotField axis="axisRow" compact="0" outline="0" showAll="0" defaultSubtotal="0">
      <items count="15">
        <item x="0"/>
        <item m="1" x="14"/>
        <item x="8"/>
        <item x="1"/>
        <item x="7"/>
        <item x="5"/>
        <item x="12"/>
        <item x="9"/>
        <item x="4"/>
        <item x="6"/>
        <item x="11"/>
        <item x="10"/>
        <item x="2"/>
        <item x="3"/>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1"/>
    <field x="8"/>
  </rowFields>
  <rowItems count="26">
    <i>
      <x/>
      <x/>
    </i>
    <i r="1">
      <x v="3"/>
    </i>
    <i r="1">
      <x v="13"/>
    </i>
    <i r="1">
      <x v="23"/>
    </i>
    <i>
      <x v="2"/>
      <x v="17"/>
    </i>
    <i r="1">
      <x v="24"/>
    </i>
    <i>
      <x v="3"/>
      <x v="2"/>
    </i>
    <i r="1">
      <x v="6"/>
    </i>
    <i>
      <x v="4"/>
      <x v="15"/>
    </i>
    <i r="1">
      <x v="22"/>
    </i>
    <i>
      <x v="5"/>
      <x v="7"/>
    </i>
    <i r="1">
      <x v="11"/>
    </i>
    <i>
      <x v="6"/>
      <x v="1"/>
    </i>
    <i>
      <x v="7"/>
      <x v="16"/>
    </i>
    <i>
      <x v="8"/>
      <x v="5"/>
    </i>
    <i r="1">
      <x v="12"/>
    </i>
    <i>
      <x v="9"/>
      <x v="4"/>
    </i>
    <i r="1">
      <x v="10"/>
    </i>
    <i r="1">
      <x v="14"/>
    </i>
    <i>
      <x v="10"/>
      <x v="8"/>
    </i>
    <i>
      <x v="11"/>
      <x v="21"/>
    </i>
    <i>
      <x v="12"/>
      <x v="9"/>
    </i>
    <i r="1">
      <x v="18"/>
    </i>
    <i r="1">
      <x v="20"/>
    </i>
    <i>
      <x v="13"/>
      <x v="19"/>
    </i>
    <i t="grand">
      <x/>
    </i>
  </rowItems>
  <colItems count="1">
    <i/>
  </colItems>
  <pageFields count="2">
    <pageField fld="0" item="0" hier="-1"/>
    <pageField fld="10" hier="-1"/>
  </pageFields>
  <formats count="11">
    <format dxfId="61">
      <pivotArea dataOnly="0" labelOnly="1" outline="0" fieldPosition="0">
        <references count="1">
          <reference field="11" count="1">
            <x v="0"/>
          </reference>
        </references>
      </pivotArea>
    </format>
    <format dxfId="60">
      <pivotArea dataOnly="0" labelOnly="1" outline="0" fieldPosition="0">
        <references count="2">
          <reference field="8" count="4">
            <x v="0"/>
            <x v="3"/>
            <x v="13"/>
            <x v="23"/>
          </reference>
          <reference field="11" count="1" selected="0">
            <x v="0"/>
          </reference>
        </references>
      </pivotArea>
    </format>
    <format dxfId="59">
      <pivotArea dataOnly="0" labelOnly="1" outline="0" fieldPosition="0">
        <references count="1">
          <reference field="11" count="1">
            <x v="8"/>
          </reference>
        </references>
      </pivotArea>
    </format>
    <format dxfId="58">
      <pivotArea dataOnly="0" labelOnly="1" outline="0" fieldPosition="0">
        <references count="2">
          <reference field="8" count="2">
            <x v="5"/>
            <x v="12"/>
          </reference>
          <reference field="11" count="1" selected="0">
            <x v="8"/>
          </reference>
        </references>
      </pivotArea>
    </format>
    <format dxfId="57">
      <pivotArea dataOnly="0" labelOnly="1" outline="0" fieldPosition="0">
        <references count="1">
          <reference field="11" count="1">
            <x v="11"/>
          </reference>
        </references>
      </pivotArea>
    </format>
    <format dxfId="56">
      <pivotArea dataOnly="0" labelOnly="1" outline="0" fieldPosition="0">
        <references count="2">
          <reference field="8" count="1">
            <x v="21"/>
          </reference>
          <reference field="11" count="1" selected="0">
            <x v="11"/>
          </reference>
        </references>
      </pivotArea>
    </format>
    <format dxfId="55">
      <pivotArea outline="0" fieldPosition="0">
        <references count="2">
          <reference field="8" count="1" selected="0">
            <x v="19"/>
          </reference>
          <reference field="11" count="1" selected="0">
            <x v="13"/>
          </reference>
        </references>
      </pivotArea>
    </format>
    <format dxfId="54">
      <pivotArea dataOnly="0" labelOnly="1" outline="0" fieldPosition="0">
        <references count="1">
          <reference field="11" count="1">
            <x v="13"/>
          </reference>
        </references>
      </pivotArea>
    </format>
    <format dxfId="53">
      <pivotArea dataOnly="0" labelOnly="1" outline="0" fieldPosition="0">
        <references count="2">
          <reference field="8" count="1">
            <x v="19"/>
          </reference>
          <reference field="11" count="1" selected="0">
            <x v="13"/>
          </reference>
        </references>
      </pivotArea>
    </format>
    <format dxfId="52">
      <pivotArea dataOnly="0" labelOnly="1" outline="0" fieldPosition="0">
        <references count="1">
          <reference field="11" count="1">
            <x v="4"/>
          </reference>
        </references>
      </pivotArea>
    </format>
    <format dxfId="51">
      <pivotArea dataOnly="0" labelOnly="1" outline="0" fieldPosition="0">
        <references count="2">
          <reference field="8" count="2">
            <x v="15"/>
            <x v="22"/>
          </reference>
          <reference field="11" count="1" selected="0">
            <x v="4"/>
          </reference>
        </references>
      </pivotArea>
    </format>
  </formats>
  <pivotTableStyleInfo name="PivotStyleLight1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62B3D3-660F-4181-B3F2-9B3484C5AB1C}" name="Сводная таблица1" cacheId="0"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location ref="A4:B370" firstHeaderRow="1" firstDataRow="1" firstDataCol="1" rowPageCount="2" colPageCount="1"/>
  <pivotFields count="14">
    <pivotField axis="axisPage" showAll="0">
      <items count="3">
        <item x="0"/>
        <item x="1"/>
        <item t="default"/>
      </items>
    </pivotField>
    <pivotField axis="axisRow" dataField="1" showAll="0">
      <items count="887">
        <item x="283"/>
        <item x="8"/>
        <item x="27"/>
        <item x="627"/>
        <item x="120"/>
        <item x="143"/>
        <item x="638"/>
        <item x="802"/>
        <item x="223"/>
        <item x="492"/>
        <item x="436"/>
        <item x="608"/>
        <item x="604"/>
        <item x="408"/>
        <item x="514"/>
        <item x="487"/>
        <item x="815"/>
        <item x="691"/>
        <item x="842"/>
        <item x="609"/>
        <item x="457"/>
        <item x="445"/>
        <item x="135"/>
        <item x="467"/>
        <item x="797"/>
        <item x="181"/>
        <item x="619"/>
        <item x="782"/>
        <item x="617"/>
        <item x="9"/>
        <item x="145"/>
        <item x="174"/>
        <item x="256"/>
        <item x="255"/>
        <item x="300"/>
        <item x="724"/>
        <item x="698"/>
        <item x="44"/>
        <item x="821"/>
        <item x="668"/>
        <item x="278"/>
        <item x="577"/>
        <item x="642"/>
        <item x="878"/>
        <item x="551"/>
        <item x="885"/>
        <item x="826"/>
        <item x="453"/>
        <item x="816"/>
        <item x="357"/>
        <item x="114"/>
        <item x="711"/>
        <item x="483"/>
        <item x="738"/>
        <item x="49"/>
        <item x="149"/>
        <item x="220"/>
        <item x="3"/>
        <item x="643"/>
        <item x="732"/>
        <item x="622"/>
        <item x="444"/>
        <item x="293"/>
        <item x="446"/>
        <item x="801"/>
        <item x="414"/>
        <item x="215"/>
        <item x="216"/>
        <item x="211"/>
        <item x="601"/>
        <item x="184"/>
        <item x="504"/>
        <item x="378"/>
        <item x="371"/>
        <item x="355"/>
        <item x="606"/>
        <item x="682"/>
        <item x="109"/>
        <item x="94"/>
        <item x="138"/>
        <item x="461"/>
        <item x="491"/>
        <item x="119"/>
        <item x="605"/>
        <item x="843"/>
        <item x="555"/>
        <item x="616"/>
        <item x="198"/>
        <item x="218"/>
        <item x="170"/>
        <item x="412"/>
        <item x="190"/>
        <item x="489"/>
        <item x="226"/>
        <item x="270"/>
        <item x="321"/>
        <item x="400"/>
        <item x="835"/>
        <item x="368"/>
        <item x="451"/>
        <item x="192"/>
        <item x="502"/>
        <item x="726"/>
        <item x="657"/>
        <item x="178"/>
        <item x="209"/>
        <item x="757"/>
        <item x="103"/>
        <item x="376"/>
        <item x="342"/>
        <item x="857"/>
        <item x="832"/>
        <item x="718"/>
        <item x="241"/>
        <item x="251"/>
        <item x="550"/>
        <item x="535"/>
        <item x="172"/>
        <item x="865"/>
        <item x="864"/>
        <item x="117"/>
        <item x="741"/>
        <item x="603"/>
        <item x="244"/>
        <item x="772"/>
        <item x="12"/>
        <item x="162"/>
        <item x="818"/>
        <item x="810"/>
        <item x="167"/>
        <item x="854"/>
        <item x="156"/>
        <item x="38"/>
        <item x="247"/>
        <item x="512"/>
        <item x="428"/>
        <item x="566"/>
        <item x="685"/>
        <item x="785"/>
        <item x="186"/>
        <item x="284"/>
        <item x="106"/>
        <item x="641"/>
        <item x="460"/>
        <item x="592"/>
        <item x="246"/>
        <item x="459"/>
        <item x="770"/>
        <item x="229"/>
        <item x="559"/>
        <item x="281"/>
        <item x="228"/>
        <item x="570"/>
        <item x="844"/>
        <item x="703"/>
        <item x="561"/>
        <item x="332"/>
        <item x="326"/>
        <item x="252"/>
        <item x="125"/>
        <item x="224"/>
        <item x="560"/>
        <item x="313"/>
        <item x="60"/>
        <item x="74"/>
        <item x="207"/>
        <item x="634"/>
        <item x="182"/>
        <item x="24"/>
        <item x="29"/>
        <item x="65"/>
        <item x="775"/>
        <item x="248"/>
        <item x="752"/>
        <item x="510"/>
        <item x="475"/>
        <item x="253"/>
        <item x="214"/>
        <item x="830"/>
        <item x="728"/>
        <item x="646"/>
        <item x="280"/>
        <item x="264"/>
        <item x="766"/>
        <item x="507"/>
        <item x="275"/>
        <item x="708"/>
        <item x="866"/>
        <item x="305"/>
        <item x="266"/>
        <item x="294"/>
        <item x="262"/>
        <item x="709"/>
        <item x="236"/>
        <item x="271"/>
        <item x="380"/>
        <item x="513"/>
        <item x="764"/>
        <item x="612"/>
        <item x="415"/>
        <item x="392"/>
        <item x="208"/>
        <item x="624"/>
        <item x="529"/>
        <item x="382"/>
        <item x="393"/>
        <item x="312"/>
        <item x="202"/>
        <item x="759"/>
        <item x="773"/>
        <item x="517"/>
        <item x="720"/>
        <item x="463"/>
        <item x="205"/>
        <item x="185"/>
        <item x="50"/>
        <item x="808"/>
        <item x="59"/>
        <item x="259"/>
        <item x="850"/>
        <item x="851"/>
        <item x="104"/>
        <item x="862"/>
        <item x="748"/>
        <item x="814"/>
        <item x="806"/>
        <item x="333"/>
        <item x="338"/>
        <item x="349"/>
        <item x="701"/>
        <item x="793"/>
        <item x="434"/>
        <item x="97"/>
        <item x="482"/>
        <item x="306"/>
        <item x="755"/>
        <item x="677"/>
        <item x="5"/>
        <item x="863"/>
        <item x="15"/>
        <item x="465"/>
        <item x="121"/>
        <item x="431"/>
        <item x="221"/>
        <item x="96"/>
        <item x="500"/>
        <item x="142"/>
        <item x="751"/>
        <item x="742"/>
        <item x="838"/>
        <item x="481"/>
        <item x="587"/>
        <item x="336"/>
        <item x="669"/>
        <item x="10"/>
        <item x="521"/>
        <item x="437"/>
        <item x="177"/>
        <item x="179"/>
        <item x="318"/>
        <item x="345"/>
        <item x="66"/>
        <item x="83"/>
        <item x="523"/>
        <item x="533"/>
        <item x="542"/>
        <item x="395"/>
        <item x="384"/>
        <item x="849"/>
        <item x="493"/>
        <item x="43"/>
        <item x="777"/>
        <item x="823"/>
        <item x="811"/>
        <item x="736"/>
        <item x="4"/>
        <item x="829"/>
        <item x="394"/>
        <item x="110"/>
        <item x="78"/>
        <item x="639"/>
        <item x="362"/>
        <item x="883"/>
        <item x="82"/>
        <item x="311"/>
        <item x="833"/>
        <item x="623"/>
        <item x="365"/>
        <item x="301"/>
        <item x="710"/>
        <item x="557"/>
        <item x="630"/>
        <item x="876"/>
        <item x="40"/>
        <item x="831"/>
        <item x="597"/>
        <item x="469"/>
        <item x="593"/>
        <item x="618"/>
        <item x="499"/>
        <item x="230"/>
        <item x="716"/>
        <item x="409"/>
        <item x="787"/>
        <item x="804"/>
        <item x="549"/>
        <item x="662"/>
        <item x="470"/>
        <item x="86"/>
        <item x="739"/>
        <item x="471"/>
        <item x="115"/>
        <item x="6"/>
        <item x="822"/>
        <item x="75"/>
        <item x="413"/>
        <item x="722"/>
        <item x="650"/>
        <item x="812"/>
        <item x="625"/>
        <item x="450"/>
        <item x="448"/>
        <item x="558"/>
        <item x="137"/>
        <item x="21"/>
        <item x="308"/>
        <item x="136"/>
        <item x="488"/>
        <item x="98"/>
        <item x="538"/>
        <item x="540"/>
        <item x="543"/>
        <item x="478"/>
        <item x="25"/>
        <item x="30"/>
        <item x="419"/>
        <item x="26"/>
        <item x="676"/>
        <item x="422"/>
        <item x="579"/>
        <item x="743"/>
        <item x="432"/>
        <item x="827"/>
        <item x="871"/>
        <item x="232"/>
        <item x="715"/>
        <item x="373"/>
        <item x="231"/>
        <item x="659"/>
        <item x="658"/>
        <item x="175"/>
        <item x="160"/>
        <item x="91"/>
        <item x="401"/>
        <item x="84"/>
        <item x="309"/>
        <item x="479"/>
        <item x="11"/>
        <item x="786"/>
        <item x="699"/>
        <item x="872"/>
        <item x="369"/>
        <item x="632"/>
        <item x="36"/>
        <item x="455"/>
        <item x="420"/>
        <item x="501"/>
        <item x="653"/>
        <item x="870"/>
        <item x="153"/>
        <item x="651"/>
        <item x="687"/>
        <item x="877"/>
        <item x="633"/>
        <item x="706"/>
        <item x="547"/>
        <item x="354"/>
        <item x="410"/>
        <item x="131"/>
        <item x="805"/>
        <item x="243"/>
        <item x="519"/>
        <item x="361"/>
        <item x="161"/>
        <item x="130"/>
        <item x="670"/>
        <item x="567"/>
        <item x="511"/>
        <item x="391"/>
        <item x="46"/>
        <item x="769"/>
        <item x="367"/>
        <item x="201"/>
        <item x="442"/>
        <item x="286"/>
        <item x="239"/>
        <item x="141"/>
        <item x="249"/>
        <item x="356"/>
        <item x="494"/>
        <item x="263"/>
        <item x="265"/>
        <item x="729"/>
        <item x="139"/>
        <item x="635"/>
        <item x="473"/>
        <item x="681"/>
        <item x="631"/>
        <item x="477"/>
        <item x="335"/>
        <item x="761"/>
        <item x="370"/>
        <item x="839"/>
        <item x="765"/>
        <item x="758"/>
        <item x="58"/>
        <item x="56"/>
        <item x="57"/>
        <item x="613"/>
        <item x="745"/>
        <item x="118"/>
        <item x="45"/>
        <item x="296"/>
        <item x="867"/>
        <item x="63"/>
        <item x="783"/>
        <item x="310"/>
        <item x="154"/>
        <item x="417"/>
        <item x="287"/>
        <item x="425"/>
        <item x="798"/>
        <item x="522"/>
        <item x="828"/>
        <item x="449"/>
        <item x="454"/>
        <item x="779"/>
        <item x="128"/>
        <item x="323"/>
        <item x="704"/>
        <item x="85"/>
        <item x="51"/>
        <item x="325"/>
        <item x="803"/>
        <item x="319"/>
        <item x="387"/>
        <item x="875"/>
        <item x="330"/>
        <item x="723"/>
        <item x="407"/>
        <item x="879"/>
        <item x="358"/>
        <item x="359"/>
        <item x="452"/>
        <item x="672"/>
        <item x="315"/>
        <item x="584"/>
        <item x="546"/>
        <item x="314"/>
        <item x="602"/>
        <item x="366"/>
        <item x="565"/>
        <item x="571"/>
        <item x="753"/>
        <item x="767"/>
        <item x="750"/>
        <item x="268"/>
        <item x="200"/>
        <item x="537"/>
        <item x="516"/>
        <item x="712"/>
        <item x="590"/>
        <item x="771"/>
        <item x="847"/>
        <item x="852"/>
        <item x="776"/>
        <item x="568"/>
        <item x="576"/>
        <item x="583"/>
        <item x="88"/>
        <item x="90"/>
        <item x="237"/>
        <item x="649"/>
        <item x="790"/>
        <item x="530"/>
        <item x="92"/>
        <item x="340"/>
        <item x="462"/>
        <item x="789"/>
        <item x="694"/>
        <item x="22"/>
        <item x="317"/>
        <item x="112"/>
        <item x="235"/>
        <item x="848"/>
        <item x="346"/>
        <item x="509"/>
        <item x="486"/>
        <item x="800"/>
        <item x="464"/>
        <item x="882"/>
        <item x="140"/>
        <item x="795"/>
        <item x="397"/>
        <item x="379"/>
        <item x="144"/>
        <item x="350"/>
        <item x="495"/>
        <item x="636"/>
        <item x="107"/>
        <item x="116"/>
        <item x="363"/>
        <item x="219"/>
        <item x="574"/>
        <item x="87"/>
        <item x="466"/>
        <item x="589"/>
        <item x="456"/>
        <item x="548"/>
        <item x="343"/>
        <item x="166"/>
        <item x="518"/>
        <item x="737"/>
        <item x="480"/>
        <item x="2"/>
        <item x="324"/>
        <item x="661"/>
        <item x="667"/>
        <item x="581"/>
        <item x="825"/>
        <item x="599"/>
        <item x="290"/>
        <item x="291"/>
        <item x="572"/>
        <item x="438"/>
        <item x="562"/>
        <item x="525"/>
        <item x="705"/>
        <item x="640"/>
        <item x="427"/>
        <item x="429"/>
        <item x="788"/>
        <item x="381"/>
        <item x="396"/>
        <item x="534"/>
        <item x="836"/>
        <item x="304"/>
        <item x="320"/>
        <item x="328"/>
        <item x="403"/>
        <item x="713"/>
        <item x="497"/>
        <item x="303"/>
        <item x="792"/>
        <item x="132"/>
        <item x="163"/>
        <item x="16"/>
        <item x="133"/>
        <item x="240"/>
        <item x="680"/>
        <item x="124"/>
        <item x="505"/>
        <item x="197"/>
        <item x="108"/>
        <item x="217"/>
        <item x="874"/>
        <item x="820"/>
        <item x="61"/>
        <item x="73"/>
        <item x="62"/>
        <item x="660"/>
        <item x="573"/>
        <item x="331"/>
        <item x="14"/>
        <item x="289"/>
        <item x="277"/>
        <item x="834"/>
        <item x="472"/>
        <item x="122"/>
        <item x="714"/>
        <item x="48"/>
        <item x="655"/>
        <item x="873"/>
        <item x="629"/>
        <item x="69"/>
        <item x="389"/>
        <item x="654"/>
        <item x="360"/>
        <item x="68"/>
        <item x="809"/>
        <item x="526"/>
        <item x="347"/>
        <item x="474"/>
        <item x="861"/>
        <item x="430"/>
        <item x="47"/>
        <item x="155"/>
        <item x="151"/>
        <item x="164"/>
        <item x="406"/>
        <item x="76"/>
        <item x="18"/>
        <item x="19"/>
        <item x="23"/>
        <item x="28"/>
        <item x="33"/>
        <item x="34"/>
        <item x="645"/>
        <item x="341"/>
        <item x="257"/>
        <item x="258"/>
        <item x="298"/>
        <item x="418"/>
        <item x="260"/>
        <item x="372"/>
        <item x="55"/>
        <item x="665"/>
        <item x="13"/>
        <item x="67"/>
        <item x="586"/>
        <item x="426"/>
        <item x="569"/>
        <item x="77"/>
        <item x="89"/>
        <item x="64"/>
        <item x="735"/>
        <item x="860"/>
        <item x="740"/>
        <item x="859"/>
        <item x="746"/>
        <item x="17"/>
        <item x="747"/>
        <item x="858"/>
        <item x="496"/>
        <item x="485"/>
        <item x="210"/>
        <item x="700"/>
        <item x="552"/>
        <item x="157"/>
        <item x="152"/>
        <item x="351"/>
        <item x="353"/>
        <item x="352"/>
        <item x="165"/>
        <item x="146"/>
        <item x="150"/>
        <item x="348"/>
        <item x="127"/>
        <item x="853"/>
        <item x="856"/>
        <item x="35"/>
        <item x="648"/>
        <item x="591"/>
        <item x="615"/>
        <item x="147"/>
        <item x="334"/>
        <item x="111"/>
        <item x="744"/>
        <item x="778"/>
        <item x="663"/>
        <item x="688"/>
        <item x="468"/>
        <item x="113"/>
        <item x="32"/>
        <item x="20"/>
        <item x="671"/>
        <item x="686"/>
        <item x="607"/>
        <item x="302"/>
        <item x="575"/>
        <item x="564"/>
        <item x="539"/>
        <item x="556"/>
        <item x="416"/>
        <item x="273"/>
        <item x="374"/>
        <item x="578"/>
        <item x="250"/>
        <item x="261"/>
        <item x="749"/>
        <item x="377"/>
        <item x="515"/>
        <item x="674"/>
        <item x="774"/>
        <item x="621"/>
        <item x="696"/>
        <item x="595"/>
        <item x="689"/>
        <item x="684"/>
        <item x="690"/>
        <item x="611"/>
        <item x="227"/>
        <item x="824"/>
        <item x="267"/>
        <item x="596"/>
        <item x="693"/>
        <item x="610"/>
        <item x="692"/>
        <item x="233"/>
        <item x="274"/>
        <item x="813"/>
        <item x="841"/>
        <item x="554"/>
        <item x="316"/>
        <item x="344"/>
        <item x="731"/>
        <item x="730"/>
        <item x="476"/>
        <item x="329"/>
        <item x="269"/>
        <item x="837"/>
        <item x="580"/>
        <item x="528"/>
        <item x="666"/>
        <item x="173"/>
        <item x="524"/>
        <item x="37"/>
        <item x="282"/>
        <item x="781"/>
        <item x="129"/>
        <item x="285"/>
        <item x="41"/>
        <item x="375"/>
        <item x="188"/>
        <item x="544"/>
        <item x="176"/>
        <item x="458"/>
        <item x="292"/>
        <item x="733"/>
        <item x="234"/>
        <item x="71"/>
        <item x="337"/>
        <item x="158"/>
        <item x="95"/>
        <item x="600"/>
        <item x="679"/>
        <item x="880"/>
        <item x="134"/>
        <item x="222"/>
        <item x="180"/>
        <item x="191"/>
        <item x="199"/>
        <item x="225"/>
        <item x="421"/>
        <item x="405"/>
        <item x="39"/>
        <item x="846"/>
        <item x="322"/>
        <item x="588"/>
        <item x="105"/>
        <item x="364"/>
        <item x="295"/>
        <item x="93"/>
        <item x="762"/>
        <item x="791"/>
        <item x="754"/>
        <item x="614"/>
        <item x="725"/>
        <item x="196"/>
        <item x="7"/>
        <item x="545"/>
        <item x="72"/>
        <item x="189"/>
        <item x="707"/>
        <item x="780"/>
        <item x="101"/>
        <item x="845"/>
        <item x="784"/>
        <item x="148"/>
        <item x="168"/>
        <item x="868"/>
        <item x="637"/>
        <item x="719"/>
        <item x="183"/>
        <item x="195"/>
        <item x="435"/>
        <item x="386"/>
        <item x="212"/>
        <item x="126"/>
        <item x="402"/>
        <item x="441"/>
        <item x="819"/>
        <item x="807"/>
        <item x="585"/>
        <item x="1"/>
        <item x="276"/>
        <item x="881"/>
        <item x="840"/>
        <item x="799"/>
        <item x="213"/>
        <item x="768"/>
        <item x="388"/>
        <item x="536"/>
        <item x="238"/>
        <item x="490"/>
        <item x="796"/>
        <item x="307"/>
        <item x="80"/>
        <item x="541"/>
        <item x="100"/>
        <item x="628"/>
        <item x="81"/>
        <item x="339"/>
        <item x="187"/>
        <item x="594"/>
        <item x="598"/>
        <item x="697"/>
        <item x="297"/>
        <item x="288"/>
        <item x="506"/>
        <item x="279"/>
        <item x="242"/>
        <item x="763"/>
        <item x="582"/>
        <item x="717"/>
        <item x="327"/>
        <item x="817"/>
        <item x="411"/>
        <item x="884"/>
        <item x="54"/>
        <item x="52"/>
        <item x="53"/>
        <item x="42"/>
        <item x="652"/>
        <item x="678"/>
        <item x="203"/>
        <item x="734"/>
        <item x="532"/>
        <item x="70"/>
        <item x="299"/>
        <item x="193"/>
        <item x="99"/>
        <item x="503"/>
        <item x="727"/>
        <item x="531"/>
        <item x="702"/>
        <item x="553"/>
        <item x="390"/>
        <item x="869"/>
        <item x="498"/>
        <item x="272"/>
        <item x="760"/>
        <item x="756"/>
        <item x="169"/>
        <item x="79"/>
        <item x="159"/>
        <item x="695"/>
        <item x="520"/>
        <item x="620"/>
        <item x="855"/>
        <item x="664"/>
        <item x="484"/>
        <item x="31"/>
        <item x="447"/>
        <item x="123"/>
        <item x="383"/>
        <item x="626"/>
        <item x="404"/>
        <item x="102"/>
        <item x="171"/>
        <item x="563"/>
        <item x="647"/>
        <item x="794"/>
        <item x="0"/>
        <item x="254"/>
        <item x="245"/>
        <item x="656"/>
        <item x="508"/>
        <item x="206"/>
        <item x="194"/>
        <item x="527"/>
        <item x="721"/>
        <item x="673"/>
        <item x="385"/>
        <item x="443"/>
        <item x="440"/>
        <item x="644"/>
        <item x="439"/>
        <item x="675"/>
        <item x="423"/>
        <item x="683"/>
        <item x="399"/>
        <item x="433"/>
        <item x="424"/>
        <item x="398"/>
        <item x="204"/>
        <item t="default"/>
      </items>
    </pivotField>
    <pivotField showAll="0"/>
    <pivotField showAll="0"/>
    <pivotField showAll="0"/>
    <pivotField showAll="0"/>
    <pivotField showAll="0"/>
    <pivotField showAll="0"/>
    <pivotField axis="axisRow" showAll="0">
      <items count="27">
        <item x="0"/>
        <item x="21"/>
        <item x="1"/>
        <item x="4"/>
        <item x="9"/>
        <item x="6"/>
        <item x="2"/>
        <item x="7"/>
        <item x="20"/>
        <item x="8"/>
        <item x="13"/>
        <item x="10"/>
        <item x="11"/>
        <item x="12"/>
        <item x="15"/>
        <item x="14"/>
        <item x="18"/>
        <item x="16"/>
        <item x="17"/>
        <item x="5"/>
        <item x="3"/>
        <item x="19"/>
        <item x="22"/>
        <item x="23"/>
        <item x="24"/>
        <item x="25"/>
        <item t="default"/>
      </items>
    </pivotField>
    <pivotField axis="axisRow" showAll="0">
      <items count="8">
        <item x="4"/>
        <item x="0"/>
        <item x="1"/>
        <item x="2"/>
        <item x="3"/>
        <item x="5"/>
        <item x="6"/>
        <item t="default"/>
      </items>
    </pivotField>
    <pivotField axis="axisPage" showAll="0">
      <items count="8">
        <item x="0"/>
        <item x="1"/>
        <item x="2"/>
        <item x="3"/>
        <item x="4"/>
        <item x="5"/>
        <item x="6"/>
        <item t="default"/>
      </items>
    </pivotField>
    <pivotField showAll="0"/>
    <pivotField showAll="0"/>
    <pivotField showAll="0"/>
  </pivotFields>
  <rowFields count="3">
    <field x="8"/>
    <field x="9"/>
    <field x="1"/>
  </rowFields>
  <rowItems count="366">
    <i>
      <x/>
    </i>
    <i r="1">
      <x v="1"/>
    </i>
    <i r="2">
      <x v="863"/>
    </i>
    <i r="1">
      <x v="2"/>
    </i>
    <i r="2">
      <x v="524"/>
    </i>
    <i r="2">
      <x v="650"/>
    </i>
    <i r="2">
      <x v="784"/>
    </i>
    <i r="1">
      <x v="3"/>
    </i>
    <i r="2">
      <x v="57"/>
    </i>
    <i r="2">
      <x v="237"/>
    </i>
    <i r="2">
      <x v="275"/>
    </i>
    <i>
      <x v="1"/>
    </i>
    <i r="1">
      <x/>
    </i>
    <i r="2">
      <x v="304"/>
    </i>
    <i r="1">
      <x v="1"/>
    </i>
    <i r="2">
      <x v="271"/>
    </i>
    <i r="2">
      <x v="475"/>
    </i>
    <i r="1">
      <x v="2"/>
    </i>
    <i r="2">
      <x v="230"/>
    </i>
    <i r="2">
      <x v="379"/>
    </i>
    <i r="2">
      <x v="436"/>
    </i>
    <i r="2">
      <x v="658"/>
    </i>
    <i r="2">
      <x v="764"/>
    </i>
    <i r="1">
      <x v="3"/>
    </i>
    <i r="2">
      <x v="683"/>
    </i>
    <i r="2">
      <x v="718"/>
    </i>
    <i r="2">
      <x v="862"/>
    </i>
    <i r="1">
      <x v="4"/>
    </i>
    <i r="2">
      <x v="754"/>
    </i>
    <i>
      <x v="2"/>
    </i>
    <i r="1">
      <x v="1"/>
    </i>
    <i r="2">
      <x v="615"/>
    </i>
    <i r="1">
      <x v="2"/>
    </i>
    <i r="2">
      <x v="217"/>
    </i>
    <i r="2">
      <x v="293"/>
    </i>
    <i r="2">
      <x v="415"/>
    </i>
    <i r="2">
      <x v="416"/>
    </i>
    <i r="2">
      <x v="417"/>
    </i>
    <i r="2">
      <x v="721"/>
    </i>
    <i r="2">
      <x v="745"/>
    </i>
    <i r="1">
      <x v="3"/>
    </i>
    <i r="2">
      <x v="37"/>
    </i>
    <i r="2">
      <x v="270"/>
    </i>
    <i r="2">
      <x v="822"/>
    </i>
    <i>
      <x v="3"/>
    </i>
    <i r="1">
      <x/>
    </i>
    <i r="2">
      <x v="244"/>
    </i>
    <i r="1">
      <x v="2"/>
    </i>
    <i r="2">
      <x v="232"/>
    </i>
    <i r="2">
      <x v="328"/>
    </i>
    <i r="2">
      <x v="403"/>
    </i>
    <i r="2">
      <x v="765"/>
    </i>
    <i r="2">
      <x v="799"/>
    </i>
    <i r="2">
      <x v="831"/>
    </i>
    <i r="1">
      <x v="3"/>
    </i>
    <i r="2">
      <x v="107"/>
    </i>
    <i r="2">
      <x v="221"/>
    </i>
    <i r="2">
      <x v="749"/>
    </i>
    <i r="2">
      <x v="858"/>
    </i>
    <i r="1">
      <x v="4"/>
    </i>
    <i r="2">
      <x v="141"/>
    </i>
    <i>
      <x v="4"/>
    </i>
    <i r="1">
      <x/>
    </i>
    <i r="2">
      <x v="134"/>
    </i>
    <i r="2">
      <x v="287"/>
    </i>
    <i r="1">
      <x v="1"/>
    </i>
    <i r="2">
      <x v="460"/>
    </i>
    <i r="1">
      <x v="2"/>
    </i>
    <i r="2">
      <x v="98"/>
    </i>
    <i r="2">
      <x v="196"/>
    </i>
    <i r="2">
      <x v="391"/>
    </i>
    <i r="1">
      <x v="3"/>
    </i>
    <i r="2">
      <x v="14"/>
    </i>
    <i r="2">
      <x v="195"/>
    </i>
    <i r="1">
      <x v="4"/>
    </i>
    <i r="2">
      <x v="72"/>
    </i>
    <i r="2">
      <x v="361"/>
    </i>
    <i r="2">
      <x v="681"/>
    </i>
    <i>
      <x v="5"/>
    </i>
    <i r="1">
      <x/>
    </i>
    <i r="2">
      <x v="257"/>
    </i>
    <i r="1">
      <x v="1"/>
    </i>
    <i r="2">
      <x v="777"/>
    </i>
    <i r="2">
      <x v="789"/>
    </i>
    <i r="1">
      <x v="2"/>
    </i>
    <i r="2">
      <x v="66"/>
    </i>
    <i r="2">
      <x v="67"/>
    </i>
    <i r="2">
      <x v="104"/>
    </i>
    <i r="2">
      <x v="105"/>
    </i>
    <i r="2">
      <x v="177"/>
    </i>
    <i r="2">
      <x v="258"/>
    </i>
    <i r="2">
      <x v="739"/>
    </i>
    <i r="1">
      <x v="3"/>
    </i>
    <i r="2">
      <x v="25"/>
    </i>
    <i r="2">
      <x v="564"/>
    </i>
    <i r="1">
      <x v="4"/>
    </i>
    <i r="2">
      <x v="56"/>
    </i>
    <i r="2">
      <x v="88"/>
    </i>
    <i r="2">
      <x v="167"/>
    </i>
    <i r="2">
      <x v="512"/>
    </i>
    <i r="2">
      <x v="635"/>
    </i>
    <i r="2">
      <x v="773"/>
    </i>
    <i>
      <x v="6"/>
    </i>
    <i r="1">
      <x v="1"/>
    </i>
    <i r="2">
      <x v="163"/>
    </i>
    <i r="1">
      <x v="2"/>
    </i>
    <i r="2">
      <x v="424"/>
    </i>
    <i r="2">
      <x v="567"/>
    </i>
    <i r="2">
      <x v="569"/>
    </i>
    <i r="2">
      <x v="624"/>
    </i>
    <i r="1">
      <x v="3"/>
    </i>
    <i r="2">
      <x v="170"/>
    </i>
    <i r="2">
      <x v="600"/>
    </i>
    <i r="1">
      <x v="4"/>
    </i>
    <i r="2">
      <x v="622"/>
    </i>
    <i>
      <x v="7"/>
    </i>
    <i r="1">
      <x/>
    </i>
    <i r="2">
      <x v="140"/>
    </i>
    <i r="2">
      <x v="189"/>
    </i>
    <i r="1">
      <x v="1"/>
    </i>
    <i r="2">
      <x v="720"/>
    </i>
    <i r="1">
      <x v="2"/>
    </i>
    <i r="2">
      <x v="190"/>
    </i>
    <i r="2">
      <x v="394"/>
    </i>
    <i r="2">
      <x v="429"/>
    </i>
    <i>
      <x v="8"/>
    </i>
    <i r="1">
      <x/>
    </i>
    <i r="2">
      <x v="842"/>
    </i>
    <i r="1">
      <x v="1"/>
    </i>
    <i r="2">
      <x v="390"/>
    </i>
    <i r="1">
      <x v="2"/>
    </i>
    <i r="2">
      <x v="106"/>
    </i>
    <i r="2">
      <x v="235"/>
    </i>
    <i r="1">
      <x v="3"/>
    </i>
    <i r="2">
      <x v="147"/>
    </i>
    <i r="2">
      <x v="414"/>
    </i>
    <i r="1">
      <x v="4"/>
    </i>
    <i r="2">
      <x v="208"/>
    </i>
    <i>
      <x v="9"/>
    </i>
    <i r="1">
      <x/>
    </i>
    <i r="2">
      <x v="608"/>
    </i>
    <i r="1">
      <x v="1"/>
    </i>
    <i r="2">
      <x v="259"/>
    </i>
    <i r="2">
      <x v="444"/>
    </i>
    <i r="2">
      <x v="704"/>
    </i>
    <i r="1">
      <x v="2"/>
    </i>
    <i r="2">
      <x v="95"/>
    </i>
    <i r="2">
      <x v="547"/>
    </i>
    <i r="2">
      <x v="747"/>
    </i>
    <i r="1">
      <x v="3"/>
    </i>
    <i r="2">
      <x v="260"/>
    </i>
    <i r="2">
      <x v="438"/>
    </i>
    <i>
      <x v="10"/>
    </i>
    <i r="1">
      <x/>
    </i>
    <i r="2">
      <x v="847"/>
    </i>
    <i r="1">
      <x v="2"/>
    </i>
    <i r="2">
      <x v="255"/>
    </i>
    <i r="2">
      <x v="263"/>
    </i>
    <i r="2">
      <x v="432"/>
    </i>
    <i r="2">
      <x v="715"/>
    </i>
    <i r="2">
      <x v="724"/>
    </i>
    <i r="1">
      <x v="3"/>
    </i>
    <i r="2">
      <x v="536"/>
    </i>
    <i r="2">
      <x v="590"/>
    </i>
    <i r="1">
      <x v="4"/>
    </i>
    <i r="2">
      <x v="471"/>
    </i>
    <i r="2">
      <x v="870"/>
    </i>
    <i>
      <x v="11"/>
    </i>
    <i r="1">
      <x/>
    </i>
    <i r="2">
      <x v="204"/>
    </i>
    <i r="1">
      <x v="1"/>
    </i>
    <i r="2">
      <x v="855"/>
    </i>
    <i r="2">
      <x v="882"/>
    </i>
    <i r="1">
      <x v="2"/>
    </i>
    <i r="2">
      <x v="90"/>
    </i>
    <i r="2">
      <x v="242"/>
    </i>
    <i r="2">
      <x v="315"/>
    </i>
    <i r="1">
      <x v="4"/>
    </i>
    <i r="2">
      <x v="267"/>
    </i>
    <i>
      <x v="12"/>
    </i>
    <i r="1">
      <x/>
    </i>
    <i r="2">
      <x v="10"/>
    </i>
    <i r="2">
      <x v="256"/>
    </i>
    <i r="1">
      <x v="2"/>
    </i>
    <i r="2">
      <x v="534"/>
    </i>
    <i r="2">
      <x v="875"/>
    </i>
    <i r="2">
      <x v="877"/>
    </i>
    <i>
      <x v="13"/>
    </i>
    <i r="1">
      <x/>
    </i>
    <i r="2">
      <x v="80"/>
    </i>
    <i r="2">
      <x v="143"/>
    </i>
    <i r="2">
      <x v="487"/>
    </i>
    <i r="1">
      <x v="1"/>
    </i>
    <i r="2">
      <x v="212"/>
    </i>
    <i r="2">
      <x v="499"/>
    </i>
    <i r="1">
      <x v="2"/>
    </i>
    <i r="2">
      <x v="23"/>
    </i>
    <i r="2">
      <x v="71"/>
    </i>
    <i r="2">
      <x v="240"/>
    </i>
    <i r="2">
      <x v="515"/>
    </i>
    <i r="2">
      <x v="726"/>
    </i>
    <i r="1">
      <x v="3"/>
    </i>
    <i r="2">
      <x v="296"/>
    </i>
    <i r="2">
      <x v="661"/>
    </i>
    <i r="2">
      <x v="839"/>
    </i>
    <i r="1">
      <x v="4"/>
    </i>
    <i r="2">
      <x v="307"/>
    </i>
    <i>
      <x v="14"/>
    </i>
    <i r="1">
      <x/>
    </i>
    <i r="2">
      <x v="687"/>
    </i>
    <i r="1">
      <x v="1"/>
    </i>
    <i r="2">
      <x v="686"/>
    </i>
    <i r="2">
      <x v="694"/>
    </i>
    <i r="2">
      <x v="804"/>
    </i>
    <i r="1">
      <x v="2"/>
    </i>
    <i r="2">
      <x v="17"/>
    </i>
    <i r="2">
      <x v="295"/>
    </i>
    <i r="2">
      <x v="418"/>
    </i>
    <i r="2">
      <x v="689"/>
    </i>
    <i r="2">
      <x v="756"/>
    </i>
    <i r="2">
      <x v="805"/>
    </i>
    <i r="1">
      <x v="3"/>
    </i>
    <i r="2">
      <x v="530"/>
    </i>
    <i r="1">
      <x v="4"/>
    </i>
    <i r="2">
      <x v="697"/>
    </i>
    <i r="2">
      <x v="734"/>
    </i>
    <i>
      <x v="15"/>
    </i>
    <i r="1">
      <x v="1"/>
    </i>
    <i r="2">
      <x v="571"/>
    </i>
    <i r="1">
      <x v="2"/>
    </i>
    <i r="2">
      <x v="115"/>
    </i>
    <i r="2">
      <x v="305"/>
    </i>
    <i r="2">
      <x v="375"/>
    </i>
    <i r="2">
      <x v="457"/>
    </i>
    <i r="2">
      <x v="518"/>
    </i>
    <i r="2">
      <x v="760"/>
    </i>
    <i r="1">
      <x v="3"/>
    </i>
    <i r="2">
      <x v="44"/>
    </i>
    <i r="2">
      <x v="85"/>
    </i>
    <i r="2">
      <x v="477"/>
    </i>
    <i r="2">
      <x v="637"/>
    </i>
    <i r="2">
      <x v="702"/>
    </i>
    <i r="2">
      <x v="836"/>
    </i>
    <i r="1">
      <x v="4"/>
    </i>
    <i r="2">
      <x v="478"/>
    </i>
    <i r="2">
      <x v="672"/>
    </i>
    <i>
      <x v="16"/>
    </i>
    <i r="1">
      <x v="1"/>
    </i>
    <i r="2">
      <x v="316"/>
    </i>
    <i r="1">
      <x v="2"/>
    </i>
    <i r="2">
      <x v="439"/>
    </i>
    <i r="2">
      <x v="772"/>
    </i>
    <i r="1">
      <x v="3"/>
    </i>
    <i r="2">
      <x v="537"/>
    </i>
    <i r="1">
      <x v="4"/>
    </i>
    <i r="2">
      <x v="211"/>
    </i>
    <i>
      <x v="17"/>
    </i>
    <i r="1">
      <x/>
    </i>
    <i r="2">
      <x v="508"/>
    </i>
    <i r="2">
      <x v="848"/>
    </i>
    <i r="1">
      <x v="1"/>
    </i>
    <i r="2">
      <x v="26"/>
    </i>
    <i r="2">
      <x v="60"/>
    </i>
    <i r="2">
      <x v="166"/>
    </i>
    <i r="2">
      <x v="684"/>
    </i>
    <i r="1">
      <x v="2"/>
    </i>
    <i r="2">
      <x v="28"/>
    </i>
    <i r="2">
      <x v="202"/>
    </i>
    <i r="2">
      <x v="286"/>
    </i>
    <i r="2">
      <x v="407"/>
    </i>
    <i r="2">
      <x v="538"/>
    </i>
    <i>
      <x v="18"/>
    </i>
    <i r="1">
      <x/>
    </i>
    <i r="2">
      <x v="454"/>
    </i>
    <i r="1">
      <x v="1"/>
    </i>
    <i r="2">
      <x v="253"/>
    </i>
    <i r="2">
      <x v="607"/>
    </i>
    <i r="1">
      <x v="2"/>
    </i>
    <i r="2">
      <x v="180"/>
    </i>
    <i r="2">
      <x v="482"/>
    </i>
    <i r="2">
      <x v="651"/>
    </i>
    <i r="2">
      <x v="713"/>
    </i>
    <i r="2">
      <x v="861"/>
    </i>
    <i r="2">
      <x v="872"/>
    </i>
    <i>
      <x v="19"/>
    </i>
    <i r="1">
      <x v="2"/>
    </i>
    <i r="2">
      <x v="587"/>
    </i>
    <i r="2">
      <x v="591"/>
    </i>
    <i r="2">
      <x v="639"/>
    </i>
    <i r="2">
      <x v="644"/>
    </i>
    <i r="2">
      <x v="646"/>
    </i>
    <i r="1">
      <x v="3"/>
    </i>
    <i r="2">
      <x v="654"/>
    </i>
    <i r="1">
      <x v="4"/>
    </i>
    <i r="2">
      <x v="131"/>
    </i>
    <i r="2">
      <x v="228"/>
    </i>
    <i r="2">
      <x v="369"/>
    </i>
    <i r="2">
      <x v="427"/>
    </i>
    <i r="2">
      <x v="506"/>
    </i>
    <i r="2">
      <x v="596"/>
    </i>
    <i r="2">
      <x v="638"/>
    </i>
    <i r="2">
      <x v="732"/>
    </i>
    <i>
      <x v="20"/>
    </i>
    <i r="1">
      <x v="2"/>
    </i>
    <i r="2">
      <x v="458"/>
    </i>
    <i r="2">
      <x v="479"/>
    </i>
    <i r="2">
      <x v="552"/>
    </i>
    <i r="2">
      <x v="623"/>
    </i>
    <i r="1">
      <x v="3"/>
    </i>
    <i r="2">
      <x v="193"/>
    </i>
    <i r="2">
      <x v="352"/>
    </i>
    <i r="2">
      <x v="480"/>
    </i>
    <i r="2">
      <x v="485"/>
    </i>
    <i r="2">
      <x v="833"/>
    </i>
    <i r="1">
      <x v="4"/>
    </i>
    <i r="2">
      <x v="395"/>
    </i>
    <i r="2">
      <x v="481"/>
    </i>
    <i r="2">
      <x v="558"/>
    </i>
    <i r="2">
      <x v="793"/>
    </i>
    <i>
      <x v="21"/>
    </i>
    <i r="1">
      <x v="1"/>
    </i>
    <i r="2">
      <x v="522"/>
    </i>
    <i r="1">
      <x v="2"/>
    </i>
    <i r="2">
      <x v="53"/>
    </i>
    <i r="2">
      <x v="173"/>
    </i>
    <i r="2">
      <x v="309"/>
    </i>
    <i r="2">
      <x v="402"/>
    </i>
    <i r="1">
      <x v="3"/>
    </i>
    <i r="2">
      <x v="705"/>
    </i>
    <i r="2">
      <x v="706"/>
    </i>
    <i>
      <x v="22"/>
    </i>
    <i r="1">
      <x/>
    </i>
    <i r="2">
      <x v="272"/>
    </i>
    <i r="1">
      <x v="1"/>
    </i>
    <i r="2">
      <x v="285"/>
    </i>
    <i r="1">
      <x v="2"/>
    </i>
    <i r="2">
      <x v="313"/>
    </i>
    <i r="2">
      <x v="318"/>
    </i>
    <i>
      <x v="23"/>
    </i>
    <i r="1">
      <x/>
    </i>
    <i r="2">
      <x v="545"/>
    </i>
    <i r="1">
      <x v="1"/>
    </i>
    <i r="2">
      <x v="710"/>
    </i>
    <i r="1">
      <x v="2"/>
    </i>
    <i r="2">
      <x v="249"/>
    </i>
    <i r="2">
      <x v="412"/>
    </i>
    <i r="2">
      <x v="701"/>
    </i>
    <i r="2">
      <x v="787"/>
    </i>
    <i r="1">
      <x v="3"/>
    </i>
    <i r="2">
      <x v="18"/>
    </i>
    <i r="2">
      <x v="84"/>
    </i>
    <i r="2">
      <x v="153"/>
    </i>
    <i r="1">
      <x v="4"/>
    </i>
    <i r="2">
      <x v="766"/>
    </i>
    <i>
      <x v="24"/>
    </i>
    <i r="1">
      <x/>
    </i>
    <i r="2">
      <x v="838"/>
    </i>
    <i r="1">
      <x v="1"/>
    </i>
    <i r="2">
      <x v="343"/>
    </i>
    <i r="2">
      <x v="360"/>
    </i>
    <i r="2">
      <x v="368"/>
    </i>
    <i r="1">
      <x v="2"/>
    </i>
    <i r="2">
      <x v="423"/>
    </i>
    <i r="2">
      <x v="582"/>
    </i>
    <i r="2">
      <x v="818"/>
    </i>
    <i t="grand">
      <x/>
    </i>
  </rowItems>
  <colItems count="1">
    <i/>
  </colItems>
  <pageFields count="2">
    <pageField fld="0" item="0" hier="-1"/>
    <pageField fld="10" item="0" hier="-1"/>
  </pageFields>
  <dataFields count="1">
    <dataField name="Количество по полю Name" fld="1" subtotal="count" baseField="0" baseItem="0"/>
  </dataField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AB4416-2BC4-446F-AA80-1ED5B4B81949}" name="Сводная таблица4" cacheId="107"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location ref="P18:V27" firstHeaderRow="1" firstDataRow="2" firstDataCol="1" rowPageCount="1" colPageCount="1"/>
  <pivotFields count="20">
    <pivotField axis="axisPage" showAll="0">
      <items count="3">
        <item x="0"/>
        <item x="1"/>
        <item t="default"/>
      </items>
    </pivotField>
    <pivotField showAll="0"/>
    <pivotField dataField="1" showAll="0"/>
    <pivotField axis="axisRow" showAll="0">
      <items count="8">
        <item x="1"/>
        <item x="0"/>
        <item x="3"/>
        <item sd="0" x="2"/>
        <item sd="0" x="6"/>
        <item x="5"/>
        <item x="4"/>
        <item t="default"/>
      </items>
    </pivotField>
    <pivotField showAll="0"/>
    <pivotField showAll="0"/>
    <pivotField axis="axisCol" showAll="0">
      <items count="7">
        <item x="5"/>
        <item x="2"/>
        <item x="3"/>
        <item x="1"/>
        <item x="4"/>
        <item x="0"/>
        <item t="default"/>
      </items>
    </pivotField>
    <pivotField showAll="0"/>
    <pivotField showAll="0"/>
    <pivotField showAll="0"/>
    <pivotField showAll="0"/>
    <pivotField showAll="0"/>
    <pivotField showAll="0"/>
    <pivotField showAll="0"/>
    <pivotField showAll="0" sortType="ascending"/>
    <pivotField showAll="0"/>
    <pivotField showAll="0"/>
    <pivotField showAll="0"/>
    <pivotField showAll="0"/>
    <pivotField showAll="0"/>
  </pivotFields>
  <rowFields count="1">
    <field x="3"/>
  </rowFields>
  <rowItems count="8">
    <i>
      <x/>
    </i>
    <i>
      <x v="1"/>
    </i>
    <i>
      <x v="2"/>
    </i>
    <i>
      <x v="3"/>
    </i>
    <i>
      <x v="4"/>
    </i>
    <i>
      <x v="5"/>
    </i>
    <i>
      <x v="6"/>
    </i>
    <i t="grand">
      <x/>
    </i>
  </rowItems>
  <colFields count="1">
    <field x="6"/>
  </colFields>
  <colItems count="6">
    <i>
      <x v="1"/>
    </i>
    <i>
      <x v="2"/>
    </i>
    <i>
      <x v="3"/>
    </i>
    <i>
      <x v="4"/>
    </i>
    <i>
      <x v="5"/>
    </i>
    <i t="grand">
      <x/>
    </i>
  </colItems>
  <pageFields count="1">
    <pageField fld="0" item="0" hier="-1"/>
  </pageFields>
  <dataFields count="1">
    <dataField name="Количество по полю Выбор" fld="2" subtotal="count" baseField="0" baseItem="0"/>
  </dataFields>
  <formats count="7">
    <format dxfId="48">
      <pivotArea field="3" grandCol="1" collapsedLevelsAreSubtotals="1" axis="axisRow" fieldPosition="0">
        <references count="1">
          <reference field="3" count="1">
            <x v="0"/>
          </reference>
        </references>
      </pivotArea>
    </format>
    <format dxfId="49">
      <pivotArea field="3" grandCol="1" collapsedLevelsAreSubtotals="1" axis="axisRow" fieldPosition="0">
        <references count="1">
          <reference field="3" count="1">
            <x v="1"/>
          </reference>
        </references>
      </pivotArea>
    </format>
    <format dxfId="50">
      <pivotArea field="3" grandCol="1" collapsedLevelsAreSubtotals="1" axis="axisRow" fieldPosition="0">
        <references count="1">
          <reference field="3" count="1">
            <x v="3"/>
          </reference>
        </references>
      </pivotArea>
    </format>
    <format dxfId="47">
      <pivotArea collapsedLevelsAreSubtotals="1" fieldPosition="0">
        <references count="1">
          <reference field="3" count="2">
            <x v="0"/>
            <x v="1"/>
          </reference>
        </references>
      </pivotArea>
    </format>
    <format dxfId="46">
      <pivotArea collapsedLevelsAreSubtotals="1" fieldPosition="0">
        <references count="2">
          <reference field="3" count="1">
            <x v="3"/>
          </reference>
          <reference field="6" count="5" selected="0">
            <x v="1"/>
            <x v="2"/>
            <x v="3"/>
            <x v="4"/>
            <x v="5"/>
          </reference>
        </references>
      </pivotArea>
    </format>
    <format dxfId="10">
      <pivotArea collapsedLevelsAreSubtotals="1" fieldPosition="0">
        <references count="1">
          <reference field="3" count="1">
            <x v="2"/>
          </reference>
        </references>
      </pivotArea>
    </format>
    <format dxfId="9">
      <pivotArea collapsedLevelsAreSubtotals="1" fieldPosition="0">
        <references count="1">
          <reference field="3" count="1">
            <x v="3"/>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4AFDDE-D46F-43BF-A49F-3E350AD4E2D5}" name="Сводная таблица3" cacheId="107"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location ref="P3:T11" firstHeaderRow="1" firstDataRow="2" firstDataCol="1" rowPageCount="1" colPageCount="1"/>
  <pivotFields count="20">
    <pivotField axis="axisPage" showAll="0">
      <items count="3">
        <item x="0"/>
        <item x="1"/>
        <item t="default"/>
      </items>
    </pivotField>
    <pivotField showAll="0"/>
    <pivotField axis="axisCol" dataField="1" showAll="0">
      <items count="5">
        <item x="0"/>
        <item x="1"/>
        <item x="2"/>
        <item h="1" x="3"/>
        <item t="default"/>
      </items>
    </pivotField>
    <pivotField axis="axisRow" showAll="0">
      <items count="8">
        <item sd="0" x="1"/>
        <item sd="0" x="0"/>
        <item x="3"/>
        <item sd="0" x="2"/>
        <item h="1" sd="0" x="6"/>
        <item x="5"/>
        <item x="4"/>
        <item t="default"/>
      </items>
    </pivotField>
    <pivotField showAll="0"/>
    <pivotField showAll="0"/>
    <pivotField showAll="0"/>
    <pivotField showAll="0"/>
    <pivotField showAll="0"/>
    <pivotField showAll="0"/>
    <pivotField showAll="0"/>
    <pivotField showAll="0"/>
    <pivotField showAll="0"/>
    <pivotField showAll="0"/>
    <pivotField showAll="0" sortType="ascending"/>
    <pivotField showAll="0"/>
    <pivotField showAll="0"/>
    <pivotField showAll="0"/>
    <pivotField showAll="0"/>
    <pivotField showAll="0"/>
  </pivotFields>
  <rowFields count="1">
    <field x="3"/>
  </rowFields>
  <rowItems count="7">
    <i>
      <x/>
    </i>
    <i>
      <x v="1"/>
    </i>
    <i>
      <x v="2"/>
    </i>
    <i>
      <x v="3"/>
    </i>
    <i>
      <x v="5"/>
    </i>
    <i>
      <x v="6"/>
    </i>
    <i t="grand">
      <x/>
    </i>
  </rowItems>
  <colFields count="1">
    <field x="2"/>
  </colFields>
  <colItems count="4">
    <i>
      <x/>
    </i>
    <i>
      <x v="1"/>
    </i>
    <i>
      <x v="2"/>
    </i>
    <i t="grand">
      <x/>
    </i>
  </colItems>
  <pageFields count="1">
    <pageField fld="0" item="0" hier="-1"/>
  </pageFields>
  <dataFields count="1">
    <dataField name="Количество по полю Выбор" fld="2" subtotal="count" showDataAs="percentOfTotal" baseField="0" baseItem="0" numFmtId="1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F3D1DB-E6D1-4099-8065-B1FD8BBC0812}" name="Сводная таблица2" cacheId="107"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location ref="X4:AB25" firstHeaderRow="1" firstDataRow="2" firstDataCol="1" rowPageCount="2" colPageCount="1"/>
  <pivotFields count="20">
    <pivotField axis="axisPage" showAll="0">
      <items count="3">
        <item x="0"/>
        <item x="1"/>
        <item t="default"/>
      </items>
    </pivotField>
    <pivotField showAll="0"/>
    <pivotField axis="axisCol" dataField="1" showAll="0">
      <items count="5">
        <item x="0"/>
        <item x="1"/>
        <item x="2"/>
        <item h="1" x="3"/>
        <item t="default"/>
      </items>
    </pivotField>
    <pivotField showAll="0"/>
    <pivotField showAll="0"/>
    <pivotField axis="axisRow" showAll="0">
      <items count="8">
        <item x="3"/>
        <item x="4"/>
        <item x="2"/>
        <item x="5"/>
        <item x="0"/>
        <item x="6"/>
        <item x="1"/>
        <item t="default"/>
      </items>
    </pivotField>
    <pivotField showAll="0"/>
    <pivotField showAll="0"/>
    <pivotField showAll="0"/>
    <pivotField showAll="0"/>
    <pivotField showAll="0"/>
    <pivotField showAll="0"/>
    <pivotField showAll="0"/>
    <pivotField showAll="0"/>
    <pivotField axis="axisRow" showAll="0" sortType="ascending">
      <items count="32">
        <item x="24"/>
        <item x="7"/>
        <item x="1"/>
        <item x="2"/>
        <item x="25"/>
        <item x="0"/>
        <item x="14"/>
        <item x="15"/>
        <item x="8"/>
        <item x="5"/>
        <item x="22"/>
        <item x="6"/>
        <item x="23"/>
        <item x="16"/>
        <item x="19"/>
        <item x="13"/>
        <item x="12"/>
        <item x="20"/>
        <item x="17"/>
        <item x="3"/>
        <item x="11"/>
        <item x="27"/>
        <item x="28"/>
        <item x="10"/>
        <item x="9"/>
        <item x="18"/>
        <item x="21"/>
        <item x="29"/>
        <item x="4"/>
        <item x="26"/>
        <item x="30"/>
        <item t="default"/>
      </items>
    </pivotField>
    <pivotField axis="axisPage" showAll="0">
      <items count="7">
        <item x="2"/>
        <item x="3"/>
        <item x="0"/>
        <item x="1"/>
        <item x="4"/>
        <item x="5"/>
        <item t="default"/>
      </items>
    </pivotField>
    <pivotField showAll="0"/>
    <pivotField showAll="0"/>
    <pivotField showAll="0"/>
    <pivotField showAll="0"/>
  </pivotFields>
  <rowFields count="2">
    <field x="5"/>
    <field x="14"/>
  </rowFields>
  <rowItems count="20">
    <i>
      <x/>
    </i>
    <i r="1">
      <x v="28"/>
    </i>
    <i>
      <x v="1"/>
    </i>
    <i r="1">
      <x v="6"/>
    </i>
    <i r="1">
      <x v="7"/>
    </i>
    <i r="1">
      <x v="13"/>
    </i>
    <i r="1">
      <x v="25"/>
    </i>
    <i>
      <x v="2"/>
    </i>
    <i r="1">
      <x v="16"/>
    </i>
    <i r="1">
      <x v="19"/>
    </i>
    <i>
      <x v="3"/>
    </i>
    <i r="1">
      <x v="17"/>
    </i>
    <i r="1">
      <x v="26"/>
    </i>
    <i>
      <x v="4"/>
    </i>
    <i r="1">
      <x v="2"/>
    </i>
    <i r="1">
      <x v="9"/>
    </i>
    <i r="1">
      <x v="15"/>
    </i>
    <i>
      <x v="6"/>
    </i>
    <i r="1">
      <x v="24"/>
    </i>
    <i t="grand">
      <x/>
    </i>
  </rowItems>
  <colFields count="1">
    <field x="2"/>
  </colFields>
  <colItems count="4">
    <i>
      <x/>
    </i>
    <i>
      <x v="1"/>
    </i>
    <i>
      <x v="2"/>
    </i>
    <i t="grand">
      <x/>
    </i>
  </colItems>
  <pageFields count="2">
    <pageField fld="0" item="0" hier="-1"/>
    <pageField fld="15" item="4" hier="-1"/>
  </pageFields>
  <dataFields count="1">
    <dataField name="Количество по полю Выбор"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B2C930-5E7B-4153-9004-E28A66702EEE}" name="Сводная таблица1" cacheId="107"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location ref="J3:N35" firstHeaderRow="1" firstDataRow="2" firstDataCol="1" rowPageCount="1" colPageCount="1"/>
  <pivotFields count="20">
    <pivotField axis="axisPage" showAll="0">
      <items count="3">
        <item x="0"/>
        <item x="1"/>
        <item t="default"/>
      </items>
    </pivotField>
    <pivotField showAll="0"/>
    <pivotField axis="axisCol" dataField="1" showAll="0">
      <items count="5">
        <item x="0"/>
        <item x="1"/>
        <item x="2"/>
        <item h="1" x="3"/>
        <item t="default"/>
      </items>
    </pivotField>
    <pivotField showAll="0"/>
    <pivotField showAll="0"/>
    <pivotField axis="axisRow" showAll="0">
      <items count="8">
        <item x="3"/>
        <item x="4"/>
        <item x="2"/>
        <item x="5"/>
        <item x="0"/>
        <item x="6"/>
        <item x="1"/>
        <item t="default"/>
      </items>
    </pivotField>
    <pivotField showAll="0"/>
    <pivotField showAll="0"/>
    <pivotField showAll="0"/>
    <pivotField showAll="0"/>
    <pivotField showAll="0"/>
    <pivotField showAll="0"/>
    <pivotField showAll="0"/>
    <pivotField showAll="0"/>
    <pivotField axis="axisRow" showAll="0">
      <items count="32">
        <item x="24"/>
        <item x="7"/>
        <item x="1"/>
        <item x="25"/>
        <item x="0"/>
        <item x="14"/>
        <item x="15"/>
        <item x="6"/>
        <item x="9"/>
        <item x="2"/>
        <item x="5"/>
        <item x="22"/>
        <item x="23"/>
        <item x="16"/>
        <item x="19"/>
        <item x="13"/>
        <item x="12"/>
        <item x="20"/>
        <item x="17"/>
        <item x="3"/>
        <item x="11"/>
        <item x="27"/>
        <item x="28"/>
        <item x="10"/>
        <item x="18"/>
        <item x="21"/>
        <item x="29"/>
        <item x="4"/>
        <item x="26"/>
        <item x="30"/>
        <item x="8"/>
        <item t="default"/>
      </items>
    </pivotField>
    <pivotField showAll="0"/>
    <pivotField showAll="0"/>
    <pivotField showAll="0"/>
    <pivotField showAll="0"/>
    <pivotField showAll="0"/>
  </pivotFields>
  <rowFields count="2">
    <field x="5"/>
    <field x="14"/>
  </rowFields>
  <rowItems count="31">
    <i>
      <x/>
    </i>
    <i r="1">
      <x v="20"/>
    </i>
    <i r="1">
      <x v="27"/>
    </i>
    <i>
      <x v="1"/>
    </i>
    <i r="1">
      <x v="5"/>
    </i>
    <i r="1">
      <x v="6"/>
    </i>
    <i r="1">
      <x v="13"/>
    </i>
    <i r="1">
      <x v="18"/>
    </i>
    <i r="1">
      <x v="24"/>
    </i>
    <i>
      <x v="2"/>
    </i>
    <i r="1">
      <x v="16"/>
    </i>
    <i r="1">
      <x v="19"/>
    </i>
    <i>
      <x v="3"/>
    </i>
    <i r="1">
      <x v="11"/>
    </i>
    <i r="1">
      <x v="12"/>
    </i>
    <i r="1">
      <x v="14"/>
    </i>
    <i r="1">
      <x v="17"/>
    </i>
    <i r="1">
      <x v="25"/>
    </i>
    <i>
      <x v="4"/>
    </i>
    <i r="1">
      <x v="1"/>
    </i>
    <i r="1">
      <x v="2"/>
    </i>
    <i r="1">
      <x v="4"/>
    </i>
    <i r="1">
      <x v="10"/>
    </i>
    <i r="1">
      <x v="15"/>
    </i>
    <i>
      <x v="6"/>
    </i>
    <i r="1">
      <x v="7"/>
    </i>
    <i r="1">
      <x v="8"/>
    </i>
    <i r="1">
      <x v="9"/>
    </i>
    <i r="1">
      <x v="23"/>
    </i>
    <i r="1">
      <x v="30"/>
    </i>
    <i t="grand">
      <x/>
    </i>
  </rowItems>
  <colFields count="1">
    <field x="2"/>
  </colFields>
  <colItems count="4">
    <i>
      <x/>
    </i>
    <i>
      <x v="1"/>
    </i>
    <i>
      <x v="2"/>
    </i>
    <i t="grand">
      <x/>
    </i>
  </colItems>
  <pageFields count="1">
    <pageField fld="0" item="0" hier="-1"/>
  </pageFields>
  <dataFields count="1">
    <dataField name="Количество по полю Выбор"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Ability" xr10:uid="{3C553FF4-FD32-4819-AFDC-3FC7AD1B1726}" sourceName="Ability">
  <data>
    <tabular pivotCacheId="944362524">
      <items count="26">
        <i x="0" s="1"/>
        <i x="21" s="1"/>
        <i x="1" s="1"/>
        <i x="4" s="1"/>
        <i x="9" s="1"/>
        <i x="6" s="1"/>
        <i x="2" s="1"/>
        <i x="7" s="1"/>
        <i x="20" s="1"/>
        <i x="8" s="1"/>
        <i x="13" s="1"/>
        <i x="10" s="1"/>
        <i x="11" s="1"/>
        <i x="12" s="1"/>
        <i x="15" s="1"/>
        <i x="14" s="1"/>
        <i x="18" s="1"/>
        <i x="16" s="1"/>
        <i x="17" s="1"/>
        <i x="5" s="1"/>
        <i x="3" s="1"/>
        <i x="19" s="1"/>
        <i x="22" s="1"/>
        <i x="23" s="1"/>
        <i x="24" s="1"/>
        <i x="2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Abil._Min" xr10:uid="{63437DBA-13DF-4041-B69B-B221F92A6464}" sourceName="Abil. Min">
  <pivotTables>
    <pivotTable tabId="5" name="Сводная таблица2"/>
  </pivotTables>
  <data>
    <tabular pivotCacheId="576813375">
      <items count="6">
        <i x="2"/>
        <i x="3"/>
        <i x="0"/>
        <i x="1"/>
        <i x="4"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bility" xr10:uid="{53088893-7C0F-4A35-A411-967DCEA7767C}" cache="Срез_Ability" caption="Ability" columnCount="3" style="SlicerStyleLight4" rowHeight="2130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bil. Min" xr10:uid="{B20D9A34-3031-4955-9590-B5B7A71AD2A5}" cache="Срез_Abil._Min" caption="Abil. Min" rowHeight="213013"/>
</slicer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FDEC3-3434-46AB-A2F8-185C8D27CD66}">
  <dimension ref="A1:I11"/>
  <sheetViews>
    <sheetView workbookViewId="0">
      <selection activeCell="T10" sqref="T10"/>
    </sheetView>
  </sheetViews>
  <sheetFormatPr defaultColWidth="20.25" defaultRowHeight="12.45" x14ac:dyDescent="0.2"/>
  <cols>
    <col min="2" max="2" width="7.125" bestFit="1" customWidth="1"/>
    <col min="3" max="3" width="10.25" bestFit="1" customWidth="1"/>
    <col min="4" max="4" width="5.375" bestFit="1" customWidth="1"/>
    <col min="7" max="7" width="4.875" bestFit="1" customWidth="1"/>
    <col min="9" max="9" width="7.25" bestFit="1" customWidth="1"/>
  </cols>
  <sheetData>
    <row r="1" spans="1:9" ht="13.1" thickBot="1" x14ac:dyDescent="0.25">
      <c r="A1" s="31" t="s">
        <v>2937</v>
      </c>
      <c r="B1" s="30" t="s">
        <v>2936</v>
      </c>
      <c r="C1" s="30" t="s">
        <v>2935</v>
      </c>
      <c r="D1" s="29" t="s">
        <v>2934</v>
      </c>
    </row>
    <row r="2" spans="1:9" ht="13.1" thickBot="1" x14ac:dyDescent="0.25">
      <c r="A2" s="23" t="s">
        <v>2933</v>
      </c>
      <c r="B2" s="22">
        <v>0</v>
      </c>
      <c r="C2" s="22">
        <v>-121</v>
      </c>
      <c r="D2" s="21">
        <v>-4448</v>
      </c>
    </row>
    <row r="3" spans="1:9" ht="13.1" thickBot="1" x14ac:dyDescent="0.25">
      <c r="A3" s="23" t="s">
        <v>2932</v>
      </c>
      <c r="B3" s="22">
        <v>121</v>
      </c>
      <c r="C3" s="22">
        <v>0</v>
      </c>
      <c r="D3" s="21">
        <v>-4327</v>
      </c>
      <c r="E3">
        <f>D3-B3</f>
        <v>-4448</v>
      </c>
    </row>
    <row r="4" spans="1:9" ht="21.6" thickBot="1" x14ac:dyDescent="0.25">
      <c r="A4" s="23" t="s">
        <v>2931</v>
      </c>
      <c r="B4" s="22">
        <v>2325</v>
      </c>
      <c r="C4" s="22">
        <v>2204</v>
      </c>
      <c r="D4" s="21">
        <v>-2123</v>
      </c>
      <c r="E4">
        <f>D4-B4</f>
        <v>-4448</v>
      </c>
    </row>
    <row r="5" spans="1:9" ht="21.6" thickBot="1" x14ac:dyDescent="0.25">
      <c r="A5" s="23" t="s">
        <v>2930</v>
      </c>
      <c r="B5" s="22">
        <v>2543</v>
      </c>
      <c r="C5" s="22">
        <v>2204</v>
      </c>
      <c r="D5" s="21">
        <v>-1906</v>
      </c>
      <c r="E5">
        <f>D5-B5</f>
        <v>-4449</v>
      </c>
      <c r="H5" s="24" t="s">
        <v>2929</v>
      </c>
      <c r="I5" s="24" t="s">
        <v>2928</v>
      </c>
    </row>
    <row r="6" spans="1:9" ht="21.6" thickBot="1" x14ac:dyDescent="0.25">
      <c r="A6" s="28" t="s">
        <v>2927</v>
      </c>
      <c r="B6" s="26">
        <v>3516</v>
      </c>
      <c r="C6" s="26"/>
      <c r="D6" s="25">
        <v>-933</v>
      </c>
      <c r="E6">
        <f>D6-B6</f>
        <v>-4449</v>
      </c>
      <c r="G6">
        <v>1807</v>
      </c>
      <c r="H6" s="24" t="s">
        <v>2926</v>
      </c>
      <c r="I6">
        <f t="shared" ref="I6:I11" si="0">$B$10-G6</f>
        <v>3410</v>
      </c>
    </row>
    <row r="7" spans="1:9" ht="13.1" thickBot="1" x14ac:dyDescent="0.25">
      <c r="A7" s="28" t="s">
        <v>2925</v>
      </c>
      <c r="B7" s="27">
        <f>4449+D7</f>
        <v>3699</v>
      </c>
      <c r="C7" s="26"/>
      <c r="D7" s="25">
        <v>-750</v>
      </c>
      <c r="G7">
        <v>3255</v>
      </c>
      <c r="H7" s="24" t="s">
        <v>2924</v>
      </c>
      <c r="I7">
        <f t="shared" si="0"/>
        <v>1962</v>
      </c>
    </row>
    <row r="8" spans="1:9" ht="13.1" thickBot="1" x14ac:dyDescent="0.25">
      <c r="A8" s="28" t="s">
        <v>2923</v>
      </c>
      <c r="B8" s="27">
        <f>4449+D8</f>
        <v>3749</v>
      </c>
      <c r="C8" s="26"/>
      <c r="D8" s="25">
        <v>-700</v>
      </c>
      <c r="G8">
        <v>1</v>
      </c>
      <c r="H8" s="24" t="s">
        <v>2922</v>
      </c>
      <c r="I8">
        <f t="shared" si="0"/>
        <v>5216</v>
      </c>
    </row>
    <row r="9" spans="1:9" ht="13.1" thickBot="1" x14ac:dyDescent="0.25">
      <c r="A9" s="23" t="s">
        <v>2921</v>
      </c>
      <c r="B9" s="22">
        <v>4449</v>
      </c>
      <c r="C9" s="22">
        <v>4110</v>
      </c>
      <c r="D9" s="21">
        <v>0</v>
      </c>
      <c r="E9">
        <f>D9-B9</f>
        <v>-4449</v>
      </c>
      <c r="I9">
        <f t="shared" si="0"/>
        <v>5217</v>
      </c>
    </row>
    <row r="10" spans="1:9" ht="13.1" thickBot="1" x14ac:dyDescent="0.25">
      <c r="A10" s="20" t="s">
        <v>2920</v>
      </c>
      <c r="B10" s="19">
        <v>5217</v>
      </c>
      <c r="C10" s="19">
        <v>4878</v>
      </c>
      <c r="D10" s="18">
        <v>768</v>
      </c>
      <c r="E10">
        <f>D10-B10</f>
        <v>-4449</v>
      </c>
      <c r="G10" s="17">
        <v>3475</v>
      </c>
      <c r="I10">
        <f t="shared" si="0"/>
        <v>1742</v>
      </c>
    </row>
    <row r="11" spans="1:9" x14ac:dyDescent="0.2">
      <c r="I11">
        <f t="shared" si="0"/>
        <v>5217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1B8AE-589B-4196-BF99-C2DB7E117790}">
  <sheetPr>
    <tabColor theme="8" tint="0.79998168889431442"/>
  </sheetPr>
  <dimension ref="A1:AG370"/>
  <sheetViews>
    <sheetView topLeftCell="E1" zoomScale="90" zoomScaleNormal="90" workbookViewId="0">
      <selection activeCell="G661" sqref="G661"/>
    </sheetView>
  </sheetViews>
  <sheetFormatPr defaultRowHeight="12.45" x14ac:dyDescent="0.2"/>
  <cols>
    <col min="1" max="1" width="39.625" bestFit="1" customWidth="1"/>
    <col min="2" max="2" width="27.875" bestFit="1" customWidth="1"/>
    <col min="3" max="19" width="4.5" bestFit="1" customWidth="1"/>
    <col min="20" max="20" width="18.875" bestFit="1" customWidth="1"/>
    <col min="21" max="21" width="10.5" bestFit="1" customWidth="1"/>
    <col min="22" max="22" width="6.125" customWidth="1"/>
    <col min="23" max="23" width="7.125" bestFit="1" customWidth="1"/>
    <col min="24" max="24" width="5.5" bestFit="1" customWidth="1"/>
    <col min="25" max="25" width="6.125" bestFit="1" customWidth="1"/>
    <col min="26" max="26" width="6.75" bestFit="1" customWidth="1"/>
    <col min="27" max="27" width="5.25" bestFit="1" customWidth="1"/>
    <col min="28" max="28" width="7.125" bestFit="1" customWidth="1"/>
    <col min="29" max="29" width="14.125" bestFit="1" customWidth="1"/>
    <col min="30" max="30" width="6.875" bestFit="1" customWidth="1"/>
    <col min="31" max="31" width="15.25" bestFit="1" customWidth="1"/>
    <col min="32" max="32" width="13" bestFit="1" customWidth="1"/>
    <col min="33" max="33" width="15.25" bestFit="1" customWidth="1"/>
    <col min="34" max="34" width="12.625" bestFit="1" customWidth="1"/>
    <col min="35" max="73" width="4.5" bestFit="1" customWidth="1"/>
    <col min="74" max="85" width="9.875" bestFit="1" customWidth="1"/>
    <col min="86" max="87" width="8.875" bestFit="1" customWidth="1"/>
    <col min="88" max="88" width="13.25" bestFit="1" customWidth="1"/>
    <col min="89" max="169" width="4.5" bestFit="1" customWidth="1"/>
    <col min="170" max="198" width="9.875" bestFit="1" customWidth="1"/>
    <col min="199" max="203" width="8.875" bestFit="1" customWidth="1"/>
    <col min="204" max="204" width="13.25" bestFit="1" customWidth="1"/>
  </cols>
  <sheetData>
    <row r="1" spans="1:33" x14ac:dyDescent="0.2">
      <c r="A1" s="16" t="s">
        <v>0</v>
      </c>
      <c r="B1" t="s">
        <v>13</v>
      </c>
      <c r="T1" s="16" t="s">
        <v>0</v>
      </c>
      <c r="U1" t="s">
        <v>13</v>
      </c>
    </row>
    <row r="2" spans="1:33" x14ac:dyDescent="0.2">
      <c r="A2" s="16" t="s">
        <v>9</v>
      </c>
      <c r="B2" s="6">
        <v>1</v>
      </c>
      <c r="T2" s="16" t="s">
        <v>9</v>
      </c>
      <c r="U2" t="s">
        <v>2919</v>
      </c>
    </row>
    <row r="4" spans="1:33" x14ac:dyDescent="0.2">
      <c r="A4" s="16" t="s">
        <v>2918</v>
      </c>
      <c r="B4" t="s">
        <v>2917</v>
      </c>
      <c r="T4" s="16" t="s">
        <v>10</v>
      </c>
      <c r="U4" s="16" t="s">
        <v>7</v>
      </c>
      <c r="X4" t="s">
        <v>2904</v>
      </c>
      <c r="Y4" t="s">
        <v>2906</v>
      </c>
      <c r="Z4" t="s">
        <v>2912</v>
      </c>
      <c r="AA4" t="s">
        <v>2908</v>
      </c>
      <c r="AB4" t="s">
        <v>2905</v>
      </c>
      <c r="AD4" t="s">
        <v>10</v>
      </c>
      <c r="AE4" t="s">
        <v>7</v>
      </c>
    </row>
    <row r="5" spans="1:33" x14ac:dyDescent="0.2">
      <c r="A5" s="6" t="s">
        <v>20</v>
      </c>
      <c r="B5">
        <v>7</v>
      </c>
      <c r="T5" s="15" t="s">
        <v>2904</v>
      </c>
      <c r="U5" s="15" t="s">
        <v>20</v>
      </c>
      <c r="V5" s="6">
        <v>1</v>
      </c>
      <c r="W5" t="s">
        <v>2904</v>
      </c>
      <c r="X5" s="15">
        <f t="shared" ref="X5:AB9" si="0">IF($W5=X$4,COUNTIF($T:$T,$W5),COUNTIF($T:$T,$W5&amp;", "&amp;X$4)+COUNTIF($T:$T,X$4&amp;", "&amp;$W5))</f>
        <v>4</v>
      </c>
      <c r="Y5">
        <f t="shared" si="0"/>
        <v>2</v>
      </c>
      <c r="Z5">
        <f t="shared" si="0"/>
        <v>0</v>
      </c>
      <c r="AA5">
        <f t="shared" si="0"/>
        <v>2</v>
      </c>
      <c r="AB5">
        <f t="shared" si="0"/>
        <v>0</v>
      </c>
      <c r="AD5" t="s">
        <v>2904</v>
      </c>
      <c r="AE5" t="s">
        <v>20</v>
      </c>
      <c r="AF5">
        <v>1</v>
      </c>
      <c r="AG5" t="str">
        <f t="shared" ref="AG5:AG30" si="1">CONCATENATE("|",AE6,"|","cfs","|",5,"|","3+2b|")</f>
        <v>|Athletics|cfs|5|3+2b|</v>
      </c>
    </row>
    <row r="6" spans="1:33" x14ac:dyDescent="0.2">
      <c r="A6" s="10">
        <v>2</v>
      </c>
      <c r="B6">
        <v>1</v>
      </c>
      <c r="T6" s="15" t="s">
        <v>2904</v>
      </c>
      <c r="U6" s="15" t="s">
        <v>269</v>
      </c>
      <c r="V6" s="6">
        <v>2</v>
      </c>
      <c r="W6" t="s">
        <v>2906</v>
      </c>
      <c r="X6">
        <f t="shared" si="0"/>
        <v>2</v>
      </c>
      <c r="Y6" s="14">
        <f t="shared" si="0"/>
        <v>2</v>
      </c>
      <c r="Z6">
        <f t="shared" si="0"/>
        <v>2</v>
      </c>
      <c r="AA6">
        <f t="shared" si="0"/>
        <v>1</v>
      </c>
      <c r="AB6">
        <f t="shared" si="0"/>
        <v>1</v>
      </c>
      <c r="AD6" t="s">
        <v>2914</v>
      </c>
      <c r="AE6" t="s">
        <v>124</v>
      </c>
      <c r="AF6">
        <v>13</v>
      </c>
      <c r="AG6" t="str">
        <f t="shared" si="1"/>
        <v>|Awareness|cfs|5|3+2b|</v>
      </c>
    </row>
    <row r="7" spans="1:33" x14ac:dyDescent="0.2">
      <c r="A7" s="9" t="s">
        <v>14</v>
      </c>
      <c r="B7">
        <v>1</v>
      </c>
      <c r="T7" s="15" t="s">
        <v>2904</v>
      </c>
      <c r="U7" s="15" t="s">
        <v>1082</v>
      </c>
      <c r="V7" s="6">
        <v>3</v>
      </c>
      <c r="W7" t="s">
        <v>2912</v>
      </c>
      <c r="X7">
        <f t="shared" si="0"/>
        <v>0</v>
      </c>
      <c r="Y7">
        <f t="shared" si="0"/>
        <v>2</v>
      </c>
      <c r="Z7" s="13">
        <f t="shared" si="0"/>
        <v>2</v>
      </c>
      <c r="AA7">
        <f t="shared" si="0"/>
        <v>1</v>
      </c>
      <c r="AB7">
        <f t="shared" si="0"/>
        <v>3</v>
      </c>
      <c r="AD7" t="s">
        <v>2916</v>
      </c>
      <c r="AE7" t="s">
        <v>217</v>
      </c>
      <c r="AF7">
        <v>7</v>
      </c>
      <c r="AG7" t="str">
        <f t="shared" si="1"/>
        <v>|Brawl|cfs|5|3+2b|</v>
      </c>
    </row>
    <row r="8" spans="1:33" x14ac:dyDescent="0.2">
      <c r="A8" s="10">
        <v>3</v>
      </c>
      <c r="B8">
        <v>3</v>
      </c>
      <c r="T8" s="15" t="s">
        <v>2904</v>
      </c>
      <c r="U8" s="15" t="s">
        <v>1897</v>
      </c>
      <c r="V8" s="6">
        <v>4</v>
      </c>
      <c r="W8" t="s">
        <v>2908</v>
      </c>
      <c r="X8">
        <f t="shared" si="0"/>
        <v>2</v>
      </c>
      <c r="Y8">
        <f t="shared" si="0"/>
        <v>1</v>
      </c>
      <c r="Z8">
        <f t="shared" si="0"/>
        <v>1</v>
      </c>
      <c r="AA8" s="12">
        <f t="shared" si="0"/>
        <v>1</v>
      </c>
      <c r="AB8">
        <f t="shared" si="0"/>
        <v>3</v>
      </c>
      <c r="AD8" t="s">
        <v>2904</v>
      </c>
      <c r="AE8" t="s">
        <v>269</v>
      </c>
      <c r="AF8">
        <v>2</v>
      </c>
      <c r="AG8" t="str">
        <f t="shared" si="1"/>
        <v>|Bureaucr.|cfs|5|3+2b|</v>
      </c>
    </row>
    <row r="9" spans="1:33" x14ac:dyDescent="0.2">
      <c r="A9" s="9" t="s">
        <v>31</v>
      </c>
      <c r="B9">
        <v>1</v>
      </c>
      <c r="T9" t="s">
        <v>2903</v>
      </c>
      <c r="U9" t="s">
        <v>1430</v>
      </c>
      <c r="V9" s="6">
        <v>5</v>
      </c>
      <c r="W9" t="s">
        <v>2905</v>
      </c>
      <c r="X9">
        <f t="shared" si="0"/>
        <v>0</v>
      </c>
      <c r="Y9">
        <f t="shared" si="0"/>
        <v>1</v>
      </c>
      <c r="Z9">
        <f t="shared" si="0"/>
        <v>3</v>
      </c>
      <c r="AA9">
        <f t="shared" si="0"/>
        <v>3</v>
      </c>
      <c r="AB9" s="11">
        <f t="shared" si="0"/>
        <v>1</v>
      </c>
      <c r="AD9" t="s">
        <v>2910</v>
      </c>
      <c r="AE9" t="s">
        <v>396</v>
      </c>
      <c r="AF9">
        <v>17</v>
      </c>
      <c r="AG9" t="str">
        <f t="shared" si="1"/>
        <v>|Craft|cfs|5|3+2b|</v>
      </c>
    </row>
    <row r="10" spans="1:33" x14ac:dyDescent="0.2">
      <c r="A10" s="9" t="s">
        <v>21</v>
      </c>
      <c r="B10">
        <v>1</v>
      </c>
      <c r="T10" t="s">
        <v>2903</v>
      </c>
      <c r="U10" t="s">
        <v>1959</v>
      </c>
      <c r="V10" s="6">
        <v>6</v>
      </c>
      <c r="AD10" t="s">
        <v>2912</v>
      </c>
      <c r="AE10" t="s">
        <v>464</v>
      </c>
      <c r="AF10">
        <v>15</v>
      </c>
      <c r="AG10" t="str">
        <f t="shared" si="1"/>
        <v>|Dodge|cfs|5|3+2b|</v>
      </c>
    </row>
    <row r="11" spans="1:33" x14ac:dyDescent="0.2">
      <c r="A11" s="9" t="s">
        <v>26</v>
      </c>
      <c r="B11">
        <v>1</v>
      </c>
      <c r="T11" t="s">
        <v>2916</v>
      </c>
      <c r="U11" t="s">
        <v>217</v>
      </c>
      <c r="V11" s="6">
        <v>7</v>
      </c>
      <c r="AD11" t="s">
        <v>2916</v>
      </c>
      <c r="AE11" t="s">
        <v>598</v>
      </c>
      <c r="AF11">
        <v>8</v>
      </c>
      <c r="AG11" t="str">
        <f t="shared" si="1"/>
        <v>|Integrity|cfs|5|3+2b|</v>
      </c>
    </row>
    <row r="12" spans="1:33" x14ac:dyDescent="0.2">
      <c r="A12" s="10">
        <v>4</v>
      </c>
      <c r="B12">
        <v>3</v>
      </c>
      <c r="T12" t="s">
        <v>2916</v>
      </c>
      <c r="U12" t="s">
        <v>598</v>
      </c>
      <c r="V12" s="6">
        <v>8</v>
      </c>
      <c r="AD12" t="s">
        <v>2915</v>
      </c>
      <c r="AE12" t="s">
        <v>653</v>
      </c>
      <c r="AF12">
        <v>11</v>
      </c>
      <c r="AG12" t="str">
        <f t="shared" si="1"/>
        <v>|Investig.|cfs|5|3+2b|</v>
      </c>
    </row>
    <row r="13" spans="1:33" x14ac:dyDescent="0.2">
      <c r="A13" s="9" t="s">
        <v>33</v>
      </c>
      <c r="B13">
        <v>1</v>
      </c>
      <c r="T13" s="14" t="s">
        <v>2906</v>
      </c>
      <c r="U13" s="14" t="s">
        <v>1277</v>
      </c>
      <c r="V13" s="6">
        <v>9</v>
      </c>
      <c r="AD13" t="s">
        <v>2909</v>
      </c>
      <c r="AE13" t="s">
        <v>726</v>
      </c>
      <c r="AF13">
        <v>20</v>
      </c>
      <c r="AG13" t="str">
        <f t="shared" si="1"/>
        <v>|Larceny|cfs|5|3+2b|</v>
      </c>
    </row>
    <row r="14" spans="1:33" x14ac:dyDescent="0.2">
      <c r="A14" s="9" t="s">
        <v>39</v>
      </c>
      <c r="B14">
        <v>1</v>
      </c>
      <c r="T14" s="14" t="s">
        <v>2906</v>
      </c>
      <c r="U14" s="14" t="s">
        <v>1834</v>
      </c>
      <c r="V14" s="6">
        <v>10</v>
      </c>
      <c r="AD14" t="s">
        <v>2907</v>
      </c>
      <c r="AE14" t="s">
        <v>771</v>
      </c>
      <c r="AF14">
        <v>22</v>
      </c>
      <c r="AG14" t="str">
        <f t="shared" si="1"/>
        <v>|Linguistics|cfs|5|3+2b|</v>
      </c>
    </row>
    <row r="15" spans="1:33" x14ac:dyDescent="0.2">
      <c r="A15" s="9" t="s">
        <v>36</v>
      </c>
      <c r="B15">
        <v>1</v>
      </c>
      <c r="T15" t="s">
        <v>2915</v>
      </c>
      <c r="U15" t="s">
        <v>653</v>
      </c>
      <c r="V15" s="6">
        <v>11</v>
      </c>
      <c r="AD15" t="s">
        <v>2910</v>
      </c>
      <c r="AE15" t="s">
        <v>839</v>
      </c>
      <c r="AF15">
        <v>18</v>
      </c>
      <c r="AG15" t="str">
        <f t="shared" si="1"/>
        <v>|Lore|cfs|5|3+2b|</v>
      </c>
    </row>
    <row r="16" spans="1:33" x14ac:dyDescent="0.2">
      <c r="A16" s="6" t="s">
        <v>124</v>
      </c>
      <c r="B16">
        <v>12</v>
      </c>
      <c r="T16" t="s">
        <v>2915</v>
      </c>
      <c r="U16" t="s">
        <v>919</v>
      </c>
      <c r="V16" s="6">
        <v>12</v>
      </c>
      <c r="AD16" t="s">
        <v>2915</v>
      </c>
      <c r="AE16" t="s">
        <v>919</v>
      </c>
      <c r="AF16">
        <v>12</v>
      </c>
      <c r="AG16" t="str">
        <f t="shared" si="1"/>
        <v>|Martial Arts|cfs|5|3+2b|</v>
      </c>
    </row>
    <row r="17" spans="1:33" x14ac:dyDescent="0.2">
      <c r="A17" s="10">
        <v>1</v>
      </c>
      <c r="B17">
        <v>1</v>
      </c>
      <c r="T17" t="s">
        <v>2914</v>
      </c>
      <c r="U17" t="s">
        <v>124</v>
      </c>
      <c r="V17" s="6">
        <v>13</v>
      </c>
      <c r="AD17" t="s">
        <v>147</v>
      </c>
      <c r="AE17" t="s">
        <v>2913</v>
      </c>
      <c r="AF17">
        <v>26</v>
      </c>
      <c r="AG17" t="str">
        <f t="shared" si="1"/>
        <v>|Medicine|cfs|5|3+2b|</v>
      </c>
    </row>
    <row r="18" spans="1:33" x14ac:dyDescent="0.2">
      <c r="A18" s="9" t="s">
        <v>122</v>
      </c>
      <c r="B18">
        <v>1</v>
      </c>
      <c r="T18" t="s">
        <v>2911</v>
      </c>
      <c r="U18" t="s">
        <v>1366</v>
      </c>
      <c r="V18" s="6">
        <v>14</v>
      </c>
      <c r="AD18" t="s">
        <v>2912</v>
      </c>
      <c r="AE18" t="s">
        <v>1031</v>
      </c>
      <c r="AF18">
        <v>16</v>
      </c>
      <c r="AG18" t="str">
        <f t="shared" si="1"/>
        <v>|Melee|cfs|5|3+2b|</v>
      </c>
    </row>
    <row r="19" spans="1:33" x14ac:dyDescent="0.2">
      <c r="A19" s="10">
        <v>2</v>
      </c>
      <c r="B19">
        <v>2</v>
      </c>
      <c r="T19" s="13" t="s">
        <v>2912</v>
      </c>
      <c r="U19" s="13" t="s">
        <v>464</v>
      </c>
      <c r="V19" s="6">
        <v>15</v>
      </c>
      <c r="AD19" t="s">
        <v>2904</v>
      </c>
      <c r="AE19" t="s">
        <v>1082</v>
      </c>
      <c r="AF19">
        <v>3</v>
      </c>
      <c r="AG19" t="str">
        <f t="shared" si="1"/>
        <v>|Occult|cfs|5|3+2b|</v>
      </c>
    </row>
    <row r="20" spans="1:33" x14ac:dyDescent="0.2">
      <c r="A20" s="9" t="s">
        <v>127</v>
      </c>
      <c r="B20">
        <v>1</v>
      </c>
      <c r="T20" s="13" t="s">
        <v>2912</v>
      </c>
      <c r="U20" s="13" t="s">
        <v>1031</v>
      </c>
      <c r="V20" s="6">
        <v>16</v>
      </c>
      <c r="AD20" t="s">
        <v>2910</v>
      </c>
      <c r="AE20" t="s">
        <v>1193</v>
      </c>
      <c r="AF20">
        <v>19</v>
      </c>
      <c r="AG20" t="str">
        <f t="shared" si="1"/>
        <v>|Perform.|cfs|5|3+2b|</v>
      </c>
    </row>
    <row r="21" spans="1:33" x14ac:dyDescent="0.2">
      <c r="A21" s="9" t="s">
        <v>125</v>
      </c>
      <c r="B21">
        <v>1</v>
      </c>
      <c r="T21" t="s">
        <v>2910</v>
      </c>
      <c r="U21" t="s">
        <v>396</v>
      </c>
      <c r="V21" s="6">
        <v>17</v>
      </c>
      <c r="AD21" t="s">
        <v>2906</v>
      </c>
      <c r="AE21" t="s">
        <v>1277</v>
      </c>
      <c r="AF21">
        <v>9</v>
      </c>
      <c r="AG21" t="str">
        <f t="shared" si="1"/>
        <v>|Presence|cfs|5|3+2b|</v>
      </c>
    </row>
    <row r="22" spans="1:33" x14ac:dyDescent="0.2">
      <c r="A22" s="10">
        <v>3</v>
      </c>
      <c r="B22">
        <v>5</v>
      </c>
      <c r="T22" t="s">
        <v>2910</v>
      </c>
      <c r="U22" t="s">
        <v>839</v>
      </c>
      <c r="V22" s="6">
        <v>18</v>
      </c>
      <c r="AD22" t="s">
        <v>2911</v>
      </c>
      <c r="AE22" t="s">
        <v>1366</v>
      </c>
      <c r="AF22">
        <v>14</v>
      </c>
      <c r="AG22" t="str">
        <f t="shared" si="1"/>
        <v>|Resistan.|cfs|5|3+2b|</v>
      </c>
    </row>
    <row r="23" spans="1:33" x14ac:dyDescent="0.2">
      <c r="A23" s="9" t="s">
        <v>141</v>
      </c>
      <c r="B23">
        <v>1</v>
      </c>
      <c r="T23" t="s">
        <v>2910</v>
      </c>
      <c r="U23" t="s">
        <v>1193</v>
      </c>
      <c r="V23" s="6">
        <v>19</v>
      </c>
      <c r="AD23" t="s">
        <v>2903</v>
      </c>
      <c r="AE23" t="s">
        <v>1430</v>
      </c>
      <c r="AF23">
        <v>5</v>
      </c>
      <c r="AG23" t="str">
        <f t="shared" si="1"/>
        <v>|Ride|cfs|5|3+2b|</v>
      </c>
    </row>
    <row r="24" spans="1:33" x14ac:dyDescent="0.2">
      <c r="A24" s="9" t="s">
        <v>135</v>
      </c>
      <c r="B24">
        <v>1</v>
      </c>
      <c r="T24" t="s">
        <v>2909</v>
      </c>
      <c r="U24" t="s">
        <v>726</v>
      </c>
      <c r="V24" s="6">
        <v>20</v>
      </c>
      <c r="AD24" t="s">
        <v>2907</v>
      </c>
      <c r="AE24" t="s">
        <v>1495</v>
      </c>
      <c r="AF24">
        <v>23</v>
      </c>
      <c r="AG24" t="str">
        <f t="shared" si="1"/>
        <v>|Sail|cfs|5|3+2b|</v>
      </c>
    </row>
    <row r="25" spans="1:33" x14ac:dyDescent="0.2">
      <c r="A25" s="9" t="s">
        <v>133</v>
      </c>
      <c r="B25">
        <v>1</v>
      </c>
      <c r="T25" s="12" t="s">
        <v>2908</v>
      </c>
      <c r="U25" s="12" t="s">
        <v>1778</v>
      </c>
      <c r="V25" s="6">
        <v>21</v>
      </c>
      <c r="AD25" t="s">
        <v>2905</v>
      </c>
      <c r="AE25" t="s">
        <v>1571</v>
      </c>
      <c r="AF25">
        <v>25</v>
      </c>
      <c r="AG25" t="str">
        <f t="shared" si="1"/>
        <v>|Socialize|cfs|5|3+2b|</v>
      </c>
    </row>
    <row r="26" spans="1:33" x14ac:dyDescent="0.2">
      <c r="A26" s="9" t="s">
        <v>131</v>
      </c>
      <c r="B26">
        <v>1</v>
      </c>
      <c r="T26" t="s">
        <v>2907</v>
      </c>
      <c r="U26" t="s">
        <v>771</v>
      </c>
      <c r="V26" s="6">
        <v>22</v>
      </c>
      <c r="AD26" t="s">
        <v>2907</v>
      </c>
      <c r="AE26" t="s">
        <v>1662</v>
      </c>
      <c r="AF26">
        <v>24</v>
      </c>
      <c r="AG26" t="str">
        <f t="shared" si="1"/>
        <v>|Stealth|cfs|5|3+2b|</v>
      </c>
    </row>
    <row r="27" spans="1:33" x14ac:dyDescent="0.2">
      <c r="A27" s="9" t="s">
        <v>138</v>
      </c>
      <c r="B27">
        <v>1</v>
      </c>
      <c r="T27" t="s">
        <v>2907</v>
      </c>
      <c r="U27" t="s">
        <v>1495</v>
      </c>
      <c r="V27" s="6">
        <v>23</v>
      </c>
      <c r="AD27" t="s">
        <v>2908</v>
      </c>
      <c r="AE27" t="s">
        <v>1778</v>
      </c>
      <c r="AF27">
        <v>21</v>
      </c>
      <c r="AG27" t="str">
        <f t="shared" si="1"/>
        <v>|Survival|cfs|5|3+2b|</v>
      </c>
    </row>
    <row r="28" spans="1:33" x14ac:dyDescent="0.2">
      <c r="A28" s="10">
        <v>4</v>
      </c>
      <c r="B28">
        <v>3</v>
      </c>
      <c r="T28" t="s">
        <v>2907</v>
      </c>
      <c r="U28" t="s">
        <v>1662</v>
      </c>
      <c r="V28" s="6">
        <v>24</v>
      </c>
      <c r="AD28" t="s">
        <v>2906</v>
      </c>
      <c r="AE28" t="s">
        <v>1834</v>
      </c>
      <c r="AF28">
        <v>10</v>
      </c>
      <c r="AG28" t="str">
        <f t="shared" si="1"/>
        <v>|Thrown|cfs|5|3+2b|</v>
      </c>
    </row>
    <row r="29" spans="1:33" x14ac:dyDescent="0.2">
      <c r="A29" s="9" t="s">
        <v>150</v>
      </c>
      <c r="B29">
        <v>1</v>
      </c>
      <c r="T29" s="11" t="s">
        <v>2905</v>
      </c>
      <c r="U29" s="11" t="s">
        <v>1571</v>
      </c>
      <c r="V29" s="6">
        <v>25</v>
      </c>
      <c r="AD29" t="s">
        <v>2904</v>
      </c>
      <c r="AE29" t="s">
        <v>1897</v>
      </c>
      <c r="AF29">
        <v>4</v>
      </c>
      <c r="AG29" t="str">
        <f t="shared" si="1"/>
        <v>|War|cfs|5|3+2b|</v>
      </c>
    </row>
    <row r="30" spans="1:33" x14ac:dyDescent="0.2">
      <c r="A30" s="9" t="s">
        <v>153</v>
      </c>
      <c r="B30">
        <v>1</v>
      </c>
      <c r="T30" t="s">
        <v>2902</v>
      </c>
      <c r="V30" s="6"/>
      <c r="AD30" t="s">
        <v>2903</v>
      </c>
      <c r="AE30" t="s">
        <v>1959</v>
      </c>
      <c r="AF30">
        <v>6</v>
      </c>
      <c r="AG30" t="str">
        <f t="shared" si="1"/>
        <v>||cfs|5|3+2b|</v>
      </c>
    </row>
    <row r="31" spans="1:33" x14ac:dyDescent="0.2">
      <c r="A31" s="9" t="s">
        <v>146</v>
      </c>
      <c r="B31">
        <v>1</v>
      </c>
    </row>
    <row r="32" spans="1:33" x14ac:dyDescent="0.2">
      <c r="A32" s="10">
        <v>5</v>
      </c>
      <c r="B32">
        <v>1</v>
      </c>
    </row>
    <row r="33" spans="1:2" x14ac:dyDescent="0.2">
      <c r="A33" s="9" t="s">
        <v>156</v>
      </c>
      <c r="B33">
        <v>1</v>
      </c>
    </row>
    <row r="34" spans="1:2" x14ac:dyDescent="0.2">
      <c r="A34" s="6" t="s">
        <v>217</v>
      </c>
      <c r="B34">
        <v>11</v>
      </c>
    </row>
    <row r="35" spans="1:2" x14ac:dyDescent="0.2">
      <c r="A35" s="10">
        <v>2</v>
      </c>
      <c r="B35">
        <v>1</v>
      </c>
    </row>
    <row r="36" spans="1:2" x14ac:dyDescent="0.2">
      <c r="A36" s="9" t="s">
        <v>215</v>
      </c>
      <c r="B36">
        <v>1</v>
      </c>
    </row>
    <row r="37" spans="1:2" x14ac:dyDescent="0.2">
      <c r="A37" s="10">
        <v>3</v>
      </c>
      <c r="B37">
        <v>7</v>
      </c>
    </row>
    <row r="38" spans="1:2" x14ac:dyDescent="0.2">
      <c r="A38" s="9" t="s">
        <v>231</v>
      </c>
      <c r="B38">
        <v>1</v>
      </c>
    </row>
    <row r="39" spans="1:2" x14ac:dyDescent="0.2">
      <c r="A39" s="9" t="s">
        <v>225</v>
      </c>
      <c r="B39">
        <v>1</v>
      </c>
    </row>
    <row r="40" spans="1:2" x14ac:dyDescent="0.2">
      <c r="A40" s="9" t="s">
        <v>227</v>
      </c>
      <c r="B40">
        <v>1</v>
      </c>
    </row>
    <row r="41" spans="1:2" x14ac:dyDescent="0.2">
      <c r="A41" s="9" t="s">
        <v>220</v>
      </c>
      <c r="B41">
        <v>1</v>
      </c>
    </row>
    <row r="42" spans="1:2" x14ac:dyDescent="0.2">
      <c r="A42" s="9" t="s">
        <v>223</v>
      </c>
      <c r="B42">
        <v>1</v>
      </c>
    </row>
    <row r="43" spans="1:2" x14ac:dyDescent="0.2">
      <c r="A43" s="9" t="s">
        <v>229</v>
      </c>
      <c r="B43">
        <v>1</v>
      </c>
    </row>
    <row r="44" spans="1:2" x14ac:dyDescent="0.2">
      <c r="A44" s="9" t="s">
        <v>218</v>
      </c>
      <c r="B44">
        <v>1</v>
      </c>
    </row>
    <row r="45" spans="1:2" x14ac:dyDescent="0.2">
      <c r="A45" s="10">
        <v>4</v>
      </c>
      <c r="B45">
        <v>3</v>
      </c>
    </row>
    <row r="46" spans="1:2" x14ac:dyDescent="0.2">
      <c r="A46" s="9" t="s">
        <v>238</v>
      </c>
      <c r="B46">
        <v>1</v>
      </c>
    </row>
    <row r="47" spans="1:2" x14ac:dyDescent="0.2">
      <c r="A47" s="9" t="s">
        <v>235</v>
      </c>
      <c r="B47">
        <v>1</v>
      </c>
    </row>
    <row r="48" spans="1:2" x14ac:dyDescent="0.2">
      <c r="A48" s="9" t="s">
        <v>233</v>
      </c>
      <c r="B48">
        <v>1</v>
      </c>
    </row>
    <row r="49" spans="1:2" x14ac:dyDescent="0.2">
      <c r="A49" s="6" t="s">
        <v>269</v>
      </c>
      <c r="B49">
        <v>12</v>
      </c>
    </row>
    <row r="50" spans="1:2" x14ac:dyDescent="0.2">
      <c r="A50" s="10">
        <v>1</v>
      </c>
      <c r="B50">
        <v>1</v>
      </c>
    </row>
    <row r="51" spans="1:2" x14ac:dyDescent="0.2">
      <c r="A51" s="9" t="s">
        <v>267</v>
      </c>
      <c r="B51">
        <v>1</v>
      </c>
    </row>
    <row r="52" spans="1:2" x14ac:dyDescent="0.2">
      <c r="A52" s="10">
        <v>3</v>
      </c>
      <c r="B52">
        <v>6</v>
      </c>
    </row>
    <row r="53" spans="1:2" x14ac:dyDescent="0.2">
      <c r="A53" s="9" t="s">
        <v>272</v>
      </c>
      <c r="B53">
        <v>1</v>
      </c>
    </row>
    <row r="54" spans="1:2" x14ac:dyDescent="0.2">
      <c r="A54" s="9" t="s">
        <v>274</v>
      </c>
      <c r="B54">
        <v>1</v>
      </c>
    </row>
    <row r="55" spans="1:2" x14ac:dyDescent="0.2">
      <c r="A55" s="9" t="s">
        <v>270</v>
      </c>
      <c r="B55">
        <v>1</v>
      </c>
    </row>
    <row r="56" spans="1:2" x14ac:dyDescent="0.2">
      <c r="A56" s="9" t="s">
        <v>281</v>
      </c>
      <c r="B56">
        <v>1</v>
      </c>
    </row>
    <row r="57" spans="1:2" x14ac:dyDescent="0.2">
      <c r="A57" s="9" t="s">
        <v>278</v>
      </c>
      <c r="B57">
        <v>1</v>
      </c>
    </row>
    <row r="58" spans="1:2" x14ac:dyDescent="0.2">
      <c r="A58" s="9" t="s">
        <v>276</v>
      </c>
      <c r="B58">
        <v>1</v>
      </c>
    </row>
    <row r="59" spans="1:2" x14ac:dyDescent="0.2">
      <c r="A59" s="10">
        <v>4</v>
      </c>
      <c r="B59">
        <v>4</v>
      </c>
    </row>
    <row r="60" spans="1:2" x14ac:dyDescent="0.2">
      <c r="A60" s="9" t="s">
        <v>285</v>
      </c>
      <c r="B60">
        <v>1</v>
      </c>
    </row>
    <row r="61" spans="1:2" x14ac:dyDescent="0.2">
      <c r="A61" s="9" t="s">
        <v>287</v>
      </c>
      <c r="B61">
        <v>1</v>
      </c>
    </row>
    <row r="62" spans="1:2" x14ac:dyDescent="0.2">
      <c r="A62" s="9" t="s">
        <v>289</v>
      </c>
      <c r="B62">
        <v>1</v>
      </c>
    </row>
    <row r="63" spans="1:2" x14ac:dyDescent="0.2">
      <c r="A63" s="9" t="s">
        <v>283</v>
      </c>
      <c r="B63">
        <v>1</v>
      </c>
    </row>
    <row r="64" spans="1:2" x14ac:dyDescent="0.2">
      <c r="A64" s="10">
        <v>5</v>
      </c>
      <c r="B64">
        <v>1</v>
      </c>
    </row>
    <row r="65" spans="1:2" x14ac:dyDescent="0.2">
      <c r="A65" s="9" t="s">
        <v>291</v>
      </c>
      <c r="B65">
        <v>1</v>
      </c>
    </row>
    <row r="66" spans="1:2" x14ac:dyDescent="0.2">
      <c r="A66" s="6" t="s">
        <v>396</v>
      </c>
      <c r="B66">
        <v>11</v>
      </c>
    </row>
    <row r="67" spans="1:2" x14ac:dyDescent="0.2">
      <c r="A67" s="10">
        <v>1</v>
      </c>
      <c r="B67">
        <v>2</v>
      </c>
    </row>
    <row r="68" spans="1:2" x14ac:dyDescent="0.2">
      <c r="A68" s="9" t="s">
        <v>397</v>
      </c>
      <c r="B68">
        <v>1</v>
      </c>
    </row>
    <row r="69" spans="1:2" x14ac:dyDescent="0.2">
      <c r="A69" s="9" t="s">
        <v>394</v>
      </c>
      <c r="B69">
        <v>1</v>
      </c>
    </row>
    <row r="70" spans="1:2" x14ac:dyDescent="0.2">
      <c r="A70" s="10">
        <v>2</v>
      </c>
      <c r="B70">
        <v>1</v>
      </c>
    </row>
    <row r="71" spans="1:2" x14ac:dyDescent="0.2">
      <c r="A71" s="9" t="s">
        <v>399</v>
      </c>
      <c r="B71">
        <v>1</v>
      </c>
    </row>
    <row r="72" spans="1:2" x14ac:dyDescent="0.2">
      <c r="A72" s="10">
        <v>3</v>
      </c>
      <c r="B72">
        <v>3</v>
      </c>
    </row>
    <row r="73" spans="1:2" x14ac:dyDescent="0.2">
      <c r="A73" s="9" t="s">
        <v>403</v>
      </c>
      <c r="B73">
        <v>1</v>
      </c>
    </row>
    <row r="74" spans="1:2" x14ac:dyDescent="0.2">
      <c r="A74" s="9" t="s">
        <v>405</v>
      </c>
      <c r="B74">
        <v>1</v>
      </c>
    </row>
    <row r="75" spans="1:2" x14ac:dyDescent="0.2">
      <c r="A75" s="9" t="s">
        <v>401</v>
      </c>
      <c r="B75">
        <v>1</v>
      </c>
    </row>
    <row r="76" spans="1:2" x14ac:dyDescent="0.2">
      <c r="A76" s="10">
        <v>4</v>
      </c>
      <c r="B76">
        <v>2</v>
      </c>
    </row>
    <row r="77" spans="1:2" x14ac:dyDescent="0.2">
      <c r="A77" s="9" t="s">
        <v>408</v>
      </c>
      <c r="B77">
        <v>1</v>
      </c>
    </row>
    <row r="78" spans="1:2" x14ac:dyDescent="0.2">
      <c r="A78" s="9" t="s">
        <v>410</v>
      </c>
      <c r="B78">
        <v>1</v>
      </c>
    </row>
    <row r="79" spans="1:2" x14ac:dyDescent="0.2">
      <c r="A79" s="10">
        <v>5</v>
      </c>
      <c r="B79">
        <v>3</v>
      </c>
    </row>
    <row r="80" spans="1:2" x14ac:dyDescent="0.2">
      <c r="A80" s="9" t="s">
        <v>418</v>
      </c>
      <c r="B80">
        <v>1</v>
      </c>
    </row>
    <row r="81" spans="1:2" x14ac:dyDescent="0.2">
      <c r="A81" s="9" t="s">
        <v>412</v>
      </c>
      <c r="B81">
        <v>1</v>
      </c>
    </row>
    <row r="82" spans="1:2" x14ac:dyDescent="0.2">
      <c r="A82" s="9" t="s">
        <v>414</v>
      </c>
      <c r="B82">
        <v>1</v>
      </c>
    </row>
    <row r="83" spans="1:2" x14ac:dyDescent="0.2">
      <c r="A83" s="6" t="s">
        <v>464</v>
      </c>
      <c r="B83">
        <v>18</v>
      </c>
    </row>
    <row r="84" spans="1:2" x14ac:dyDescent="0.2">
      <c r="A84" s="10">
        <v>1</v>
      </c>
      <c r="B84">
        <v>1</v>
      </c>
    </row>
    <row r="85" spans="1:2" x14ac:dyDescent="0.2">
      <c r="A85" s="9" t="s">
        <v>462</v>
      </c>
      <c r="B85">
        <v>1</v>
      </c>
    </row>
    <row r="86" spans="1:2" x14ac:dyDescent="0.2">
      <c r="A86" s="10">
        <v>2</v>
      </c>
      <c r="B86">
        <v>2</v>
      </c>
    </row>
    <row r="87" spans="1:2" x14ac:dyDescent="0.2">
      <c r="A87" s="9" t="s">
        <v>465</v>
      </c>
      <c r="B87">
        <v>1</v>
      </c>
    </row>
    <row r="88" spans="1:2" x14ac:dyDescent="0.2">
      <c r="A88" s="9" t="s">
        <v>467</v>
      </c>
      <c r="B88">
        <v>1</v>
      </c>
    </row>
    <row r="89" spans="1:2" x14ac:dyDescent="0.2">
      <c r="A89" s="10">
        <v>3</v>
      </c>
      <c r="B89">
        <v>7</v>
      </c>
    </row>
    <row r="90" spans="1:2" x14ac:dyDescent="0.2">
      <c r="A90" s="9" t="s">
        <v>471</v>
      </c>
      <c r="B90">
        <v>1</v>
      </c>
    </row>
    <row r="91" spans="1:2" x14ac:dyDescent="0.2">
      <c r="A91" s="9" t="s">
        <v>473</v>
      </c>
      <c r="B91">
        <v>1</v>
      </c>
    </row>
    <row r="92" spans="1:2" x14ac:dyDescent="0.2">
      <c r="A92" s="9" t="s">
        <v>478</v>
      </c>
      <c r="B92">
        <v>1</v>
      </c>
    </row>
    <row r="93" spans="1:2" x14ac:dyDescent="0.2">
      <c r="A93" s="9" t="s">
        <v>475</v>
      </c>
      <c r="B93">
        <v>1</v>
      </c>
    </row>
    <row r="94" spans="1:2" x14ac:dyDescent="0.2">
      <c r="A94" s="9" t="s">
        <v>469</v>
      </c>
      <c r="B94">
        <v>1</v>
      </c>
    </row>
    <row r="95" spans="1:2" x14ac:dyDescent="0.2">
      <c r="A95" s="9" t="s">
        <v>480</v>
      </c>
      <c r="B95">
        <v>1</v>
      </c>
    </row>
    <row r="96" spans="1:2" x14ac:dyDescent="0.2">
      <c r="A96" s="9" t="s">
        <v>482</v>
      </c>
      <c r="B96">
        <v>1</v>
      </c>
    </row>
    <row r="97" spans="1:2" x14ac:dyDescent="0.2">
      <c r="A97" s="10">
        <v>4</v>
      </c>
      <c r="B97">
        <v>2</v>
      </c>
    </row>
    <row r="98" spans="1:2" x14ac:dyDescent="0.2">
      <c r="A98" s="9" t="s">
        <v>484</v>
      </c>
      <c r="B98">
        <v>1</v>
      </c>
    </row>
    <row r="99" spans="1:2" x14ac:dyDescent="0.2">
      <c r="A99" s="9" t="s">
        <v>486</v>
      </c>
      <c r="B99">
        <v>1</v>
      </c>
    </row>
    <row r="100" spans="1:2" x14ac:dyDescent="0.2">
      <c r="A100" s="10">
        <v>5</v>
      </c>
      <c r="B100">
        <v>6</v>
      </c>
    </row>
    <row r="101" spans="1:2" x14ac:dyDescent="0.2">
      <c r="A101" s="9" t="s">
        <v>497</v>
      </c>
      <c r="B101">
        <v>1</v>
      </c>
    </row>
    <row r="102" spans="1:2" x14ac:dyDescent="0.2">
      <c r="A102" s="9" t="s">
        <v>487</v>
      </c>
      <c r="B102">
        <v>1</v>
      </c>
    </row>
    <row r="103" spans="1:2" x14ac:dyDescent="0.2">
      <c r="A103" s="9" t="s">
        <v>493</v>
      </c>
      <c r="B103">
        <v>1</v>
      </c>
    </row>
    <row r="104" spans="1:2" x14ac:dyDescent="0.2">
      <c r="A104" s="9" t="s">
        <v>488</v>
      </c>
      <c r="B104">
        <v>1</v>
      </c>
    </row>
    <row r="105" spans="1:2" x14ac:dyDescent="0.2">
      <c r="A105" s="9" t="s">
        <v>491</v>
      </c>
      <c r="B105">
        <v>1</v>
      </c>
    </row>
    <row r="106" spans="1:2" x14ac:dyDescent="0.2">
      <c r="A106" s="9" t="s">
        <v>495</v>
      </c>
      <c r="B106">
        <v>1</v>
      </c>
    </row>
    <row r="107" spans="1:2" x14ac:dyDescent="0.2">
      <c r="A107" s="6" t="s">
        <v>598</v>
      </c>
      <c r="B107">
        <v>8</v>
      </c>
    </row>
    <row r="108" spans="1:2" x14ac:dyDescent="0.2">
      <c r="A108" s="10">
        <v>2</v>
      </c>
      <c r="B108">
        <v>1</v>
      </c>
    </row>
    <row r="109" spans="1:2" x14ac:dyDescent="0.2">
      <c r="A109" s="9" t="s">
        <v>596</v>
      </c>
      <c r="B109">
        <v>1</v>
      </c>
    </row>
    <row r="110" spans="1:2" x14ac:dyDescent="0.2">
      <c r="A110" s="10">
        <v>3</v>
      </c>
      <c r="B110">
        <v>4</v>
      </c>
    </row>
    <row r="111" spans="1:2" x14ac:dyDescent="0.2">
      <c r="A111" s="9" t="s">
        <v>603</v>
      </c>
      <c r="B111">
        <v>1</v>
      </c>
    </row>
    <row r="112" spans="1:2" x14ac:dyDescent="0.2">
      <c r="A112" s="9" t="s">
        <v>599</v>
      </c>
      <c r="B112">
        <v>1</v>
      </c>
    </row>
    <row r="113" spans="1:2" x14ac:dyDescent="0.2">
      <c r="A113" s="9" t="s">
        <v>601</v>
      </c>
      <c r="B113">
        <v>1</v>
      </c>
    </row>
    <row r="114" spans="1:2" x14ac:dyDescent="0.2">
      <c r="A114" s="9" t="s">
        <v>605</v>
      </c>
      <c r="B114">
        <v>1</v>
      </c>
    </row>
    <row r="115" spans="1:2" x14ac:dyDescent="0.2">
      <c r="A115" s="10">
        <v>4</v>
      </c>
      <c r="B115">
        <v>2</v>
      </c>
    </row>
    <row r="116" spans="1:2" x14ac:dyDescent="0.2">
      <c r="A116" s="9" t="s">
        <v>607</v>
      </c>
      <c r="B116">
        <v>1</v>
      </c>
    </row>
    <row r="117" spans="1:2" x14ac:dyDescent="0.2">
      <c r="A117" s="9" t="s">
        <v>609</v>
      </c>
      <c r="B117">
        <v>1</v>
      </c>
    </row>
    <row r="118" spans="1:2" x14ac:dyDescent="0.2">
      <c r="A118" s="10">
        <v>5</v>
      </c>
      <c r="B118">
        <v>1</v>
      </c>
    </row>
    <row r="119" spans="1:2" x14ac:dyDescent="0.2">
      <c r="A119" s="9" t="s">
        <v>611</v>
      </c>
      <c r="B119">
        <v>1</v>
      </c>
    </row>
    <row r="120" spans="1:2" x14ac:dyDescent="0.2">
      <c r="A120" s="6" t="s">
        <v>653</v>
      </c>
      <c r="B120">
        <v>6</v>
      </c>
    </row>
    <row r="121" spans="1:2" x14ac:dyDescent="0.2">
      <c r="A121" s="10">
        <v>1</v>
      </c>
      <c r="B121">
        <v>2</v>
      </c>
    </row>
    <row r="122" spans="1:2" x14ac:dyDescent="0.2">
      <c r="A122" s="9" t="s">
        <v>654</v>
      </c>
      <c r="B122">
        <v>1</v>
      </c>
    </row>
    <row r="123" spans="1:2" x14ac:dyDescent="0.2">
      <c r="A123" s="9" t="s">
        <v>650</v>
      </c>
      <c r="B123">
        <v>1</v>
      </c>
    </row>
    <row r="124" spans="1:2" x14ac:dyDescent="0.2">
      <c r="A124" s="10">
        <v>2</v>
      </c>
      <c r="B124">
        <v>1</v>
      </c>
    </row>
    <row r="125" spans="1:2" x14ac:dyDescent="0.2">
      <c r="A125" s="9" t="s">
        <v>656</v>
      </c>
      <c r="B125">
        <v>1</v>
      </c>
    </row>
    <row r="126" spans="1:2" x14ac:dyDescent="0.2">
      <c r="A126" s="10">
        <v>3</v>
      </c>
      <c r="B126">
        <v>3</v>
      </c>
    </row>
    <row r="127" spans="1:2" x14ac:dyDescent="0.2">
      <c r="A127" s="9" t="s">
        <v>658</v>
      </c>
      <c r="B127">
        <v>1</v>
      </c>
    </row>
    <row r="128" spans="1:2" x14ac:dyDescent="0.2">
      <c r="A128" s="9" t="s">
        <v>659</v>
      </c>
      <c r="B128">
        <v>1</v>
      </c>
    </row>
    <row r="129" spans="1:2" x14ac:dyDescent="0.2">
      <c r="A129" s="9" t="s">
        <v>662</v>
      </c>
      <c r="B129">
        <v>1</v>
      </c>
    </row>
    <row r="130" spans="1:2" x14ac:dyDescent="0.2">
      <c r="A130" s="6" t="s">
        <v>726</v>
      </c>
      <c r="B130">
        <v>7</v>
      </c>
    </row>
    <row r="131" spans="1:2" x14ac:dyDescent="0.2">
      <c r="A131" s="10">
        <v>1</v>
      </c>
      <c r="B131">
        <v>1</v>
      </c>
    </row>
    <row r="132" spans="1:2" x14ac:dyDescent="0.2">
      <c r="A132" s="9" t="s">
        <v>731</v>
      </c>
      <c r="B132">
        <v>1</v>
      </c>
    </row>
    <row r="133" spans="1:2" x14ac:dyDescent="0.2">
      <c r="A133" s="10">
        <v>2</v>
      </c>
      <c r="B133">
        <v>1</v>
      </c>
    </row>
    <row r="134" spans="1:2" x14ac:dyDescent="0.2">
      <c r="A134" s="9" t="s">
        <v>733</v>
      </c>
      <c r="B134">
        <v>1</v>
      </c>
    </row>
    <row r="135" spans="1:2" x14ac:dyDescent="0.2">
      <c r="A135" s="10">
        <v>3</v>
      </c>
      <c r="B135">
        <v>2</v>
      </c>
    </row>
    <row r="136" spans="1:2" x14ac:dyDescent="0.2">
      <c r="A136" s="9" t="s">
        <v>727</v>
      </c>
      <c r="B136">
        <v>1</v>
      </c>
    </row>
    <row r="137" spans="1:2" x14ac:dyDescent="0.2">
      <c r="A137" s="9" t="s">
        <v>724</v>
      </c>
      <c r="B137">
        <v>1</v>
      </c>
    </row>
    <row r="138" spans="1:2" x14ac:dyDescent="0.2">
      <c r="A138" s="10">
        <v>4</v>
      </c>
      <c r="B138">
        <v>2</v>
      </c>
    </row>
    <row r="139" spans="1:2" x14ac:dyDescent="0.2">
      <c r="A139" s="9" t="s">
        <v>736</v>
      </c>
      <c r="B139">
        <v>1</v>
      </c>
    </row>
    <row r="140" spans="1:2" x14ac:dyDescent="0.2">
      <c r="A140" s="9" t="s">
        <v>730</v>
      </c>
      <c r="B140">
        <v>1</v>
      </c>
    </row>
    <row r="141" spans="1:2" x14ac:dyDescent="0.2">
      <c r="A141" s="10">
        <v>5</v>
      </c>
      <c r="B141">
        <v>1</v>
      </c>
    </row>
    <row r="142" spans="1:2" x14ac:dyDescent="0.2">
      <c r="A142" s="9" t="s">
        <v>739</v>
      </c>
      <c r="B142">
        <v>1</v>
      </c>
    </row>
    <row r="143" spans="1:2" x14ac:dyDescent="0.2">
      <c r="A143" s="6" t="s">
        <v>771</v>
      </c>
      <c r="B143">
        <v>9</v>
      </c>
    </row>
    <row r="144" spans="1:2" x14ac:dyDescent="0.2">
      <c r="A144" s="10">
        <v>1</v>
      </c>
      <c r="B144">
        <v>1</v>
      </c>
    </row>
    <row r="145" spans="1:2" x14ac:dyDescent="0.2">
      <c r="A145" s="9" t="s">
        <v>769</v>
      </c>
      <c r="B145">
        <v>1</v>
      </c>
    </row>
    <row r="146" spans="1:2" x14ac:dyDescent="0.2">
      <c r="A146" s="10">
        <v>2</v>
      </c>
      <c r="B146">
        <v>3</v>
      </c>
    </row>
    <row r="147" spans="1:2" x14ac:dyDescent="0.2">
      <c r="A147" s="9" t="s">
        <v>774</v>
      </c>
      <c r="B147">
        <v>1</v>
      </c>
    </row>
    <row r="148" spans="1:2" x14ac:dyDescent="0.2">
      <c r="A148" s="9" t="s">
        <v>776</v>
      </c>
      <c r="B148">
        <v>1</v>
      </c>
    </row>
    <row r="149" spans="1:2" x14ac:dyDescent="0.2">
      <c r="A149" s="9" t="s">
        <v>772</v>
      </c>
      <c r="B149">
        <v>1</v>
      </c>
    </row>
    <row r="150" spans="1:2" x14ac:dyDescent="0.2">
      <c r="A150" s="10">
        <v>3</v>
      </c>
      <c r="B150">
        <v>3</v>
      </c>
    </row>
    <row r="151" spans="1:2" x14ac:dyDescent="0.2">
      <c r="A151" s="9" t="s">
        <v>780</v>
      </c>
      <c r="B151">
        <v>1</v>
      </c>
    </row>
    <row r="152" spans="1:2" x14ac:dyDescent="0.2">
      <c r="A152" s="9" t="s">
        <v>778</v>
      </c>
      <c r="B152">
        <v>1</v>
      </c>
    </row>
    <row r="153" spans="1:2" x14ac:dyDescent="0.2">
      <c r="A153" s="9" t="s">
        <v>782</v>
      </c>
      <c r="B153">
        <v>1</v>
      </c>
    </row>
    <row r="154" spans="1:2" x14ac:dyDescent="0.2">
      <c r="A154" s="10">
        <v>4</v>
      </c>
      <c r="B154">
        <v>2</v>
      </c>
    </row>
    <row r="155" spans="1:2" x14ac:dyDescent="0.2">
      <c r="A155" s="9" t="s">
        <v>786</v>
      </c>
      <c r="B155">
        <v>1</v>
      </c>
    </row>
    <row r="156" spans="1:2" x14ac:dyDescent="0.2">
      <c r="A156" s="9" t="s">
        <v>784</v>
      </c>
      <c r="B156">
        <v>1</v>
      </c>
    </row>
    <row r="157" spans="1:2" x14ac:dyDescent="0.2">
      <c r="A157" s="6" t="s">
        <v>839</v>
      </c>
      <c r="B157">
        <v>10</v>
      </c>
    </row>
    <row r="158" spans="1:2" x14ac:dyDescent="0.2">
      <c r="A158" s="10">
        <v>1</v>
      </c>
      <c r="B158">
        <v>1</v>
      </c>
    </row>
    <row r="159" spans="1:2" x14ac:dyDescent="0.2">
      <c r="A159" s="9" t="s">
        <v>836</v>
      </c>
      <c r="B159">
        <v>1</v>
      </c>
    </row>
    <row r="160" spans="1:2" x14ac:dyDescent="0.2">
      <c r="A160" s="10">
        <v>3</v>
      </c>
      <c r="B160">
        <v>5</v>
      </c>
    </row>
    <row r="161" spans="1:2" x14ac:dyDescent="0.2">
      <c r="A161" s="9" t="s">
        <v>840</v>
      </c>
      <c r="B161">
        <v>1</v>
      </c>
    </row>
    <row r="162" spans="1:2" x14ac:dyDescent="0.2">
      <c r="A162" s="9" t="s">
        <v>848</v>
      </c>
      <c r="B162">
        <v>1</v>
      </c>
    </row>
    <row r="163" spans="1:2" x14ac:dyDescent="0.2">
      <c r="A163" s="9" t="s">
        <v>843</v>
      </c>
      <c r="B163">
        <v>1</v>
      </c>
    </row>
    <row r="164" spans="1:2" x14ac:dyDescent="0.2">
      <c r="A164" s="9" t="s">
        <v>850</v>
      </c>
      <c r="B164">
        <v>1</v>
      </c>
    </row>
    <row r="165" spans="1:2" x14ac:dyDescent="0.2">
      <c r="A165" s="9" t="s">
        <v>845</v>
      </c>
      <c r="B165">
        <v>1</v>
      </c>
    </row>
    <row r="166" spans="1:2" x14ac:dyDescent="0.2">
      <c r="A166" s="10">
        <v>4</v>
      </c>
      <c r="B166">
        <v>2</v>
      </c>
    </row>
    <row r="167" spans="1:2" x14ac:dyDescent="0.2">
      <c r="A167" s="9" t="s">
        <v>852</v>
      </c>
      <c r="B167">
        <v>1</v>
      </c>
    </row>
    <row r="168" spans="1:2" x14ac:dyDescent="0.2">
      <c r="A168" s="9" t="s">
        <v>854</v>
      </c>
      <c r="B168">
        <v>1</v>
      </c>
    </row>
    <row r="169" spans="1:2" x14ac:dyDescent="0.2">
      <c r="A169" s="10">
        <v>5</v>
      </c>
      <c r="B169">
        <v>2</v>
      </c>
    </row>
    <row r="170" spans="1:2" x14ac:dyDescent="0.2">
      <c r="A170" s="9" t="s">
        <v>856</v>
      </c>
      <c r="B170">
        <v>1</v>
      </c>
    </row>
    <row r="171" spans="1:2" x14ac:dyDescent="0.2">
      <c r="A171" s="9" t="s">
        <v>858</v>
      </c>
      <c r="B171">
        <v>1</v>
      </c>
    </row>
    <row r="172" spans="1:2" x14ac:dyDescent="0.2">
      <c r="A172" s="6" t="s">
        <v>919</v>
      </c>
      <c r="B172">
        <v>7</v>
      </c>
    </row>
    <row r="173" spans="1:2" x14ac:dyDescent="0.2">
      <c r="A173" s="10">
        <v>1</v>
      </c>
      <c r="B173">
        <v>1</v>
      </c>
    </row>
    <row r="174" spans="1:2" x14ac:dyDescent="0.2">
      <c r="A174" s="9" t="s">
        <v>917</v>
      </c>
      <c r="B174">
        <v>1</v>
      </c>
    </row>
    <row r="175" spans="1:2" x14ac:dyDescent="0.2">
      <c r="A175" s="10">
        <v>2</v>
      </c>
      <c r="B175">
        <v>2</v>
      </c>
    </row>
    <row r="176" spans="1:2" x14ac:dyDescent="0.2">
      <c r="A176" s="9" t="s">
        <v>922</v>
      </c>
      <c r="B176">
        <v>1</v>
      </c>
    </row>
    <row r="177" spans="1:2" x14ac:dyDescent="0.2">
      <c r="A177" s="9" t="s">
        <v>920</v>
      </c>
      <c r="B177">
        <v>1</v>
      </c>
    </row>
    <row r="178" spans="1:2" x14ac:dyDescent="0.2">
      <c r="A178" s="10">
        <v>3</v>
      </c>
      <c r="B178">
        <v>3</v>
      </c>
    </row>
    <row r="179" spans="1:2" x14ac:dyDescent="0.2">
      <c r="A179" s="9" t="s">
        <v>924</v>
      </c>
      <c r="B179">
        <v>1</v>
      </c>
    </row>
    <row r="180" spans="1:2" x14ac:dyDescent="0.2">
      <c r="A180" s="9" t="s">
        <v>928</v>
      </c>
      <c r="B180">
        <v>1</v>
      </c>
    </row>
    <row r="181" spans="1:2" x14ac:dyDescent="0.2">
      <c r="A181" s="9" t="s">
        <v>926</v>
      </c>
      <c r="B181">
        <v>1</v>
      </c>
    </row>
    <row r="182" spans="1:2" x14ac:dyDescent="0.2">
      <c r="A182" s="10">
        <v>5</v>
      </c>
      <c r="B182">
        <v>1</v>
      </c>
    </row>
    <row r="183" spans="1:2" x14ac:dyDescent="0.2">
      <c r="A183" s="9" t="s">
        <v>930</v>
      </c>
      <c r="B183">
        <v>1</v>
      </c>
    </row>
    <row r="184" spans="1:2" x14ac:dyDescent="0.2">
      <c r="A184" s="6" t="s">
        <v>1031</v>
      </c>
      <c r="B184">
        <v>5</v>
      </c>
    </row>
    <row r="185" spans="1:2" x14ac:dyDescent="0.2">
      <c r="A185" s="10">
        <v>1</v>
      </c>
      <c r="B185">
        <v>2</v>
      </c>
    </row>
    <row r="186" spans="1:2" x14ac:dyDescent="0.2">
      <c r="A186" s="9" t="s">
        <v>1029</v>
      </c>
      <c r="B186">
        <v>1</v>
      </c>
    </row>
    <row r="187" spans="1:2" x14ac:dyDescent="0.2">
      <c r="A187" s="9" t="s">
        <v>1032</v>
      </c>
      <c r="B187">
        <v>1</v>
      </c>
    </row>
    <row r="188" spans="1:2" x14ac:dyDescent="0.2">
      <c r="A188" s="10">
        <v>3</v>
      </c>
      <c r="B188">
        <v>3</v>
      </c>
    </row>
    <row r="189" spans="1:2" x14ac:dyDescent="0.2">
      <c r="A189" s="9" t="s">
        <v>1034</v>
      </c>
      <c r="B189">
        <v>1</v>
      </c>
    </row>
    <row r="190" spans="1:2" x14ac:dyDescent="0.2">
      <c r="A190" s="9" t="s">
        <v>1038</v>
      </c>
      <c r="B190">
        <v>1</v>
      </c>
    </row>
    <row r="191" spans="1:2" x14ac:dyDescent="0.2">
      <c r="A191" s="9" t="s">
        <v>1036</v>
      </c>
      <c r="B191">
        <v>1</v>
      </c>
    </row>
    <row r="192" spans="1:2" x14ac:dyDescent="0.2">
      <c r="A192" s="6" t="s">
        <v>1082</v>
      </c>
      <c r="B192">
        <v>14</v>
      </c>
    </row>
    <row r="193" spans="1:2" x14ac:dyDescent="0.2">
      <c r="A193" s="10">
        <v>1</v>
      </c>
      <c r="B193">
        <v>3</v>
      </c>
    </row>
    <row r="194" spans="1:2" x14ac:dyDescent="0.2">
      <c r="A194" s="9" t="s">
        <v>1083</v>
      </c>
      <c r="B194">
        <v>1</v>
      </c>
    </row>
    <row r="195" spans="1:2" x14ac:dyDescent="0.2">
      <c r="A195" s="9" t="s">
        <v>1080</v>
      </c>
      <c r="B195">
        <v>1</v>
      </c>
    </row>
    <row r="196" spans="1:2" x14ac:dyDescent="0.2">
      <c r="A196" s="9" t="s">
        <v>1085</v>
      </c>
      <c r="B196">
        <v>1</v>
      </c>
    </row>
    <row r="197" spans="1:2" x14ac:dyDescent="0.2">
      <c r="A197" s="10">
        <v>2</v>
      </c>
      <c r="B197">
        <v>2</v>
      </c>
    </row>
    <row r="198" spans="1:2" x14ac:dyDescent="0.2">
      <c r="A198" s="9" t="s">
        <v>1086</v>
      </c>
      <c r="B198">
        <v>1</v>
      </c>
    </row>
    <row r="199" spans="1:2" x14ac:dyDescent="0.2">
      <c r="A199" s="9" t="s">
        <v>1088</v>
      </c>
      <c r="B199">
        <v>1</v>
      </c>
    </row>
    <row r="200" spans="1:2" x14ac:dyDescent="0.2">
      <c r="A200" s="10">
        <v>3</v>
      </c>
      <c r="B200">
        <v>5</v>
      </c>
    </row>
    <row r="201" spans="1:2" x14ac:dyDescent="0.2">
      <c r="A201" s="9" t="s">
        <v>1099</v>
      </c>
      <c r="B201">
        <v>1</v>
      </c>
    </row>
    <row r="202" spans="1:2" x14ac:dyDescent="0.2">
      <c r="A202" s="9" t="s">
        <v>1094</v>
      </c>
      <c r="B202">
        <v>1</v>
      </c>
    </row>
    <row r="203" spans="1:2" x14ac:dyDescent="0.2">
      <c r="A203" s="9" t="s">
        <v>1090</v>
      </c>
      <c r="B203">
        <v>1</v>
      </c>
    </row>
    <row r="204" spans="1:2" x14ac:dyDescent="0.2">
      <c r="A204" s="9" t="s">
        <v>1092</v>
      </c>
      <c r="B204">
        <v>1</v>
      </c>
    </row>
    <row r="205" spans="1:2" x14ac:dyDescent="0.2">
      <c r="A205" s="9" t="s">
        <v>1097</v>
      </c>
      <c r="B205">
        <v>1</v>
      </c>
    </row>
    <row r="206" spans="1:2" x14ac:dyDescent="0.2">
      <c r="A206" s="10">
        <v>4</v>
      </c>
      <c r="B206">
        <v>3</v>
      </c>
    </row>
    <row r="207" spans="1:2" x14ac:dyDescent="0.2">
      <c r="A207" s="9" t="s">
        <v>1105</v>
      </c>
      <c r="B207">
        <v>1</v>
      </c>
    </row>
    <row r="208" spans="1:2" x14ac:dyDescent="0.2">
      <c r="A208" s="9" t="s">
        <v>1102</v>
      </c>
      <c r="B208">
        <v>1</v>
      </c>
    </row>
    <row r="209" spans="1:2" x14ac:dyDescent="0.2">
      <c r="A209" s="9" t="s">
        <v>1100</v>
      </c>
      <c r="B209">
        <v>1</v>
      </c>
    </row>
    <row r="210" spans="1:2" x14ac:dyDescent="0.2">
      <c r="A210" s="10">
        <v>5</v>
      </c>
      <c r="B210">
        <v>1</v>
      </c>
    </row>
    <row r="211" spans="1:2" x14ac:dyDescent="0.2">
      <c r="A211" s="9" t="s">
        <v>1108</v>
      </c>
      <c r="B211">
        <v>1</v>
      </c>
    </row>
    <row r="212" spans="1:2" x14ac:dyDescent="0.2">
      <c r="A212" s="6" t="s">
        <v>1193</v>
      </c>
      <c r="B212">
        <v>13</v>
      </c>
    </row>
    <row r="213" spans="1:2" x14ac:dyDescent="0.2">
      <c r="A213" s="10">
        <v>1</v>
      </c>
      <c r="B213">
        <v>1</v>
      </c>
    </row>
    <row r="214" spans="1:2" x14ac:dyDescent="0.2">
      <c r="A214" s="9" t="s">
        <v>1191</v>
      </c>
      <c r="B214">
        <v>1</v>
      </c>
    </row>
    <row r="215" spans="1:2" x14ac:dyDescent="0.2">
      <c r="A215" s="10">
        <v>2</v>
      </c>
      <c r="B215">
        <v>3</v>
      </c>
    </row>
    <row r="216" spans="1:2" x14ac:dyDescent="0.2">
      <c r="A216" s="9" t="s">
        <v>1196</v>
      </c>
      <c r="B216">
        <v>1</v>
      </c>
    </row>
    <row r="217" spans="1:2" x14ac:dyDescent="0.2">
      <c r="A217" s="9" t="s">
        <v>1198</v>
      </c>
      <c r="B217">
        <v>1</v>
      </c>
    </row>
    <row r="218" spans="1:2" x14ac:dyDescent="0.2">
      <c r="A218" s="9" t="s">
        <v>1194</v>
      </c>
      <c r="B218">
        <v>1</v>
      </c>
    </row>
    <row r="219" spans="1:2" x14ac:dyDescent="0.2">
      <c r="A219" s="10">
        <v>3</v>
      </c>
      <c r="B219">
        <v>6</v>
      </c>
    </row>
    <row r="220" spans="1:2" x14ac:dyDescent="0.2">
      <c r="A220" s="9" t="s">
        <v>1208</v>
      </c>
      <c r="B220">
        <v>1</v>
      </c>
    </row>
    <row r="221" spans="1:2" x14ac:dyDescent="0.2">
      <c r="A221" s="9" t="s">
        <v>1204</v>
      </c>
      <c r="B221">
        <v>1</v>
      </c>
    </row>
    <row r="222" spans="1:2" x14ac:dyDescent="0.2">
      <c r="A222" s="9" t="s">
        <v>1200</v>
      </c>
      <c r="B222">
        <v>1</v>
      </c>
    </row>
    <row r="223" spans="1:2" x14ac:dyDescent="0.2">
      <c r="A223" s="9" t="s">
        <v>1202</v>
      </c>
      <c r="B223">
        <v>1</v>
      </c>
    </row>
    <row r="224" spans="1:2" x14ac:dyDescent="0.2">
      <c r="A224" s="9" t="s">
        <v>1210</v>
      </c>
      <c r="B224">
        <v>1</v>
      </c>
    </row>
    <row r="225" spans="1:2" x14ac:dyDescent="0.2">
      <c r="A225" s="9" t="s">
        <v>1206</v>
      </c>
      <c r="B225">
        <v>1</v>
      </c>
    </row>
    <row r="226" spans="1:2" x14ac:dyDescent="0.2">
      <c r="A226" s="10">
        <v>4</v>
      </c>
      <c r="B226">
        <v>1</v>
      </c>
    </row>
    <row r="227" spans="1:2" x14ac:dyDescent="0.2">
      <c r="A227" s="9" t="s">
        <v>1213</v>
      </c>
      <c r="B227">
        <v>1</v>
      </c>
    </row>
    <row r="228" spans="1:2" x14ac:dyDescent="0.2">
      <c r="A228" s="10">
        <v>5</v>
      </c>
      <c r="B228">
        <v>2</v>
      </c>
    </row>
    <row r="229" spans="1:2" x14ac:dyDescent="0.2">
      <c r="A229" s="9" t="s">
        <v>1215</v>
      </c>
      <c r="B229">
        <v>1</v>
      </c>
    </row>
    <row r="230" spans="1:2" x14ac:dyDescent="0.2">
      <c r="A230" s="9" t="s">
        <v>1217</v>
      </c>
      <c r="B230">
        <v>1</v>
      </c>
    </row>
    <row r="231" spans="1:2" x14ac:dyDescent="0.2">
      <c r="A231" s="6" t="s">
        <v>1277</v>
      </c>
      <c r="B231">
        <v>15</v>
      </c>
    </row>
    <row r="232" spans="1:2" x14ac:dyDescent="0.2">
      <c r="A232" s="10">
        <v>2</v>
      </c>
      <c r="B232">
        <v>1</v>
      </c>
    </row>
    <row r="233" spans="1:2" x14ac:dyDescent="0.2">
      <c r="A233" s="9" t="s">
        <v>1274</v>
      </c>
      <c r="B233">
        <v>1</v>
      </c>
    </row>
    <row r="234" spans="1:2" x14ac:dyDescent="0.2">
      <c r="A234" s="10">
        <v>3</v>
      </c>
      <c r="B234">
        <v>6</v>
      </c>
    </row>
    <row r="235" spans="1:2" x14ac:dyDescent="0.2">
      <c r="A235" s="9" t="s">
        <v>1286</v>
      </c>
      <c r="B235">
        <v>1</v>
      </c>
    </row>
    <row r="236" spans="1:2" x14ac:dyDescent="0.2">
      <c r="A236" s="9" t="s">
        <v>1284</v>
      </c>
      <c r="B236">
        <v>1</v>
      </c>
    </row>
    <row r="237" spans="1:2" x14ac:dyDescent="0.2">
      <c r="A237" s="9" t="s">
        <v>1280</v>
      </c>
      <c r="B237">
        <v>1</v>
      </c>
    </row>
    <row r="238" spans="1:2" x14ac:dyDescent="0.2">
      <c r="A238" s="9" t="s">
        <v>1278</v>
      </c>
      <c r="B238">
        <v>1</v>
      </c>
    </row>
    <row r="239" spans="1:2" x14ac:dyDescent="0.2">
      <c r="A239" s="9" t="s">
        <v>1282</v>
      </c>
      <c r="B239">
        <v>1</v>
      </c>
    </row>
    <row r="240" spans="1:2" x14ac:dyDescent="0.2">
      <c r="A240" s="9" t="s">
        <v>1288</v>
      </c>
      <c r="B240">
        <v>1</v>
      </c>
    </row>
    <row r="241" spans="1:2" x14ac:dyDescent="0.2">
      <c r="A241" s="10">
        <v>4</v>
      </c>
      <c r="B241">
        <v>6</v>
      </c>
    </row>
    <row r="242" spans="1:2" x14ac:dyDescent="0.2">
      <c r="A242" s="9" t="s">
        <v>1292</v>
      </c>
      <c r="B242">
        <v>1</v>
      </c>
    </row>
    <row r="243" spans="1:2" x14ac:dyDescent="0.2">
      <c r="A243" s="9" t="s">
        <v>1300</v>
      </c>
      <c r="B243">
        <v>1</v>
      </c>
    </row>
    <row r="244" spans="1:2" x14ac:dyDescent="0.2">
      <c r="A244" s="9" t="s">
        <v>1289</v>
      </c>
      <c r="B244">
        <v>1</v>
      </c>
    </row>
    <row r="245" spans="1:2" x14ac:dyDescent="0.2">
      <c r="A245" s="9" t="s">
        <v>1294</v>
      </c>
      <c r="B245">
        <v>1</v>
      </c>
    </row>
    <row r="246" spans="1:2" x14ac:dyDescent="0.2">
      <c r="A246" s="9" t="s">
        <v>1298</v>
      </c>
      <c r="B246">
        <v>1</v>
      </c>
    </row>
    <row r="247" spans="1:2" x14ac:dyDescent="0.2">
      <c r="A247" s="9" t="s">
        <v>1296</v>
      </c>
      <c r="B247">
        <v>1</v>
      </c>
    </row>
    <row r="248" spans="1:2" x14ac:dyDescent="0.2">
      <c r="A248" s="10">
        <v>5</v>
      </c>
      <c r="B248">
        <v>2</v>
      </c>
    </row>
    <row r="249" spans="1:2" x14ac:dyDescent="0.2">
      <c r="A249" s="9" t="s">
        <v>1304</v>
      </c>
      <c r="B249">
        <v>1</v>
      </c>
    </row>
    <row r="250" spans="1:2" x14ac:dyDescent="0.2">
      <c r="A250" s="9" t="s">
        <v>1302</v>
      </c>
      <c r="B250">
        <v>1</v>
      </c>
    </row>
    <row r="251" spans="1:2" x14ac:dyDescent="0.2">
      <c r="A251" s="6" t="s">
        <v>1366</v>
      </c>
      <c r="B251">
        <v>5</v>
      </c>
    </row>
    <row r="252" spans="1:2" x14ac:dyDescent="0.2">
      <c r="A252" s="10">
        <v>2</v>
      </c>
      <c r="B252">
        <v>1</v>
      </c>
    </row>
    <row r="253" spans="1:2" x14ac:dyDescent="0.2">
      <c r="A253" s="9" t="s">
        <v>1364</v>
      </c>
      <c r="B253">
        <v>1</v>
      </c>
    </row>
    <row r="254" spans="1:2" x14ac:dyDescent="0.2">
      <c r="A254" s="10">
        <v>3</v>
      </c>
      <c r="B254">
        <v>2</v>
      </c>
    </row>
    <row r="255" spans="1:2" x14ac:dyDescent="0.2">
      <c r="A255" s="9" t="s">
        <v>1367</v>
      </c>
      <c r="B255">
        <v>1</v>
      </c>
    </row>
    <row r="256" spans="1:2" x14ac:dyDescent="0.2">
      <c r="A256" s="9" t="s">
        <v>1369</v>
      </c>
      <c r="B256">
        <v>1</v>
      </c>
    </row>
    <row r="257" spans="1:2" x14ac:dyDescent="0.2">
      <c r="A257" s="10">
        <v>4</v>
      </c>
      <c r="B257">
        <v>1</v>
      </c>
    </row>
    <row r="258" spans="1:2" x14ac:dyDescent="0.2">
      <c r="A258" s="9" t="s">
        <v>1371</v>
      </c>
      <c r="B258">
        <v>1</v>
      </c>
    </row>
    <row r="259" spans="1:2" x14ac:dyDescent="0.2">
      <c r="A259" s="10">
        <v>5</v>
      </c>
      <c r="B259">
        <v>1</v>
      </c>
    </row>
    <row r="260" spans="1:2" x14ac:dyDescent="0.2">
      <c r="A260" s="9" t="s">
        <v>1373</v>
      </c>
      <c r="B260">
        <v>1</v>
      </c>
    </row>
    <row r="261" spans="1:2" x14ac:dyDescent="0.2">
      <c r="A261" s="6" t="s">
        <v>1430</v>
      </c>
      <c r="B261">
        <v>11</v>
      </c>
    </row>
    <row r="262" spans="1:2" x14ac:dyDescent="0.2">
      <c r="A262" s="10">
        <v>1</v>
      </c>
      <c r="B262">
        <v>2</v>
      </c>
    </row>
    <row r="263" spans="1:2" x14ac:dyDescent="0.2">
      <c r="A263" s="9" t="s">
        <v>1428</v>
      </c>
      <c r="B263">
        <v>1</v>
      </c>
    </row>
    <row r="264" spans="1:2" x14ac:dyDescent="0.2">
      <c r="A264" s="9" t="s">
        <v>1431</v>
      </c>
      <c r="B264">
        <v>1</v>
      </c>
    </row>
    <row r="265" spans="1:2" x14ac:dyDescent="0.2">
      <c r="A265" s="10">
        <v>2</v>
      </c>
      <c r="B265">
        <v>4</v>
      </c>
    </row>
    <row r="266" spans="1:2" x14ac:dyDescent="0.2">
      <c r="A266" s="9" t="s">
        <v>1433</v>
      </c>
      <c r="B266">
        <v>1</v>
      </c>
    </row>
    <row r="267" spans="1:2" x14ac:dyDescent="0.2">
      <c r="A267" s="9" t="s">
        <v>1441</v>
      </c>
      <c r="B267">
        <v>1</v>
      </c>
    </row>
    <row r="268" spans="1:2" x14ac:dyDescent="0.2">
      <c r="A268" s="9" t="s">
        <v>1434</v>
      </c>
      <c r="B268">
        <v>1</v>
      </c>
    </row>
    <row r="269" spans="1:2" x14ac:dyDescent="0.2">
      <c r="A269" s="9" t="s">
        <v>1437</v>
      </c>
      <c r="B269">
        <v>1</v>
      </c>
    </row>
    <row r="270" spans="1:2" x14ac:dyDescent="0.2">
      <c r="A270" s="10">
        <v>3</v>
      </c>
      <c r="B270">
        <v>5</v>
      </c>
    </row>
    <row r="271" spans="1:2" x14ac:dyDescent="0.2">
      <c r="A271" s="9" t="s">
        <v>1448</v>
      </c>
      <c r="B271">
        <v>1</v>
      </c>
    </row>
    <row r="272" spans="1:2" x14ac:dyDescent="0.2">
      <c r="A272" s="9" t="s">
        <v>1452</v>
      </c>
      <c r="B272">
        <v>1</v>
      </c>
    </row>
    <row r="273" spans="1:2" x14ac:dyDescent="0.2">
      <c r="A273" s="9" t="s">
        <v>1446</v>
      </c>
      <c r="B273">
        <v>1</v>
      </c>
    </row>
    <row r="274" spans="1:2" x14ac:dyDescent="0.2">
      <c r="A274" s="9" t="s">
        <v>1443</v>
      </c>
      <c r="B274">
        <v>1</v>
      </c>
    </row>
    <row r="275" spans="1:2" x14ac:dyDescent="0.2">
      <c r="A275" s="9" t="s">
        <v>1450</v>
      </c>
      <c r="B275">
        <v>1</v>
      </c>
    </row>
    <row r="276" spans="1:2" x14ac:dyDescent="0.2">
      <c r="A276" s="6" t="s">
        <v>1495</v>
      </c>
      <c r="B276">
        <v>9</v>
      </c>
    </row>
    <row r="277" spans="1:2" x14ac:dyDescent="0.2">
      <c r="A277" s="10">
        <v>1</v>
      </c>
      <c r="B277">
        <v>1</v>
      </c>
    </row>
    <row r="278" spans="1:2" x14ac:dyDescent="0.2">
      <c r="A278" s="9" t="s">
        <v>1493</v>
      </c>
      <c r="B278">
        <v>1</v>
      </c>
    </row>
    <row r="279" spans="1:2" x14ac:dyDescent="0.2">
      <c r="A279" s="10">
        <v>2</v>
      </c>
      <c r="B279">
        <v>2</v>
      </c>
    </row>
    <row r="280" spans="1:2" x14ac:dyDescent="0.2">
      <c r="A280" s="9" t="s">
        <v>1496</v>
      </c>
      <c r="B280">
        <v>1</v>
      </c>
    </row>
    <row r="281" spans="1:2" x14ac:dyDescent="0.2">
      <c r="A281" s="9" t="s">
        <v>1498</v>
      </c>
      <c r="B281">
        <v>1</v>
      </c>
    </row>
    <row r="282" spans="1:2" x14ac:dyDescent="0.2">
      <c r="A282" s="10">
        <v>3</v>
      </c>
      <c r="B282">
        <v>6</v>
      </c>
    </row>
    <row r="283" spans="1:2" x14ac:dyDescent="0.2">
      <c r="A283" s="9" t="s">
        <v>1500</v>
      </c>
      <c r="B283">
        <v>1</v>
      </c>
    </row>
    <row r="284" spans="1:2" x14ac:dyDescent="0.2">
      <c r="A284" s="9" t="s">
        <v>1508</v>
      </c>
      <c r="B284">
        <v>1</v>
      </c>
    </row>
    <row r="285" spans="1:2" x14ac:dyDescent="0.2">
      <c r="A285" s="9" t="s">
        <v>1504</v>
      </c>
      <c r="B285">
        <v>1</v>
      </c>
    </row>
    <row r="286" spans="1:2" x14ac:dyDescent="0.2">
      <c r="A286" s="9" t="s">
        <v>1510</v>
      </c>
      <c r="B286">
        <v>1</v>
      </c>
    </row>
    <row r="287" spans="1:2" x14ac:dyDescent="0.2">
      <c r="A287" s="9" t="s">
        <v>1502</v>
      </c>
      <c r="B287">
        <v>1</v>
      </c>
    </row>
    <row r="288" spans="1:2" x14ac:dyDescent="0.2">
      <c r="A288" s="9" t="s">
        <v>1506</v>
      </c>
      <c r="B288">
        <v>1</v>
      </c>
    </row>
    <row r="289" spans="1:2" x14ac:dyDescent="0.2">
      <c r="A289" s="6" t="s">
        <v>1571</v>
      </c>
      <c r="B289">
        <v>14</v>
      </c>
    </row>
    <row r="290" spans="1:2" x14ac:dyDescent="0.2">
      <c r="A290" s="10">
        <v>3</v>
      </c>
      <c r="B290">
        <v>5</v>
      </c>
    </row>
    <row r="291" spans="1:2" x14ac:dyDescent="0.2">
      <c r="A291" s="9" t="s">
        <v>1574</v>
      </c>
      <c r="B291">
        <v>1</v>
      </c>
    </row>
    <row r="292" spans="1:2" x14ac:dyDescent="0.2">
      <c r="A292" s="9" t="s">
        <v>1569</v>
      </c>
      <c r="B292">
        <v>1</v>
      </c>
    </row>
    <row r="293" spans="1:2" x14ac:dyDescent="0.2">
      <c r="A293" s="9" t="s">
        <v>1576</v>
      </c>
      <c r="B293">
        <v>1</v>
      </c>
    </row>
    <row r="294" spans="1:2" x14ac:dyDescent="0.2">
      <c r="A294" s="9" t="s">
        <v>1578</v>
      </c>
      <c r="B294">
        <v>1</v>
      </c>
    </row>
    <row r="295" spans="1:2" x14ac:dyDescent="0.2">
      <c r="A295" s="9" t="s">
        <v>1572</v>
      </c>
      <c r="B295">
        <v>1</v>
      </c>
    </row>
    <row r="296" spans="1:2" x14ac:dyDescent="0.2">
      <c r="A296" s="10">
        <v>4</v>
      </c>
      <c r="B296">
        <v>1</v>
      </c>
    </row>
    <row r="297" spans="1:2" x14ac:dyDescent="0.2">
      <c r="A297" s="9" t="s">
        <v>1580</v>
      </c>
      <c r="B297">
        <v>1</v>
      </c>
    </row>
    <row r="298" spans="1:2" x14ac:dyDescent="0.2">
      <c r="A298" s="10">
        <v>5</v>
      </c>
      <c r="B298">
        <v>8</v>
      </c>
    </row>
    <row r="299" spans="1:2" x14ac:dyDescent="0.2">
      <c r="A299" s="9" t="s">
        <v>1591</v>
      </c>
      <c r="B299">
        <v>1</v>
      </c>
    </row>
    <row r="300" spans="1:2" x14ac:dyDescent="0.2">
      <c r="A300" s="9" t="s">
        <v>1581</v>
      </c>
      <c r="B300">
        <v>1</v>
      </c>
    </row>
    <row r="301" spans="1:2" x14ac:dyDescent="0.2">
      <c r="A301" s="9" t="s">
        <v>1585</v>
      </c>
      <c r="B301">
        <v>1</v>
      </c>
    </row>
    <row r="302" spans="1:2" x14ac:dyDescent="0.2">
      <c r="A302" s="9" t="s">
        <v>1587</v>
      </c>
      <c r="B302">
        <v>1</v>
      </c>
    </row>
    <row r="303" spans="1:2" x14ac:dyDescent="0.2">
      <c r="A303" s="9" t="s">
        <v>1583</v>
      </c>
      <c r="B303">
        <v>1</v>
      </c>
    </row>
    <row r="304" spans="1:2" x14ac:dyDescent="0.2">
      <c r="A304" s="9" t="s">
        <v>1590</v>
      </c>
      <c r="B304">
        <v>1</v>
      </c>
    </row>
    <row r="305" spans="1:2" x14ac:dyDescent="0.2">
      <c r="A305" s="9" t="s">
        <v>1592</v>
      </c>
      <c r="B305">
        <v>1</v>
      </c>
    </row>
    <row r="306" spans="1:2" x14ac:dyDescent="0.2">
      <c r="A306" s="9" t="s">
        <v>1593</v>
      </c>
      <c r="B306">
        <v>1</v>
      </c>
    </row>
    <row r="307" spans="1:2" x14ac:dyDescent="0.2">
      <c r="A307" s="6" t="s">
        <v>1662</v>
      </c>
      <c r="B307">
        <v>13</v>
      </c>
    </row>
    <row r="308" spans="1:2" x14ac:dyDescent="0.2">
      <c r="A308" s="10">
        <v>3</v>
      </c>
      <c r="B308">
        <v>4</v>
      </c>
    </row>
    <row r="309" spans="1:2" x14ac:dyDescent="0.2">
      <c r="A309" s="9" t="s">
        <v>1660</v>
      </c>
      <c r="B309">
        <v>1</v>
      </c>
    </row>
    <row r="310" spans="1:2" x14ac:dyDescent="0.2">
      <c r="A310" s="9" t="s">
        <v>1663</v>
      </c>
      <c r="B310">
        <v>1</v>
      </c>
    </row>
    <row r="311" spans="1:2" x14ac:dyDescent="0.2">
      <c r="A311" s="9" t="s">
        <v>1665</v>
      </c>
      <c r="B311">
        <v>1</v>
      </c>
    </row>
    <row r="312" spans="1:2" x14ac:dyDescent="0.2">
      <c r="A312" s="9" t="s">
        <v>1667</v>
      </c>
      <c r="B312">
        <v>1</v>
      </c>
    </row>
    <row r="313" spans="1:2" x14ac:dyDescent="0.2">
      <c r="A313" s="10">
        <v>4</v>
      </c>
      <c r="B313">
        <v>5</v>
      </c>
    </row>
    <row r="314" spans="1:2" x14ac:dyDescent="0.2">
      <c r="A314" s="9" t="s">
        <v>1676</v>
      </c>
      <c r="B314">
        <v>1</v>
      </c>
    </row>
    <row r="315" spans="1:2" x14ac:dyDescent="0.2">
      <c r="A315" s="9" t="s">
        <v>1671</v>
      </c>
      <c r="B315">
        <v>1</v>
      </c>
    </row>
    <row r="316" spans="1:2" x14ac:dyDescent="0.2">
      <c r="A316" s="9" t="s">
        <v>1669</v>
      </c>
      <c r="B316">
        <v>1</v>
      </c>
    </row>
    <row r="317" spans="1:2" x14ac:dyDescent="0.2">
      <c r="A317" s="9" t="s">
        <v>1673</v>
      </c>
      <c r="B317">
        <v>1</v>
      </c>
    </row>
    <row r="318" spans="1:2" x14ac:dyDescent="0.2">
      <c r="A318" s="9" t="s">
        <v>1675</v>
      </c>
      <c r="B318">
        <v>1</v>
      </c>
    </row>
    <row r="319" spans="1:2" x14ac:dyDescent="0.2">
      <c r="A319" s="10">
        <v>5</v>
      </c>
      <c r="B319">
        <v>4</v>
      </c>
    </row>
    <row r="320" spans="1:2" x14ac:dyDescent="0.2">
      <c r="A320" s="9" t="s">
        <v>1682</v>
      </c>
      <c r="B320">
        <v>1</v>
      </c>
    </row>
    <row r="321" spans="1:2" x14ac:dyDescent="0.2">
      <c r="A321" s="9" t="s">
        <v>1678</v>
      </c>
      <c r="B321">
        <v>1</v>
      </c>
    </row>
    <row r="322" spans="1:2" x14ac:dyDescent="0.2">
      <c r="A322" s="9" t="s">
        <v>1685</v>
      </c>
      <c r="B322">
        <v>1</v>
      </c>
    </row>
    <row r="323" spans="1:2" x14ac:dyDescent="0.2">
      <c r="A323" s="9" t="s">
        <v>1680</v>
      </c>
      <c r="B323">
        <v>1</v>
      </c>
    </row>
    <row r="324" spans="1:2" x14ac:dyDescent="0.2">
      <c r="A324" s="6" t="s">
        <v>1778</v>
      </c>
      <c r="B324">
        <v>7</v>
      </c>
    </row>
    <row r="325" spans="1:2" x14ac:dyDescent="0.2">
      <c r="A325" s="10">
        <v>2</v>
      </c>
      <c r="B325">
        <v>1</v>
      </c>
    </row>
    <row r="326" spans="1:2" x14ac:dyDescent="0.2">
      <c r="A326" s="9" t="s">
        <v>1776</v>
      </c>
      <c r="B326">
        <v>1</v>
      </c>
    </row>
    <row r="327" spans="1:2" x14ac:dyDescent="0.2">
      <c r="A327" s="10">
        <v>3</v>
      </c>
      <c r="B327">
        <v>4</v>
      </c>
    </row>
    <row r="328" spans="1:2" x14ac:dyDescent="0.2">
      <c r="A328" s="9" t="s">
        <v>1783</v>
      </c>
      <c r="B328">
        <v>1</v>
      </c>
    </row>
    <row r="329" spans="1:2" x14ac:dyDescent="0.2">
      <c r="A329" s="9" t="s">
        <v>1781</v>
      </c>
      <c r="B329">
        <v>1</v>
      </c>
    </row>
    <row r="330" spans="1:2" x14ac:dyDescent="0.2">
      <c r="A330" s="9" t="s">
        <v>1785</v>
      </c>
      <c r="B330">
        <v>1</v>
      </c>
    </row>
    <row r="331" spans="1:2" x14ac:dyDescent="0.2">
      <c r="A331" s="9" t="s">
        <v>1779</v>
      </c>
      <c r="B331">
        <v>1</v>
      </c>
    </row>
    <row r="332" spans="1:2" x14ac:dyDescent="0.2">
      <c r="A332" s="10">
        <v>4</v>
      </c>
      <c r="B332">
        <v>2</v>
      </c>
    </row>
    <row r="333" spans="1:2" x14ac:dyDescent="0.2">
      <c r="A333" s="9" t="s">
        <v>1789</v>
      </c>
      <c r="B333">
        <v>1</v>
      </c>
    </row>
    <row r="334" spans="1:2" x14ac:dyDescent="0.2">
      <c r="A334" s="9" t="s">
        <v>1787</v>
      </c>
      <c r="B334">
        <v>1</v>
      </c>
    </row>
    <row r="335" spans="1:2" x14ac:dyDescent="0.2">
      <c r="A335" s="6" t="s">
        <v>1834</v>
      </c>
      <c r="B335">
        <v>4</v>
      </c>
    </row>
    <row r="336" spans="1:2" x14ac:dyDescent="0.2">
      <c r="A336" s="10">
        <v>1</v>
      </c>
      <c r="B336">
        <v>1</v>
      </c>
    </row>
    <row r="337" spans="1:2" x14ac:dyDescent="0.2">
      <c r="A337" s="9" t="s">
        <v>1832</v>
      </c>
      <c r="B337">
        <v>1</v>
      </c>
    </row>
    <row r="338" spans="1:2" x14ac:dyDescent="0.2">
      <c r="A338" s="10">
        <v>2</v>
      </c>
      <c r="B338">
        <v>1</v>
      </c>
    </row>
    <row r="339" spans="1:2" x14ac:dyDescent="0.2">
      <c r="A339" s="9" t="s">
        <v>1835</v>
      </c>
      <c r="B339">
        <v>1</v>
      </c>
    </row>
    <row r="340" spans="1:2" x14ac:dyDescent="0.2">
      <c r="A340" s="10">
        <v>3</v>
      </c>
      <c r="B340">
        <v>2</v>
      </c>
    </row>
    <row r="341" spans="1:2" x14ac:dyDescent="0.2">
      <c r="A341" s="9" t="s">
        <v>1837</v>
      </c>
      <c r="B341">
        <v>1</v>
      </c>
    </row>
    <row r="342" spans="1:2" x14ac:dyDescent="0.2">
      <c r="A342" s="9" t="s">
        <v>1839</v>
      </c>
      <c r="B342">
        <v>1</v>
      </c>
    </row>
    <row r="343" spans="1:2" x14ac:dyDescent="0.2">
      <c r="A343" s="6" t="s">
        <v>1897</v>
      </c>
      <c r="B343">
        <v>10</v>
      </c>
    </row>
    <row r="344" spans="1:2" x14ac:dyDescent="0.2">
      <c r="A344" s="10">
        <v>1</v>
      </c>
      <c r="B344">
        <v>1</v>
      </c>
    </row>
    <row r="345" spans="1:2" x14ac:dyDescent="0.2">
      <c r="A345" s="9" t="s">
        <v>1895</v>
      </c>
      <c r="B345">
        <v>1</v>
      </c>
    </row>
    <row r="346" spans="1:2" x14ac:dyDescent="0.2">
      <c r="A346" s="10">
        <v>2</v>
      </c>
      <c r="B346">
        <v>1</v>
      </c>
    </row>
    <row r="347" spans="1:2" x14ac:dyDescent="0.2">
      <c r="A347" s="9" t="s">
        <v>1898</v>
      </c>
      <c r="B347">
        <v>1</v>
      </c>
    </row>
    <row r="348" spans="1:2" x14ac:dyDescent="0.2">
      <c r="A348" s="10">
        <v>3</v>
      </c>
      <c r="B348">
        <v>4</v>
      </c>
    </row>
    <row r="349" spans="1:2" x14ac:dyDescent="0.2">
      <c r="A349" s="9" t="s">
        <v>1900</v>
      </c>
      <c r="B349">
        <v>1</v>
      </c>
    </row>
    <row r="350" spans="1:2" x14ac:dyDescent="0.2">
      <c r="A350" s="9" t="s">
        <v>1902</v>
      </c>
      <c r="B350">
        <v>1</v>
      </c>
    </row>
    <row r="351" spans="1:2" x14ac:dyDescent="0.2">
      <c r="A351" s="9" t="s">
        <v>1907</v>
      </c>
      <c r="B351">
        <v>1</v>
      </c>
    </row>
    <row r="352" spans="1:2" x14ac:dyDescent="0.2">
      <c r="A352" s="9" t="s">
        <v>1905</v>
      </c>
      <c r="B352">
        <v>1</v>
      </c>
    </row>
    <row r="353" spans="1:2" x14ac:dyDescent="0.2">
      <c r="A353" s="10">
        <v>4</v>
      </c>
      <c r="B353">
        <v>3</v>
      </c>
    </row>
    <row r="354" spans="1:2" x14ac:dyDescent="0.2">
      <c r="A354" s="9" t="s">
        <v>1909</v>
      </c>
      <c r="B354">
        <v>1</v>
      </c>
    </row>
    <row r="355" spans="1:2" x14ac:dyDescent="0.2">
      <c r="A355" s="9" t="s">
        <v>1911</v>
      </c>
      <c r="B355">
        <v>1</v>
      </c>
    </row>
    <row r="356" spans="1:2" x14ac:dyDescent="0.2">
      <c r="A356" s="9" t="s">
        <v>1913</v>
      </c>
      <c r="B356">
        <v>1</v>
      </c>
    </row>
    <row r="357" spans="1:2" x14ac:dyDescent="0.2">
      <c r="A357" s="10">
        <v>5</v>
      </c>
      <c r="B357">
        <v>1</v>
      </c>
    </row>
    <row r="358" spans="1:2" x14ac:dyDescent="0.2">
      <c r="A358" s="9" t="s">
        <v>1914</v>
      </c>
      <c r="B358">
        <v>1</v>
      </c>
    </row>
    <row r="359" spans="1:2" x14ac:dyDescent="0.2">
      <c r="A359" s="6" t="s">
        <v>1959</v>
      </c>
      <c r="B359">
        <v>7</v>
      </c>
    </row>
    <row r="360" spans="1:2" x14ac:dyDescent="0.2">
      <c r="A360" s="10">
        <v>1</v>
      </c>
      <c r="B360">
        <v>1</v>
      </c>
    </row>
    <row r="361" spans="1:2" x14ac:dyDescent="0.2">
      <c r="A361" s="9" t="s">
        <v>1957</v>
      </c>
      <c r="B361">
        <v>1</v>
      </c>
    </row>
    <row r="362" spans="1:2" x14ac:dyDescent="0.2">
      <c r="A362" s="10">
        <v>2</v>
      </c>
      <c r="B362">
        <v>3</v>
      </c>
    </row>
    <row r="363" spans="1:2" x14ac:dyDescent="0.2">
      <c r="A363" s="9" t="s">
        <v>1962</v>
      </c>
      <c r="B363">
        <v>1</v>
      </c>
    </row>
    <row r="364" spans="1:2" x14ac:dyDescent="0.2">
      <c r="A364" s="9" t="s">
        <v>1964</v>
      </c>
      <c r="B364">
        <v>1</v>
      </c>
    </row>
    <row r="365" spans="1:2" x14ac:dyDescent="0.2">
      <c r="A365" s="9" t="s">
        <v>1960</v>
      </c>
      <c r="B365">
        <v>1</v>
      </c>
    </row>
    <row r="366" spans="1:2" x14ac:dyDescent="0.2">
      <c r="A366" s="10">
        <v>3</v>
      </c>
      <c r="B366">
        <v>3</v>
      </c>
    </row>
    <row r="367" spans="1:2" x14ac:dyDescent="0.2">
      <c r="A367" s="9" t="s">
        <v>1966</v>
      </c>
      <c r="B367">
        <v>1</v>
      </c>
    </row>
    <row r="368" spans="1:2" x14ac:dyDescent="0.2">
      <c r="A368" s="9" t="s">
        <v>1968</v>
      </c>
      <c r="B368">
        <v>1</v>
      </c>
    </row>
    <row r="369" spans="1:2" x14ac:dyDescent="0.2">
      <c r="A369" s="9" t="s">
        <v>1970</v>
      </c>
      <c r="B369">
        <v>1</v>
      </c>
    </row>
    <row r="370" spans="1:2" x14ac:dyDescent="0.2">
      <c r="A370" s="6" t="s">
        <v>2902</v>
      </c>
      <c r="B370">
        <v>245</v>
      </c>
    </row>
  </sheetData>
  <autoFilter ref="AD4:AF29" xr:uid="{439B21C7-6C23-42C9-BF65-0759398A1545}">
    <sortState xmlns:xlrd2="http://schemas.microsoft.com/office/spreadsheetml/2017/richdata2" ref="AD5:AF30">
      <sortCondition ref="AE4:AE29"/>
    </sortState>
  </autoFilter>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2DAD-B85E-4C5E-AFC2-E5ADB0A85B39}">
  <sheetPr>
    <tabColor theme="8" tint="0.79998168889431442"/>
    <outlinePr summaryBelow="0" summaryRight="0"/>
  </sheetPr>
  <dimension ref="A1:P888"/>
  <sheetViews>
    <sheetView workbookViewId="0">
      <pane ySplit="1" topLeftCell="A639" activePane="bottomLeft" state="frozen"/>
      <selection activeCell="Y36" sqref="Y36"/>
      <selection pane="bottomLeft" activeCell="G661" sqref="G661"/>
    </sheetView>
  </sheetViews>
  <sheetFormatPr defaultColWidth="12.625" defaultRowHeight="15.05" customHeight="1" x14ac:dyDescent="0.2"/>
  <cols>
    <col min="1" max="1" width="7.5" bestFit="1" customWidth="1"/>
    <col min="2" max="2" width="29.5" customWidth="1"/>
    <col min="3" max="3" width="17.875" customWidth="1"/>
    <col min="4" max="4" width="12" bestFit="1" customWidth="1"/>
    <col min="5" max="5" width="16.125" customWidth="1"/>
    <col min="6" max="7" width="13.75" customWidth="1"/>
    <col min="8" max="8" width="8.75" bestFit="1" customWidth="1"/>
    <col min="9" max="9" width="10" bestFit="1" customWidth="1"/>
    <col min="10" max="11" width="10.625" bestFit="1" customWidth="1"/>
    <col min="12" max="13" width="14.5" customWidth="1"/>
    <col min="14" max="14" width="14.75" bestFit="1" customWidth="1"/>
    <col min="15" max="15" width="12.625" customWidth="1"/>
    <col min="16" max="16" width="42.75" bestFit="1" customWidth="1"/>
  </cols>
  <sheetData>
    <row r="1" spans="1:16" ht="15.05" customHeight="1" x14ac:dyDescent="0.25">
      <c r="A1" s="1" t="s">
        <v>0</v>
      </c>
      <c r="B1" s="1" t="s">
        <v>1</v>
      </c>
      <c r="C1" s="1" t="s">
        <v>2</v>
      </c>
      <c r="D1" s="1" t="s">
        <v>0</v>
      </c>
      <c r="E1" s="1" t="s">
        <v>3</v>
      </c>
      <c r="F1" s="1" t="s">
        <v>4</v>
      </c>
      <c r="G1" s="1" t="s">
        <v>5</v>
      </c>
      <c r="H1" s="2" t="s">
        <v>6</v>
      </c>
      <c r="I1" s="1" t="s">
        <v>7</v>
      </c>
      <c r="J1" s="1" t="s">
        <v>8</v>
      </c>
      <c r="K1" s="1" t="s">
        <v>9</v>
      </c>
      <c r="L1" s="32" t="s">
        <v>10</v>
      </c>
      <c r="M1" s="1" t="s">
        <v>11</v>
      </c>
      <c r="N1" s="1" t="s">
        <v>12</v>
      </c>
      <c r="O1" s="1"/>
      <c r="P1" s="1" t="s">
        <v>3055</v>
      </c>
    </row>
    <row r="2" spans="1:16" ht="15.05" customHeight="1" x14ac:dyDescent="0.2">
      <c r="A2" s="3" t="s">
        <v>13</v>
      </c>
      <c r="B2" s="3" t="s">
        <v>14</v>
      </c>
      <c r="C2" s="3" t="s">
        <v>15</v>
      </c>
      <c r="D2" s="3" t="s">
        <v>16</v>
      </c>
      <c r="E2" s="3" t="s">
        <v>17</v>
      </c>
      <c r="F2" s="3" t="s">
        <v>18</v>
      </c>
      <c r="G2" s="4" t="s">
        <v>19</v>
      </c>
      <c r="H2" s="5">
        <v>255</v>
      </c>
      <c r="I2" s="3" t="s">
        <v>20</v>
      </c>
      <c r="J2" s="3">
        <v>2</v>
      </c>
      <c r="K2" s="3">
        <v>1</v>
      </c>
      <c r="L2" s="3" t="s">
        <v>2904</v>
      </c>
      <c r="M2" s="3"/>
      <c r="N2" s="3"/>
      <c r="O2" s="3"/>
      <c r="P2" s="3"/>
    </row>
    <row r="3" spans="1:16" ht="15.05" customHeight="1" x14ac:dyDescent="0.2">
      <c r="A3" s="3" t="s">
        <v>13</v>
      </c>
      <c r="B3" s="3" t="s">
        <v>26</v>
      </c>
      <c r="C3" s="3" t="s">
        <v>27</v>
      </c>
      <c r="D3" s="3" t="s">
        <v>28</v>
      </c>
      <c r="E3" s="3" t="s">
        <v>29</v>
      </c>
      <c r="F3" s="3" t="s">
        <v>18</v>
      </c>
      <c r="G3" s="4" t="s">
        <v>30</v>
      </c>
      <c r="H3" s="5">
        <v>256</v>
      </c>
      <c r="I3" s="3" t="s">
        <v>20</v>
      </c>
      <c r="J3" s="3">
        <v>3</v>
      </c>
      <c r="K3" s="3">
        <v>1</v>
      </c>
      <c r="L3" s="3" t="s">
        <v>2904</v>
      </c>
      <c r="M3" s="4" t="s">
        <v>14</v>
      </c>
      <c r="N3" s="4"/>
      <c r="O3" s="4"/>
      <c r="P3" s="3"/>
    </row>
    <row r="4" spans="1:16" ht="15.05" customHeight="1" x14ac:dyDescent="0.2">
      <c r="A4" s="3" t="s">
        <v>13</v>
      </c>
      <c r="B4" s="3" t="s">
        <v>31</v>
      </c>
      <c r="C4" s="3" t="s">
        <v>15</v>
      </c>
      <c r="D4" s="3" t="s">
        <v>22</v>
      </c>
      <c r="E4" s="3" t="s">
        <v>23</v>
      </c>
      <c r="F4" s="3" t="s">
        <v>18</v>
      </c>
      <c r="G4" s="6" t="s">
        <v>32</v>
      </c>
      <c r="H4" s="5">
        <v>257</v>
      </c>
      <c r="I4" s="3" t="s">
        <v>20</v>
      </c>
      <c r="J4" s="3">
        <v>3</v>
      </c>
      <c r="K4" s="3">
        <v>1</v>
      </c>
      <c r="L4" s="3" t="s">
        <v>2904</v>
      </c>
      <c r="M4" s="4"/>
      <c r="N4" s="4"/>
      <c r="O4" s="3"/>
      <c r="P4" s="3"/>
    </row>
    <row r="5" spans="1:16" ht="15.05" customHeight="1" x14ac:dyDescent="0.2">
      <c r="A5" s="3" t="s">
        <v>13</v>
      </c>
      <c r="B5" s="3" t="s">
        <v>33</v>
      </c>
      <c r="C5" s="3" t="s">
        <v>34</v>
      </c>
      <c r="D5" s="3" t="s">
        <v>22</v>
      </c>
      <c r="E5" s="3" t="s">
        <v>29</v>
      </c>
      <c r="F5" s="3" t="s">
        <v>18</v>
      </c>
      <c r="G5" s="4" t="s">
        <v>35</v>
      </c>
      <c r="H5" s="5">
        <v>256</v>
      </c>
      <c r="I5" s="3" t="s">
        <v>20</v>
      </c>
      <c r="J5" s="3">
        <v>4</v>
      </c>
      <c r="K5" s="3">
        <v>1</v>
      </c>
      <c r="L5" s="3" t="s">
        <v>2904</v>
      </c>
      <c r="M5" s="4" t="s">
        <v>21</v>
      </c>
      <c r="N5" s="4"/>
      <c r="O5" s="4"/>
      <c r="P5" s="3"/>
    </row>
    <row r="6" spans="1:16" ht="15.05" customHeight="1" x14ac:dyDescent="0.2">
      <c r="A6" s="3" t="s">
        <v>13</v>
      </c>
      <c r="B6" s="3" t="s">
        <v>36</v>
      </c>
      <c r="C6" s="3" t="s">
        <v>34</v>
      </c>
      <c r="D6" s="3" t="s">
        <v>16</v>
      </c>
      <c r="E6" s="3" t="s">
        <v>37</v>
      </c>
      <c r="F6" s="3" t="s">
        <v>18</v>
      </c>
      <c r="G6" s="4" t="s">
        <v>38</v>
      </c>
      <c r="H6" s="5">
        <v>256</v>
      </c>
      <c r="I6" s="3" t="s">
        <v>20</v>
      </c>
      <c r="J6" s="3">
        <v>4</v>
      </c>
      <c r="K6" s="3">
        <v>1</v>
      </c>
      <c r="L6" s="3" t="s">
        <v>2904</v>
      </c>
      <c r="M6" s="3" t="s">
        <v>21</v>
      </c>
      <c r="N6" s="3"/>
      <c r="O6" s="4"/>
      <c r="P6" s="3"/>
    </row>
    <row r="7" spans="1:16" ht="15.05" customHeight="1" x14ac:dyDescent="0.2">
      <c r="A7" s="3" t="s">
        <v>13</v>
      </c>
      <c r="B7" s="3" t="s">
        <v>39</v>
      </c>
      <c r="C7" s="3" t="s">
        <v>40</v>
      </c>
      <c r="D7" s="3" t="s">
        <v>16</v>
      </c>
      <c r="E7" s="3" t="s">
        <v>29</v>
      </c>
      <c r="F7" s="3" t="s">
        <v>18</v>
      </c>
      <c r="G7" s="4" t="s">
        <v>41</v>
      </c>
      <c r="H7" s="5">
        <v>257</v>
      </c>
      <c r="I7" s="3" t="s">
        <v>20</v>
      </c>
      <c r="J7" s="3">
        <v>4</v>
      </c>
      <c r="K7" s="3">
        <v>1</v>
      </c>
      <c r="L7" s="3" t="s">
        <v>2904</v>
      </c>
      <c r="M7" s="4" t="s">
        <v>31</v>
      </c>
      <c r="N7" s="4"/>
      <c r="O7" s="3"/>
      <c r="P7" s="7"/>
    </row>
    <row r="8" spans="1:16" ht="15.05" customHeight="1" x14ac:dyDescent="0.2">
      <c r="A8" s="3" t="s">
        <v>13</v>
      </c>
      <c r="B8" s="3" t="s">
        <v>46</v>
      </c>
      <c r="C8" s="3" t="s">
        <v>47</v>
      </c>
      <c r="D8" s="3" t="s">
        <v>22</v>
      </c>
      <c r="E8" s="3" t="s">
        <v>29</v>
      </c>
      <c r="F8" s="3" t="s">
        <v>18</v>
      </c>
      <c r="G8" s="3"/>
      <c r="H8" s="5" t="s">
        <v>48</v>
      </c>
      <c r="I8" s="3" t="s">
        <v>20</v>
      </c>
      <c r="J8" s="5">
        <v>4</v>
      </c>
      <c r="K8" s="5">
        <v>2</v>
      </c>
      <c r="L8" s="3" t="s">
        <v>2904</v>
      </c>
      <c r="M8" s="4" t="s">
        <v>39</v>
      </c>
      <c r="N8" s="4"/>
      <c r="O8" s="4"/>
      <c r="P8" s="7"/>
    </row>
    <row r="9" spans="1:16" ht="15.05" customHeight="1" x14ac:dyDescent="0.2">
      <c r="A9" s="3" t="s">
        <v>13</v>
      </c>
      <c r="B9" s="3" t="s">
        <v>49</v>
      </c>
      <c r="C9" s="3" t="s">
        <v>34</v>
      </c>
      <c r="D9" s="3" t="s">
        <v>22</v>
      </c>
      <c r="E9" s="3" t="s">
        <v>50</v>
      </c>
      <c r="F9" s="3" t="s">
        <v>18</v>
      </c>
      <c r="G9" s="6" t="s">
        <v>51</v>
      </c>
      <c r="H9" s="5">
        <v>257</v>
      </c>
      <c r="I9" s="3" t="s">
        <v>20</v>
      </c>
      <c r="J9" s="3">
        <v>5</v>
      </c>
      <c r="K9" s="3">
        <v>2</v>
      </c>
      <c r="L9" s="3" t="s">
        <v>2904</v>
      </c>
      <c r="M9" s="3" t="s">
        <v>21</v>
      </c>
      <c r="N9" s="3"/>
      <c r="O9" s="3"/>
      <c r="P9" s="3"/>
    </row>
    <row r="10" spans="1:16" ht="15.05" customHeight="1" x14ac:dyDescent="0.2">
      <c r="A10" s="3" t="s">
        <v>13</v>
      </c>
      <c r="B10" s="3" t="s">
        <v>52</v>
      </c>
      <c r="C10" s="3" t="s">
        <v>53</v>
      </c>
      <c r="D10" s="3" t="s">
        <v>22</v>
      </c>
      <c r="E10" s="3" t="s">
        <v>29</v>
      </c>
      <c r="F10" s="3" t="s">
        <v>18</v>
      </c>
      <c r="G10" s="4" t="s">
        <v>54</v>
      </c>
      <c r="H10" s="5">
        <v>257</v>
      </c>
      <c r="I10" s="3" t="s">
        <v>20</v>
      </c>
      <c r="J10" s="3">
        <v>5</v>
      </c>
      <c r="K10" s="3">
        <v>2</v>
      </c>
      <c r="L10" s="3" t="s">
        <v>2904</v>
      </c>
      <c r="M10" s="6" t="s">
        <v>36</v>
      </c>
      <c r="N10" s="6"/>
      <c r="O10" s="6"/>
      <c r="P10" s="6"/>
    </row>
    <row r="11" spans="1:16" ht="15.05" customHeight="1" x14ac:dyDescent="0.2">
      <c r="A11" s="3" t="s">
        <v>13</v>
      </c>
      <c r="B11" s="3" t="s">
        <v>55</v>
      </c>
      <c r="C11" s="3" t="s">
        <v>43</v>
      </c>
      <c r="D11" s="3" t="s">
        <v>28</v>
      </c>
      <c r="E11" s="3" t="s">
        <v>29</v>
      </c>
      <c r="F11" s="3" t="s">
        <v>18</v>
      </c>
      <c r="G11" s="6" t="s">
        <v>56</v>
      </c>
      <c r="H11" s="5">
        <v>257</v>
      </c>
      <c r="I11" s="3" t="s">
        <v>20</v>
      </c>
      <c r="J11" s="3">
        <v>5</v>
      </c>
      <c r="K11" s="3">
        <v>2</v>
      </c>
      <c r="L11" s="3" t="s">
        <v>2904</v>
      </c>
      <c r="M11" s="6" t="s">
        <v>26</v>
      </c>
      <c r="N11" s="6"/>
      <c r="O11" s="6"/>
      <c r="P11" s="6"/>
    </row>
    <row r="12" spans="1:16" ht="15.05" customHeight="1" x14ac:dyDescent="0.2">
      <c r="A12" s="3" t="s">
        <v>13</v>
      </c>
      <c r="B12" s="3" t="s">
        <v>57</v>
      </c>
      <c r="C12" s="3" t="s">
        <v>34</v>
      </c>
      <c r="D12" s="3" t="s">
        <v>16</v>
      </c>
      <c r="E12" s="3" t="s">
        <v>23</v>
      </c>
      <c r="F12" s="3" t="s">
        <v>18</v>
      </c>
      <c r="G12" s="6" t="s">
        <v>58</v>
      </c>
      <c r="H12" s="5">
        <v>258</v>
      </c>
      <c r="I12" s="3" t="s">
        <v>20</v>
      </c>
      <c r="J12" s="3">
        <v>5</v>
      </c>
      <c r="K12" s="3">
        <v>2</v>
      </c>
      <c r="L12" s="3" t="s">
        <v>2904</v>
      </c>
      <c r="M12" s="6" t="s">
        <v>26</v>
      </c>
      <c r="N12" s="6"/>
      <c r="O12" s="6"/>
      <c r="P12" s="6"/>
    </row>
    <row r="13" spans="1:16" ht="15.05" customHeight="1" x14ac:dyDescent="0.2">
      <c r="A13" s="3" t="s">
        <v>13</v>
      </c>
      <c r="B13" s="3" t="s">
        <v>59</v>
      </c>
      <c r="C13" s="3" t="s">
        <v>43</v>
      </c>
      <c r="D13" s="3" t="s">
        <v>22</v>
      </c>
      <c r="E13" s="3" t="s">
        <v>17</v>
      </c>
      <c r="F13" s="3" t="s">
        <v>18</v>
      </c>
      <c r="G13" s="6" t="s">
        <v>60</v>
      </c>
      <c r="H13" s="5">
        <v>258</v>
      </c>
      <c r="I13" s="3" t="s">
        <v>20</v>
      </c>
      <c r="J13" s="3">
        <v>5</v>
      </c>
      <c r="K13" s="3">
        <v>2</v>
      </c>
      <c r="L13" s="3" t="s">
        <v>2904</v>
      </c>
      <c r="M13" s="6" t="s">
        <v>57</v>
      </c>
      <c r="N13" s="6"/>
      <c r="O13" s="6"/>
      <c r="P13" s="6"/>
    </row>
    <row r="14" spans="1:16" ht="15.05" customHeight="1" x14ac:dyDescent="0.2">
      <c r="A14" s="3" t="s">
        <v>13</v>
      </c>
      <c r="B14" s="3" t="s">
        <v>61</v>
      </c>
      <c r="C14" s="3" t="s">
        <v>34</v>
      </c>
      <c r="D14" s="3" t="s">
        <v>22</v>
      </c>
      <c r="E14" s="3" t="s">
        <v>29</v>
      </c>
      <c r="F14" s="3" t="s">
        <v>18</v>
      </c>
      <c r="G14" s="4" t="s">
        <v>62</v>
      </c>
      <c r="H14" s="5">
        <v>258</v>
      </c>
      <c r="I14" s="3" t="s">
        <v>20</v>
      </c>
      <c r="J14" s="3">
        <v>5</v>
      </c>
      <c r="K14" s="3">
        <v>2</v>
      </c>
      <c r="L14" s="3" t="s">
        <v>2904</v>
      </c>
      <c r="M14" s="4" t="s">
        <v>39</v>
      </c>
      <c r="N14" s="4"/>
      <c r="O14" s="4"/>
      <c r="P14" s="4"/>
    </row>
    <row r="15" spans="1:16" ht="15.05" customHeight="1" x14ac:dyDescent="0.2">
      <c r="A15" s="3" t="s">
        <v>13</v>
      </c>
      <c r="B15" s="3" t="s">
        <v>63</v>
      </c>
      <c r="C15" s="3" t="s">
        <v>64</v>
      </c>
      <c r="D15" s="3" t="s">
        <v>28</v>
      </c>
      <c r="E15" s="3" t="s">
        <v>29</v>
      </c>
      <c r="F15" s="3" t="s">
        <v>18</v>
      </c>
      <c r="G15" s="6" t="s">
        <v>65</v>
      </c>
      <c r="H15" s="5">
        <v>258</v>
      </c>
      <c r="I15" s="3" t="s">
        <v>20</v>
      </c>
      <c r="J15" s="3">
        <v>5</v>
      </c>
      <c r="K15" s="3">
        <v>3</v>
      </c>
      <c r="L15" s="3" t="s">
        <v>2904</v>
      </c>
      <c r="M15" s="6" t="s">
        <v>52</v>
      </c>
      <c r="N15" s="6"/>
      <c r="O15" s="6"/>
      <c r="P15" s="6"/>
    </row>
    <row r="16" spans="1:16" ht="15.05" customHeight="1" x14ac:dyDescent="0.2">
      <c r="A16" s="3" t="s">
        <v>13</v>
      </c>
      <c r="B16" s="3" t="s">
        <v>66</v>
      </c>
      <c r="C16" s="3" t="s">
        <v>67</v>
      </c>
      <c r="D16" s="3" t="s">
        <v>28</v>
      </c>
      <c r="E16" s="3" t="s">
        <v>68</v>
      </c>
      <c r="F16" s="3" t="s">
        <v>18</v>
      </c>
      <c r="G16" s="6" t="s">
        <v>69</v>
      </c>
      <c r="H16" s="5">
        <v>259</v>
      </c>
      <c r="I16" s="3" t="s">
        <v>20</v>
      </c>
      <c r="J16" s="3">
        <v>5</v>
      </c>
      <c r="K16" s="3">
        <v>3</v>
      </c>
      <c r="L16" s="3" t="s">
        <v>2904</v>
      </c>
      <c r="M16" s="6" t="s">
        <v>55</v>
      </c>
      <c r="N16" s="6"/>
      <c r="O16" s="6"/>
      <c r="P16" s="6"/>
    </row>
    <row r="17" spans="1:16" ht="15.05" customHeight="1" x14ac:dyDescent="0.2">
      <c r="A17" s="3" t="s">
        <v>13</v>
      </c>
      <c r="B17" s="3" t="s">
        <v>70</v>
      </c>
      <c r="C17" s="3" t="s">
        <v>71</v>
      </c>
      <c r="D17" s="3" t="s">
        <v>22</v>
      </c>
      <c r="E17" s="3" t="s">
        <v>29</v>
      </c>
      <c r="F17" s="3" t="s">
        <v>18</v>
      </c>
      <c r="G17" s="6" t="s">
        <v>72</v>
      </c>
      <c r="H17" s="5">
        <v>259</v>
      </c>
      <c r="I17" s="3" t="s">
        <v>20</v>
      </c>
      <c r="J17" s="3">
        <v>5</v>
      </c>
      <c r="K17" s="3">
        <v>3</v>
      </c>
      <c r="L17" s="3" t="s">
        <v>2904</v>
      </c>
      <c r="M17" s="6" t="s">
        <v>59</v>
      </c>
      <c r="N17" s="6"/>
      <c r="O17" s="6"/>
      <c r="P17" s="6"/>
    </row>
    <row r="18" spans="1:16" ht="15.05" customHeight="1" x14ac:dyDescent="0.2">
      <c r="A18" s="3" t="s">
        <v>13</v>
      </c>
      <c r="B18" s="3" t="s">
        <v>73</v>
      </c>
      <c r="C18" s="3" t="s">
        <v>74</v>
      </c>
      <c r="D18" s="3" t="s">
        <v>28</v>
      </c>
      <c r="E18" s="3" t="s">
        <v>29</v>
      </c>
      <c r="F18" s="3" t="s">
        <v>18</v>
      </c>
      <c r="G18" s="4" t="s">
        <v>75</v>
      </c>
      <c r="H18" s="5">
        <v>259</v>
      </c>
      <c r="I18" s="3" t="s">
        <v>20</v>
      </c>
      <c r="J18" s="3">
        <v>5</v>
      </c>
      <c r="K18" s="3">
        <v>3</v>
      </c>
      <c r="L18" s="3" t="s">
        <v>2904</v>
      </c>
      <c r="M18" s="4" t="s">
        <v>31</v>
      </c>
      <c r="N18" s="4"/>
      <c r="O18" s="4"/>
      <c r="P18" s="4"/>
    </row>
    <row r="19" spans="1:16" ht="15.05" customHeight="1" x14ac:dyDescent="0.2">
      <c r="A19" s="3" t="s">
        <v>13</v>
      </c>
      <c r="B19" s="3" t="s">
        <v>76</v>
      </c>
      <c r="C19" s="3" t="s">
        <v>77</v>
      </c>
      <c r="D19" s="3" t="s">
        <v>22</v>
      </c>
      <c r="E19" s="3" t="s">
        <v>17</v>
      </c>
      <c r="F19" s="3" t="s">
        <v>18</v>
      </c>
      <c r="G19" s="4" t="s">
        <v>78</v>
      </c>
      <c r="H19" s="5">
        <v>259</v>
      </c>
      <c r="I19" s="3" t="s">
        <v>20</v>
      </c>
      <c r="J19" s="3">
        <v>5</v>
      </c>
      <c r="K19" s="3">
        <v>3</v>
      </c>
      <c r="L19" s="3" t="s">
        <v>2904</v>
      </c>
      <c r="M19" s="4" t="s">
        <v>61</v>
      </c>
      <c r="N19" s="4"/>
      <c r="O19" s="4"/>
      <c r="P19" s="4"/>
    </row>
    <row r="20" spans="1:16" ht="15.05" customHeight="1" x14ac:dyDescent="0.2">
      <c r="A20" s="3" t="s">
        <v>13</v>
      </c>
      <c r="B20" s="3" t="s">
        <v>79</v>
      </c>
      <c r="C20" s="3" t="s">
        <v>80</v>
      </c>
      <c r="D20" s="3" t="s">
        <v>28</v>
      </c>
      <c r="E20" s="3" t="s">
        <v>29</v>
      </c>
      <c r="F20" s="3" t="s">
        <v>18</v>
      </c>
      <c r="G20" s="4" t="s">
        <v>81</v>
      </c>
      <c r="H20" s="5">
        <v>259</v>
      </c>
      <c r="I20" s="3" t="s">
        <v>20</v>
      </c>
      <c r="J20" s="3">
        <v>5</v>
      </c>
      <c r="K20" s="3">
        <v>3</v>
      </c>
      <c r="L20" s="3" t="s">
        <v>2904</v>
      </c>
      <c r="M20" s="4" t="s">
        <v>61</v>
      </c>
      <c r="N20" s="4"/>
      <c r="O20" s="4"/>
      <c r="P20" s="4"/>
    </row>
    <row r="21" spans="1:16" ht="15.05" customHeight="1" x14ac:dyDescent="0.2">
      <c r="A21" s="3" t="s">
        <v>13</v>
      </c>
      <c r="B21" s="3" t="s">
        <v>82</v>
      </c>
      <c r="C21" s="3" t="s">
        <v>80</v>
      </c>
      <c r="D21" s="3" t="s">
        <v>28</v>
      </c>
      <c r="E21" s="3" t="s">
        <v>29</v>
      </c>
      <c r="F21" s="3" t="s">
        <v>18</v>
      </c>
      <c r="G21" s="3" t="s">
        <v>83</v>
      </c>
      <c r="H21" s="5">
        <v>259</v>
      </c>
      <c r="I21" s="3" t="s">
        <v>20</v>
      </c>
      <c r="J21" s="3">
        <v>5</v>
      </c>
      <c r="K21" s="3">
        <v>3</v>
      </c>
      <c r="L21" s="3" t="s">
        <v>2904</v>
      </c>
      <c r="M21" s="3" t="s">
        <v>79</v>
      </c>
      <c r="N21" s="3"/>
      <c r="O21" s="3"/>
      <c r="P21" s="3"/>
    </row>
    <row r="22" spans="1:16" ht="15.05" customHeight="1" x14ac:dyDescent="0.2">
      <c r="A22" s="3" t="s">
        <v>13</v>
      </c>
      <c r="B22" s="3" t="s">
        <v>84</v>
      </c>
      <c r="C22" s="3" t="s">
        <v>43</v>
      </c>
      <c r="D22" s="3" t="s">
        <v>28</v>
      </c>
      <c r="E22" s="3" t="s">
        <v>29</v>
      </c>
      <c r="F22" s="3" t="s">
        <v>18</v>
      </c>
      <c r="G22" s="4" t="s">
        <v>85</v>
      </c>
      <c r="H22" s="5">
        <v>260</v>
      </c>
      <c r="I22" s="3" t="s">
        <v>20</v>
      </c>
      <c r="J22" s="3">
        <v>5</v>
      </c>
      <c r="K22" s="3">
        <v>3</v>
      </c>
      <c r="L22" s="3" t="s">
        <v>2904</v>
      </c>
      <c r="M22" s="3" t="s">
        <v>61</v>
      </c>
      <c r="N22" s="3"/>
      <c r="O22" s="3"/>
      <c r="P22" s="3"/>
    </row>
    <row r="23" spans="1:16" ht="15.05" customHeight="1" x14ac:dyDescent="0.2">
      <c r="A23" s="3" t="s">
        <v>13</v>
      </c>
      <c r="B23" s="3" t="s">
        <v>86</v>
      </c>
      <c r="C23" s="3" t="s">
        <v>87</v>
      </c>
      <c r="D23" s="3" t="s">
        <v>22</v>
      </c>
      <c r="E23" s="3" t="s">
        <v>29</v>
      </c>
      <c r="F23" s="3" t="s">
        <v>18</v>
      </c>
      <c r="G23" s="6" t="s">
        <v>88</v>
      </c>
      <c r="H23" s="5">
        <v>260</v>
      </c>
      <c r="I23" s="3" t="s">
        <v>20</v>
      </c>
      <c r="J23" s="3">
        <v>5</v>
      </c>
      <c r="K23" s="3">
        <v>3</v>
      </c>
      <c r="L23" s="3" t="s">
        <v>2904</v>
      </c>
      <c r="M23" s="3" t="s">
        <v>84</v>
      </c>
      <c r="N23" s="3"/>
      <c r="O23" s="3"/>
      <c r="P23" s="3"/>
    </row>
    <row r="24" spans="1:16" ht="15.05" customHeight="1" x14ac:dyDescent="0.2">
      <c r="A24" s="3" t="s">
        <v>13</v>
      </c>
      <c r="B24" s="3" t="s">
        <v>89</v>
      </c>
      <c r="C24" s="3" t="s">
        <v>67</v>
      </c>
      <c r="D24" s="3" t="s">
        <v>28</v>
      </c>
      <c r="E24" s="3" t="s">
        <v>29</v>
      </c>
      <c r="F24" s="3" t="s">
        <v>18</v>
      </c>
      <c r="G24" s="3"/>
      <c r="H24" s="5" t="s">
        <v>90</v>
      </c>
      <c r="I24" s="3" t="s">
        <v>20</v>
      </c>
      <c r="J24" s="5">
        <v>5</v>
      </c>
      <c r="K24" s="5">
        <v>3</v>
      </c>
      <c r="L24" s="3" t="s">
        <v>2904</v>
      </c>
      <c r="M24" s="3" t="s">
        <v>61</v>
      </c>
      <c r="N24" s="3"/>
      <c r="O24" s="3"/>
      <c r="P24" s="3"/>
    </row>
    <row r="25" spans="1:16" ht="15.05" customHeight="1" x14ac:dyDescent="0.2">
      <c r="A25" s="3" t="s">
        <v>13</v>
      </c>
      <c r="B25" s="3" t="s">
        <v>91</v>
      </c>
      <c r="C25" s="3" t="s">
        <v>80</v>
      </c>
      <c r="D25" s="3" t="s">
        <v>28</v>
      </c>
      <c r="E25" s="3" t="s">
        <v>29</v>
      </c>
      <c r="F25" s="3" t="s">
        <v>18</v>
      </c>
      <c r="G25" s="3" t="s">
        <v>92</v>
      </c>
      <c r="H25" s="5">
        <v>259</v>
      </c>
      <c r="I25" s="3" t="s">
        <v>20</v>
      </c>
      <c r="J25" s="3">
        <v>5</v>
      </c>
      <c r="K25" s="3">
        <v>4</v>
      </c>
      <c r="L25" s="3" t="s">
        <v>2904</v>
      </c>
      <c r="M25" s="3" t="s">
        <v>82</v>
      </c>
      <c r="N25" s="3"/>
      <c r="O25" s="3"/>
      <c r="P25" s="3"/>
    </row>
    <row r="26" spans="1:16" ht="15.05" customHeight="1" x14ac:dyDescent="0.2">
      <c r="A26" s="3" t="s">
        <v>13</v>
      </c>
      <c r="B26" s="3" t="s">
        <v>93</v>
      </c>
      <c r="C26" s="3" t="s">
        <v>34</v>
      </c>
      <c r="D26" s="3" t="s">
        <v>22</v>
      </c>
      <c r="E26" s="3" t="s">
        <v>29</v>
      </c>
      <c r="F26" s="3" t="s">
        <v>18</v>
      </c>
      <c r="G26" s="6" t="s">
        <v>94</v>
      </c>
      <c r="H26" s="5">
        <v>260</v>
      </c>
      <c r="I26" s="3" t="s">
        <v>20</v>
      </c>
      <c r="J26" s="3">
        <v>5</v>
      </c>
      <c r="K26" s="3">
        <v>4</v>
      </c>
      <c r="L26" s="3" t="s">
        <v>2904</v>
      </c>
      <c r="M26" s="4" t="s">
        <v>63</v>
      </c>
      <c r="N26" s="4"/>
      <c r="O26" s="4"/>
      <c r="P26" s="4"/>
    </row>
    <row r="27" spans="1:16" ht="15.05" customHeight="1" x14ac:dyDescent="0.2">
      <c r="A27" s="3" t="s">
        <v>13</v>
      </c>
      <c r="B27" s="3" t="s">
        <v>95</v>
      </c>
      <c r="C27" s="3" t="s">
        <v>96</v>
      </c>
      <c r="D27" s="3" t="s">
        <v>22</v>
      </c>
      <c r="E27" s="3" t="s">
        <v>97</v>
      </c>
      <c r="F27" s="3" t="s">
        <v>18</v>
      </c>
      <c r="G27" s="6" t="s">
        <v>98</v>
      </c>
      <c r="H27" s="5">
        <v>260</v>
      </c>
      <c r="I27" s="3" t="s">
        <v>20</v>
      </c>
      <c r="J27" s="3">
        <v>5</v>
      </c>
      <c r="K27" s="3">
        <v>4</v>
      </c>
      <c r="L27" s="3" t="s">
        <v>2904</v>
      </c>
      <c r="M27" s="6" t="s">
        <v>66</v>
      </c>
      <c r="N27" s="6"/>
      <c r="O27" s="6"/>
      <c r="P27" s="6"/>
    </row>
    <row r="28" spans="1:16" ht="15.05" customHeight="1" x14ac:dyDescent="0.2">
      <c r="A28" s="3" t="s">
        <v>13</v>
      </c>
      <c r="B28" s="3" t="s">
        <v>101</v>
      </c>
      <c r="C28" s="3" t="s">
        <v>102</v>
      </c>
      <c r="D28" s="3" t="s">
        <v>28</v>
      </c>
      <c r="E28" s="3" t="s">
        <v>29</v>
      </c>
      <c r="F28" s="3" t="s">
        <v>18</v>
      </c>
      <c r="G28" s="3"/>
      <c r="H28" s="5" t="s">
        <v>90</v>
      </c>
      <c r="I28" s="3" t="s">
        <v>20</v>
      </c>
      <c r="J28" s="5">
        <v>5</v>
      </c>
      <c r="K28" s="5">
        <v>4</v>
      </c>
      <c r="L28" s="3" t="s">
        <v>2904</v>
      </c>
      <c r="M28" s="3" t="s">
        <v>103</v>
      </c>
      <c r="N28" s="3"/>
      <c r="O28" s="3"/>
      <c r="P28" s="3"/>
    </row>
    <row r="29" spans="1:16" ht="15.05" customHeight="1" x14ac:dyDescent="0.2">
      <c r="A29" s="3" t="s">
        <v>13</v>
      </c>
      <c r="B29" s="3" t="s">
        <v>104</v>
      </c>
      <c r="C29" s="3" t="s">
        <v>53</v>
      </c>
      <c r="D29" s="3" t="s">
        <v>22</v>
      </c>
      <c r="E29" s="3" t="s">
        <v>50</v>
      </c>
      <c r="F29" s="3" t="s">
        <v>18</v>
      </c>
      <c r="G29" s="3" t="s">
        <v>105</v>
      </c>
      <c r="H29" s="5">
        <v>257</v>
      </c>
      <c r="I29" s="3" t="s">
        <v>20</v>
      </c>
      <c r="J29" s="3">
        <v>5</v>
      </c>
      <c r="K29" s="3">
        <v>5</v>
      </c>
      <c r="L29" s="3" t="s">
        <v>2904</v>
      </c>
      <c r="M29" s="6" t="s">
        <v>52</v>
      </c>
      <c r="N29" s="6"/>
      <c r="O29" s="6"/>
      <c r="P29" s="6"/>
    </row>
    <row r="30" spans="1:16" ht="15.05" customHeight="1" x14ac:dyDescent="0.2">
      <c r="A30" s="3" t="s">
        <v>13</v>
      </c>
      <c r="B30" s="3" t="s">
        <v>106</v>
      </c>
      <c r="C30" s="3" t="s">
        <v>80</v>
      </c>
      <c r="D30" s="3" t="s">
        <v>28</v>
      </c>
      <c r="E30" s="3" t="s">
        <v>29</v>
      </c>
      <c r="F30" s="3" t="s">
        <v>18</v>
      </c>
      <c r="G30" s="3" t="s">
        <v>107</v>
      </c>
      <c r="H30" s="5">
        <v>259</v>
      </c>
      <c r="I30" s="3" t="s">
        <v>20</v>
      </c>
      <c r="J30" s="3">
        <v>5</v>
      </c>
      <c r="K30" s="3">
        <v>5</v>
      </c>
      <c r="L30" s="3" t="s">
        <v>2904</v>
      </c>
      <c r="M30" s="3" t="s">
        <v>91</v>
      </c>
      <c r="N30" s="3"/>
      <c r="O30" s="3"/>
      <c r="P30" s="3"/>
    </row>
    <row r="31" spans="1:16" ht="15.05" customHeight="1" x14ac:dyDescent="0.2">
      <c r="A31" s="3" t="s">
        <v>13</v>
      </c>
      <c r="B31" s="3" t="s">
        <v>108</v>
      </c>
      <c r="C31" s="3" t="s">
        <v>34</v>
      </c>
      <c r="D31" s="3" t="s">
        <v>22</v>
      </c>
      <c r="E31" s="3" t="s">
        <v>29</v>
      </c>
      <c r="F31" s="3" t="s">
        <v>18</v>
      </c>
      <c r="G31" s="6" t="s">
        <v>109</v>
      </c>
      <c r="H31" s="5">
        <v>260</v>
      </c>
      <c r="I31" s="3" t="s">
        <v>20</v>
      </c>
      <c r="J31" s="3">
        <v>5</v>
      </c>
      <c r="K31" s="3">
        <v>5</v>
      </c>
      <c r="L31" s="3" t="s">
        <v>2904</v>
      </c>
      <c r="M31" s="6" t="s">
        <v>93</v>
      </c>
      <c r="N31" s="6"/>
      <c r="O31" s="6"/>
      <c r="P31" s="6"/>
    </row>
    <row r="32" spans="1:16" ht="12.45" x14ac:dyDescent="0.2">
      <c r="A32" s="3" t="s">
        <v>13</v>
      </c>
      <c r="B32" s="3" t="s">
        <v>110</v>
      </c>
      <c r="C32" s="3" t="s">
        <v>96</v>
      </c>
      <c r="D32" s="3" t="s">
        <v>22</v>
      </c>
      <c r="E32" s="3" t="s">
        <v>111</v>
      </c>
      <c r="F32" s="3" t="s">
        <v>18</v>
      </c>
      <c r="G32" s="3" t="s">
        <v>112</v>
      </c>
      <c r="H32" s="5">
        <v>260</v>
      </c>
      <c r="I32" s="3" t="s">
        <v>20</v>
      </c>
      <c r="J32" s="3">
        <v>5</v>
      </c>
      <c r="K32" s="3">
        <v>5</v>
      </c>
      <c r="L32" s="3" t="s">
        <v>2904</v>
      </c>
      <c r="M32" s="4" t="s">
        <v>95</v>
      </c>
      <c r="N32" s="4"/>
      <c r="O32" s="4"/>
      <c r="P32" s="4"/>
    </row>
    <row r="33" spans="1:16" ht="12.45" x14ac:dyDescent="0.2">
      <c r="A33" s="3" t="s">
        <v>13</v>
      </c>
      <c r="B33" s="3" t="s">
        <v>113</v>
      </c>
      <c r="C33" s="3" t="s">
        <v>15</v>
      </c>
      <c r="D33" s="3" t="s">
        <v>16</v>
      </c>
      <c r="E33" s="3" t="s">
        <v>17</v>
      </c>
      <c r="F33" s="3" t="s">
        <v>18</v>
      </c>
      <c r="G33" s="4" t="s">
        <v>114</v>
      </c>
      <c r="H33" s="5">
        <v>261</v>
      </c>
      <c r="I33" s="3" t="s">
        <v>20</v>
      </c>
      <c r="J33" s="3">
        <v>5</v>
      </c>
      <c r="K33" s="3">
        <v>5</v>
      </c>
      <c r="L33" s="3" t="s">
        <v>2904</v>
      </c>
      <c r="M33" s="3" t="s">
        <v>99</v>
      </c>
      <c r="N33" s="3"/>
      <c r="O33" s="3"/>
      <c r="P33" s="3"/>
    </row>
    <row r="34" spans="1:16" ht="12.45" x14ac:dyDescent="0.2">
      <c r="A34" s="3" t="s">
        <v>13</v>
      </c>
      <c r="B34" s="3" t="s">
        <v>115</v>
      </c>
      <c r="C34" s="3" t="s">
        <v>116</v>
      </c>
      <c r="D34" s="3" t="s">
        <v>28</v>
      </c>
      <c r="E34" s="3" t="s">
        <v>29</v>
      </c>
      <c r="F34" s="3" t="s">
        <v>18</v>
      </c>
      <c r="G34" s="3"/>
      <c r="H34" s="5" t="s">
        <v>90</v>
      </c>
      <c r="I34" s="3" t="s">
        <v>20</v>
      </c>
      <c r="J34" s="5">
        <v>5</v>
      </c>
      <c r="K34" s="5">
        <v>5</v>
      </c>
      <c r="L34" s="3" t="s">
        <v>2904</v>
      </c>
      <c r="M34" s="3" t="s">
        <v>117</v>
      </c>
      <c r="N34" s="3"/>
      <c r="O34" s="3"/>
      <c r="P34" s="3"/>
    </row>
    <row r="35" spans="1:16" ht="12.45" x14ac:dyDescent="0.2">
      <c r="A35" s="3" t="s">
        <v>13</v>
      </c>
      <c r="B35" s="3" t="s">
        <v>118</v>
      </c>
      <c r="C35" s="3" t="s">
        <v>80</v>
      </c>
      <c r="D35" s="3" t="s">
        <v>28</v>
      </c>
      <c r="E35" s="3" t="s">
        <v>29</v>
      </c>
      <c r="F35" s="3" t="s">
        <v>18</v>
      </c>
      <c r="G35" s="3" t="s">
        <v>119</v>
      </c>
      <c r="H35" s="5">
        <v>259</v>
      </c>
      <c r="I35" s="3" t="s">
        <v>20</v>
      </c>
      <c r="J35" s="3">
        <v>5</v>
      </c>
      <c r="K35" s="3">
        <v>6</v>
      </c>
      <c r="L35" s="3" t="s">
        <v>2904</v>
      </c>
      <c r="M35" s="6" t="s">
        <v>106</v>
      </c>
      <c r="N35" s="6"/>
      <c r="O35" s="6"/>
      <c r="P35" s="6"/>
    </row>
    <row r="36" spans="1:16" ht="12.45" x14ac:dyDescent="0.2">
      <c r="A36" s="3" t="s">
        <v>13</v>
      </c>
      <c r="B36" s="3" t="s">
        <v>120</v>
      </c>
      <c r="C36" s="3" t="s">
        <v>80</v>
      </c>
      <c r="D36" s="3" t="s">
        <v>28</v>
      </c>
      <c r="E36" s="3" t="s">
        <v>29</v>
      </c>
      <c r="F36" s="3" t="s">
        <v>18</v>
      </c>
      <c r="G36" s="3" t="s">
        <v>121</v>
      </c>
      <c r="H36" s="5">
        <v>259</v>
      </c>
      <c r="I36" s="3" t="s">
        <v>20</v>
      </c>
      <c r="J36" s="3">
        <v>5</v>
      </c>
      <c r="K36" s="3">
        <v>6</v>
      </c>
      <c r="L36" s="3" t="s">
        <v>2904</v>
      </c>
      <c r="M36" s="4" t="s">
        <v>118</v>
      </c>
      <c r="N36" s="4"/>
      <c r="O36" s="4"/>
      <c r="P36" s="4"/>
    </row>
    <row r="37" spans="1:16" ht="12.45" x14ac:dyDescent="0.2">
      <c r="A37" s="3" t="s">
        <v>13</v>
      </c>
      <c r="B37" s="3" t="s">
        <v>21</v>
      </c>
      <c r="C37" s="3" t="s">
        <v>15</v>
      </c>
      <c r="D37" s="3" t="s">
        <v>22</v>
      </c>
      <c r="E37" s="3" t="s">
        <v>23</v>
      </c>
      <c r="F37" s="3" t="s">
        <v>24</v>
      </c>
      <c r="G37" s="4" t="s">
        <v>25</v>
      </c>
      <c r="H37" s="5">
        <v>255</v>
      </c>
      <c r="I37" s="3" t="s">
        <v>20</v>
      </c>
      <c r="J37" s="3">
        <v>3</v>
      </c>
      <c r="K37" s="3">
        <v>1</v>
      </c>
      <c r="L37" s="3" t="s">
        <v>2904</v>
      </c>
      <c r="M37" s="4" t="s">
        <v>14</v>
      </c>
      <c r="N37" s="4"/>
      <c r="O37" s="4"/>
      <c r="P37" s="3"/>
    </row>
    <row r="38" spans="1:16" ht="12.45" x14ac:dyDescent="0.2">
      <c r="A38" s="3" t="s">
        <v>13</v>
      </c>
      <c r="B38" s="3" t="s">
        <v>42</v>
      </c>
      <c r="C38" s="3" t="s">
        <v>43</v>
      </c>
      <c r="D38" s="3" t="s">
        <v>28</v>
      </c>
      <c r="E38" s="3" t="s">
        <v>23</v>
      </c>
      <c r="F38" s="3" t="s">
        <v>44</v>
      </c>
      <c r="G38" s="6" t="s">
        <v>45</v>
      </c>
      <c r="H38" s="5">
        <v>258</v>
      </c>
      <c r="I38" s="3" t="s">
        <v>20</v>
      </c>
      <c r="J38" s="3">
        <v>4</v>
      </c>
      <c r="K38" s="3">
        <v>2</v>
      </c>
      <c r="L38" s="3" t="s">
        <v>2904</v>
      </c>
      <c r="M38" s="6" t="s">
        <v>31</v>
      </c>
      <c r="N38" s="6"/>
      <c r="O38" s="4"/>
      <c r="P38" s="7"/>
    </row>
    <row r="39" spans="1:16" ht="12.45" x14ac:dyDescent="0.2">
      <c r="A39" s="3" t="s">
        <v>13</v>
      </c>
      <c r="B39" s="3" t="s">
        <v>99</v>
      </c>
      <c r="C39" s="3" t="s">
        <v>47</v>
      </c>
      <c r="D39" s="3" t="s">
        <v>28</v>
      </c>
      <c r="E39" s="3" t="s">
        <v>23</v>
      </c>
      <c r="F39" s="3" t="s">
        <v>44</v>
      </c>
      <c r="G39" s="6" t="s">
        <v>100</v>
      </c>
      <c r="H39" s="5">
        <v>260</v>
      </c>
      <c r="I39" s="3" t="s">
        <v>20</v>
      </c>
      <c r="J39" s="3">
        <v>5</v>
      </c>
      <c r="K39" s="3">
        <v>4</v>
      </c>
      <c r="L39" s="3" t="s">
        <v>2904</v>
      </c>
      <c r="M39" s="6" t="s">
        <v>70</v>
      </c>
      <c r="N39" s="6"/>
      <c r="O39" s="6"/>
      <c r="P39" s="6"/>
    </row>
    <row r="40" spans="1:16" ht="12.45" x14ac:dyDescent="0.2">
      <c r="A40" s="3" t="s">
        <v>13</v>
      </c>
      <c r="B40" s="3" t="s">
        <v>260</v>
      </c>
      <c r="C40" s="3" t="s">
        <v>261</v>
      </c>
      <c r="D40" s="3" t="s">
        <v>22</v>
      </c>
      <c r="E40" s="3" t="s">
        <v>23</v>
      </c>
      <c r="F40" s="3" t="s">
        <v>182</v>
      </c>
      <c r="G40" s="6" t="s">
        <v>262</v>
      </c>
      <c r="H40" s="5">
        <v>273</v>
      </c>
      <c r="I40" s="3" t="s">
        <v>217</v>
      </c>
      <c r="J40" s="3">
        <v>5</v>
      </c>
      <c r="K40" s="3">
        <v>4</v>
      </c>
      <c r="L40" s="3" t="s">
        <v>2916</v>
      </c>
      <c r="M40" s="6" t="s">
        <v>258</v>
      </c>
      <c r="N40" s="6"/>
      <c r="O40" s="6"/>
      <c r="P40" s="6"/>
    </row>
    <row r="41" spans="1:16" ht="12.45" x14ac:dyDescent="0.2">
      <c r="A41" s="3" t="s">
        <v>13</v>
      </c>
      <c r="B41" s="3" t="s">
        <v>218</v>
      </c>
      <c r="C41" s="3" t="s">
        <v>147</v>
      </c>
      <c r="D41" s="3" t="s">
        <v>22</v>
      </c>
      <c r="E41" s="3" t="s">
        <v>23</v>
      </c>
      <c r="F41" s="3" t="s">
        <v>18</v>
      </c>
      <c r="G41" s="4" t="s">
        <v>219</v>
      </c>
      <c r="H41" s="5">
        <v>267</v>
      </c>
      <c r="I41" s="3" t="s">
        <v>217</v>
      </c>
      <c r="J41" s="3">
        <v>3</v>
      </c>
      <c r="K41" s="3">
        <v>1</v>
      </c>
      <c r="L41" s="3" t="s">
        <v>2916</v>
      </c>
      <c r="M41" s="6" t="s">
        <v>215</v>
      </c>
      <c r="N41" s="6"/>
      <c r="O41" s="6"/>
      <c r="P41" s="6"/>
    </row>
    <row r="42" spans="1:16" ht="12.45" x14ac:dyDescent="0.2">
      <c r="A42" s="3" t="s">
        <v>13</v>
      </c>
      <c r="B42" s="3" t="s">
        <v>225</v>
      </c>
      <c r="C42" s="3" t="s">
        <v>40</v>
      </c>
      <c r="D42" s="3" t="s">
        <v>28</v>
      </c>
      <c r="E42" s="3" t="s">
        <v>23</v>
      </c>
      <c r="F42" s="3" t="s">
        <v>18</v>
      </c>
      <c r="G42" s="6" t="s">
        <v>226</v>
      </c>
      <c r="H42" s="5">
        <v>269</v>
      </c>
      <c r="I42" s="3" t="s">
        <v>217</v>
      </c>
      <c r="J42" s="3">
        <v>3</v>
      </c>
      <c r="K42" s="3">
        <v>1</v>
      </c>
      <c r="L42" s="3" t="s">
        <v>2916</v>
      </c>
      <c r="M42" s="4" t="s">
        <v>223</v>
      </c>
      <c r="N42" s="4"/>
      <c r="O42" s="4"/>
      <c r="P42" s="4"/>
    </row>
    <row r="43" spans="1:16" ht="12.45" x14ac:dyDescent="0.2">
      <c r="A43" s="3" t="s">
        <v>13</v>
      </c>
      <c r="B43" s="3" t="s">
        <v>229</v>
      </c>
      <c r="C43" s="3" t="s">
        <v>15</v>
      </c>
      <c r="D43" s="3" t="s">
        <v>22</v>
      </c>
      <c r="E43" s="3" t="s">
        <v>23</v>
      </c>
      <c r="F43" s="3" t="s">
        <v>18</v>
      </c>
      <c r="G43" s="6" t="s">
        <v>230</v>
      </c>
      <c r="H43" s="5">
        <v>269</v>
      </c>
      <c r="I43" s="3" t="s">
        <v>217</v>
      </c>
      <c r="J43" s="3">
        <v>3</v>
      </c>
      <c r="K43" s="3">
        <v>1</v>
      </c>
      <c r="L43" s="3" t="s">
        <v>2916</v>
      </c>
      <c r="M43" s="4" t="s">
        <v>227</v>
      </c>
      <c r="N43" s="4"/>
      <c r="O43" s="4"/>
      <c r="P43" s="4"/>
    </row>
    <row r="44" spans="1:16" ht="12.45" x14ac:dyDescent="0.2">
      <c r="A44" s="3" t="s">
        <v>13</v>
      </c>
      <c r="B44" s="3" t="s">
        <v>233</v>
      </c>
      <c r="C44" s="3" t="s">
        <v>34</v>
      </c>
      <c r="D44" s="3" t="s">
        <v>22</v>
      </c>
      <c r="E44" s="3" t="s">
        <v>23</v>
      </c>
      <c r="F44" s="3" t="s">
        <v>18</v>
      </c>
      <c r="G44" s="4" t="s">
        <v>234</v>
      </c>
      <c r="H44" s="5">
        <v>267</v>
      </c>
      <c r="I44" s="3" t="s">
        <v>217</v>
      </c>
      <c r="J44" s="3">
        <v>4</v>
      </c>
      <c r="K44" s="3">
        <v>1</v>
      </c>
      <c r="L44" s="3" t="s">
        <v>2916</v>
      </c>
      <c r="M44" s="4" t="s">
        <v>220</v>
      </c>
      <c r="N44" s="4"/>
      <c r="O44" s="4"/>
      <c r="P44" s="4"/>
    </row>
    <row r="45" spans="1:16" ht="12.45" x14ac:dyDescent="0.2">
      <c r="A45" s="3" t="s">
        <v>13</v>
      </c>
      <c r="B45" s="3" t="s">
        <v>235</v>
      </c>
      <c r="C45" s="3" t="s">
        <v>236</v>
      </c>
      <c r="D45" s="3" t="s">
        <v>22</v>
      </c>
      <c r="E45" s="3" t="s">
        <v>23</v>
      </c>
      <c r="F45" s="3" t="s">
        <v>18</v>
      </c>
      <c r="G45" s="6" t="s">
        <v>237</v>
      </c>
      <c r="H45" s="5">
        <v>269</v>
      </c>
      <c r="I45" s="3" t="s">
        <v>217</v>
      </c>
      <c r="J45" s="3">
        <v>4</v>
      </c>
      <c r="K45" s="3">
        <v>1</v>
      </c>
      <c r="L45" s="3" t="s">
        <v>2916</v>
      </c>
      <c r="M45" s="4" t="s">
        <v>223</v>
      </c>
      <c r="N45" s="4"/>
      <c r="O45" s="4"/>
      <c r="P45" s="4"/>
    </row>
    <row r="46" spans="1:16" ht="12.45" x14ac:dyDescent="0.2">
      <c r="A46" s="3" t="s">
        <v>13</v>
      </c>
      <c r="B46" s="3" t="s">
        <v>238</v>
      </c>
      <c r="C46" s="3" t="s">
        <v>43</v>
      </c>
      <c r="D46" s="3" t="s">
        <v>16</v>
      </c>
      <c r="E46" s="3" t="s">
        <v>23</v>
      </c>
      <c r="F46" s="3" t="s">
        <v>18</v>
      </c>
      <c r="G46" s="4" t="s">
        <v>239</v>
      </c>
      <c r="H46" s="5">
        <v>270</v>
      </c>
      <c r="I46" s="3" t="s">
        <v>217</v>
      </c>
      <c r="J46" s="3">
        <v>4</v>
      </c>
      <c r="K46" s="3">
        <v>1</v>
      </c>
      <c r="L46" s="3" t="s">
        <v>2916</v>
      </c>
      <c r="M46" s="4"/>
      <c r="N46" s="4"/>
      <c r="O46" s="4"/>
      <c r="P46" s="4"/>
    </row>
    <row r="47" spans="1:16" ht="12.45" x14ac:dyDescent="0.2">
      <c r="A47" s="3" t="s">
        <v>13</v>
      </c>
      <c r="B47" s="3" t="s">
        <v>240</v>
      </c>
      <c r="C47" s="3" t="s">
        <v>40</v>
      </c>
      <c r="D47" s="3" t="s">
        <v>22</v>
      </c>
      <c r="E47" s="3" t="s">
        <v>23</v>
      </c>
      <c r="F47" s="3" t="s">
        <v>18</v>
      </c>
      <c r="G47" s="4" t="s">
        <v>241</v>
      </c>
      <c r="H47" s="5">
        <v>270</v>
      </c>
      <c r="I47" s="3" t="s">
        <v>217</v>
      </c>
      <c r="J47" s="3">
        <v>4</v>
      </c>
      <c r="K47" s="3">
        <v>2</v>
      </c>
      <c r="L47" s="3" t="s">
        <v>2916</v>
      </c>
      <c r="M47" s="6" t="s">
        <v>229</v>
      </c>
      <c r="N47" s="6"/>
      <c r="O47" s="6"/>
      <c r="P47" s="6"/>
    </row>
    <row r="48" spans="1:16" ht="12.45" x14ac:dyDescent="0.2">
      <c r="A48" s="3" t="s">
        <v>13</v>
      </c>
      <c r="B48" s="3" t="s">
        <v>244</v>
      </c>
      <c r="C48" s="3" t="s">
        <v>154</v>
      </c>
      <c r="D48" s="3" t="s">
        <v>22</v>
      </c>
      <c r="E48" s="3" t="s">
        <v>23</v>
      </c>
      <c r="F48" s="3" t="s">
        <v>18</v>
      </c>
      <c r="G48" s="4" t="s">
        <v>245</v>
      </c>
      <c r="H48" s="5">
        <v>270</v>
      </c>
      <c r="I48" s="3" t="s">
        <v>217</v>
      </c>
      <c r="J48" s="3">
        <v>5</v>
      </c>
      <c r="K48" s="3">
        <v>2</v>
      </c>
      <c r="L48" s="3" t="s">
        <v>2916</v>
      </c>
      <c r="M48" s="4" t="s">
        <v>233</v>
      </c>
      <c r="N48" s="4"/>
      <c r="O48" s="4"/>
      <c r="P48" s="4"/>
    </row>
    <row r="49" spans="1:16" ht="12.45" x14ac:dyDescent="0.2">
      <c r="A49" s="3" t="s">
        <v>13</v>
      </c>
      <c r="B49" s="3" t="s">
        <v>246</v>
      </c>
      <c r="C49" s="3" t="s">
        <v>34</v>
      </c>
      <c r="D49" s="3" t="s">
        <v>22</v>
      </c>
      <c r="E49" s="3" t="s">
        <v>23</v>
      </c>
      <c r="F49" s="3" t="s">
        <v>18</v>
      </c>
      <c r="G49" s="4" t="s">
        <v>247</v>
      </c>
      <c r="H49" s="5">
        <v>270</v>
      </c>
      <c r="I49" s="3" t="s">
        <v>217</v>
      </c>
      <c r="J49" s="3">
        <v>5</v>
      </c>
      <c r="K49" s="3">
        <v>2</v>
      </c>
      <c r="L49" s="3" t="s">
        <v>2916</v>
      </c>
      <c r="M49" s="6" t="s">
        <v>235</v>
      </c>
      <c r="N49" s="6"/>
      <c r="O49" s="6"/>
      <c r="P49" s="6"/>
    </row>
    <row r="50" spans="1:16" ht="12.45" x14ac:dyDescent="0.2">
      <c r="A50" s="3" t="s">
        <v>13</v>
      </c>
      <c r="B50" s="3" t="s">
        <v>248</v>
      </c>
      <c r="C50" s="3" t="s">
        <v>53</v>
      </c>
      <c r="D50" s="3" t="s">
        <v>22</v>
      </c>
      <c r="E50" s="3" t="s">
        <v>23</v>
      </c>
      <c r="F50" s="3" t="s">
        <v>18</v>
      </c>
      <c r="G50" s="4" t="s">
        <v>249</v>
      </c>
      <c r="H50" s="5">
        <v>271</v>
      </c>
      <c r="I50" s="3" t="s">
        <v>217</v>
      </c>
      <c r="J50" s="3">
        <v>5</v>
      </c>
      <c r="K50" s="3">
        <v>2</v>
      </c>
      <c r="L50" s="3" t="s">
        <v>2916</v>
      </c>
      <c r="M50" s="4" t="s">
        <v>250</v>
      </c>
      <c r="N50" s="4"/>
      <c r="O50" s="4"/>
      <c r="P50" s="4"/>
    </row>
    <row r="51" spans="1:16" ht="12.45" x14ac:dyDescent="0.2">
      <c r="A51" s="3" t="s">
        <v>13</v>
      </c>
      <c r="B51" s="3" t="s">
        <v>253</v>
      </c>
      <c r="C51" s="3" t="s">
        <v>254</v>
      </c>
      <c r="D51" s="3" t="s">
        <v>22</v>
      </c>
      <c r="E51" s="3" t="s">
        <v>23</v>
      </c>
      <c r="F51" s="3" t="s">
        <v>18</v>
      </c>
      <c r="G51" s="6" t="s">
        <v>255</v>
      </c>
      <c r="H51" s="5">
        <v>271</v>
      </c>
      <c r="I51" s="3" t="s">
        <v>217</v>
      </c>
      <c r="J51" s="3">
        <v>5</v>
      </c>
      <c r="K51" s="3">
        <v>3</v>
      </c>
      <c r="L51" s="3" t="s">
        <v>2916</v>
      </c>
      <c r="M51" s="4" t="s">
        <v>244</v>
      </c>
      <c r="N51" s="4"/>
      <c r="O51" s="4"/>
      <c r="P51" s="4"/>
    </row>
    <row r="52" spans="1:16" ht="12.45" x14ac:dyDescent="0.2">
      <c r="A52" s="3" t="s">
        <v>13</v>
      </c>
      <c r="B52" s="3" t="s">
        <v>263</v>
      </c>
      <c r="C52" s="3" t="s">
        <v>264</v>
      </c>
      <c r="D52" s="3" t="s">
        <v>28</v>
      </c>
      <c r="E52" s="3" t="s">
        <v>23</v>
      </c>
      <c r="F52" s="3" t="s">
        <v>265</v>
      </c>
      <c r="G52" s="4" t="s">
        <v>266</v>
      </c>
      <c r="H52" s="5">
        <v>273</v>
      </c>
      <c r="I52" s="3" t="s">
        <v>217</v>
      </c>
      <c r="J52" s="3">
        <v>5</v>
      </c>
      <c r="K52" s="3">
        <v>4</v>
      </c>
      <c r="L52" s="3" t="s">
        <v>2916</v>
      </c>
      <c r="M52" s="3"/>
      <c r="N52" s="3"/>
      <c r="O52" s="3"/>
      <c r="P52" s="3"/>
    </row>
    <row r="53" spans="1:16" ht="12.45" x14ac:dyDescent="0.2">
      <c r="A53" s="3" t="s">
        <v>13</v>
      </c>
      <c r="B53" s="3" t="s">
        <v>242</v>
      </c>
      <c r="C53" s="3" t="s">
        <v>147</v>
      </c>
      <c r="D53" s="3" t="s">
        <v>148</v>
      </c>
      <c r="E53" s="3" t="s">
        <v>23</v>
      </c>
      <c r="F53" s="3" t="s">
        <v>148</v>
      </c>
      <c r="G53" s="4" t="s">
        <v>243</v>
      </c>
      <c r="H53" s="5">
        <v>271</v>
      </c>
      <c r="I53" s="3" t="s">
        <v>217</v>
      </c>
      <c r="J53" s="3">
        <v>4</v>
      </c>
      <c r="K53" s="3">
        <v>2</v>
      </c>
      <c r="L53" s="3" t="s">
        <v>2916</v>
      </c>
      <c r="M53" s="6" t="s">
        <v>231</v>
      </c>
      <c r="N53" s="6"/>
      <c r="O53" s="6"/>
      <c r="P53" s="6"/>
    </row>
    <row r="54" spans="1:16" ht="12.45" x14ac:dyDescent="0.2">
      <c r="A54" s="3" t="s">
        <v>13</v>
      </c>
      <c r="B54" s="3" t="s">
        <v>251</v>
      </c>
      <c r="C54" s="3" t="s">
        <v>147</v>
      </c>
      <c r="D54" s="3" t="s">
        <v>148</v>
      </c>
      <c r="E54" s="3" t="s">
        <v>23</v>
      </c>
      <c r="F54" s="3" t="s">
        <v>148</v>
      </c>
      <c r="G54" s="4" t="s">
        <v>252</v>
      </c>
      <c r="H54" s="5">
        <v>271</v>
      </c>
      <c r="I54" s="3" t="s">
        <v>217</v>
      </c>
      <c r="J54" s="3">
        <v>5</v>
      </c>
      <c r="K54" s="3">
        <v>3</v>
      </c>
      <c r="L54" s="3" t="s">
        <v>2916</v>
      </c>
      <c r="M54" s="3" t="s">
        <v>220</v>
      </c>
      <c r="N54" s="3"/>
      <c r="O54" s="3"/>
      <c r="P54" s="3"/>
    </row>
    <row r="55" spans="1:16" ht="12.45" x14ac:dyDescent="0.2">
      <c r="A55" s="3" t="s">
        <v>13</v>
      </c>
      <c r="B55" s="3" t="s">
        <v>256</v>
      </c>
      <c r="C55" s="3" t="s">
        <v>147</v>
      </c>
      <c r="D55" s="3" t="s">
        <v>148</v>
      </c>
      <c r="E55" s="3" t="s">
        <v>23</v>
      </c>
      <c r="F55" s="3" t="s">
        <v>148</v>
      </c>
      <c r="G55" s="6" t="s">
        <v>257</v>
      </c>
      <c r="H55" s="5">
        <v>271</v>
      </c>
      <c r="I55" s="3" t="s">
        <v>217</v>
      </c>
      <c r="J55" s="3">
        <v>5</v>
      </c>
      <c r="K55" s="3">
        <v>3</v>
      </c>
      <c r="L55" s="3" t="s">
        <v>2916</v>
      </c>
      <c r="M55" s="3" t="s">
        <v>223</v>
      </c>
      <c r="N55" s="3"/>
      <c r="O55" s="3"/>
      <c r="P55" s="3"/>
    </row>
    <row r="56" spans="1:16" ht="12.45" x14ac:dyDescent="0.2">
      <c r="A56" s="3" t="s">
        <v>13</v>
      </c>
      <c r="B56" s="3" t="s">
        <v>258</v>
      </c>
      <c r="C56" s="3" t="s">
        <v>147</v>
      </c>
      <c r="D56" s="3" t="s">
        <v>148</v>
      </c>
      <c r="E56" s="3" t="s">
        <v>23</v>
      </c>
      <c r="F56" s="3" t="s">
        <v>148</v>
      </c>
      <c r="G56" s="4" t="s">
        <v>259</v>
      </c>
      <c r="H56" s="5">
        <v>272</v>
      </c>
      <c r="I56" s="3" t="s">
        <v>217</v>
      </c>
      <c r="J56" s="3">
        <v>5</v>
      </c>
      <c r="K56" s="3">
        <v>3</v>
      </c>
      <c r="L56" s="3" t="s">
        <v>2916</v>
      </c>
      <c r="M56" s="4" t="s">
        <v>227</v>
      </c>
      <c r="N56" s="4"/>
      <c r="O56" s="4"/>
      <c r="P56" s="4"/>
    </row>
    <row r="57" spans="1:16" ht="12.45" x14ac:dyDescent="0.2">
      <c r="A57" s="3" t="s">
        <v>13</v>
      </c>
      <c r="B57" s="3" t="s">
        <v>215</v>
      </c>
      <c r="C57" s="3" t="s">
        <v>175</v>
      </c>
      <c r="D57" s="3" t="s">
        <v>22</v>
      </c>
      <c r="E57" s="3" t="s">
        <v>23</v>
      </c>
      <c r="F57" s="3" t="s">
        <v>44</v>
      </c>
      <c r="G57" s="4" t="s">
        <v>216</v>
      </c>
      <c r="H57" s="5">
        <v>267</v>
      </c>
      <c r="I57" s="3" t="s">
        <v>217</v>
      </c>
      <c r="J57" s="3">
        <v>2</v>
      </c>
      <c r="K57" s="3">
        <v>1</v>
      </c>
      <c r="L57" s="3" t="s">
        <v>2916</v>
      </c>
      <c r="M57" s="6"/>
      <c r="N57" s="6"/>
      <c r="O57" s="6"/>
      <c r="P57" s="6"/>
    </row>
    <row r="58" spans="1:16" ht="12.45" x14ac:dyDescent="0.2">
      <c r="A58" s="3" t="s">
        <v>13</v>
      </c>
      <c r="B58" s="3" t="s">
        <v>220</v>
      </c>
      <c r="C58" s="3" t="s">
        <v>221</v>
      </c>
      <c r="D58" s="3" t="s">
        <v>28</v>
      </c>
      <c r="E58" s="3" t="s">
        <v>23</v>
      </c>
      <c r="F58" s="3" t="s">
        <v>44</v>
      </c>
      <c r="G58" s="4" t="s">
        <v>222</v>
      </c>
      <c r="H58" s="5">
        <v>267</v>
      </c>
      <c r="I58" s="3" t="s">
        <v>217</v>
      </c>
      <c r="J58" s="3">
        <v>3</v>
      </c>
      <c r="K58" s="3">
        <v>1</v>
      </c>
      <c r="L58" s="3" t="s">
        <v>2916</v>
      </c>
      <c r="M58" s="6" t="s">
        <v>215</v>
      </c>
      <c r="N58" s="6"/>
      <c r="O58" s="6"/>
      <c r="P58" s="6"/>
    </row>
    <row r="59" spans="1:16" ht="12.45" x14ac:dyDescent="0.2">
      <c r="A59" s="3" t="s">
        <v>13</v>
      </c>
      <c r="B59" s="3" t="s">
        <v>223</v>
      </c>
      <c r="C59" s="3" t="s">
        <v>221</v>
      </c>
      <c r="D59" s="3" t="s">
        <v>28</v>
      </c>
      <c r="E59" s="3" t="s">
        <v>23</v>
      </c>
      <c r="F59" s="3" t="s">
        <v>44</v>
      </c>
      <c r="G59" s="4" t="s">
        <v>224</v>
      </c>
      <c r="H59" s="5">
        <v>268</v>
      </c>
      <c r="I59" s="3" t="s">
        <v>217</v>
      </c>
      <c r="J59" s="3">
        <v>3</v>
      </c>
      <c r="K59" s="3">
        <v>1</v>
      </c>
      <c r="L59" s="3" t="s">
        <v>2916</v>
      </c>
      <c r="M59" s="6" t="s">
        <v>215</v>
      </c>
      <c r="N59" s="6"/>
      <c r="O59" s="6"/>
      <c r="P59" s="6"/>
    </row>
    <row r="60" spans="1:16" ht="12.45" x14ac:dyDescent="0.2">
      <c r="A60" s="3" t="s">
        <v>13</v>
      </c>
      <c r="B60" s="3" t="s">
        <v>227</v>
      </c>
      <c r="C60" s="3" t="s">
        <v>221</v>
      </c>
      <c r="D60" s="3" t="s">
        <v>28</v>
      </c>
      <c r="E60" s="3" t="s">
        <v>23</v>
      </c>
      <c r="F60" s="3" t="s">
        <v>44</v>
      </c>
      <c r="G60" s="6" t="s">
        <v>228</v>
      </c>
      <c r="H60" s="5">
        <v>269</v>
      </c>
      <c r="I60" s="3" t="s">
        <v>217</v>
      </c>
      <c r="J60" s="3">
        <v>3</v>
      </c>
      <c r="K60" s="3">
        <v>1</v>
      </c>
      <c r="L60" s="3" t="s">
        <v>2916</v>
      </c>
      <c r="M60" s="4" t="s">
        <v>215</v>
      </c>
      <c r="N60" s="4"/>
      <c r="O60" s="4"/>
      <c r="P60" s="4"/>
    </row>
    <row r="61" spans="1:16" ht="12.45" x14ac:dyDescent="0.2">
      <c r="A61" s="3" t="s">
        <v>13</v>
      </c>
      <c r="B61" s="3" t="s">
        <v>231</v>
      </c>
      <c r="C61" s="3" t="s">
        <v>34</v>
      </c>
      <c r="D61" s="3" t="s">
        <v>22</v>
      </c>
      <c r="E61" s="3" t="s">
        <v>23</v>
      </c>
      <c r="F61" s="3" t="s">
        <v>44</v>
      </c>
      <c r="G61" s="6" t="s">
        <v>232</v>
      </c>
      <c r="H61" s="5">
        <v>269</v>
      </c>
      <c r="I61" s="3" t="s">
        <v>217</v>
      </c>
      <c r="J61" s="3">
        <v>3</v>
      </c>
      <c r="K61" s="3">
        <v>1</v>
      </c>
      <c r="L61" s="3" t="s">
        <v>2916</v>
      </c>
      <c r="M61" s="4" t="s">
        <v>227</v>
      </c>
      <c r="N61" s="4"/>
      <c r="O61" s="4"/>
      <c r="P61" s="4"/>
    </row>
    <row r="62" spans="1:16" ht="12.45" x14ac:dyDescent="0.2">
      <c r="A62" s="3" t="s">
        <v>13</v>
      </c>
      <c r="B62" t="s">
        <v>596</v>
      </c>
      <c r="C62" t="s">
        <v>2939</v>
      </c>
      <c r="D62" t="s">
        <v>22</v>
      </c>
      <c r="E62" t="s">
        <v>23</v>
      </c>
      <c r="F62" t="s">
        <v>18</v>
      </c>
      <c r="G62" s="3" t="s">
        <v>597</v>
      </c>
      <c r="H62" s="5">
        <v>300</v>
      </c>
      <c r="I62" s="3" t="s">
        <v>598</v>
      </c>
      <c r="J62" s="3">
        <v>2</v>
      </c>
      <c r="K62" s="3">
        <v>1</v>
      </c>
      <c r="L62" s="3" t="s">
        <v>2916</v>
      </c>
      <c r="M62" s="4"/>
      <c r="N62" s="4"/>
      <c r="O62" s="4"/>
      <c r="P62" s="4"/>
    </row>
    <row r="63" spans="1:16" ht="12.45" x14ac:dyDescent="0.2">
      <c r="A63" s="3" t="s">
        <v>13</v>
      </c>
      <c r="B63" t="s">
        <v>599</v>
      </c>
      <c r="C63" t="s">
        <v>3054</v>
      </c>
      <c r="D63" t="s">
        <v>22</v>
      </c>
      <c r="E63" t="s">
        <v>212</v>
      </c>
      <c r="F63" t="s">
        <v>18</v>
      </c>
      <c r="G63" s="3" t="s">
        <v>600</v>
      </c>
      <c r="H63" s="5">
        <v>299</v>
      </c>
      <c r="I63" s="3" t="s">
        <v>598</v>
      </c>
      <c r="J63" s="3">
        <v>3</v>
      </c>
      <c r="K63" s="3">
        <v>1</v>
      </c>
      <c r="L63" s="3" t="s">
        <v>2916</v>
      </c>
      <c r="M63" s="6"/>
      <c r="N63" s="6"/>
      <c r="O63" s="6"/>
      <c r="P63" s="6"/>
    </row>
    <row r="64" spans="1:16" ht="12.45" x14ac:dyDescent="0.2">
      <c r="A64" s="3" t="s">
        <v>13</v>
      </c>
      <c r="B64" t="s">
        <v>601</v>
      </c>
      <c r="C64" t="s">
        <v>2940</v>
      </c>
      <c r="D64" t="s">
        <v>22</v>
      </c>
      <c r="E64" t="s">
        <v>17</v>
      </c>
      <c r="F64" t="s">
        <v>18</v>
      </c>
      <c r="G64" s="3" t="s">
        <v>602</v>
      </c>
      <c r="H64" s="5">
        <v>299</v>
      </c>
      <c r="I64" s="3" t="s">
        <v>598</v>
      </c>
      <c r="J64" s="3">
        <v>3</v>
      </c>
      <c r="K64" s="3">
        <v>1</v>
      </c>
      <c r="L64" s="3" t="s">
        <v>2916</v>
      </c>
      <c r="M64" s="6" t="s">
        <v>599</v>
      </c>
      <c r="N64" s="6"/>
      <c r="O64" s="6"/>
      <c r="P64" s="6"/>
    </row>
    <row r="65" spans="1:16" ht="12.45" x14ac:dyDescent="0.2">
      <c r="A65" s="3" t="s">
        <v>13</v>
      </c>
      <c r="B65" t="s">
        <v>603</v>
      </c>
      <c r="C65" t="s">
        <v>3053</v>
      </c>
      <c r="D65" t="s">
        <v>22</v>
      </c>
      <c r="E65" t="s">
        <v>23</v>
      </c>
      <c r="F65" t="s">
        <v>18</v>
      </c>
      <c r="G65" s="3" t="s">
        <v>604</v>
      </c>
      <c r="H65" s="5">
        <v>300</v>
      </c>
      <c r="I65" s="3" t="s">
        <v>598</v>
      </c>
      <c r="J65" s="3">
        <v>3</v>
      </c>
      <c r="K65" s="3">
        <v>1</v>
      </c>
      <c r="L65" s="3" t="s">
        <v>2916</v>
      </c>
      <c r="M65" s="6" t="s">
        <v>601</v>
      </c>
      <c r="N65" s="6"/>
      <c r="O65" s="6"/>
      <c r="P65" s="6"/>
    </row>
    <row r="66" spans="1:16" ht="12.45" x14ac:dyDescent="0.2">
      <c r="A66" s="3" t="s">
        <v>13</v>
      </c>
      <c r="B66" t="s">
        <v>605</v>
      </c>
      <c r="C66" t="s">
        <v>2945</v>
      </c>
      <c r="D66" t="s">
        <v>22</v>
      </c>
      <c r="E66" t="s">
        <v>23</v>
      </c>
      <c r="F66" t="s">
        <v>18</v>
      </c>
      <c r="G66" s="3" t="s">
        <v>606</v>
      </c>
      <c r="H66" s="5">
        <v>300</v>
      </c>
      <c r="I66" s="3" t="s">
        <v>598</v>
      </c>
      <c r="J66" s="3">
        <v>3</v>
      </c>
      <c r="K66" s="3">
        <v>1</v>
      </c>
      <c r="L66" s="3" t="s">
        <v>2916</v>
      </c>
      <c r="M66" s="6" t="s">
        <v>596</v>
      </c>
      <c r="N66" s="6"/>
      <c r="O66" s="6"/>
      <c r="P66" s="6"/>
    </row>
    <row r="67" spans="1:16" ht="12.45" x14ac:dyDescent="0.2">
      <c r="A67" s="3" t="s">
        <v>13</v>
      </c>
      <c r="B67" t="s">
        <v>607</v>
      </c>
      <c r="C67" t="s">
        <v>2945</v>
      </c>
      <c r="D67" t="s">
        <v>16</v>
      </c>
      <c r="E67" t="s">
        <v>23</v>
      </c>
      <c r="F67" t="s">
        <v>18</v>
      </c>
      <c r="G67" s="3" t="s">
        <v>608</v>
      </c>
      <c r="H67" s="5">
        <v>299</v>
      </c>
      <c r="I67" s="3" t="s">
        <v>598</v>
      </c>
      <c r="J67" s="3">
        <v>4</v>
      </c>
      <c r="K67" s="3">
        <v>1</v>
      </c>
      <c r="L67" s="3" t="s">
        <v>2916</v>
      </c>
      <c r="M67" s="4" t="s">
        <v>599</v>
      </c>
      <c r="N67" s="4"/>
      <c r="O67" s="4"/>
      <c r="P67" s="4"/>
    </row>
    <row r="68" spans="1:16" ht="12.45" x14ac:dyDescent="0.2">
      <c r="A68" s="3" t="s">
        <v>13</v>
      </c>
      <c r="B68" t="s">
        <v>620</v>
      </c>
      <c r="C68" t="s">
        <v>2940</v>
      </c>
      <c r="D68" t="s">
        <v>22</v>
      </c>
      <c r="E68" t="s">
        <v>23</v>
      </c>
      <c r="F68" t="s">
        <v>18</v>
      </c>
      <c r="G68" s="3" t="s">
        <v>621</v>
      </c>
      <c r="H68" s="5">
        <v>300</v>
      </c>
      <c r="I68" s="3" t="s">
        <v>598</v>
      </c>
      <c r="J68" s="3">
        <v>5</v>
      </c>
      <c r="K68" s="3">
        <v>2</v>
      </c>
      <c r="L68" s="3" t="s">
        <v>2916</v>
      </c>
      <c r="M68" s="6" t="s">
        <v>607</v>
      </c>
      <c r="N68" s="6"/>
      <c r="O68" s="6"/>
      <c r="P68" s="6"/>
    </row>
    <row r="69" spans="1:16" ht="12.45" x14ac:dyDescent="0.2">
      <c r="A69" s="3" t="s">
        <v>13</v>
      </c>
      <c r="B69" t="s">
        <v>624</v>
      </c>
      <c r="C69" t="s">
        <v>2971</v>
      </c>
      <c r="D69" t="s">
        <v>22</v>
      </c>
      <c r="E69" t="s">
        <v>17</v>
      </c>
      <c r="F69" t="s">
        <v>18</v>
      </c>
      <c r="G69" s="3" t="s">
        <v>625</v>
      </c>
      <c r="H69" s="5">
        <v>300</v>
      </c>
      <c r="I69" s="3" t="s">
        <v>598</v>
      </c>
      <c r="J69" s="3">
        <v>5</v>
      </c>
      <c r="K69" s="3">
        <v>2</v>
      </c>
      <c r="L69" s="3" t="s">
        <v>2916</v>
      </c>
      <c r="M69" s="3" t="s">
        <v>622</v>
      </c>
      <c r="N69" s="3"/>
      <c r="O69" s="3"/>
      <c r="P69" s="3"/>
    </row>
    <row r="70" spans="1:16" ht="12.45" x14ac:dyDescent="0.2">
      <c r="A70" s="3" t="s">
        <v>13</v>
      </c>
      <c r="B70" t="s">
        <v>626</v>
      </c>
      <c r="C70" t="s">
        <v>2940</v>
      </c>
      <c r="D70" t="s">
        <v>22</v>
      </c>
      <c r="E70" t="s">
        <v>23</v>
      </c>
      <c r="F70" t="s">
        <v>18</v>
      </c>
      <c r="G70" s="3" t="s">
        <v>627</v>
      </c>
      <c r="H70" s="5">
        <v>301</v>
      </c>
      <c r="I70" s="3" t="s">
        <v>598</v>
      </c>
      <c r="J70" s="3">
        <v>5</v>
      </c>
      <c r="K70" s="3">
        <v>2</v>
      </c>
      <c r="L70" s="3" t="s">
        <v>2916</v>
      </c>
      <c r="M70" s="3" t="s">
        <v>622</v>
      </c>
      <c r="N70" s="3"/>
      <c r="O70" s="3"/>
      <c r="P70" s="3"/>
    </row>
    <row r="71" spans="1:16" ht="12.45" x14ac:dyDescent="0.2">
      <c r="A71" s="3" t="s">
        <v>13</v>
      </c>
      <c r="B71" t="s">
        <v>628</v>
      </c>
      <c r="C71" t="s">
        <v>3052</v>
      </c>
      <c r="D71" t="s">
        <v>22</v>
      </c>
      <c r="E71" t="s">
        <v>23</v>
      </c>
      <c r="F71" t="s">
        <v>18</v>
      </c>
      <c r="G71" s="3" t="s">
        <v>629</v>
      </c>
      <c r="H71" s="5">
        <v>301</v>
      </c>
      <c r="I71" s="3" t="s">
        <v>598</v>
      </c>
      <c r="J71" s="3">
        <v>5</v>
      </c>
      <c r="K71" s="3">
        <v>2</v>
      </c>
      <c r="L71" s="3" t="s">
        <v>2916</v>
      </c>
      <c r="M71" s="4" t="s">
        <v>605</v>
      </c>
      <c r="N71" s="4"/>
      <c r="O71" s="4"/>
      <c r="P71" s="4"/>
    </row>
    <row r="72" spans="1:16" ht="12.45" x14ac:dyDescent="0.2">
      <c r="A72" s="3" t="s">
        <v>13</v>
      </c>
      <c r="B72" t="s">
        <v>632</v>
      </c>
      <c r="C72" t="s">
        <v>3051</v>
      </c>
      <c r="D72" t="s">
        <v>22</v>
      </c>
      <c r="E72" t="s">
        <v>29</v>
      </c>
      <c r="F72" t="s">
        <v>18</v>
      </c>
      <c r="G72" s="3" t="s">
        <v>633</v>
      </c>
      <c r="H72" s="5">
        <v>302</v>
      </c>
      <c r="I72" s="3" t="s">
        <v>598</v>
      </c>
      <c r="J72" s="3">
        <v>5</v>
      </c>
      <c r="K72" s="3">
        <v>2</v>
      </c>
      <c r="L72" s="3" t="s">
        <v>2916</v>
      </c>
      <c r="M72" s="6" t="s">
        <v>628</v>
      </c>
      <c r="N72" s="6"/>
      <c r="O72" s="6"/>
      <c r="P72" s="6"/>
    </row>
    <row r="73" spans="1:16" ht="12.45" x14ac:dyDescent="0.2">
      <c r="A73" s="3" t="s">
        <v>13</v>
      </c>
      <c r="B73" t="s">
        <v>634</v>
      </c>
      <c r="C73" t="s">
        <v>2971</v>
      </c>
      <c r="D73" t="s">
        <v>22</v>
      </c>
      <c r="E73" t="s">
        <v>23</v>
      </c>
      <c r="F73" t="s">
        <v>18</v>
      </c>
      <c r="G73" s="3" t="s">
        <v>635</v>
      </c>
      <c r="H73" s="5">
        <v>302</v>
      </c>
      <c r="I73" s="3" t="s">
        <v>598</v>
      </c>
      <c r="J73" s="3">
        <v>5</v>
      </c>
      <c r="K73" s="3">
        <v>3</v>
      </c>
      <c r="L73" s="3" t="s">
        <v>2916</v>
      </c>
      <c r="M73" s="4" t="s">
        <v>620</v>
      </c>
      <c r="N73" s="4"/>
      <c r="O73" s="4"/>
      <c r="P73" s="4"/>
    </row>
    <row r="74" spans="1:16" ht="12.45" x14ac:dyDescent="0.2">
      <c r="A74" s="3" t="s">
        <v>13</v>
      </c>
      <c r="B74" t="s">
        <v>636</v>
      </c>
      <c r="C74" t="s">
        <v>2940</v>
      </c>
      <c r="D74" t="s">
        <v>22</v>
      </c>
      <c r="E74" t="s">
        <v>23</v>
      </c>
      <c r="F74" t="s">
        <v>18</v>
      </c>
      <c r="G74" s="3" t="s">
        <v>637</v>
      </c>
      <c r="H74" s="5">
        <v>302</v>
      </c>
      <c r="I74" s="3" t="s">
        <v>598</v>
      </c>
      <c r="J74" s="3">
        <v>5</v>
      </c>
      <c r="K74" s="3">
        <v>3</v>
      </c>
      <c r="L74" s="3" t="s">
        <v>2916</v>
      </c>
      <c r="M74" s="4" t="s">
        <v>626</v>
      </c>
      <c r="N74" s="4"/>
      <c r="O74" s="4"/>
      <c r="P74" s="4"/>
    </row>
    <row r="75" spans="1:16" ht="12.45" x14ac:dyDescent="0.2">
      <c r="A75" s="3" t="s">
        <v>13</v>
      </c>
      <c r="B75" t="s">
        <v>648</v>
      </c>
      <c r="C75" t="s">
        <v>147</v>
      </c>
      <c r="D75" t="s">
        <v>148</v>
      </c>
      <c r="E75" t="s">
        <v>212</v>
      </c>
      <c r="F75" t="s">
        <v>18</v>
      </c>
      <c r="G75" s="3" t="s">
        <v>649</v>
      </c>
      <c r="H75" s="5">
        <v>303</v>
      </c>
      <c r="I75" s="3" t="s">
        <v>598</v>
      </c>
      <c r="J75" s="3">
        <v>5</v>
      </c>
      <c r="K75" s="3">
        <v>5</v>
      </c>
      <c r="L75" s="3" t="s">
        <v>2916</v>
      </c>
      <c r="M75" s="4" t="s">
        <v>624</v>
      </c>
      <c r="N75" s="4"/>
      <c r="O75" s="4"/>
      <c r="P75" s="4"/>
    </row>
    <row r="76" spans="1:16" ht="12.45" x14ac:dyDescent="0.2">
      <c r="A76" s="3" t="s">
        <v>13</v>
      </c>
      <c r="B76" t="s">
        <v>614</v>
      </c>
      <c r="C76" t="s">
        <v>2943</v>
      </c>
      <c r="D76" t="s">
        <v>22</v>
      </c>
      <c r="E76" t="s">
        <v>23</v>
      </c>
      <c r="F76" t="s">
        <v>615</v>
      </c>
      <c r="G76" s="3" t="s">
        <v>616</v>
      </c>
      <c r="H76" s="5">
        <v>300</v>
      </c>
      <c r="I76" s="3" t="s">
        <v>598</v>
      </c>
      <c r="J76" s="3">
        <v>4</v>
      </c>
      <c r="K76" s="3">
        <v>2</v>
      </c>
      <c r="L76" s="3" t="s">
        <v>2916</v>
      </c>
      <c r="M76" s="6" t="s">
        <v>601</v>
      </c>
      <c r="N76" s="6"/>
      <c r="O76" s="6"/>
      <c r="P76" s="6"/>
    </row>
    <row r="77" spans="1:16" ht="12.45" x14ac:dyDescent="0.2">
      <c r="A77" s="3" t="s">
        <v>13</v>
      </c>
      <c r="B77" t="s">
        <v>646</v>
      </c>
      <c r="C77" t="s">
        <v>2950</v>
      </c>
      <c r="D77" t="s">
        <v>28</v>
      </c>
      <c r="E77" t="s">
        <v>23</v>
      </c>
      <c r="F77" t="s">
        <v>615</v>
      </c>
      <c r="G77" s="3" t="s">
        <v>647</v>
      </c>
      <c r="H77" s="5">
        <v>303</v>
      </c>
      <c r="I77" s="3" t="s">
        <v>598</v>
      </c>
      <c r="J77" s="3">
        <v>5</v>
      </c>
      <c r="K77" s="3">
        <v>3</v>
      </c>
      <c r="L77" s="3" t="s">
        <v>2916</v>
      </c>
      <c r="M77" s="6" t="s">
        <v>642</v>
      </c>
      <c r="N77" s="6"/>
      <c r="O77" s="6"/>
      <c r="P77" s="6"/>
    </row>
    <row r="78" spans="1:16" ht="12.45" x14ac:dyDescent="0.2">
      <c r="A78" s="3" t="s">
        <v>13</v>
      </c>
      <c r="B78" t="s">
        <v>609</v>
      </c>
      <c r="C78" t="s">
        <v>147</v>
      </c>
      <c r="D78" t="s">
        <v>148</v>
      </c>
      <c r="E78" t="s">
        <v>23</v>
      </c>
      <c r="F78" t="s">
        <v>148</v>
      </c>
      <c r="G78" s="3" t="s">
        <v>610</v>
      </c>
      <c r="H78" s="5">
        <v>300</v>
      </c>
      <c r="I78" s="3" t="s">
        <v>598</v>
      </c>
      <c r="J78" s="3">
        <v>4</v>
      </c>
      <c r="K78" s="3">
        <v>1</v>
      </c>
      <c r="L78" s="3" t="s">
        <v>2916</v>
      </c>
      <c r="M78" s="4" t="s">
        <v>599</v>
      </c>
      <c r="N78" s="4"/>
      <c r="O78" s="4"/>
      <c r="P78" s="4"/>
    </row>
    <row r="79" spans="1:16" ht="12.45" x14ac:dyDescent="0.2">
      <c r="A79" s="3" t="s">
        <v>13</v>
      </c>
      <c r="B79" t="s">
        <v>611</v>
      </c>
      <c r="C79" t="s">
        <v>2997</v>
      </c>
      <c r="D79" t="s">
        <v>148</v>
      </c>
      <c r="E79" t="s">
        <v>23</v>
      </c>
      <c r="F79" t="s">
        <v>148</v>
      </c>
      <c r="G79" s="3" t="s">
        <v>613</v>
      </c>
      <c r="H79" s="5">
        <v>299</v>
      </c>
      <c r="I79" s="3" t="s">
        <v>598</v>
      </c>
      <c r="J79" s="3">
        <v>5</v>
      </c>
      <c r="K79" s="3">
        <v>1</v>
      </c>
      <c r="L79" s="3" t="s">
        <v>2916</v>
      </c>
      <c r="M79" s="6" t="s">
        <v>607</v>
      </c>
      <c r="N79" s="6"/>
      <c r="O79" s="6"/>
      <c r="P79" s="6"/>
    </row>
    <row r="80" spans="1:16" ht="12.45" x14ac:dyDescent="0.2">
      <c r="A80" s="3" t="s">
        <v>13</v>
      </c>
      <c r="B80" t="s">
        <v>622</v>
      </c>
      <c r="C80" t="s">
        <v>147</v>
      </c>
      <c r="D80" t="s">
        <v>148</v>
      </c>
      <c r="E80" t="s">
        <v>23</v>
      </c>
      <c r="F80" t="s">
        <v>148</v>
      </c>
      <c r="G80" s="3" t="s">
        <v>623</v>
      </c>
      <c r="H80" s="5">
        <v>300</v>
      </c>
      <c r="I80" s="3" t="s">
        <v>598</v>
      </c>
      <c r="J80" s="3">
        <v>5</v>
      </c>
      <c r="K80" s="3">
        <v>2</v>
      </c>
      <c r="L80" s="3" t="s">
        <v>2916</v>
      </c>
      <c r="M80" s="4" t="s">
        <v>609</v>
      </c>
      <c r="N80" s="4"/>
      <c r="O80" s="4"/>
      <c r="P80" s="4"/>
    </row>
    <row r="81" spans="1:16" ht="12.45" x14ac:dyDescent="0.2">
      <c r="A81" s="3" t="s">
        <v>13</v>
      </c>
      <c r="B81" t="s">
        <v>630</v>
      </c>
      <c r="C81" t="s">
        <v>147</v>
      </c>
      <c r="D81" t="s">
        <v>148</v>
      </c>
      <c r="E81" t="s">
        <v>23</v>
      </c>
      <c r="F81" t="s">
        <v>148</v>
      </c>
      <c r="G81" s="3" t="s">
        <v>631</v>
      </c>
      <c r="H81" s="5">
        <v>302</v>
      </c>
      <c r="I81" s="3" t="s">
        <v>598</v>
      </c>
      <c r="J81" s="3">
        <v>5</v>
      </c>
      <c r="K81" s="3">
        <v>2</v>
      </c>
      <c r="L81" s="3" t="s">
        <v>2916</v>
      </c>
      <c r="M81" s="3" t="s">
        <v>628</v>
      </c>
      <c r="N81" s="3"/>
      <c r="O81" s="3"/>
      <c r="P81" s="3"/>
    </row>
    <row r="82" spans="1:16" ht="12.45" x14ac:dyDescent="0.2">
      <c r="A82" s="3" t="s">
        <v>13</v>
      </c>
      <c r="B82" t="s">
        <v>638</v>
      </c>
      <c r="C82" t="s">
        <v>147</v>
      </c>
      <c r="D82" t="s">
        <v>3050</v>
      </c>
      <c r="E82" t="s">
        <v>23</v>
      </c>
      <c r="F82" t="s">
        <v>148</v>
      </c>
      <c r="G82" s="3" t="s">
        <v>639</v>
      </c>
      <c r="H82" s="5">
        <v>302</v>
      </c>
      <c r="I82" s="3" t="s">
        <v>598</v>
      </c>
      <c r="J82" s="3">
        <v>5</v>
      </c>
      <c r="K82" s="3">
        <v>3</v>
      </c>
      <c r="L82" s="3" t="s">
        <v>2916</v>
      </c>
      <c r="M82" s="4" t="s">
        <v>636</v>
      </c>
      <c r="N82" s="4"/>
      <c r="O82" s="4"/>
      <c r="P82" s="4"/>
    </row>
    <row r="83" spans="1:16" ht="12.45" x14ac:dyDescent="0.2">
      <c r="A83" s="3" t="s">
        <v>13</v>
      </c>
      <c r="B83" t="s">
        <v>644</v>
      </c>
      <c r="C83" t="s">
        <v>147</v>
      </c>
      <c r="D83" t="s">
        <v>148</v>
      </c>
      <c r="E83" t="s">
        <v>23</v>
      </c>
      <c r="F83" t="s">
        <v>148</v>
      </c>
      <c r="G83" s="3" t="s">
        <v>645</v>
      </c>
      <c r="H83" s="5">
        <v>303</v>
      </c>
      <c r="I83" s="3" t="s">
        <v>598</v>
      </c>
      <c r="J83" s="3">
        <v>5</v>
      </c>
      <c r="K83" s="3">
        <v>3</v>
      </c>
      <c r="L83" s="3" t="s">
        <v>2916</v>
      </c>
      <c r="M83" s="6" t="s">
        <v>642</v>
      </c>
      <c r="N83" s="6"/>
      <c r="O83" s="6"/>
      <c r="P83" s="6"/>
    </row>
    <row r="84" spans="1:16" ht="12.45" x14ac:dyDescent="0.2">
      <c r="A84" s="3" t="s">
        <v>13</v>
      </c>
      <c r="B84" t="s">
        <v>617</v>
      </c>
      <c r="C84" t="s">
        <v>2942</v>
      </c>
      <c r="D84" t="s">
        <v>22</v>
      </c>
      <c r="E84" t="s">
        <v>23</v>
      </c>
      <c r="F84" t="s">
        <v>44</v>
      </c>
      <c r="G84" s="3" t="str">
        <f>"+1 non-Charm bonus to Evasion for rest of scene."</f>
        <v>+1 non-Charm bonus to Evasion for rest of scene.</v>
      </c>
      <c r="H84" s="5">
        <v>301</v>
      </c>
      <c r="I84" s="3" t="s">
        <v>598</v>
      </c>
      <c r="J84" s="3">
        <v>4</v>
      </c>
      <c r="K84" s="3">
        <v>2</v>
      </c>
      <c r="L84" s="3" t="s">
        <v>2916</v>
      </c>
      <c r="M84" s="6" t="s">
        <v>596</v>
      </c>
      <c r="N84" s="6"/>
      <c r="O84" s="6"/>
      <c r="P84" s="6"/>
    </row>
    <row r="85" spans="1:16" ht="12.45" x14ac:dyDescent="0.2">
      <c r="A85" s="3" t="s">
        <v>13</v>
      </c>
      <c r="B85" t="s">
        <v>618</v>
      </c>
      <c r="C85" t="s">
        <v>2946</v>
      </c>
      <c r="D85" t="s">
        <v>22</v>
      </c>
      <c r="E85" t="s">
        <v>212</v>
      </c>
      <c r="F85" t="s">
        <v>44</v>
      </c>
      <c r="G85" s="3" t="s">
        <v>619</v>
      </c>
      <c r="H85" s="5">
        <v>301</v>
      </c>
      <c r="I85" s="3" t="s">
        <v>598</v>
      </c>
      <c r="J85" s="3">
        <v>4</v>
      </c>
      <c r="K85" s="3">
        <v>2</v>
      </c>
      <c r="L85" s="3" t="s">
        <v>2916</v>
      </c>
      <c r="M85" s="6" t="s">
        <v>605</v>
      </c>
      <c r="N85" s="6"/>
      <c r="O85" s="6"/>
      <c r="P85" s="6"/>
    </row>
    <row r="86" spans="1:16" ht="12.45" x14ac:dyDescent="0.2">
      <c r="A86" s="3" t="s">
        <v>13</v>
      </c>
      <c r="B86" t="s">
        <v>640</v>
      </c>
      <c r="C86" t="s">
        <v>2948</v>
      </c>
      <c r="D86" t="s">
        <v>22</v>
      </c>
      <c r="E86" t="s">
        <v>430</v>
      </c>
      <c r="F86" t="s">
        <v>44</v>
      </c>
      <c r="G86" s="3" t="s">
        <v>641</v>
      </c>
      <c r="H86" s="5">
        <v>302</v>
      </c>
      <c r="I86" s="3" t="s">
        <v>598</v>
      </c>
      <c r="J86" s="3">
        <v>5</v>
      </c>
      <c r="K86" s="3">
        <v>3</v>
      </c>
      <c r="L86" s="3" t="s">
        <v>2916</v>
      </c>
      <c r="M86" s="6" t="s">
        <v>632</v>
      </c>
      <c r="N86" s="6"/>
      <c r="O86" s="6"/>
      <c r="P86" s="6"/>
    </row>
    <row r="87" spans="1:16" ht="12.45" x14ac:dyDescent="0.2">
      <c r="A87" s="3" t="s">
        <v>13</v>
      </c>
      <c r="B87" t="s">
        <v>642</v>
      </c>
      <c r="C87" t="s">
        <v>3049</v>
      </c>
      <c r="D87" t="s">
        <v>28</v>
      </c>
      <c r="E87" t="s">
        <v>23</v>
      </c>
      <c r="F87" t="s">
        <v>44</v>
      </c>
      <c r="G87" s="3" t="s">
        <v>643</v>
      </c>
      <c r="H87" s="5">
        <v>303</v>
      </c>
      <c r="I87" s="3" t="s">
        <v>598</v>
      </c>
      <c r="J87" s="3">
        <v>5</v>
      </c>
      <c r="K87" s="3">
        <v>3</v>
      </c>
      <c r="L87" s="3" t="s">
        <v>2916</v>
      </c>
      <c r="M87" s="6" t="s">
        <v>632</v>
      </c>
      <c r="N87" s="6"/>
      <c r="O87" s="6"/>
      <c r="P87" s="6"/>
    </row>
    <row r="88" spans="1:16" ht="12.45" x14ac:dyDescent="0.2">
      <c r="A88" s="3" t="s">
        <v>13</v>
      </c>
      <c r="B88" t="s">
        <v>1704</v>
      </c>
      <c r="C88" t="s">
        <v>2942</v>
      </c>
      <c r="D88" t="s">
        <v>28</v>
      </c>
      <c r="E88" t="s">
        <v>23</v>
      </c>
      <c r="F88" t="s">
        <v>182</v>
      </c>
      <c r="G88" s="3" t="s">
        <v>1705</v>
      </c>
      <c r="H88" s="5">
        <v>396</v>
      </c>
      <c r="I88" s="3" t="s">
        <v>1662</v>
      </c>
      <c r="J88" s="3">
        <v>5</v>
      </c>
      <c r="K88" s="3">
        <v>2</v>
      </c>
      <c r="L88" s="3" t="s">
        <v>2907</v>
      </c>
      <c r="M88" s="6" t="s">
        <v>1667</v>
      </c>
      <c r="N88" s="6"/>
      <c r="O88" s="6"/>
      <c r="P88" s="6"/>
    </row>
    <row r="89" spans="1:16" ht="12.45" x14ac:dyDescent="0.2">
      <c r="A89" s="3" t="s">
        <v>13</v>
      </c>
      <c r="B89" t="s">
        <v>1706</v>
      </c>
      <c r="C89" t="s">
        <v>3048</v>
      </c>
      <c r="D89" t="s">
        <v>28</v>
      </c>
      <c r="E89" t="s">
        <v>430</v>
      </c>
      <c r="F89" t="s">
        <v>182</v>
      </c>
      <c r="G89" s="3" t="s">
        <v>1707</v>
      </c>
      <c r="H89" s="5">
        <v>397</v>
      </c>
      <c r="I89" s="3" t="s">
        <v>1662</v>
      </c>
      <c r="J89" s="3">
        <v>5</v>
      </c>
      <c r="K89" s="3">
        <v>2</v>
      </c>
      <c r="L89" s="3" t="s">
        <v>2907</v>
      </c>
      <c r="M89" s="6" t="s">
        <v>1704</v>
      </c>
      <c r="N89" s="6"/>
      <c r="O89" s="6"/>
      <c r="P89" s="6"/>
    </row>
    <row r="90" spans="1:16" ht="12.45" x14ac:dyDescent="0.2">
      <c r="A90" s="3" t="s">
        <v>13</v>
      </c>
      <c r="B90" t="s">
        <v>1663</v>
      </c>
      <c r="C90" t="s">
        <v>2944</v>
      </c>
      <c r="D90" t="s">
        <v>16</v>
      </c>
      <c r="E90" t="s">
        <v>142</v>
      </c>
      <c r="F90" t="s">
        <v>18</v>
      </c>
      <c r="G90" s="3" t="s">
        <v>1664</v>
      </c>
      <c r="H90" s="5">
        <v>393</v>
      </c>
      <c r="I90" s="3" t="s">
        <v>1662</v>
      </c>
      <c r="J90" s="3">
        <v>3</v>
      </c>
      <c r="K90" s="3">
        <v>1</v>
      </c>
      <c r="L90" s="3" t="s">
        <v>2907</v>
      </c>
      <c r="M90" s="6"/>
      <c r="N90" s="6"/>
      <c r="O90" s="6"/>
      <c r="P90" s="6"/>
    </row>
    <row r="91" spans="1:16" ht="12.45" x14ac:dyDescent="0.2">
      <c r="A91" s="3" t="s">
        <v>13</v>
      </c>
      <c r="B91" t="s">
        <v>1667</v>
      </c>
      <c r="C91" t="s">
        <v>3047</v>
      </c>
      <c r="D91" t="s">
        <v>22</v>
      </c>
      <c r="E91" t="s">
        <v>142</v>
      </c>
      <c r="F91" t="s">
        <v>18</v>
      </c>
      <c r="G91" s="3" t="s">
        <v>1668</v>
      </c>
      <c r="H91" s="5">
        <v>394</v>
      </c>
      <c r="I91" s="3" t="s">
        <v>1662</v>
      </c>
      <c r="J91" s="3">
        <v>3</v>
      </c>
      <c r="K91" s="3">
        <v>1</v>
      </c>
      <c r="L91" s="3" t="s">
        <v>2907</v>
      </c>
      <c r="M91" s="6"/>
      <c r="N91" s="6"/>
      <c r="O91" s="6"/>
      <c r="P91" s="6"/>
    </row>
    <row r="92" spans="1:16" ht="12.45" x14ac:dyDescent="0.2">
      <c r="A92" s="3" t="s">
        <v>13</v>
      </c>
      <c r="B92" t="s">
        <v>1669</v>
      </c>
      <c r="C92" t="s">
        <v>2944</v>
      </c>
      <c r="D92" t="s">
        <v>16</v>
      </c>
      <c r="E92" t="s">
        <v>142</v>
      </c>
      <c r="F92" t="s">
        <v>18</v>
      </c>
      <c r="G92" s="3" t="s">
        <v>1670</v>
      </c>
      <c r="H92" s="5">
        <v>393</v>
      </c>
      <c r="I92" s="3" t="s">
        <v>1662</v>
      </c>
      <c r="J92" s="3">
        <v>4</v>
      </c>
      <c r="K92" s="3">
        <v>1</v>
      </c>
      <c r="L92" s="3" t="s">
        <v>2907</v>
      </c>
      <c r="M92" s="6" t="s">
        <v>1663</v>
      </c>
      <c r="N92" s="6"/>
      <c r="O92" s="6"/>
      <c r="P92" s="6"/>
    </row>
    <row r="93" spans="1:16" ht="12.45" x14ac:dyDescent="0.2">
      <c r="A93" s="3" t="s">
        <v>13</v>
      </c>
      <c r="B93" t="s">
        <v>1671</v>
      </c>
      <c r="C93" t="s">
        <v>2939</v>
      </c>
      <c r="D93" t="s">
        <v>22</v>
      </c>
      <c r="E93" t="s">
        <v>23</v>
      </c>
      <c r="F93" t="s">
        <v>18</v>
      </c>
      <c r="G93" s="3" t="s">
        <v>1672</v>
      </c>
      <c r="H93" s="5">
        <v>394</v>
      </c>
      <c r="I93" s="3" t="s">
        <v>1662</v>
      </c>
      <c r="J93" s="3">
        <v>4</v>
      </c>
      <c r="K93" s="3">
        <v>1</v>
      </c>
      <c r="L93" s="3" t="s">
        <v>2907</v>
      </c>
      <c r="M93" s="6" t="s">
        <v>1663</v>
      </c>
      <c r="N93" s="6"/>
      <c r="O93" s="6"/>
      <c r="P93" s="6"/>
    </row>
    <row r="94" spans="1:16" ht="12.45" x14ac:dyDescent="0.2">
      <c r="A94" s="3" t="s">
        <v>13</v>
      </c>
      <c r="B94" t="s">
        <v>1673</v>
      </c>
      <c r="C94" t="s">
        <v>2945</v>
      </c>
      <c r="D94" t="s">
        <v>22</v>
      </c>
      <c r="E94" t="s">
        <v>23</v>
      </c>
      <c r="F94" t="s">
        <v>18</v>
      </c>
      <c r="G94" s="3" t="s">
        <v>1674</v>
      </c>
      <c r="H94" s="5">
        <v>394</v>
      </c>
      <c r="I94" s="3" t="s">
        <v>1662</v>
      </c>
      <c r="J94" s="3">
        <v>4</v>
      </c>
      <c r="K94" s="3">
        <v>1</v>
      </c>
      <c r="L94" s="3" t="s">
        <v>2907</v>
      </c>
      <c r="M94" s="6" t="s">
        <v>1667</v>
      </c>
      <c r="N94" s="6"/>
      <c r="O94" s="6"/>
      <c r="P94" s="6"/>
    </row>
    <row r="95" spans="1:16" ht="12.45" x14ac:dyDescent="0.2">
      <c r="A95" s="3" t="s">
        <v>13</v>
      </c>
      <c r="B95" s="3" t="s">
        <v>351</v>
      </c>
      <c r="C95" s="3" t="s">
        <v>175</v>
      </c>
      <c r="D95" s="3" t="s">
        <v>16</v>
      </c>
      <c r="E95" s="3" t="s">
        <v>50</v>
      </c>
      <c r="F95" s="3" t="s">
        <v>352</v>
      </c>
      <c r="G95" s="4" t="s">
        <v>353</v>
      </c>
      <c r="H95" s="5">
        <v>280</v>
      </c>
      <c r="I95" s="3" t="s">
        <v>269</v>
      </c>
      <c r="J95" s="3">
        <v>5</v>
      </c>
      <c r="K95" s="3">
        <v>3</v>
      </c>
      <c r="L95" s="3" t="s">
        <v>2904</v>
      </c>
      <c r="M95" s="4" t="s">
        <v>349</v>
      </c>
      <c r="N95" s="4"/>
      <c r="O95" s="4"/>
      <c r="P95" s="4"/>
    </row>
    <row r="96" spans="1:16" ht="12.45" x14ac:dyDescent="0.2">
      <c r="A96" s="3" t="s">
        <v>13</v>
      </c>
      <c r="B96" s="3" t="s">
        <v>309</v>
      </c>
      <c r="C96" s="3" t="s">
        <v>154</v>
      </c>
      <c r="D96" s="3" t="s">
        <v>22</v>
      </c>
      <c r="E96" s="3" t="s">
        <v>23</v>
      </c>
      <c r="F96" s="3" t="s">
        <v>182</v>
      </c>
      <c r="G96" s="4" t="s">
        <v>310</v>
      </c>
      <c r="H96" s="5">
        <v>278</v>
      </c>
      <c r="I96" s="3" t="s">
        <v>269</v>
      </c>
      <c r="J96" s="3">
        <v>4</v>
      </c>
      <c r="K96" s="3">
        <v>2</v>
      </c>
      <c r="L96" s="3" t="s">
        <v>2904</v>
      </c>
      <c r="M96" s="4" t="s">
        <v>278</v>
      </c>
      <c r="N96" s="4"/>
      <c r="O96" s="4"/>
      <c r="P96" s="4"/>
    </row>
    <row r="97" spans="1:16" ht="12.45" x14ac:dyDescent="0.2">
      <c r="A97" s="3" t="s">
        <v>13</v>
      </c>
      <c r="B97" s="3" t="s">
        <v>365</v>
      </c>
      <c r="C97" s="3" t="s">
        <v>154</v>
      </c>
      <c r="D97" s="3" t="s">
        <v>22</v>
      </c>
      <c r="E97" s="3" t="s">
        <v>23</v>
      </c>
      <c r="F97" s="3" t="s">
        <v>182</v>
      </c>
      <c r="G97" s="4" t="s">
        <v>366</v>
      </c>
      <c r="H97" s="5">
        <v>282</v>
      </c>
      <c r="I97" s="3" t="s">
        <v>269</v>
      </c>
      <c r="J97" s="3">
        <v>5</v>
      </c>
      <c r="K97" s="3">
        <v>3</v>
      </c>
      <c r="L97" s="3" t="s">
        <v>2904</v>
      </c>
      <c r="M97" s="6" t="s">
        <v>363</v>
      </c>
      <c r="N97" s="6"/>
      <c r="O97" s="6"/>
      <c r="P97" s="6"/>
    </row>
    <row r="98" spans="1:16" ht="12.45" x14ac:dyDescent="0.2">
      <c r="A98" s="3" t="s">
        <v>13</v>
      </c>
      <c r="B98" s="3" t="s">
        <v>267</v>
      </c>
      <c r="C98" s="3" t="s">
        <v>15</v>
      </c>
      <c r="D98" s="3" t="s">
        <v>22</v>
      </c>
      <c r="E98" s="3" t="s">
        <v>50</v>
      </c>
      <c r="F98" s="3" t="s">
        <v>18</v>
      </c>
      <c r="G98" s="6" t="s">
        <v>268</v>
      </c>
      <c r="H98" s="5">
        <v>273</v>
      </c>
      <c r="I98" s="3" t="s">
        <v>269</v>
      </c>
      <c r="J98" s="3">
        <v>1</v>
      </c>
      <c r="K98" s="3">
        <v>1</v>
      </c>
      <c r="L98" s="3" t="s">
        <v>2904</v>
      </c>
      <c r="M98" s="6"/>
      <c r="N98" s="6"/>
      <c r="O98" s="6"/>
      <c r="P98" s="6"/>
    </row>
    <row r="99" spans="1:16" ht="12.45" x14ac:dyDescent="0.2">
      <c r="A99" s="3" t="s">
        <v>13</v>
      </c>
      <c r="B99" s="3" t="s">
        <v>272</v>
      </c>
      <c r="C99" s="3" t="s">
        <v>15</v>
      </c>
      <c r="D99" s="3" t="s">
        <v>16</v>
      </c>
      <c r="E99" s="3" t="s">
        <v>17</v>
      </c>
      <c r="F99" s="3" t="s">
        <v>18</v>
      </c>
      <c r="G99" s="6" t="s">
        <v>273</v>
      </c>
      <c r="H99" s="5">
        <v>274</v>
      </c>
      <c r="I99" s="3" t="s">
        <v>269</v>
      </c>
      <c r="J99" s="3">
        <v>3</v>
      </c>
      <c r="K99" s="3">
        <v>1</v>
      </c>
      <c r="L99" s="3" t="s">
        <v>2904</v>
      </c>
      <c r="M99" s="4"/>
      <c r="N99" s="4"/>
      <c r="O99" s="4"/>
      <c r="P99" s="4"/>
    </row>
    <row r="100" spans="1:16" ht="12.45" x14ac:dyDescent="0.2">
      <c r="A100" s="3" t="s">
        <v>13</v>
      </c>
      <c r="B100" s="3" t="s">
        <v>274</v>
      </c>
      <c r="C100" s="3" t="s">
        <v>71</v>
      </c>
      <c r="D100" s="3" t="s">
        <v>22</v>
      </c>
      <c r="E100" s="3" t="s">
        <v>29</v>
      </c>
      <c r="F100" s="3" t="s">
        <v>18</v>
      </c>
      <c r="G100" s="6" t="s">
        <v>275</v>
      </c>
      <c r="H100" s="5">
        <v>274</v>
      </c>
      <c r="I100" s="3" t="s">
        <v>269</v>
      </c>
      <c r="J100" s="3">
        <v>3</v>
      </c>
      <c r="K100" s="3">
        <v>1</v>
      </c>
      <c r="L100" s="3" t="s">
        <v>2904</v>
      </c>
      <c r="M100" s="3" t="s">
        <v>272</v>
      </c>
      <c r="N100" s="3"/>
      <c r="O100" s="3"/>
      <c r="P100" s="3"/>
    </row>
    <row r="101" spans="1:16" ht="12.45" x14ac:dyDescent="0.2">
      <c r="A101" s="3" t="s">
        <v>13</v>
      </c>
      <c r="B101" s="3" t="s">
        <v>276</v>
      </c>
      <c r="C101" s="3" t="s">
        <v>15</v>
      </c>
      <c r="D101" s="3" t="s">
        <v>16</v>
      </c>
      <c r="E101" s="3" t="s">
        <v>23</v>
      </c>
      <c r="F101" s="3" t="s">
        <v>18</v>
      </c>
      <c r="G101" s="4" t="s">
        <v>277</v>
      </c>
      <c r="H101" s="5">
        <v>275</v>
      </c>
      <c r="I101" s="3" t="s">
        <v>269</v>
      </c>
      <c r="J101" s="3">
        <v>3</v>
      </c>
      <c r="K101" s="3">
        <v>1</v>
      </c>
      <c r="L101" s="3" t="s">
        <v>2904</v>
      </c>
      <c r="M101" s="4"/>
      <c r="N101" s="4"/>
      <c r="O101" s="4"/>
      <c r="P101" s="4"/>
    </row>
    <row r="102" spans="1:16" ht="12.45" x14ac:dyDescent="0.2">
      <c r="A102" s="3" t="s">
        <v>13</v>
      </c>
      <c r="B102" s="3" t="s">
        <v>278</v>
      </c>
      <c r="C102" s="3" t="s">
        <v>279</v>
      </c>
      <c r="D102" s="3" t="s">
        <v>22</v>
      </c>
      <c r="E102" s="3" t="s">
        <v>23</v>
      </c>
      <c r="F102" s="3" t="s">
        <v>18</v>
      </c>
      <c r="G102" s="6" t="s">
        <v>280</v>
      </c>
      <c r="H102" s="5">
        <v>275</v>
      </c>
      <c r="I102" s="3" t="s">
        <v>269</v>
      </c>
      <c r="J102" s="3">
        <v>3</v>
      </c>
      <c r="K102" s="3">
        <v>1</v>
      </c>
      <c r="L102" s="3" t="s">
        <v>2904</v>
      </c>
      <c r="M102" s="6" t="s">
        <v>276</v>
      </c>
      <c r="N102" s="6"/>
      <c r="O102" s="6"/>
      <c r="P102" s="6"/>
    </row>
    <row r="103" spans="1:16" ht="12.45" x14ac:dyDescent="0.2">
      <c r="A103" s="3" t="s">
        <v>13</v>
      </c>
      <c r="B103" s="3" t="s">
        <v>281</v>
      </c>
      <c r="C103" s="3" t="s">
        <v>34</v>
      </c>
      <c r="D103" s="3" t="s">
        <v>22</v>
      </c>
      <c r="E103" s="3" t="s">
        <v>23</v>
      </c>
      <c r="F103" s="3" t="s">
        <v>18</v>
      </c>
      <c r="G103" s="6" t="s">
        <v>282</v>
      </c>
      <c r="H103" s="5">
        <v>275</v>
      </c>
      <c r="I103" s="3" t="s">
        <v>269</v>
      </c>
      <c r="J103" s="3">
        <v>3</v>
      </c>
      <c r="K103" s="3">
        <v>1</v>
      </c>
      <c r="L103" s="3" t="s">
        <v>2904</v>
      </c>
      <c r="M103" s="6"/>
      <c r="N103" s="6"/>
      <c r="O103" s="6"/>
      <c r="P103" s="6"/>
    </row>
    <row r="104" spans="1:16" ht="12.45" x14ac:dyDescent="0.2">
      <c r="A104" s="3" t="s">
        <v>13</v>
      </c>
      <c r="B104" s="3" t="s">
        <v>283</v>
      </c>
      <c r="C104" s="3" t="s">
        <v>34</v>
      </c>
      <c r="D104" s="3" t="s">
        <v>22</v>
      </c>
      <c r="E104" s="3" t="s">
        <v>23</v>
      </c>
      <c r="F104" s="3" t="s">
        <v>18</v>
      </c>
      <c r="G104" s="4" t="s">
        <v>284</v>
      </c>
      <c r="H104" s="5">
        <v>274</v>
      </c>
      <c r="I104" s="3" t="s">
        <v>269</v>
      </c>
      <c r="J104" s="3">
        <v>4</v>
      </c>
      <c r="K104" s="3">
        <v>1</v>
      </c>
      <c r="L104" s="3" t="s">
        <v>2904</v>
      </c>
      <c r="M104" s="4" t="s">
        <v>272</v>
      </c>
      <c r="N104" s="4"/>
      <c r="O104" s="4"/>
      <c r="P104" s="4"/>
    </row>
    <row r="105" spans="1:16" ht="12.45" x14ac:dyDescent="0.2">
      <c r="A105" s="3" t="s">
        <v>13</v>
      </c>
      <c r="B105" s="3" t="s">
        <v>285</v>
      </c>
      <c r="C105" s="3" t="s">
        <v>175</v>
      </c>
      <c r="D105" s="3" t="s">
        <v>22</v>
      </c>
      <c r="E105" s="3" t="s">
        <v>17</v>
      </c>
      <c r="F105" s="3" t="s">
        <v>18</v>
      </c>
      <c r="G105" s="4" t="s">
        <v>286</v>
      </c>
      <c r="H105" s="5">
        <v>275</v>
      </c>
      <c r="I105" s="3" t="s">
        <v>269</v>
      </c>
      <c r="J105" s="3">
        <v>4</v>
      </c>
      <c r="K105" s="3">
        <v>1</v>
      </c>
      <c r="L105" s="3" t="s">
        <v>2904</v>
      </c>
      <c r="M105" s="3" t="s">
        <v>276</v>
      </c>
      <c r="N105" s="3"/>
      <c r="O105" s="3"/>
      <c r="P105" s="3"/>
    </row>
    <row r="106" spans="1:16" ht="12.45" x14ac:dyDescent="0.2">
      <c r="A106" s="3" t="s">
        <v>13</v>
      </c>
      <c r="B106" s="3" t="s">
        <v>287</v>
      </c>
      <c r="C106" s="3" t="s">
        <v>15</v>
      </c>
      <c r="D106" s="3" t="s">
        <v>16</v>
      </c>
      <c r="E106" s="3" t="s">
        <v>17</v>
      </c>
      <c r="F106" s="3" t="s">
        <v>18</v>
      </c>
      <c r="G106" s="4" t="s">
        <v>288</v>
      </c>
      <c r="H106" s="5">
        <v>275</v>
      </c>
      <c r="I106" s="3" t="s">
        <v>269</v>
      </c>
      <c r="J106" s="3">
        <v>4</v>
      </c>
      <c r="K106" s="3">
        <v>1</v>
      </c>
      <c r="L106" s="3" t="s">
        <v>2904</v>
      </c>
      <c r="M106" s="4" t="s">
        <v>281</v>
      </c>
      <c r="N106" s="4"/>
      <c r="O106" s="4"/>
      <c r="P106" s="4"/>
    </row>
    <row r="107" spans="1:16" ht="12.45" x14ac:dyDescent="0.2">
      <c r="A107" s="3" t="s">
        <v>13</v>
      </c>
      <c r="B107" s="3" t="s">
        <v>289</v>
      </c>
      <c r="C107" s="3" t="s">
        <v>64</v>
      </c>
      <c r="D107" s="3" t="s">
        <v>22</v>
      </c>
      <c r="E107" s="3" t="s">
        <v>29</v>
      </c>
      <c r="F107" s="3" t="s">
        <v>18</v>
      </c>
      <c r="G107" s="3"/>
      <c r="H107" s="5" t="s">
        <v>213</v>
      </c>
      <c r="I107" s="3" t="s">
        <v>269</v>
      </c>
      <c r="J107" s="5">
        <v>4</v>
      </c>
      <c r="K107" s="5">
        <v>1</v>
      </c>
      <c r="L107" s="3" t="s">
        <v>2904</v>
      </c>
      <c r="M107" s="4" t="s">
        <v>290</v>
      </c>
      <c r="N107" s="4"/>
      <c r="O107" s="4"/>
      <c r="P107" s="4"/>
    </row>
    <row r="108" spans="1:16" ht="12.45" x14ac:dyDescent="0.2">
      <c r="A108" s="3" t="s">
        <v>13</v>
      </c>
      <c r="B108" s="3" t="s">
        <v>291</v>
      </c>
      <c r="C108" s="3" t="s">
        <v>292</v>
      </c>
      <c r="D108" s="3" t="s">
        <v>148</v>
      </c>
      <c r="E108" s="3" t="s">
        <v>23</v>
      </c>
      <c r="F108" s="3" t="s">
        <v>18</v>
      </c>
      <c r="G108" s="4" t="s">
        <v>293</v>
      </c>
      <c r="H108" s="5">
        <v>275</v>
      </c>
      <c r="I108" s="3" t="s">
        <v>269</v>
      </c>
      <c r="J108" s="3">
        <v>5</v>
      </c>
      <c r="K108" s="3">
        <v>1</v>
      </c>
      <c r="L108" s="3" t="s">
        <v>2904</v>
      </c>
      <c r="M108" s="4" t="s">
        <v>276</v>
      </c>
      <c r="N108" s="4"/>
      <c r="O108" s="4"/>
      <c r="P108" s="4"/>
    </row>
    <row r="109" spans="1:16" ht="12.45" x14ac:dyDescent="0.2">
      <c r="A109" s="3" t="s">
        <v>13</v>
      </c>
      <c r="B109" s="3" t="s">
        <v>294</v>
      </c>
      <c r="C109" s="3" t="s">
        <v>80</v>
      </c>
      <c r="D109" s="3" t="s">
        <v>28</v>
      </c>
      <c r="E109" s="3" t="s">
        <v>37</v>
      </c>
      <c r="F109" s="3" t="s">
        <v>18</v>
      </c>
      <c r="G109" s="4" t="s">
        <v>295</v>
      </c>
      <c r="H109" s="5">
        <v>277</v>
      </c>
      <c r="I109" s="3" t="s">
        <v>269</v>
      </c>
      <c r="J109" s="3">
        <v>3</v>
      </c>
      <c r="K109" s="3">
        <v>2</v>
      </c>
      <c r="L109" s="3" t="s">
        <v>2904</v>
      </c>
      <c r="M109" s="4" t="s">
        <v>267</v>
      </c>
      <c r="N109" s="4"/>
      <c r="O109" s="4"/>
      <c r="P109" s="4"/>
    </row>
    <row r="110" spans="1:16" ht="12.45" x14ac:dyDescent="0.2">
      <c r="A110" s="3" t="s">
        <v>13</v>
      </c>
      <c r="B110" s="3" t="s">
        <v>296</v>
      </c>
      <c r="C110" s="3" t="s">
        <v>297</v>
      </c>
      <c r="D110" s="3" t="s">
        <v>22</v>
      </c>
      <c r="E110" s="3" t="s">
        <v>212</v>
      </c>
      <c r="F110" s="3" t="s">
        <v>18</v>
      </c>
      <c r="G110" s="6" t="s">
        <v>298</v>
      </c>
      <c r="H110" s="5">
        <v>276</v>
      </c>
      <c r="I110" s="3" t="s">
        <v>269</v>
      </c>
      <c r="J110" s="3">
        <v>4</v>
      </c>
      <c r="K110" s="3">
        <v>2</v>
      </c>
      <c r="L110" s="3" t="s">
        <v>2904</v>
      </c>
      <c r="M110" s="4" t="s">
        <v>270</v>
      </c>
      <c r="N110" s="4"/>
      <c r="O110" s="4"/>
      <c r="P110" s="4"/>
    </row>
    <row r="111" spans="1:16" ht="12.45" x14ac:dyDescent="0.2">
      <c r="A111" s="3" t="s">
        <v>13</v>
      </c>
      <c r="B111" s="3" t="s">
        <v>299</v>
      </c>
      <c r="C111" s="3" t="s">
        <v>300</v>
      </c>
      <c r="D111" s="3" t="s">
        <v>22</v>
      </c>
      <c r="E111" s="3" t="s">
        <v>29</v>
      </c>
      <c r="F111" s="3" t="s">
        <v>18</v>
      </c>
      <c r="G111" s="4" t="s">
        <v>301</v>
      </c>
      <c r="H111" s="5">
        <v>277</v>
      </c>
      <c r="I111" s="3" t="s">
        <v>269</v>
      </c>
      <c r="J111" s="3">
        <v>4</v>
      </c>
      <c r="K111" s="3">
        <v>2</v>
      </c>
      <c r="L111" s="3" t="s">
        <v>2904</v>
      </c>
      <c r="M111" s="4" t="s">
        <v>272</v>
      </c>
      <c r="N111" s="4"/>
      <c r="O111" s="4"/>
      <c r="P111" s="4"/>
    </row>
    <row r="112" spans="1:16" ht="12.45" x14ac:dyDescent="0.2">
      <c r="A112" s="3" t="s">
        <v>13</v>
      </c>
      <c r="B112" s="3" t="s">
        <v>302</v>
      </c>
      <c r="C112" s="3" t="s">
        <v>43</v>
      </c>
      <c r="D112" s="3" t="s">
        <v>22</v>
      </c>
      <c r="E112" s="3" t="s">
        <v>303</v>
      </c>
      <c r="F112" s="3" t="s">
        <v>18</v>
      </c>
      <c r="G112" s="4" t="s">
        <v>304</v>
      </c>
      <c r="H112" s="5">
        <v>277</v>
      </c>
      <c r="I112" s="3" t="s">
        <v>269</v>
      </c>
      <c r="J112" s="3">
        <v>4</v>
      </c>
      <c r="K112" s="3">
        <v>2</v>
      </c>
      <c r="L112" s="3" t="s">
        <v>2904</v>
      </c>
      <c r="M112" s="4" t="s">
        <v>272</v>
      </c>
      <c r="N112" s="4"/>
      <c r="O112" s="4"/>
      <c r="P112" s="4"/>
    </row>
    <row r="113" spans="1:16" ht="12.45" x14ac:dyDescent="0.2">
      <c r="A113" s="3" t="s">
        <v>13</v>
      </c>
      <c r="B113" s="3" t="s">
        <v>305</v>
      </c>
      <c r="C113" s="3" t="s">
        <v>175</v>
      </c>
      <c r="D113" s="3" t="s">
        <v>16</v>
      </c>
      <c r="E113" s="3" t="s">
        <v>23</v>
      </c>
      <c r="F113" s="3" t="s">
        <v>18</v>
      </c>
      <c r="G113" s="4" t="s">
        <v>306</v>
      </c>
      <c r="H113" s="5">
        <v>277</v>
      </c>
      <c r="I113" s="3" t="s">
        <v>269</v>
      </c>
      <c r="J113" s="3">
        <v>4</v>
      </c>
      <c r="K113" s="3">
        <v>2</v>
      </c>
      <c r="L113" s="3" t="s">
        <v>2904</v>
      </c>
      <c r="M113" s="4" t="s">
        <v>274</v>
      </c>
      <c r="N113" s="4"/>
      <c r="O113" s="4"/>
      <c r="P113" s="4"/>
    </row>
    <row r="114" spans="1:16" ht="12.45" x14ac:dyDescent="0.2">
      <c r="A114" s="3" t="s">
        <v>13</v>
      </c>
      <c r="B114" s="3" t="s">
        <v>307</v>
      </c>
      <c r="C114" s="3" t="s">
        <v>40</v>
      </c>
      <c r="D114" s="3" t="s">
        <v>22</v>
      </c>
      <c r="E114" s="3" t="s">
        <v>23</v>
      </c>
      <c r="F114" s="3" t="s">
        <v>18</v>
      </c>
      <c r="G114" s="4" t="s">
        <v>308</v>
      </c>
      <c r="H114" s="5">
        <v>278</v>
      </c>
      <c r="I114" s="3" t="s">
        <v>269</v>
      </c>
      <c r="J114" s="3">
        <v>4</v>
      </c>
      <c r="K114" s="3">
        <v>2</v>
      </c>
      <c r="L114" s="3" t="s">
        <v>2904</v>
      </c>
      <c r="M114" s="6" t="s">
        <v>276</v>
      </c>
      <c r="N114" s="6"/>
      <c r="O114" s="6"/>
      <c r="P114" s="6"/>
    </row>
    <row r="115" spans="1:16" ht="12.45" x14ac:dyDescent="0.2">
      <c r="A115" s="3" t="s">
        <v>13</v>
      </c>
      <c r="B115" s="3" t="s">
        <v>311</v>
      </c>
      <c r="C115" s="3" t="s">
        <v>312</v>
      </c>
      <c r="D115" s="3" t="s">
        <v>22</v>
      </c>
      <c r="E115" s="3" t="s">
        <v>313</v>
      </c>
      <c r="F115" s="3" t="s">
        <v>18</v>
      </c>
      <c r="G115" s="6" t="s">
        <v>314</v>
      </c>
      <c r="H115" s="5">
        <v>276</v>
      </c>
      <c r="I115" s="3" t="s">
        <v>269</v>
      </c>
      <c r="J115" s="3">
        <v>5</v>
      </c>
      <c r="K115" s="3">
        <v>2</v>
      </c>
      <c r="L115" s="3" t="s">
        <v>2904</v>
      </c>
      <c r="M115" s="4" t="s">
        <v>296</v>
      </c>
      <c r="N115" s="4"/>
      <c r="O115" s="4"/>
      <c r="P115" s="4"/>
    </row>
    <row r="116" spans="1:16" ht="12.45" x14ac:dyDescent="0.2">
      <c r="A116" s="3" t="s">
        <v>13</v>
      </c>
      <c r="B116" s="3" t="s">
        <v>315</v>
      </c>
      <c r="C116" s="3" t="s">
        <v>316</v>
      </c>
      <c r="D116" s="3" t="s">
        <v>22</v>
      </c>
      <c r="E116" s="3" t="s">
        <v>317</v>
      </c>
      <c r="F116" s="3" t="s">
        <v>18</v>
      </c>
      <c r="G116" s="4" t="s">
        <v>318</v>
      </c>
      <c r="H116" s="5">
        <v>277</v>
      </c>
      <c r="I116" s="3" t="s">
        <v>269</v>
      </c>
      <c r="J116" s="3">
        <v>5</v>
      </c>
      <c r="K116" s="3">
        <v>2</v>
      </c>
      <c r="L116" s="3" t="s">
        <v>2904</v>
      </c>
      <c r="M116" s="4" t="s">
        <v>283</v>
      </c>
      <c r="N116" s="4"/>
      <c r="O116" s="4"/>
      <c r="P116" s="4"/>
    </row>
    <row r="117" spans="1:16" ht="12.45" x14ac:dyDescent="0.2">
      <c r="A117" s="3" t="s">
        <v>13</v>
      </c>
      <c r="B117" s="3" t="s">
        <v>319</v>
      </c>
      <c r="C117" s="3" t="s">
        <v>43</v>
      </c>
      <c r="D117" s="3" t="s">
        <v>28</v>
      </c>
      <c r="E117" s="3" t="s">
        <v>29</v>
      </c>
      <c r="F117" s="3" t="s">
        <v>18</v>
      </c>
      <c r="G117" s="4" t="s">
        <v>320</v>
      </c>
      <c r="H117" s="5">
        <v>278</v>
      </c>
      <c r="I117" s="3" t="s">
        <v>269</v>
      </c>
      <c r="J117" s="3">
        <v>5</v>
      </c>
      <c r="K117" s="3">
        <v>2</v>
      </c>
      <c r="L117" s="3" t="s">
        <v>2904</v>
      </c>
      <c r="M117" s="3" t="s">
        <v>287</v>
      </c>
      <c r="N117" s="3"/>
      <c r="O117" s="3"/>
      <c r="P117" s="3"/>
    </row>
    <row r="118" spans="1:16" ht="12.45" x14ac:dyDescent="0.2">
      <c r="A118" s="3" t="s">
        <v>13</v>
      </c>
      <c r="B118" s="3" t="s">
        <v>323</v>
      </c>
      <c r="C118" s="3" t="s">
        <v>80</v>
      </c>
      <c r="D118" s="3" t="s">
        <v>28</v>
      </c>
      <c r="E118" s="3" t="s">
        <v>37</v>
      </c>
      <c r="F118" s="3" t="s">
        <v>18</v>
      </c>
      <c r="G118" s="3" t="s">
        <v>324</v>
      </c>
      <c r="H118" s="5">
        <v>277</v>
      </c>
      <c r="I118" s="3" t="s">
        <v>269</v>
      </c>
      <c r="J118" s="3">
        <v>3</v>
      </c>
      <c r="K118" s="3">
        <v>3</v>
      </c>
      <c r="L118" s="3" t="s">
        <v>2904</v>
      </c>
      <c r="M118" s="4" t="s">
        <v>294</v>
      </c>
      <c r="N118" s="4"/>
      <c r="O118" s="4"/>
      <c r="P118" s="4"/>
    </row>
    <row r="119" spans="1:16" ht="12.45" x14ac:dyDescent="0.2">
      <c r="A119" s="3" t="s">
        <v>13</v>
      </c>
      <c r="B119" s="3" t="s">
        <v>325</v>
      </c>
      <c r="C119" s="3" t="s">
        <v>147</v>
      </c>
      <c r="D119" s="3" t="s">
        <v>22</v>
      </c>
      <c r="E119" s="3" t="s">
        <v>23</v>
      </c>
      <c r="F119" s="3" t="s">
        <v>18</v>
      </c>
      <c r="G119" s="6" t="s">
        <v>326</v>
      </c>
      <c r="H119" s="5">
        <v>278</v>
      </c>
      <c r="I119" s="3" t="s">
        <v>269</v>
      </c>
      <c r="J119" s="3">
        <v>5</v>
      </c>
      <c r="K119" s="3">
        <v>3</v>
      </c>
      <c r="L119" s="3" t="s">
        <v>2904</v>
      </c>
      <c r="M119" s="4" t="s">
        <v>296</v>
      </c>
      <c r="N119" s="4"/>
      <c r="O119" s="4"/>
      <c r="P119" s="4"/>
    </row>
    <row r="120" spans="1:16" ht="12.45" x14ac:dyDescent="0.2">
      <c r="A120" s="3" t="s">
        <v>13</v>
      </c>
      <c r="B120" s="3" t="s">
        <v>327</v>
      </c>
      <c r="C120" s="3" t="s">
        <v>328</v>
      </c>
      <c r="D120" s="3" t="s">
        <v>28</v>
      </c>
      <c r="E120" s="3" t="s">
        <v>37</v>
      </c>
      <c r="F120" s="3" t="s">
        <v>18</v>
      </c>
      <c r="G120" s="4" t="s">
        <v>329</v>
      </c>
      <c r="H120" s="5">
        <v>278</v>
      </c>
      <c r="I120" s="3" t="s">
        <v>269</v>
      </c>
      <c r="J120" s="3">
        <v>5</v>
      </c>
      <c r="K120" s="3">
        <v>3</v>
      </c>
      <c r="L120" s="3" t="s">
        <v>2904</v>
      </c>
      <c r="M120" s="6" t="s">
        <v>294</v>
      </c>
      <c r="N120" s="6"/>
      <c r="O120" s="6"/>
      <c r="P120" s="6"/>
    </row>
    <row r="121" spans="1:16" ht="12.45" x14ac:dyDescent="0.2">
      <c r="A121" s="3" t="s">
        <v>13</v>
      </c>
      <c r="B121" s="3" t="s">
        <v>330</v>
      </c>
      <c r="C121" s="3" t="s">
        <v>175</v>
      </c>
      <c r="D121" s="3" t="s">
        <v>22</v>
      </c>
      <c r="E121" s="3" t="s">
        <v>23</v>
      </c>
      <c r="F121" s="3" t="s">
        <v>18</v>
      </c>
      <c r="G121" s="4" t="s">
        <v>331</v>
      </c>
      <c r="H121" s="5">
        <v>279</v>
      </c>
      <c r="I121" s="3" t="s">
        <v>269</v>
      </c>
      <c r="J121" s="3">
        <v>5</v>
      </c>
      <c r="K121" s="3">
        <v>3</v>
      </c>
      <c r="L121" s="3" t="s">
        <v>2904</v>
      </c>
      <c r="M121" s="4" t="s">
        <v>327</v>
      </c>
      <c r="N121" s="4"/>
      <c r="O121" s="4"/>
      <c r="P121" s="4"/>
    </row>
    <row r="122" spans="1:16" ht="12.45" x14ac:dyDescent="0.2">
      <c r="A122" s="3" t="s">
        <v>13</v>
      </c>
      <c r="B122" s="3" t="s">
        <v>332</v>
      </c>
      <c r="C122" s="3" t="s">
        <v>154</v>
      </c>
      <c r="D122" s="3" t="s">
        <v>16</v>
      </c>
      <c r="E122" s="3" t="s">
        <v>50</v>
      </c>
      <c r="F122" s="3" t="s">
        <v>18</v>
      </c>
      <c r="G122" s="4" t="s">
        <v>333</v>
      </c>
      <c r="H122" s="5">
        <v>279</v>
      </c>
      <c r="I122" s="3" t="s">
        <v>269</v>
      </c>
      <c r="J122" s="3">
        <v>5</v>
      </c>
      <c r="K122" s="3">
        <v>3</v>
      </c>
      <c r="L122" s="3" t="s">
        <v>2904</v>
      </c>
      <c r="M122" s="4" t="s">
        <v>299</v>
      </c>
      <c r="N122" s="4"/>
      <c r="O122" s="4"/>
      <c r="P122" s="4"/>
    </row>
    <row r="123" spans="1:16" ht="12.45" x14ac:dyDescent="0.2">
      <c r="A123" s="3" t="s">
        <v>13</v>
      </c>
      <c r="B123" s="3" t="s">
        <v>339</v>
      </c>
      <c r="C123" s="3" t="s">
        <v>15</v>
      </c>
      <c r="D123" s="3" t="s">
        <v>16</v>
      </c>
      <c r="E123" s="3" t="s">
        <v>23</v>
      </c>
      <c r="F123" s="3" t="s">
        <v>18</v>
      </c>
      <c r="G123" s="4" t="s">
        <v>340</v>
      </c>
      <c r="H123" s="5">
        <v>279</v>
      </c>
      <c r="I123" s="3" t="s">
        <v>269</v>
      </c>
      <c r="J123" s="3">
        <v>5</v>
      </c>
      <c r="K123" s="3">
        <v>3</v>
      </c>
      <c r="L123" s="3" t="s">
        <v>2904</v>
      </c>
      <c r="M123" s="4" t="s">
        <v>337</v>
      </c>
      <c r="N123" s="4"/>
      <c r="O123" s="4"/>
      <c r="P123" s="4"/>
    </row>
    <row r="124" spans="1:16" ht="12.45" x14ac:dyDescent="0.2">
      <c r="A124" s="3" t="s">
        <v>13</v>
      </c>
      <c r="B124" s="3" t="s">
        <v>341</v>
      </c>
      <c r="C124" s="3" t="s">
        <v>342</v>
      </c>
      <c r="D124" s="3" t="s">
        <v>16</v>
      </c>
      <c r="E124" s="3" t="s">
        <v>23</v>
      </c>
      <c r="F124" s="3" t="s">
        <v>18</v>
      </c>
      <c r="G124" s="4" t="s">
        <v>343</v>
      </c>
      <c r="H124" s="5">
        <v>279</v>
      </c>
      <c r="I124" s="3" t="s">
        <v>269</v>
      </c>
      <c r="J124" s="3">
        <v>5</v>
      </c>
      <c r="K124" s="3">
        <v>3</v>
      </c>
      <c r="L124" s="3" t="s">
        <v>2904</v>
      </c>
      <c r="M124" s="6" t="s">
        <v>307</v>
      </c>
      <c r="N124" s="6"/>
      <c r="O124" s="6"/>
      <c r="P124" s="6"/>
    </row>
    <row r="125" spans="1:16" ht="12.45" x14ac:dyDescent="0.2">
      <c r="A125" s="3" t="s">
        <v>13</v>
      </c>
      <c r="B125" s="3" t="s">
        <v>344</v>
      </c>
      <c r="C125" s="3" t="s">
        <v>154</v>
      </c>
      <c r="D125" s="3" t="s">
        <v>22</v>
      </c>
      <c r="E125" s="3" t="s">
        <v>29</v>
      </c>
      <c r="F125" s="3" t="s">
        <v>18</v>
      </c>
      <c r="G125" s="6" t="s">
        <v>345</v>
      </c>
      <c r="H125" s="5">
        <v>280</v>
      </c>
      <c r="I125" s="3" t="s">
        <v>269</v>
      </c>
      <c r="J125" s="3">
        <v>5</v>
      </c>
      <c r="K125" s="3">
        <v>3</v>
      </c>
      <c r="L125" s="3" t="s">
        <v>2904</v>
      </c>
      <c r="M125" s="4" t="s">
        <v>346</v>
      </c>
      <c r="N125" s="4"/>
      <c r="O125" s="4"/>
      <c r="P125" s="4"/>
    </row>
    <row r="126" spans="1:16" ht="12.45" x14ac:dyDescent="0.2">
      <c r="A126" s="3" t="s">
        <v>13</v>
      </c>
      <c r="B126" s="3" t="s">
        <v>347</v>
      </c>
      <c r="C126" s="3" t="s">
        <v>53</v>
      </c>
      <c r="D126" s="3" t="s">
        <v>22</v>
      </c>
      <c r="E126" s="3" t="s">
        <v>23</v>
      </c>
      <c r="F126" s="3" t="s">
        <v>18</v>
      </c>
      <c r="G126" s="4" t="s">
        <v>348</v>
      </c>
      <c r="H126" s="5">
        <v>280</v>
      </c>
      <c r="I126" s="3" t="s">
        <v>269</v>
      </c>
      <c r="J126" s="3">
        <v>5</v>
      </c>
      <c r="K126" s="3">
        <v>3</v>
      </c>
      <c r="L126" s="3" t="s">
        <v>2904</v>
      </c>
      <c r="M126" s="4" t="s">
        <v>309</v>
      </c>
      <c r="N126" s="4"/>
      <c r="O126" s="4"/>
      <c r="P126" s="4"/>
    </row>
    <row r="127" spans="1:16" ht="12.45" x14ac:dyDescent="0.2">
      <c r="A127" s="3" t="s">
        <v>13</v>
      </c>
      <c r="B127" s="3" t="s">
        <v>349</v>
      </c>
      <c r="C127" s="3" t="s">
        <v>34</v>
      </c>
      <c r="D127" s="3" t="s">
        <v>22</v>
      </c>
      <c r="E127" s="3" t="s">
        <v>17</v>
      </c>
      <c r="F127" s="3" t="s">
        <v>18</v>
      </c>
      <c r="G127" s="4" t="s">
        <v>350</v>
      </c>
      <c r="H127" s="5">
        <v>280</v>
      </c>
      <c r="I127" s="3" t="s">
        <v>269</v>
      </c>
      <c r="J127" s="3">
        <v>5</v>
      </c>
      <c r="K127" s="3">
        <v>3</v>
      </c>
      <c r="L127" s="3" t="s">
        <v>2904</v>
      </c>
      <c r="M127" s="4" t="s">
        <v>291</v>
      </c>
      <c r="N127" s="4"/>
      <c r="O127" s="4"/>
      <c r="P127" s="4"/>
    </row>
    <row r="128" spans="1:16" ht="12.45" x14ac:dyDescent="0.2">
      <c r="A128" s="3" t="s">
        <v>13</v>
      </c>
      <c r="B128" s="3" t="s">
        <v>354</v>
      </c>
      <c r="C128" s="3" t="s">
        <v>178</v>
      </c>
      <c r="D128" s="3" t="s">
        <v>28</v>
      </c>
      <c r="E128" s="3" t="s">
        <v>37</v>
      </c>
      <c r="F128" s="3" t="s">
        <v>18</v>
      </c>
      <c r="G128" s="6" t="s">
        <v>355</v>
      </c>
      <c r="H128" s="5">
        <v>280</v>
      </c>
      <c r="I128" s="3" t="s">
        <v>269</v>
      </c>
      <c r="J128" s="3">
        <v>5</v>
      </c>
      <c r="K128" s="3">
        <v>3</v>
      </c>
      <c r="L128" s="3" t="s">
        <v>2904</v>
      </c>
      <c r="M128" s="4" t="s">
        <v>351</v>
      </c>
      <c r="N128" s="4"/>
      <c r="O128" s="4"/>
      <c r="P128" s="4"/>
    </row>
    <row r="129" spans="1:16" ht="12.45" x14ac:dyDescent="0.2">
      <c r="A129" s="3" t="s">
        <v>13</v>
      </c>
      <c r="B129" s="3" t="s">
        <v>356</v>
      </c>
      <c r="C129" s="3" t="s">
        <v>67</v>
      </c>
      <c r="D129" s="3" t="s">
        <v>22</v>
      </c>
      <c r="E129" s="3" t="s">
        <v>37</v>
      </c>
      <c r="F129" s="3" t="s">
        <v>18</v>
      </c>
      <c r="G129" s="4" t="s">
        <v>357</v>
      </c>
      <c r="H129" s="5">
        <v>281</v>
      </c>
      <c r="I129" s="3" t="s">
        <v>269</v>
      </c>
      <c r="J129" s="3">
        <v>5</v>
      </c>
      <c r="K129" s="3">
        <v>3</v>
      </c>
      <c r="L129" s="3" t="s">
        <v>2904</v>
      </c>
      <c r="M129" s="4" t="s">
        <v>285</v>
      </c>
      <c r="N129" s="4"/>
      <c r="O129" s="4"/>
      <c r="P129" s="4"/>
    </row>
    <row r="130" spans="1:16" ht="12.45" x14ac:dyDescent="0.2">
      <c r="A130" s="3" t="s">
        <v>13</v>
      </c>
      <c r="B130" s="3" t="s">
        <v>358</v>
      </c>
      <c r="C130" s="3" t="s">
        <v>53</v>
      </c>
      <c r="D130" s="3" t="s">
        <v>22</v>
      </c>
      <c r="E130" s="3" t="s">
        <v>23</v>
      </c>
      <c r="F130" s="3" t="s">
        <v>18</v>
      </c>
      <c r="G130" s="6" t="s">
        <v>359</v>
      </c>
      <c r="H130" s="5">
        <v>281</v>
      </c>
      <c r="I130" s="3" t="s">
        <v>269</v>
      </c>
      <c r="J130" s="3">
        <v>5</v>
      </c>
      <c r="K130" s="3">
        <v>3</v>
      </c>
      <c r="L130" s="3" t="s">
        <v>2904</v>
      </c>
      <c r="M130" s="4" t="s">
        <v>360</v>
      </c>
      <c r="N130" s="4"/>
      <c r="O130" s="4"/>
      <c r="P130" s="4"/>
    </row>
    <row r="131" spans="1:16" ht="12.45" x14ac:dyDescent="0.2">
      <c r="A131" s="3" t="s">
        <v>13</v>
      </c>
      <c r="B131" s="3" t="s">
        <v>363</v>
      </c>
      <c r="C131" s="3" t="s">
        <v>40</v>
      </c>
      <c r="D131" s="3" t="s">
        <v>22</v>
      </c>
      <c r="E131" s="3" t="s">
        <v>23</v>
      </c>
      <c r="F131" s="3" t="s">
        <v>18</v>
      </c>
      <c r="G131" s="4" t="s">
        <v>364</v>
      </c>
      <c r="H131" s="5">
        <v>281</v>
      </c>
      <c r="I131" s="3" t="s">
        <v>269</v>
      </c>
      <c r="J131" s="3">
        <v>5</v>
      </c>
      <c r="K131" s="3">
        <v>3</v>
      </c>
      <c r="L131" s="3" t="s">
        <v>2904</v>
      </c>
      <c r="M131" s="6" t="s">
        <v>321</v>
      </c>
      <c r="N131" s="6"/>
      <c r="O131" s="6"/>
      <c r="P131" s="6"/>
    </row>
    <row r="132" spans="1:16" ht="12.45" x14ac:dyDescent="0.2">
      <c r="A132" s="3" t="s">
        <v>13</v>
      </c>
      <c r="B132" s="3" t="s">
        <v>367</v>
      </c>
      <c r="C132" s="3" t="s">
        <v>77</v>
      </c>
      <c r="D132" s="3" t="s">
        <v>28</v>
      </c>
      <c r="E132" s="3" t="s">
        <v>23</v>
      </c>
      <c r="F132" s="3" t="s">
        <v>18</v>
      </c>
      <c r="G132" s="4" t="s">
        <v>368</v>
      </c>
      <c r="H132" s="5">
        <v>282</v>
      </c>
      <c r="I132" s="3" t="s">
        <v>269</v>
      </c>
      <c r="J132" s="3">
        <v>5</v>
      </c>
      <c r="K132" s="3">
        <v>3</v>
      </c>
      <c r="L132" s="3" t="s">
        <v>2904</v>
      </c>
      <c r="M132" s="6" t="s">
        <v>365</v>
      </c>
      <c r="N132" s="6"/>
      <c r="O132" s="6"/>
      <c r="P132" s="6"/>
    </row>
    <row r="133" spans="1:16" ht="12.45" x14ac:dyDescent="0.2">
      <c r="A133" s="3" t="s">
        <v>13</v>
      </c>
      <c r="B133" s="3" t="s">
        <v>369</v>
      </c>
      <c r="C133" s="3" t="s">
        <v>370</v>
      </c>
      <c r="D133" s="3" t="s">
        <v>28</v>
      </c>
      <c r="E133" s="3" t="s">
        <v>37</v>
      </c>
      <c r="F133" s="3" t="s">
        <v>18</v>
      </c>
      <c r="G133" s="4" t="s">
        <v>371</v>
      </c>
      <c r="H133" s="5">
        <v>282</v>
      </c>
      <c r="I133" s="3" t="s">
        <v>269</v>
      </c>
      <c r="J133" s="3">
        <v>5</v>
      </c>
      <c r="K133" s="3">
        <v>4</v>
      </c>
      <c r="L133" s="3" t="s">
        <v>2904</v>
      </c>
      <c r="M133" s="4" t="s">
        <v>332</v>
      </c>
      <c r="N133" s="4"/>
      <c r="O133" s="4"/>
      <c r="P133" s="4"/>
    </row>
    <row r="134" spans="1:16" ht="12.45" x14ac:dyDescent="0.2">
      <c r="A134" s="3" t="s">
        <v>13</v>
      </c>
      <c r="B134" s="3" t="s">
        <v>375</v>
      </c>
      <c r="C134" s="3" t="s">
        <v>27</v>
      </c>
      <c r="D134" s="3" t="s">
        <v>22</v>
      </c>
      <c r="E134" s="3" t="s">
        <v>23</v>
      </c>
      <c r="F134" s="3" t="s">
        <v>18</v>
      </c>
      <c r="G134" s="4" t="s">
        <v>376</v>
      </c>
      <c r="H134" s="5">
        <v>282</v>
      </c>
      <c r="I134" s="3" t="s">
        <v>269</v>
      </c>
      <c r="J134" s="3">
        <v>5</v>
      </c>
      <c r="K134" s="3">
        <v>4</v>
      </c>
      <c r="L134" s="3" t="s">
        <v>2904</v>
      </c>
      <c r="M134" s="4" t="s">
        <v>351</v>
      </c>
      <c r="N134" s="4"/>
      <c r="O134" s="4"/>
      <c r="P134" s="4"/>
    </row>
    <row r="135" spans="1:16" ht="12.45" x14ac:dyDescent="0.2">
      <c r="A135" s="3" t="s">
        <v>13</v>
      </c>
      <c r="B135" s="3" t="s">
        <v>377</v>
      </c>
      <c r="C135" s="3" t="s">
        <v>378</v>
      </c>
      <c r="D135" s="3" t="s">
        <v>28</v>
      </c>
      <c r="E135" s="3" t="s">
        <v>68</v>
      </c>
      <c r="F135" s="3" t="s">
        <v>18</v>
      </c>
      <c r="G135" s="4" t="s">
        <v>379</v>
      </c>
      <c r="H135" s="5">
        <v>282</v>
      </c>
      <c r="I135" s="3" t="s">
        <v>269</v>
      </c>
      <c r="J135" s="3">
        <v>5</v>
      </c>
      <c r="K135" s="3">
        <v>4</v>
      </c>
      <c r="L135" s="3" t="s">
        <v>2904</v>
      </c>
      <c r="M135" s="4" t="s">
        <v>361</v>
      </c>
      <c r="N135" s="4"/>
      <c r="O135" s="4"/>
      <c r="P135" s="4"/>
    </row>
    <row r="136" spans="1:16" ht="12.45" x14ac:dyDescent="0.2">
      <c r="A136" s="3" t="s">
        <v>13</v>
      </c>
      <c r="B136" s="3" t="s">
        <v>380</v>
      </c>
      <c r="C136" s="3" t="s">
        <v>147</v>
      </c>
      <c r="D136" s="3" t="s">
        <v>22</v>
      </c>
      <c r="E136" s="3" t="s">
        <v>23</v>
      </c>
      <c r="F136" s="3" t="s">
        <v>18</v>
      </c>
      <c r="G136" s="6" t="s">
        <v>381</v>
      </c>
      <c r="H136" s="5">
        <v>283</v>
      </c>
      <c r="I136" s="3" t="s">
        <v>269</v>
      </c>
      <c r="J136" s="3">
        <v>5</v>
      </c>
      <c r="K136" s="3">
        <v>4</v>
      </c>
      <c r="L136" s="3" t="s">
        <v>2904</v>
      </c>
      <c r="M136" s="4" t="s">
        <v>367</v>
      </c>
      <c r="N136" s="4"/>
      <c r="O136" s="4"/>
      <c r="P136" s="4"/>
    </row>
    <row r="137" spans="1:16" ht="12.45" x14ac:dyDescent="0.2">
      <c r="A137" s="3" t="s">
        <v>13</v>
      </c>
      <c r="B137" s="3" t="s">
        <v>382</v>
      </c>
      <c r="C137" s="3" t="s">
        <v>77</v>
      </c>
      <c r="D137" s="3" t="s">
        <v>28</v>
      </c>
      <c r="E137" s="3" t="s">
        <v>29</v>
      </c>
      <c r="F137" s="3" t="s">
        <v>18</v>
      </c>
      <c r="G137" s="6" t="s">
        <v>383</v>
      </c>
      <c r="H137" s="5">
        <v>283</v>
      </c>
      <c r="I137" s="3" t="s">
        <v>269</v>
      </c>
      <c r="J137" s="3">
        <v>5</v>
      </c>
      <c r="K137" s="3">
        <v>5</v>
      </c>
      <c r="L137" s="3" t="s">
        <v>2904</v>
      </c>
      <c r="M137" s="6" t="s">
        <v>339</v>
      </c>
      <c r="N137" s="6"/>
      <c r="O137" s="6"/>
      <c r="P137" s="6"/>
    </row>
    <row r="138" spans="1:16" ht="12.45" x14ac:dyDescent="0.2">
      <c r="A138" s="3" t="s">
        <v>13</v>
      </c>
      <c r="B138" s="3" t="s">
        <v>384</v>
      </c>
      <c r="C138" s="3" t="s">
        <v>147</v>
      </c>
      <c r="D138" s="3" t="s">
        <v>22</v>
      </c>
      <c r="E138" s="3" t="s">
        <v>29</v>
      </c>
      <c r="F138" s="3" t="s">
        <v>18</v>
      </c>
      <c r="G138" s="6" t="s">
        <v>385</v>
      </c>
      <c r="H138" s="5">
        <v>283</v>
      </c>
      <c r="I138" s="3" t="s">
        <v>269</v>
      </c>
      <c r="J138" s="3">
        <v>5</v>
      </c>
      <c r="K138" s="3">
        <v>5</v>
      </c>
      <c r="L138" s="3" t="s">
        <v>2904</v>
      </c>
      <c r="M138" s="3" t="s">
        <v>377</v>
      </c>
      <c r="N138" s="3"/>
      <c r="O138" s="3"/>
      <c r="P138" s="3"/>
    </row>
    <row r="139" spans="1:16" ht="12.45" x14ac:dyDescent="0.2">
      <c r="A139" s="3" t="s">
        <v>13</v>
      </c>
      <c r="B139" s="3" t="s">
        <v>389</v>
      </c>
      <c r="C139" s="3" t="s">
        <v>390</v>
      </c>
      <c r="D139" s="3" t="s">
        <v>28</v>
      </c>
      <c r="E139" s="3" t="s">
        <v>29</v>
      </c>
      <c r="F139" s="3" t="s">
        <v>18</v>
      </c>
      <c r="G139" s="3"/>
      <c r="H139" s="5" t="s">
        <v>213</v>
      </c>
      <c r="I139" s="3" t="s">
        <v>269</v>
      </c>
      <c r="J139" s="5">
        <v>5</v>
      </c>
      <c r="K139" s="5">
        <v>5</v>
      </c>
      <c r="L139" s="3" t="s">
        <v>2904</v>
      </c>
      <c r="M139" s="6" t="s">
        <v>386</v>
      </c>
      <c r="N139" s="6"/>
      <c r="O139" s="6"/>
      <c r="P139" s="6"/>
    </row>
    <row r="140" spans="1:16" ht="12.45" x14ac:dyDescent="0.2">
      <c r="A140" s="3" t="s">
        <v>13</v>
      </c>
      <c r="B140" s="3" t="s">
        <v>391</v>
      </c>
      <c r="C140" s="3" t="s">
        <v>392</v>
      </c>
      <c r="D140" s="3" t="s">
        <v>28</v>
      </c>
      <c r="E140" s="3" t="s">
        <v>29</v>
      </c>
      <c r="F140" s="3" t="s">
        <v>18</v>
      </c>
      <c r="G140" s="3"/>
      <c r="H140" s="5" t="s">
        <v>393</v>
      </c>
      <c r="I140" s="3" t="s">
        <v>269</v>
      </c>
      <c r="J140" s="5">
        <v>5</v>
      </c>
      <c r="K140" s="5">
        <v>5</v>
      </c>
      <c r="L140" s="3" t="s">
        <v>2904</v>
      </c>
      <c r="M140" s="6" t="s">
        <v>389</v>
      </c>
      <c r="N140" s="6"/>
      <c r="O140" s="6"/>
      <c r="P140" s="6"/>
    </row>
    <row r="141" spans="1:16" ht="12.45" x14ac:dyDescent="0.2">
      <c r="A141" s="3" t="s">
        <v>13</v>
      </c>
      <c r="B141" s="3" t="s">
        <v>270</v>
      </c>
      <c r="C141" s="3" t="s">
        <v>34</v>
      </c>
      <c r="D141" s="3" t="s">
        <v>22</v>
      </c>
      <c r="E141" s="3" t="s">
        <v>23</v>
      </c>
      <c r="F141" s="3" t="s">
        <v>265</v>
      </c>
      <c r="G141" s="4" t="s">
        <v>271</v>
      </c>
      <c r="H141" s="5">
        <v>273</v>
      </c>
      <c r="I141" s="3" t="s">
        <v>269</v>
      </c>
      <c r="J141" s="3">
        <v>3</v>
      </c>
      <c r="K141" s="3">
        <v>1</v>
      </c>
      <c r="L141" s="3" t="s">
        <v>2904</v>
      </c>
      <c r="M141" s="4" t="s">
        <v>267</v>
      </c>
      <c r="N141" s="4"/>
      <c r="O141" s="4"/>
      <c r="P141" s="4"/>
    </row>
    <row r="142" spans="1:16" ht="12.45" x14ac:dyDescent="0.2">
      <c r="A142" s="3" t="s">
        <v>13</v>
      </c>
      <c r="B142" s="3" t="s">
        <v>321</v>
      </c>
      <c r="C142" s="3" t="s">
        <v>147</v>
      </c>
      <c r="D142" s="3" t="s">
        <v>148</v>
      </c>
      <c r="E142" s="3" t="s">
        <v>23</v>
      </c>
      <c r="F142" s="3" t="s">
        <v>148</v>
      </c>
      <c r="G142" s="4" t="s">
        <v>322</v>
      </c>
      <c r="H142" s="5">
        <v>278</v>
      </c>
      <c r="I142" s="3" t="s">
        <v>269</v>
      </c>
      <c r="J142" s="3">
        <v>5</v>
      </c>
      <c r="K142" s="3">
        <v>2</v>
      </c>
      <c r="L142" s="3" t="s">
        <v>2904</v>
      </c>
      <c r="M142" s="4" t="s">
        <v>287</v>
      </c>
      <c r="N142" s="4"/>
      <c r="O142" s="4"/>
      <c r="P142" s="4"/>
    </row>
    <row r="143" spans="1:16" ht="12.45" x14ac:dyDescent="0.2">
      <c r="A143" s="3" t="s">
        <v>13</v>
      </c>
      <c r="B143" s="3" t="s">
        <v>337</v>
      </c>
      <c r="C143" s="3" t="s">
        <v>147</v>
      </c>
      <c r="D143" s="3" t="s">
        <v>148</v>
      </c>
      <c r="E143" s="3" t="s">
        <v>23</v>
      </c>
      <c r="F143" s="3" t="s">
        <v>148</v>
      </c>
      <c r="G143" s="4" t="s">
        <v>338</v>
      </c>
      <c r="H143" s="5">
        <v>279</v>
      </c>
      <c r="I143" s="3" t="s">
        <v>269</v>
      </c>
      <c r="J143" s="3">
        <v>5</v>
      </c>
      <c r="K143" s="3">
        <v>3</v>
      </c>
      <c r="L143" s="3" t="s">
        <v>2904</v>
      </c>
      <c r="M143" s="6" t="s">
        <v>302</v>
      </c>
      <c r="N143" s="6"/>
      <c r="O143" s="6"/>
      <c r="P143" s="6"/>
    </row>
    <row r="144" spans="1:16" ht="12.45" x14ac:dyDescent="0.2">
      <c r="A144" s="3" t="s">
        <v>13</v>
      </c>
      <c r="B144" s="3" t="s">
        <v>361</v>
      </c>
      <c r="C144" s="3" t="s">
        <v>147</v>
      </c>
      <c r="D144" s="3" t="s">
        <v>148</v>
      </c>
      <c r="E144" s="3" t="s">
        <v>23</v>
      </c>
      <c r="F144" s="3" t="s">
        <v>148</v>
      </c>
      <c r="G144" s="4" t="s">
        <v>362</v>
      </c>
      <c r="H144" s="5">
        <v>281</v>
      </c>
      <c r="I144" s="3" t="s">
        <v>269</v>
      </c>
      <c r="J144" s="3">
        <v>5</v>
      </c>
      <c r="K144" s="3">
        <v>3</v>
      </c>
      <c r="L144" s="3" t="s">
        <v>2904</v>
      </c>
      <c r="M144" s="4" t="s">
        <v>319</v>
      </c>
      <c r="N144" s="4"/>
      <c r="O144" s="4"/>
      <c r="P144" s="4"/>
    </row>
    <row r="145" spans="1:16" ht="12.45" x14ac:dyDescent="0.2">
      <c r="A145" s="3" t="s">
        <v>13</v>
      </c>
      <c r="B145" s="3" t="s">
        <v>334</v>
      </c>
      <c r="C145" s="3" t="s">
        <v>335</v>
      </c>
      <c r="D145" s="3" t="s">
        <v>28</v>
      </c>
      <c r="E145" s="3" t="s">
        <v>50</v>
      </c>
      <c r="F145" s="3" t="s">
        <v>44</v>
      </c>
      <c r="G145" s="3" t="s">
        <v>336</v>
      </c>
      <c r="H145" s="5">
        <v>279</v>
      </c>
      <c r="I145" s="3" t="s">
        <v>269</v>
      </c>
      <c r="J145" s="3">
        <v>5</v>
      </c>
      <c r="K145" s="3">
        <v>3</v>
      </c>
      <c r="L145" s="3" t="s">
        <v>2904</v>
      </c>
      <c r="M145" s="4" t="s">
        <v>332</v>
      </c>
      <c r="N145" s="4"/>
      <c r="O145" s="4"/>
      <c r="P145" s="4"/>
    </row>
    <row r="146" spans="1:16" ht="12.45" x14ac:dyDescent="0.2">
      <c r="A146" s="3" t="s">
        <v>13</v>
      </c>
      <c r="B146" s="3" t="s">
        <v>372</v>
      </c>
      <c r="C146" s="3" t="s">
        <v>373</v>
      </c>
      <c r="D146" s="3" t="s">
        <v>28</v>
      </c>
      <c r="E146" s="3" t="s">
        <v>29</v>
      </c>
      <c r="F146" s="3" t="s">
        <v>44</v>
      </c>
      <c r="G146" s="4" t="s">
        <v>374</v>
      </c>
      <c r="H146" s="5">
        <v>282</v>
      </c>
      <c r="I146" s="3" t="s">
        <v>269</v>
      </c>
      <c r="J146" s="3">
        <v>5</v>
      </c>
      <c r="K146" s="3">
        <v>4</v>
      </c>
      <c r="L146" s="3" t="s">
        <v>2904</v>
      </c>
      <c r="M146" s="3" t="s">
        <v>334</v>
      </c>
      <c r="N146" s="3"/>
      <c r="O146" s="3"/>
      <c r="P146" s="3"/>
    </row>
    <row r="147" spans="1:16" ht="12.45" x14ac:dyDescent="0.2">
      <c r="A147" s="3" t="s">
        <v>13</v>
      </c>
      <c r="B147" s="3" t="s">
        <v>386</v>
      </c>
      <c r="C147" s="3" t="s">
        <v>387</v>
      </c>
      <c r="D147" s="3" t="s">
        <v>22</v>
      </c>
      <c r="E147" s="3" t="s">
        <v>23</v>
      </c>
      <c r="F147" s="3" t="s">
        <v>44</v>
      </c>
      <c r="G147" s="4" t="s">
        <v>388</v>
      </c>
      <c r="H147" s="5">
        <v>283</v>
      </c>
      <c r="I147" s="3" t="s">
        <v>269</v>
      </c>
      <c r="J147" s="3">
        <v>5</v>
      </c>
      <c r="K147" s="3">
        <v>5</v>
      </c>
      <c r="L147" s="3" t="s">
        <v>2904</v>
      </c>
      <c r="M147" s="4" t="s">
        <v>380</v>
      </c>
      <c r="N147" s="4"/>
      <c r="O147" s="4"/>
      <c r="P147" s="4"/>
    </row>
    <row r="148" spans="1:16" ht="12.45" x14ac:dyDescent="0.2">
      <c r="A148" s="3" t="s">
        <v>13</v>
      </c>
      <c r="B148" t="s">
        <v>1578</v>
      </c>
      <c r="C148" t="s">
        <v>2942</v>
      </c>
      <c r="D148" t="s">
        <v>28</v>
      </c>
      <c r="E148" t="s">
        <v>23</v>
      </c>
      <c r="F148" t="s">
        <v>182</v>
      </c>
      <c r="G148" s="3" t="s">
        <v>1579</v>
      </c>
      <c r="H148" s="5">
        <v>387</v>
      </c>
      <c r="I148" s="3" t="s">
        <v>1571</v>
      </c>
      <c r="J148" s="3">
        <v>3</v>
      </c>
      <c r="K148" s="3">
        <v>1</v>
      </c>
      <c r="L148" s="3" t="s">
        <v>2905</v>
      </c>
      <c r="M148" s="6" t="s">
        <v>1576</v>
      </c>
      <c r="N148" s="6"/>
      <c r="O148" s="6"/>
      <c r="P148" s="6"/>
    </row>
    <row r="149" spans="1:16" ht="12.45" x14ac:dyDescent="0.2">
      <c r="A149" s="3" t="s">
        <v>13</v>
      </c>
      <c r="B149" s="3" t="s">
        <v>1580</v>
      </c>
      <c r="C149" s="3" t="s">
        <v>175</v>
      </c>
      <c r="D149" s="3" t="s">
        <v>28</v>
      </c>
      <c r="E149" s="3" t="s">
        <v>23</v>
      </c>
      <c r="F149" s="3" t="s">
        <v>182</v>
      </c>
      <c r="G149" s="3"/>
      <c r="H149" s="5" t="s">
        <v>1490</v>
      </c>
      <c r="I149" s="3" t="s">
        <v>1571</v>
      </c>
      <c r="J149" s="5">
        <v>4</v>
      </c>
      <c r="K149" s="5">
        <v>1</v>
      </c>
      <c r="L149" s="3" t="s">
        <v>2905</v>
      </c>
      <c r="M149" s="6" t="s">
        <v>1576</v>
      </c>
      <c r="N149" s="6"/>
      <c r="O149" s="6"/>
      <c r="P149" s="6"/>
    </row>
    <row r="150" spans="1:16" ht="12.45" x14ac:dyDescent="0.2">
      <c r="A150" s="3" t="s">
        <v>13</v>
      </c>
      <c r="B150" t="s">
        <v>1625</v>
      </c>
      <c r="C150" t="s">
        <v>2977</v>
      </c>
      <c r="D150" t="s">
        <v>28</v>
      </c>
      <c r="E150" t="s">
        <v>23</v>
      </c>
      <c r="F150" t="s">
        <v>182</v>
      </c>
      <c r="G150" s="3" t="s">
        <v>1626</v>
      </c>
      <c r="H150" s="5">
        <v>391</v>
      </c>
      <c r="I150" s="3" t="s">
        <v>1571</v>
      </c>
      <c r="J150" s="3">
        <v>5</v>
      </c>
      <c r="K150" s="3">
        <v>3</v>
      </c>
      <c r="L150" s="3" t="s">
        <v>2905</v>
      </c>
      <c r="M150" s="6" t="s">
        <v>1597</v>
      </c>
      <c r="N150" s="6"/>
      <c r="O150" s="6"/>
      <c r="P150" s="6"/>
    </row>
    <row r="151" spans="1:16" ht="12.45" x14ac:dyDescent="0.2">
      <c r="A151" s="3" t="s">
        <v>13</v>
      </c>
      <c r="B151" t="s">
        <v>1629</v>
      </c>
      <c r="C151" t="s">
        <v>2938</v>
      </c>
      <c r="D151" t="s">
        <v>22</v>
      </c>
      <c r="E151" t="s">
        <v>23</v>
      </c>
      <c r="F151" t="s">
        <v>182</v>
      </c>
      <c r="G151" s="3" t="s">
        <v>1630</v>
      </c>
      <c r="H151" s="5">
        <v>391</v>
      </c>
      <c r="I151" s="3" t="s">
        <v>1571</v>
      </c>
      <c r="J151" s="3">
        <v>5</v>
      </c>
      <c r="K151" s="3">
        <v>3</v>
      </c>
      <c r="L151" s="3" t="s">
        <v>2905</v>
      </c>
      <c r="M151" s="6" t="s">
        <v>1605</v>
      </c>
      <c r="N151" s="6"/>
      <c r="O151" s="6"/>
      <c r="P151" s="6"/>
    </row>
    <row r="152" spans="1:16" ht="12.45" x14ac:dyDescent="0.2">
      <c r="A152" s="3" t="s">
        <v>13</v>
      </c>
      <c r="B152" t="s">
        <v>1631</v>
      </c>
      <c r="C152" t="s">
        <v>2942</v>
      </c>
      <c r="D152" t="s">
        <v>22</v>
      </c>
      <c r="E152" t="s">
        <v>430</v>
      </c>
      <c r="F152" t="s">
        <v>182</v>
      </c>
      <c r="G152" s="3" t="s">
        <v>1632</v>
      </c>
      <c r="H152" s="5">
        <v>392</v>
      </c>
      <c r="I152" s="3" t="s">
        <v>1571</v>
      </c>
      <c r="J152" s="3">
        <v>5</v>
      </c>
      <c r="K152" s="3">
        <v>3</v>
      </c>
      <c r="L152" s="3" t="s">
        <v>2905</v>
      </c>
      <c r="M152" s="6" t="s">
        <v>1607</v>
      </c>
      <c r="N152" s="6"/>
      <c r="O152" s="6"/>
      <c r="P152" s="6"/>
    </row>
    <row r="153" spans="1:16" ht="12.45" x14ac:dyDescent="0.2">
      <c r="A153" s="3" t="s">
        <v>13</v>
      </c>
      <c r="B153" t="s">
        <v>1640</v>
      </c>
      <c r="C153" t="s">
        <v>2938</v>
      </c>
      <c r="D153" t="s">
        <v>28</v>
      </c>
      <c r="E153" t="s">
        <v>23</v>
      </c>
      <c r="F153" t="s">
        <v>182</v>
      </c>
      <c r="G153" s="3" t="s">
        <v>1641</v>
      </c>
      <c r="H153" s="5">
        <v>392</v>
      </c>
      <c r="I153" s="3" t="s">
        <v>1571</v>
      </c>
      <c r="J153" s="3">
        <v>5</v>
      </c>
      <c r="K153" s="3">
        <v>3</v>
      </c>
      <c r="L153" s="3" t="s">
        <v>2905</v>
      </c>
      <c r="M153" s="3" t="s">
        <v>1638</v>
      </c>
      <c r="N153" s="3"/>
      <c r="O153" s="3"/>
      <c r="P153" s="3"/>
    </row>
    <row r="154" spans="1:16" ht="12.45" x14ac:dyDescent="0.2">
      <c r="A154" s="3" t="s">
        <v>13</v>
      </c>
      <c r="B154" t="s">
        <v>1576</v>
      </c>
      <c r="C154" t="s">
        <v>2946</v>
      </c>
      <c r="D154" t="s">
        <v>28</v>
      </c>
      <c r="E154" t="s">
        <v>23</v>
      </c>
      <c r="F154" t="s">
        <v>18</v>
      </c>
      <c r="G154" s="3" t="s">
        <v>1577</v>
      </c>
      <c r="H154" s="5">
        <v>387</v>
      </c>
      <c r="I154" s="3" t="s">
        <v>1571</v>
      </c>
      <c r="J154" s="3">
        <v>3</v>
      </c>
      <c r="K154" s="3">
        <v>1</v>
      </c>
      <c r="L154" s="3" t="s">
        <v>2905</v>
      </c>
      <c r="M154" s="6"/>
      <c r="N154" s="6"/>
      <c r="O154" s="6"/>
      <c r="P154" s="6"/>
    </row>
    <row r="155" spans="1:16" ht="12.45" x14ac:dyDescent="0.2">
      <c r="A155" s="3" t="s">
        <v>13</v>
      </c>
      <c r="B155" t="s">
        <v>1585</v>
      </c>
      <c r="C155" t="s">
        <v>2976</v>
      </c>
      <c r="D155" t="s">
        <v>22</v>
      </c>
      <c r="E155" t="s">
        <v>23</v>
      </c>
      <c r="F155" t="s">
        <v>18</v>
      </c>
      <c r="G155" s="3" t="s">
        <v>1586</v>
      </c>
      <c r="H155" s="5">
        <v>387</v>
      </c>
      <c r="I155" s="3" t="s">
        <v>1571</v>
      </c>
      <c r="J155" s="3">
        <v>5</v>
      </c>
      <c r="K155" s="3">
        <v>1</v>
      </c>
      <c r="L155" s="3" t="s">
        <v>2905</v>
      </c>
      <c r="M155" s="6"/>
      <c r="N155" s="6"/>
      <c r="O155" s="6"/>
      <c r="P155" s="6"/>
    </row>
    <row r="156" spans="1:16" ht="12.45" x14ac:dyDescent="0.2">
      <c r="A156" s="3" t="s">
        <v>13</v>
      </c>
      <c r="B156" t="s">
        <v>1587</v>
      </c>
      <c r="C156" t="s">
        <v>2944</v>
      </c>
      <c r="D156" t="s">
        <v>16</v>
      </c>
      <c r="E156" t="s">
        <v>1588</v>
      </c>
      <c r="F156" t="s">
        <v>18</v>
      </c>
      <c r="G156" s="3" t="s">
        <v>1589</v>
      </c>
      <c r="H156" s="5">
        <v>388</v>
      </c>
      <c r="I156" s="3" t="s">
        <v>1571</v>
      </c>
      <c r="J156" s="3">
        <v>5</v>
      </c>
      <c r="K156" s="3">
        <v>1</v>
      </c>
      <c r="L156" s="3" t="s">
        <v>2905</v>
      </c>
      <c r="M156" s="6" t="s">
        <v>1585</v>
      </c>
      <c r="N156" s="6"/>
      <c r="O156" s="6"/>
      <c r="P156" s="6"/>
    </row>
    <row r="157" spans="1:16" ht="12.45" x14ac:dyDescent="0.2">
      <c r="A157" s="3" t="s">
        <v>13</v>
      </c>
      <c r="B157" t="s">
        <v>1590</v>
      </c>
      <c r="C157" t="s">
        <v>2945</v>
      </c>
      <c r="D157" t="s">
        <v>16</v>
      </c>
      <c r="E157" t="s">
        <v>1588</v>
      </c>
      <c r="F157" t="s">
        <v>18</v>
      </c>
      <c r="G157" s="3" t="str">
        <f>"+Speed to a Conceal maneuver."</f>
        <v>+Speed to a Conceal maneuver.</v>
      </c>
      <c r="H157" s="5">
        <v>388</v>
      </c>
      <c r="I157" s="3" t="s">
        <v>1571</v>
      </c>
      <c r="J157" s="3">
        <v>5</v>
      </c>
      <c r="K157" s="3">
        <v>1</v>
      </c>
      <c r="L157" s="3" t="s">
        <v>2905</v>
      </c>
      <c r="M157" s="6" t="s">
        <v>1587</v>
      </c>
      <c r="N157" s="6"/>
      <c r="O157" s="6"/>
      <c r="P157" s="6"/>
    </row>
    <row r="158" spans="1:16" ht="12.45" x14ac:dyDescent="0.2">
      <c r="A158" s="3" t="s">
        <v>13</v>
      </c>
      <c r="B158" t="s">
        <v>1591</v>
      </c>
      <c r="C158" t="s">
        <v>2998</v>
      </c>
      <c r="D158" t="s">
        <v>16</v>
      </c>
      <c r="E158" t="s">
        <v>1588</v>
      </c>
      <c r="F158" t="s">
        <v>18</v>
      </c>
      <c r="G158" s="3" t="str">
        <f>"+Essence dice and +Essence non-Charm successes to a Broadside maneuver."</f>
        <v>+Essence dice and +Essence non-Charm successes to a Broadside maneuver.</v>
      </c>
      <c r="H158" s="5">
        <v>388</v>
      </c>
      <c r="I158" s="3" t="s">
        <v>1571</v>
      </c>
      <c r="J158" s="3">
        <v>5</v>
      </c>
      <c r="K158" s="3">
        <v>1</v>
      </c>
      <c r="L158" s="3" t="s">
        <v>2905</v>
      </c>
      <c r="M158" s="6" t="s">
        <v>1587</v>
      </c>
      <c r="N158" s="6"/>
      <c r="O158" s="6"/>
      <c r="P158" s="6"/>
    </row>
    <row r="159" spans="1:16" ht="12.45" x14ac:dyDescent="0.2">
      <c r="A159" s="3" t="s">
        <v>13</v>
      </c>
      <c r="B159" t="s">
        <v>1592</v>
      </c>
      <c r="C159" t="s">
        <v>2944</v>
      </c>
      <c r="D159" t="s">
        <v>16</v>
      </c>
      <c r="E159" t="s">
        <v>1588</v>
      </c>
      <c r="F159" t="s">
        <v>18</v>
      </c>
      <c r="G159" s="3" t="str">
        <f>"+1 level of damage when ramming the enemy; cancel the enemy’s Broadside maneuver."</f>
        <v>+1 level of damage when ramming the enemy; cancel the enemy’s Broadside maneuver.</v>
      </c>
      <c r="H159" s="5">
        <v>389</v>
      </c>
      <c r="I159" s="3" t="s">
        <v>1571</v>
      </c>
      <c r="J159" s="3">
        <v>5</v>
      </c>
      <c r="K159" s="3">
        <v>1</v>
      </c>
      <c r="L159" s="3" t="s">
        <v>2905</v>
      </c>
      <c r="M159" s="6" t="s">
        <v>1587</v>
      </c>
      <c r="N159" s="6"/>
      <c r="O159" s="6"/>
      <c r="P159" s="6"/>
    </row>
    <row r="160" spans="1:16" ht="12.45" x14ac:dyDescent="0.2">
      <c r="A160" s="3" t="s">
        <v>13</v>
      </c>
      <c r="B160" t="s">
        <v>1593</v>
      </c>
      <c r="C160" t="s">
        <v>2945</v>
      </c>
      <c r="D160" t="s">
        <v>16</v>
      </c>
      <c r="E160" t="s">
        <v>1588</v>
      </c>
      <c r="F160" t="s">
        <v>18</v>
      </c>
      <c r="G160" s="3" t="s">
        <v>1594</v>
      </c>
      <c r="H160" s="5">
        <v>389</v>
      </c>
      <c r="I160" s="3" t="s">
        <v>1571</v>
      </c>
      <c r="J160" s="3">
        <v>5</v>
      </c>
      <c r="K160" s="3">
        <v>1</v>
      </c>
      <c r="L160" s="3" t="s">
        <v>2905</v>
      </c>
      <c r="M160" s="6" t="s">
        <v>1587</v>
      </c>
      <c r="N160" s="6"/>
      <c r="O160" s="6"/>
      <c r="P160" s="6"/>
    </row>
    <row r="161" spans="1:16" ht="12.45" x14ac:dyDescent="0.2">
      <c r="A161" s="3" t="s">
        <v>13</v>
      </c>
      <c r="B161" t="s">
        <v>1597</v>
      </c>
      <c r="C161" t="s">
        <v>2940</v>
      </c>
      <c r="D161" t="s">
        <v>28</v>
      </c>
      <c r="E161" t="s">
        <v>23</v>
      </c>
      <c r="F161" t="s">
        <v>18</v>
      </c>
      <c r="G161" s="3" t="s">
        <v>1598</v>
      </c>
      <c r="H161" s="5">
        <v>389</v>
      </c>
      <c r="I161" s="3" t="s">
        <v>1571</v>
      </c>
      <c r="J161" s="3">
        <v>4</v>
      </c>
      <c r="K161" s="3">
        <v>2</v>
      </c>
      <c r="L161" s="3" t="s">
        <v>2905</v>
      </c>
      <c r="M161" s="3" t="s">
        <v>1574</v>
      </c>
      <c r="N161" s="3"/>
      <c r="O161" s="3"/>
      <c r="P161" s="3"/>
    </row>
    <row r="162" spans="1:16" ht="12.45" x14ac:dyDescent="0.2">
      <c r="A162" s="3" t="s">
        <v>13</v>
      </c>
      <c r="B162" t="s">
        <v>1605</v>
      </c>
      <c r="C162" t="s">
        <v>3046</v>
      </c>
      <c r="D162" t="s">
        <v>22</v>
      </c>
      <c r="E162" t="s">
        <v>23</v>
      </c>
      <c r="F162" t="s">
        <v>18</v>
      </c>
      <c r="G162" s="3" t="s">
        <v>1606</v>
      </c>
      <c r="H162" s="5">
        <v>390</v>
      </c>
      <c r="I162" s="3" t="s">
        <v>1571</v>
      </c>
      <c r="J162" s="3">
        <v>5</v>
      </c>
      <c r="K162" s="3">
        <v>2</v>
      </c>
      <c r="L162" s="3" t="s">
        <v>2905</v>
      </c>
      <c r="M162" s="6" t="s">
        <v>1603</v>
      </c>
      <c r="N162" s="6"/>
      <c r="O162" s="6"/>
      <c r="P162" s="6"/>
    </row>
    <row r="163" spans="1:16" ht="12.45" x14ac:dyDescent="0.2">
      <c r="A163" s="3" t="s">
        <v>13</v>
      </c>
      <c r="B163" t="s">
        <v>1609</v>
      </c>
      <c r="C163" t="s">
        <v>2970</v>
      </c>
      <c r="D163" t="s">
        <v>22</v>
      </c>
      <c r="E163" t="s">
        <v>23</v>
      </c>
      <c r="F163" t="s">
        <v>18</v>
      </c>
      <c r="G163" s="3" t="s">
        <v>1610</v>
      </c>
      <c r="H163" s="5">
        <v>390</v>
      </c>
      <c r="I163" s="3" t="s">
        <v>1571</v>
      </c>
      <c r="J163" s="3">
        <v>5</v>
      </c>
      <c r="K163" s="3">
        <v>2</v>
      </c>
      <c r="L163" s="3" t="s">
        <v>2905</v>
      </c>
      <c r="M163" s="3" t="s">
        <v>1611</v>
      </c>
      <c r="N163" s="6" t="b">
        <f>OR(COUNTIFS(CharmSelectionCategory,"&lt;&gt;",CharmSelectionName,"Immortal Mariner's Advantage"),COUNTIFS(CharmSelectionCategory,"&lt;&gt;",CharmSelectionName,"Salty Dog Method"))</f>
        <v>0</v>
      </c>
      <c r="O163" s="6"/>
      <c r="P163" s="6" t="s">
        <v>1611</v>
      </c>
    </row>
    <row r="164" spans="1:16" ht="12.45" x14ac:dyDescent="0.2">
      <c r="A164" s="3" t="s">
        <v>13</v>
      </c>
      <c r="B164" t="s">
        <v>1620</v>
      </c>
      <c r="C164" t="s">
        <v>2962</v>
      </c>
      <c r="D164" t="s">
        <v>22</v>
      </c>
      <c r="E164" t="s">
        <v>1588</v>
      </c>
      <c r="F164" t="s">
        <v>18</v>
      </c>
      <c r="G164" s="3" t="s">
        <v>1621</v>
      </c>
      <c r="H164" s="5">
        <v>391</v>
      </c>
      <c r="I164" s="3" t="s">
        <v>1571</v>
      </c>
      <c r="J164" s="3">
        <v>5</v>
      </c>
      <c r="K164" s="3">
        <v>2</v>
      </c>
      <c r="L164" s="3" t="s">
        <v>2905</v>
      </c>
      <c r="M164" t="s">
        <v>1592</v>
      </c>
      <c r="N164" s="6"/>
      <c r="O164" s="6"/>
      <c r="P164" s="6"/>
    </row>
    <row r="165" spans="1:16" ht="12.45" x14ac:dyDescent="0.2">
      <c r="A165" s="3" t="s">
        <v>13</v>
      </c>
      <c r="B165" t="s">
        <v>1622</v>
      </c>
      <c r="C165" t="s">
        <v>2945</v>
      </c>
      <c r="D165" t="s">
        <v>16</v>
      </c>
      <c r="E165" t="s">
        <v>1588</v>
      </c>
      <c r="F165" t="s">
        <v>18</v>
      </c>
      <c r="G165" s="3" t="str">
        <f>"+3 non-Charm dice to Join Battle on a boat."</f>
        <v>+3 non-Charm dice to Join Battle on a boat.</v>
      </c>
      <c r="H165" s="5">
        <v>391</v>
      </c>
      <c r="I165" s="3" t="s">
        <v>1571</v>
      </c>
      <c r="J165" s="3">
        <v>5</v>
      </c>
      <c r="K165" s="3">
        <v>2</v>
      </c>
      <c r="L165" s="3" t="s">
        <v>2905</v>
      </c>
      <c r="M165" s="6" t="s">
        <v>1620</v>
      </c>
      <c r="N165" s="6"/>
      <c r="O165" s="6"/>
      <c r="P165" s="6"/>
    </row>
    <row r="166" spans="1:16" ht="12.45" x14ac:dyDescent="0.2">
      <c r="A166" s="3" t="s">
        <v>13</v>
      </c>
      <c r="B166" t="s">
        <v>1623</v>
      </c>
      <c r="C166" t="s">
        <v>2940</v>
      </c>
      <c r="D166" t="s">
        <v>16</v>
      </c>
      <c r="E166" t="s">
        <v>1588</v>
      </c>
      <c r="F166" t="s">
        <v>18</v>
      </c>
      <c r="G166" s="3" t="s">
        <v>1624</v>
      </c>
      <c r="H166" s="5">
        <v>391</v>
      </c>
      <c r="I166" s="3" t="s">
        <v>1571</v>
      </c>
      <c r="J166" s="3">
        <v>5</v>
      </c>
      <c r="K166" s="3">
        <v>2</v>
      </c>
      <c r="L166" s="3" t="s">
        <v>2905</v>
      </c>
      <c r="M166" s="6" t="s">
        <v>1593</v>
      </c>
      <c r="N166" s="6"/>
      <c r="O166" s="6"/>
      <c r="P166" s="6"/>
    </row>
    <row r="167" spans="1:16" ht="12.45" x14ac:dyDescent="0.2">
      <c r="A167" s="3" t="s">
        <v>13</v>
      </c>
      <c r="B167" t="s">
        <v>1642</v>
      </c>
      <c r="C167" t="s">
        <v>2944</v>
      </c>
      <c r="D167" t="s">
        <v>22</v>
      </c>
      <c r="E167" t="s">
        <v>1588</v>
      </c>
      <c r="F167" t="s">
        <v>18</v>
      </c>
      <c r="G167" s="3" t="s">
        <v>1643</v>
      </c>
      <c r="H167" s="5">
        <v>393</v>
      </c>
      <c r="I167" s="3" t="s">
        <v>1571</v>
      </c>
      <c r="J167" s="3">
        <v>5</v>
      </c>
      <c r="K167" s="3">
        <v>3</v>
      </c>
      <c r="L167" s="3" t="s">
        <v>2905</v>
      </c>
      <c r="M167" s="3" t="s">
        <v>1618</v>
      </c>
      <c r="N167" s="3"/>
      <c r="O167" s="3"/>
      <c r="P167" s="3"/>
    </row>
    <row r="168" spans="1:16" ht="12.45" x14ac:dyDescent="0.2">
      <c r="A168" s="3" t="s">
        <v>13</v>
      </c>
      <c r="B168" s="3" t="s">
        <v>1651</v>
      </c>
      <c r="C168" s="3" t="s">
        <v>154</v>
      </c>
      <c r="D168" s="3" t="s">
        <v>22</v>
      </c>
      <c r="E168" s="3" t="s">
        <v>23</v>
      </c>
      <c r="F168" s="3" t="s">
        <v>18</v>
      </c>
      <c r="G168" s="3"/>
      <c r="H168" s="5" t="s">
        <v>1652</v>
      </c>
      <c r="I168" s="3" t="s">
        <v>1571</v>
      </c>
      <c r="J168" s="5">
        <v>5</v>
      </c>
      <c r="K168" s="5">
        <v>3</v>
      </c>
      <c r="L168" s="3" t="s">
        <v>2905</v>
      </c>
      <c r="M168" s="6"/>
      <c r="N168" s="6"/>
      <c r="O168" s="6"/>
      <c r="P168" s="6"/>
    </row>
    <row r="169" spans="1:16" ht="12.45" x14ac:dyDescent="0.2">
      <c r="A169" s="3" t="s">
        <v>13</v>
      </c>
      <c r="B169" s="3" t="s">
        <v>1655</v>
      </c>
      <c r="C169" s="3" t="s">
        <v>47</v>
      </c>
      <c r="D169" s="3" t="s">
        <v>28</v>
      </c>
      <c r="E169" s="3" t="s">
        <v>1656</v>
      </c>
      <c r="F169" s="3" t="s">
        <v>18</v>
      </c>
      <c r="G169" s="3"/>
      <c r="H169" s="5" t="s">
        <v>1652</v>
      </c>
      <c r="I169" s="3" t="s">
        <v>1571</v>
      </c>
      <c r="J169" s="5">
        <v>5</v>
      </c>
      <c r="K169" s="5">
        <v>3</v>
      </c>
      <c r="L169" s="3" t="s">
        <v>2905</v>
      </c>
      <c r="M169" s="6" t="s">
        <v>1657</v>
      </c>
      <c r="N169" s="6" t="b">
        <f>COUNTIFS(CharmSelectionCategory,"Sail")&gt;=5</f>
        <v>0</v>
      </c>
      <c r="O169" s="6"/>
      <c r="P169" s="6" t="s">
        <v>1657</v>
      </c>
    </row>
    <row r="170" spans="1:16" ht="12.45" x14ac:dyDescent="0.2">
      <c r="A170" s="3" t="s">
        <v>13</v>
      </c>
      <c r="B170" t="s">
        <v>1599</v>
      </c>
      <c r="C170" t="s">
        <v>2946</v>
      </c>
      <c r="D170" t="s">
        <v>22</v>
      </c>
      <c r="E170" t="s">
        <v>23</v>
      </c>
      <c r="F170" t="s">
        <v>563</v>
      </c>
      <c r="G170" s="3" t="s">
        <v>1600</v>
      </c>
      <c r="H170" s="5">
        <v>389</v>
      </c>
      <c r="I170" s="3" t="s">
        <v>1571</v>
      </c>
      <c r="J170" s="3">
        <v>4</v>
      </c>
      <c r="K170" s="3">
        <v>2</v>
      </c>
      <c r="L170" s="3" t="s">
        <v>2905</v>
      </c>
      <c r="M170" s="3" t="s">
        <v>1578</v>
      </c>
      <c r="N170" s="3"/>
      <c r="O170" s="3"/>
      <c r="P170" s="3"/>
    </row>
    <row r="171" spans="1:16" ht="12.45" x14ac:dyDescent="0.2">
      <c r="A171" s="3" t="s">
        <v>13</v>
      </c>
      <c r="B171" t="s">
        <v>1601</v>
      </c>
      <c r="C171" t="s">
        <v>2946</v>
      </c>
      <c r="D171" t="s">
        <v>22</v>
      </c>
      <c r="E171" t="s">
        <v>23</v>
      </c>
      <c r="F171" t="s">
        <v>563</v>
      </c>
      <c r="G171" s="3" t="s">
        <v>1602</v>
      </c>
      <c r="H171" s="5">
        <v>389</v>
      </c>
      <c r="I171" s="3" t="s">
        <v>1571</v>
      </c>
      <c r="J171" s="3">
        <v>4</v>
      </c>
      <c r="K171" s="3">
        <v>2</v>
      </c>
      <c r="L171" s="3" t="s">
        <v>2905</v>
      </c>
      <c r="M171" s="6" t="s">
        <v>1578</v>
      </c>
      <c r="N171" s="6"/>
      <c r="O171" s="6"/>
      <c r="P171" s="6"/>
    </row>
    <row r="172" spans="1:16" ht="12.45" x14ac:dyDescent="0.2">
      <c r="A172" s="3" t="s">
        <v>13</v>
      </c>
      <c r="B172" t="s">
        <v>1627</v>
      </c>
      <c r="C172" t="s">
        <v>2938</v>
      </c>
      <c r="D172" t="s">
        <v>22</v>
      </c>
      <c r="E172" t="s">
        <v>23</v>
      </c>
      <c r="F172" t="s">
        <v>563</v>
      </c>
      <c r="G172" s="3" t="s">
        <v>1628</v>
      </c>
      <c r="H172" s="5">
        <v>391</v>
      </c>
      <c r="I172" s="3" t="s">
        <v>1571</v>
      </c>
      <c r="J172" s="3">
        <v>5</v>
      </c>
      <c r="K172" s="3">
        <v>3</v>
      </c>
      <c r="L172" s="3" t="s">
        <v>2905</v>
      </c>
      <c r="M172" s="6" t="s">
        <v>1603</v>
      </c>
      <c r="N172" s="6"/>
      <c r="O172" s="6"/>
      <c r="P172" s="6"/>
    </row>
    <row r="173" spans="1:16" ht="12.45" x14ac:dyDescent="0.2">
      <c r="A173" s="3" t="s">
        <v>13</v>
      </c>
      <c r="B173" t="s">
        <v>1614</v>
      </c>
      <c r="C173" t="s">
        <v>2944</v>
      </c>
      <c r="D173" t="s">
        <v>22</v>
      </c>
      <c r="E173" t="s">
        <v>23</v>
      </c>
      <c r="F173" t="s">
        <v>683</v>
      </c>
      <c r="G173" s="3" t="s">
        <v>1615</v>
      </c>
      <c r="H173" s="5">
        <v>390</v>
      </c>
      <c r="I173" s="3" t="s">
        <v>1571</v>
      </c>
      <c r="J173" s="3">
        <v>5</v>
      </c>
      <c r="K173" s="3">
        <v>2</v>
      </c>
      <c r="L173" s="3" t="s">
        <v>2905</v>
      </c>
      <c r="M173" s="3" t="s">
        <v>1611</v>
      </c>
      <c r="N173" s="6" t="b">
        <f>OR(COUNTIFS(CharmSelectionCategory,"&lt;&gt;",CharmSelectionName,"Immortal Mariner's Advantage"),COUNTIFS(CharmSelectionCategory,"&lt;&gt;",CharmSelectionName,"Salty Dog Method"))</f>
        <v>0</v>
      </c>
      <c r="O173" s="6"/>
      <c r="P173" s="6" t="s">
        <v>1611</v>
      </c>
    </row>
    <row r="174" spans="1:16" ht="12.45" x14ac:dyDescent="0.2">
      <c r="A174" s="3" t="s">
        <v>13</v>
      </c>
      <c r="B174" t="s">
        <v>1616</v>
      </c>
      <c r="C174" t="s">
        <v>2942</v>
      </c>
      <c r="D174" t="s">
        <v>22</v>
      </c>
      <c r="E174" t="s">
        <v>23</v>
      </c>
      <c r="F174" t="s">
        <v>683</v>
      </c>
      <c r="G174" s="3" t="s">
        <v>1617</v>
      </c>
      <c r="H174" s="5">
        <v>390</v>
      </c>
      <c r="I174" s="3" t="s">
        <v>1571</v>
      </c>
      <c r="J174" s="3">
        <v>5</v>
      </c>
      <c r="K174" s="3">
        <v>2</v>
      </c>
      <c r="L174" s="3" t="s">
        <v>2905</v>
      </c>
      <c r="M174" s="6" t="s">
        <v>1614</v>
      </c>
      <c r="N174" s="6"/>
      <c r="O174" s="6"/>
      <c r="P174" s="6"/>
    </row>
    <row r="175" spans="1:16" ht="12.45" x14ac:dyDescent="0.2">
      <c r="A175" s="3" t="s">
        <v>13</v>
      </c>
      <c r="B175" t="s">
        <v>1637</v>
      </c>
      <c r="C175" t="s">
        <v>2951</v>
      </c>
      <c r="D175" t="s">
        <v>28</v>
      </c>
      <c r="E175" t="s">
        <v>1588</v>
      </c>
      <c r="F175" t="s">
        <v>683</v>
      </c>
      <c r="G175" s="3" t="str">
        <f>"+(Essence) auto-successes to fighting a storm for the next hour."</f>
        <v>+(Essence) auto-successes to fighting a storm for the next hour.</v>
      </c>
      <c r="H175" s="5">
        <v>392</v>
      </c>
      <c r="I175" s="3" t="s">
        <v>1571</v>
      </c>
      <c r="J175" s="3">
        <v>5</v>
      </c>
      <c r="K175" s="3">
        <v>3</v>
      </c>
      <c r="L175" s="3" t="s">
        <v>2905</v>
      </c>
      <c r="M175" s="3" t="s">
        <v>1616</v>
      </c>
      <c r="N175" s="3"/>
      <c r="O175" s="3"/>
      <c r="P175" s="3"/>
    </row>
    <row r="176" spans="1:16" ht="12.45" x14ac:dyDescent="0.2">
      <c r="A176" s="3" t="s">
        <v>13</v>
      </c>
      <c r="B176" s="3" t="s">
        <v>1649</v>
      </c>
      <c r="C176" s="3" t="s">
        <v>694</v>
      </c>
      <c r="D176" s="3" t="s">
        <v>22</v>
      </c>
      <c r="E176" s="3" t="s">
        <v>23</v>
      </c>
      <c r="F176" s="3" t="s">
        <v>683</v>
      </c>
      <c r="G176" s="3"/>
      <c r="H176" s="5" t="s">
        <v>1490</v>
      </c>
      <c r="I176" s="3" t="s">
        <v>1571</v>
      </c>
      <c r="J176" s="5">
        <v>5</v>
      </c>
      <c r="K176" s="5">
        <v>3</v>
      </c>
      <c r="L176" s="3" t="s">
        <v>2905</v>
      </c>
      <c r="M176" s="6" t="s">
        <v>1650</v>
      </c>
      <c r="N176" s="6"/>
      <c r="O176" s="6"/>
      <c r="P176" s="6"/>
    </row>
    <row r="177" spans="1:16" ht="12.45" x14ac:dyDescent="0.2">
      <c r="A177" s="3" t="s">
        <v>13</v>
      </c>
      <c r="B177" t="s">
        <v>1603</v>
      </c>
      <c r="C177" t="s">
        <v>2946</v>
      </c>
      <c r="D177" t="s">
        <v>22</v>
      </c>
      <c r="E177" t="s">
        <v>23</v>
      </c>
      <c r="F177" t="s">
        <v>615</v>
      </c>
      <c r="G177" s="3" t="s">
        <v>1604</v>
      </c>
      <c r="H177" s="5">
        <v>389</v>
      </c>
      <c r="I177" s="3" t="s">
        <v>1571</v>
      </c>
      <c r="J177" s="3">
        <v>5</v>
      </c>
      <c r="K177" s="3">
        <v>2</v>
      </c>
      <c r="L177" s="3" t="s">
        <v>2905</v>
      </c>
      <c r="M177" s="6" t="s">
        <v>1576</v>
      </c>
      <c r="N177" s="6"/>
      <c r="O177" s="6"/>
      <c r="P177" s="6"/>
    </row>
    <row r="178" spans="1:16" ht="12.45" x14ac:dyDescent="0.2">
      <c r="A178" s="3" t="s">
        <v>13</v>
      </c>
      <c r="B178" t="s">
        <v>540</v>
      </c>
      <c r="C178" t="s">
        <v>2938</v>
      </c>
      <c r="D178" t="s">
        <v>28</v>
      </c>
      <c r="E178" t="s">
        <v>23</v>
      </c>
      <c r="F178" t="s">
        <v>182</v>
      </c>
      <c r="G178" s="3" t="s">
        <v>541</v>
      </c>
      <c r="H178" s="5">
        <v>290</v>
      </c>
      <c r="I178" s="3" t="s">
        <v>464</v>
      </c>
      <c r="J178" s="3">
        <v>5</v>
      </c>
      <c r="K178" s="3">
        <v>3</v>
      </c>
      <c r="L178" s="3" t="s">
        <v>2912</v>
      </c>
      <c r="M178" s="3" t="s">
        <v>515</v>
      </c>
      <c r="N178" s="3"/>
      <c r="O178" s="3"/>
      <c r="P178" s="3"/>
    </row>
    <row r="179" spans="1:16" ht="12.45" x14ac:dyDescent="0.2">
      <c r="A179" s="3" t="s">
        <v>13</v>
      </c>
      <c r="B179" t="s">
        <v>462</v>
      </c>
      <c r="C179" t="s">
        <v>2948</v>
      </c>
      <c r="D179" t="s">
        <v>16</v>
      </c>
      <c r="E179" t="s">
        <v>23</v>
      </c>
      <c r="F179" t="s">
        <v>18</v>
      </c>
      <c r="G179" s="3" t="s">
        <v>463</v>
      </c>
      <c r="H179" s="5">
        <v>297</v>
      </c>
      <c r="I179" s="3" t="s">
        <v>464</v>
      </c>
      <c r="J179" s="3">
        <v>1</v>
      </c>
      <c r="K179" s="3">
        <v>1</v>
      </c>
      <c r="L179" s="3" t="s">
        <v>2912</v>
      </c>
      <c r="M179" s="4"/>
      <c r="N179" s="4"/>
      <c r="O179" s="4"/>
      <c r="P179" s="4"/>
    </row>
    <row r="180" spans="1:16" ht="12.45" x14ac:dyDescent="0.2">
      <c r="A180" s="3" t="s">
        <v>13</v>
      </c>
      <c r="B180" t="s">
        <v>478</v>
      </c>
      <c r="C180" t="s">
        <v>2938</v>
      </c>
      <c r="D180" t="s">
        <v>28</v>
      </c>
      <c r="E180" t="s">
        <v>23</v>
      </c>
      <c r="F180" t="s">
        <v>18</v>
      </c>
      <c r="G180" s="3" t="s">
        <v>479</v>
      </c>
      <c r="H180" s="5">
        <v>295</v>
      </c>
      <c r="I180" s="3" t="s">
        <v>464</v>
      </c>
      <c r="J180" s="3">
        <v>3</v>
      </c>
      <c r="K180" s="3">
        <v>1</v>
      </c>
      <c r="L180" s="3" t="s">
        <v>2912</v>
      </c>
      <c r="M180" s="3"/>
      <c r="N180" s="3"/>
      <c r="O180" s="3"/>
      <c r="P180" s="3"/>
    </row>
    <row r="181" spans="1:16" ht="12.45" x14ac:dyDescent="0.2">
      <c r="A181" s="3" t="s">
        <v>13</v>
      </c>
      <c r="B181" t="s">
        <v>480</v>
      </c>
      <c r="C181" t="s">
        <v>2948</v>
      </c>
      <c r="D181" t="s">
        <v>16</v>
      </c>
      <c r="E181" t="s">
        <v>23</v>
      </c>
      <c r="F181" t="s">
        <v>18</v>
      </c>
      <c r="G181" s="3" t="s">
        <v>481</v>
      </c>
      <c r="H181" s="5">
        <v>297</v>
      </c>
      <c r="I181" s="3" t="s">
        <v>464</v>
      </c>
      <c r="J181" s="3">
        <v>3</v>
      </c>
      <c r="K181" s="3">
        <v>1</v>
      </c>
      <c r="L181" s="3" t="s">
        <v>2912</v>
      </c>
      <c r="M181" s="4" t="s">
        <v>462</v>
      </c>
      <c r="N181" s="4"/>
      <c r="O181" s="4"/>
      <c r="P181" s="4"/>
    </row>
    <row r="182" spans="1:16" ht="12.45" x14ac:dyDescent="0.2">
      <c r="A182" s="3" t="s">
        <v>13</v>
      </c>
      <c r="B182" t="s">
        <v>482</v>
      </c>
      <c r="C182" t="s">
        <v>2948</v>
      </c>
      <c r="D182" t="s">
        <v>16</v>
      </c>
      <c r="E182" t="s">
        <v>23</v>
      </c>
      <c r="F182" t="s">
        <v>18</v>
      </c>
      <c r="G182" s="3" t="s">
        <v>483</v>
      </c>
      <c r="H182" s="5">
        <v>297</v>
      </c>
      <c r="I182" s="3" t="s">
        <v>464</v>
      </c>
      <c r="J182" s="3">
        <v>3</v>
      </c>
      <c r="K182" s="3">
        <v>1</v>
      </c>
      <c r="L182" s="3" t="s">
        <v>2912</v>
      </c>
      <c r="M182" s="4" t="s">
        <v>462</v>
      </c>
      <c r="N182" s="4"/>
      <c r="O182" s="4"/>
      <c r="P182" s="4"/>
    </row>
    <row r="183" spans="1:16" ht="12.45" x14ac:dyDescent="0.2">
      <c r="A183" s="3" t="s">
        <v>13</v>
      </c>
      <c r="B183" t="s">
        <v>484</v>
      </c>
      <c r="C183" t="s">
        <v>3045</v>
      </c>
      <c r="D183" t="s">
        <v>28</v>
      </c>
      <c r="E183" t="s">
        <v>23</v>
      </c>
      <c r="F183" t="s">
        <v>18</v>
      </c>
      <c r="G183" s="3" t="s">
        <v>485</v>
      </c>
      <c r="H183" s="5">
        <v>289</v>
      </c>
      <c r="I183" s="3" t="s">
        <v>464</v>
      </c>
      <c r="J183" s="3">
        <v>4</v>
      </c>
      <c r="K183" s="3">
        <v>1</v>
      </c>
      <c r="L183" s="3" t="s">
        <v>2912</v>
      </c>
      <c r="M183" s="3"/>
      <c r="N183" s="3"/>
      <c r="O183" s="3"/>
      <c r="P183" s="3"/>
    </row>
    <row r="184" spans="1:16" ht="12.45" x14ac:dyDescent="0.2">
      <c r="A184" s="3" t="s">
        <v>13</v>
      </c>
      <c r="B184" t="s">
        <v>493</v>
      </c>
      <c r="C184" t="s">
        <v>2940</v>
      </c>
      <c r="D184" t="s">
        <v>28</v>
      </c>
      <c r="E184" t="s">
        <v>23</v>
      </c>
      <c r="F184" t="s">
        <v>18</v>
      </c>
      <c r="G184" s="3" t="s">
        <v>494</v>
      </c>
      <c r="H184" s="5">
        <v>294</v>
      </c>
      <c r="I184" s="3" t="s">
        <v>464</v>
      </c>
      <c r="J184" s="3">
        <v>5</v>
      </c>
      <c r="K184" s="3">
        <v>1</v>
      </c>
      <c r="L184" s="3" t="s">
        <v>2912</v>
      </c>
      <c r="M184" s="4" t="s">
        <v>475</v>
      </c>
      <c r="N184" s="4"/>
      <c r="O184" s="4"/>
      <c r="P184" s="4"/>
    </row>
    <row r="185" spans="1:16" ht="12.45" x14ac:dyDescent="0.2">
      <c r="A185" s="3" t="s">
        <v>13</v>
      </c>
      <c r="B185" t="s">
        <v>495</v>
      </c>
      <c r="C185" t="s">
        <v>2971</v>
      </c>
      <c r="D185" t="s">
        <v>28</v>
      </c>
      <c r="E185" t="s">
        <v>23</v>
      </c>
      <c r="F185" t="s">
        <v>18</v>
      </c>
      <c r="G185" s="3" t="s">
        <v>496</v>
      </c>
      <c r="H185" s="5">
        <v>295</v>
      </c>
      <c r="I185" s="3" t="s">
        <v>464</v>
      </c>
      <c r="J185" s="3">
        <v>5</v>
      </c>
      <c r="K185" s="3">
        <v>1</v>
      </c>
      <c r="L185" s="3" t="s">
        <v>2912</v>
      </c>
      <c r="M185" s="4" t="s">
        <v>478</v>
      </c>
      <c r="N185" s="4"/>
      <c r="O185" s="4"/>
      <c r="P185" s="4"/>
    </row>
    <row r="186" spans="1:16" ht="12.45" x14ac:dyDescent="0.2">
      <c r="A186" s="3" t="s">
        <v>13</v>
      </c>
      <c r="B186" t="s">
        <v>499</v>
      </c>
      <c r="C186" t="s">
        <v>147</v>
      </c>
      <c r="D186" t="s">
        <v>22</v>
      </c>
      <c r="E186" t="s">
        <v>23</v>
      </c>
      <c r="F186" t="s">
        <v>18</v>
      </c>
      <c r="G186" s="3" t="s">
        <v>500</v>
      </c>
      <c r="H186" s="5">
        <v>297</v>
      </c>
      <c r="I186" s="3" t="s">
        <v>464</v>
      </c>
      <c r="J186" s="3">
        <v>3</v>
      </c>
      <c r="K186" s="3">
        <v>2</v>
      </c>
      <c r="L186" s="3" t="s">
        <v>2912</v>
      </c>
      <c r="M186" s="3" t="s">
        <v>462</v>
      </c>
      <c r="N186" s="3"/>
      <c r="O186" s="3"/>
      <c r="P186" s="3"/>
    </row>
    <row r="187" spans="1:16" ht="12.45" x14ac:dyDescent="0.2">
      <c r="A187" s="3" t="s">
        <v>13</v>
      </c>
      <c r="B187" t="s">
        <v>501</v>
      </c>
      <c r="C187" t="s">
        <v>3044</v>
      </c>
      <c r="D187" t="s">
        <v>22</v>
      </c>
      <c r="E187" t="s">
        <v>502</v>
      </c>
      <c r="F187" t="s">
        <v>18</v>
      </c>
      <c r="G187" s="3" t="s">
        <v>503</v>
      </c>
      <c r="H187" s="5">
        <v>298</v>
      </c>
      <c r="I187" s="3" t="s">
        <v>464</v>
      </c>
      <c r="J187" s="3">
        <v>3</v>
      </c>
      <c r="K187" s="3">
        <v>2</v>
      </c>
      <c r="L187" s="3" t="s">
        <v>2912</v>
      </c>
      <c r="M187" s="4" t="s">
        <v>462</v>
      </c>
      <c r="N187" s="4"/>
      <c r="O187" s="4"/>
      <c r="P187" s="4"/>
    </row>
    <row r="188" spans="1:16" ht="12.45" x14ac:dyDescent="0.2">
      <c r="A188" s="3" t="s">
        <v>13</v>
      </c>
      <c r="B188" t="s">
        <v>504</v>
      </c>
      <c r="C188" t="s">
        <v>3041</v>
      </c>
      <c r="D188" t="s">
        <v>28</v>
      </c>
      <c r="E188" t="s">
        <v>23</v>
      </c>
      <c r="F188" t="s">
        <v>18</v>
      </c>
      <c r="G188" s="3" t="s">
        <v>505</v>
      </c>
      <c r="H188" s="5">
        <v>296</v>
      </c>
      <c r="I188" s="3" t="s">
        <v>464</v>
      </c>
      <c r="J188" s="3">
        <v>4</v>
      </c>
      <c r="K188" s="3">
        <v>2</v>
      </c>
      <c r="L188" s="3" t="s">
        <v>2912</v>
      </c>
      <c r="M188" s="3" t="s">
        <v>506</v>
      </c>
      <c r="N188" s="3"/>
      <c r="O188" s="3"/>
      <c r="P188" s="3"/>
    </row>
    <row r="189" spans="1:16" ht="12.45" x14ac:dyDescent="0.2">
      <c r="A189" s="3" t="s">
        <v>13</v>
      </c>
      <c r="B189" t="s">
        <v>507</v>
      </c>
      <c r="C189" t="s">
        <v>3043</v>
      </c>
      <c r="D189" t="s">
        <v>22</v>
      </c>
      <c r="E189" t="s">
        <v>502</v>
      </c>
      <c r="F189" t="s">
        <v>18</v>
      </c>
      <c r="G189" s="3" t="s">
        <v>508</v>
      </c>
      <c r="H189" s="5">
        <v>298</v>
      </c>
      <c r="I189" s="3" t="s">
        <v>464</v>
      </c>
      <c r="J189" s="3">
        <v>4</v>
      </c>
      <c r="K189" s="3">
        <v>2</v>
      </c>
      <c r="L189" s="3" t="s">
        <v>2912</v>
      </c>
      <c r="M189" s="4" t="s">
        <v>501</v>
      </c>
      <c r="N189" s="4"/>
      <c r="O189" s="4"/>
      <c r="P189" s="4"/>
    </row>
    <row r="190" spans="1:16" ht="12.45" x14ac:dyDescent="0.2">
      <c r="A190" s="3" t="s">
        <v>13</v>
      </c>
      <c r="B190" t="s">
        <v>513</v>
      </c>
      <c r="C190" t="s">
        <v>2948</v>
      </c>
      <c r="D190" t="s">
        <v>28</v>
      </c>
      <c r="E190" t="s">
        <v>142</v>
      </c>
      <c r="F190" t="s">
        <v>18</v>
      </c>
      <c r="G190" s="3" t="s">
        <v>514</v>
      </c>
      <c r="H190" s="5">
        <v>289</v>
      </c>
      <c r="I190" s="3" t="s">
        <v>464</v>
      </c>
      <c r="J190" s="3">
        <v>5</v>
      </c>
      <c r="K190" s="3">
        <v>2</v>
      </c>
      <c r="L190" s="3" t="s">
        <v>2912</v>
      </c>
      <c r="M190" s="4" t="s">
        <v>484</v>
      </c>
      <c r="N190" s="4"/>
      <c r="O190" s="4"/>
      <c r="P190" s="4"/>
    </row>
    <row r="191" spans="1:16" ht="12.45" x14ac:dyDescent="0.2">
      <c r="A191" s="3" t="s">
        <v>13</v>
      </c>
      <c r="B191" t="s">
        <v>523</v>
      </c>
      <c r="C191" t="s">
        <v>2938</v>
      </c>
      <c r="D191" t="s">
        <v>22</v>
      </c>
      <c r="E191" t="s">
        <v>23</v>
      </c>
      <c r="F191" t="s">
        <v>18</v>
      </c>
      <c r="G191" s="3" t="s">
        <v>524</v>
      </c>
      <c r="H191" s="5">
        <v>293</v>
      </c>
      <c r="I191" s="3" t="s">
        <v>464</v>
      </c>
      <c r="J191" s="3">
        <v>5</v>
      </c>
      <c r="K191" s="3">
        <v>2</v>
      </c>
      <c r="L191" s="3" t="s">
        <v>2912</v>
      </c>
      <c r="M191" s="4" t="s">
        <v>475</v>
      </c>
      <c r="N191" s="4"/>
      <c r="O191" s="4"/>
      <c r="P191" s="4"/>
    </row>
    <row r="192" spans="1:16" ht="12.45" x14ac:dyDescent="0.2">
      <c r="A192" s="3" t="s">
        <v>13</v>
      </c>
      <c r="B192" t="s">
        <v>527</v>
      </c>
      <c r="C192" t="s">
        <v>2940</v>
      </c>
      <c r="D192" t="s">
        <v>28</v>
      </c>
      <c r="E192" t="s">
        <v>23</v>
      </c>
      <c r="F192" t="s">
        <v>18</v>
      </c>
      <c r="G192" s="3" t="s">
        <v>528</v>
      </c>
      <c r="H192" s="5">
        <v>295</v>
      </c>
      <c r="I192" s="3" t="s">
        <v>464</v>
      </c>
      <c r="J192" s="3">
        <v>5</v>
      </c>
      <c r="K192" s="3">
        <v>2</v>
      </c>
      <c r="L192" s="3" t="s">
        <v>2912</v>
      </c>
      <c r="M192" s="4" t="s">
        <v>525</v>
      </c>
      <c r="N192" s="4"/>
      <c r="O192" s="4"/>
      <c r="P192" s="4"/>
    </row>
    <row r="193" spans="1:16" ht="12.45" x14ac:dyDescent="0.2">
      <c r="A193" s="3" t="s">
        <v>13</v>
      </c>
      <c r="B193" t="s">
        <v>531</v>
      </c>
      <c r="C193" t="s">
        <v>532</v>
      </c>
      <c r="D193" t="s">
        <v>16</v>
      </c>
      <c r="E193" t="s">
        <v>23</v>
      </c>
      <c r="F193" t="s">
        <v>18</v>
      </c>
      <c r="G193" s="3" t="s">
        <v>533</v>
      </c>
      <c r="H193" s="5">
        <v>297</v>
      </c>
      <c r="I193" s="3" t="s">
        <v>464</v>
      </c>
      <c r="J193" s="3">
        <v>5</v>
      </c>
      <c r="K193" s="3">
        <v>2</v>
      </c>
      <c r="L193" s="3" t="s">
        <v>2912</v>
      </c>
      <c r="M193" s="3" t="s">
        <v>482</v>
      </c>
      <c r="N193" s="3"/>
      <c r="O193" s="3"/>
      <c r="P193" s="3"/>
    </row>
    <row r="194" spans="1:16" ht="12.45" x14ac:dyDescent="0.2">
      <c r="A194" s="3" t="s">
        <v>13</v>
      </c>
      <c r="B194" t="s">
        <v>534</v>
      </c>
      <c r="C194" t="s">
        <v>2946</v>
      </c>
      <c r="D194" t="s">
        <v>28</v>
      </c>
      <c r="E194" t="s">
        <v>23</v>
      </c>
      <c r="F194" t="s">
        <v>18</v>
      </c>
      <c r="G194" s="3" t="s">
        <v>535</v>
      </c>
      <c r="H194" s="5">
        <v>290</v>
      </c>
      <c r="I194" s="3" t="s">
        <v>464</v>
      </c>
      <c r="J194" s="3">
        <v>5</v>
      </c>
      <c r="K194" s="3">
        <v>3</v>
      </c>
      <c r="L194" s="3" t="s">
        <v>2912</v>
      </c>
      <c r="M194" s="4" t="s">
        <v>518</v>
      </c>
      <c r="N194" s="4"/>
      <c r="O194" s="4"/>
      <c r="P194" s="4"/>
    </row>
    <row r="195" spans="1:16" ht="12.45" x14ac:dyDescent="0.2">
      <c r="A195" s="3" t="s">
        <v>13</v>
      </c>
      <c r="B195" t="s">
        <v>542</v>
      </c>
      <c r="C195" t="s">
        <v>147</v>
      </c>
      <c r="D195" t="s">
        <v>22</v>
      </c>
      <c r="E195" t="s">
        <v>23</v>
      </c>
      <c r="F195" t="s">
        <v>18</v>
      </c>
      <c r="G195" s="3" t="s">
        <v>543</v>
      </c>
      <c r="H195" s="5">
        <v>290</v>
      </c>
      <c r="I195" s="3" t="s">
        <v>464</v>
      </c>
      <c r="J195" s="3">
        <v>5</v>
      </c>
      <c r="K195" s="3">
        <v>3</v>
      </c>
      <c r="L195" s="3" t="s">
        <v>2912</v>
      </c>
      <c r="M195" s="6" t="s">
        <v>540</v>
      </c>
      <c r="N195" s="6"/>
      <c r="O195" s="6"/>
      <c r="P195" s="6"/>
    </row>
    <row r="196" spans="1:16" ht="12.45" x14ac:dyDescent="0.2">
      <c r="A196" s="3" t="s">
        <v>13</v>
      </c>
      <c r="B196" t="s">
        <v>546</v>
      </c>
      <c r="C196" t="s">
        <v>2946</v>
      </c>
      <c r="D196" t="s">
        <v>28</v>
      </c>
      <c r="E196" t="s">
        <v>547</v>
      </c>
      <c r="F196" t="s">
        <v>18</v>
      </c>
      <c r="G196" s="3" t="s">
        <v>548</v>
      </c>
      <c r="H196" s="5">
        <v>294</v>
      </c>
      <c r="I196" s="3" t="s">
        <v>464</v>
      </c>
      <c r="J196" s="3">
        <v>5</v>
      </c>
      <c r="K196" s="3">
        <v>3</v>
      </c>
      <c r="L196" s="3" t="s">
        <v>2912</v>
      </c>
      <c r="M196" s="4" t="s">
        <v>549</v>
      </c>
      <c r="N196" s="4"/>
      <c r="O196" s="4"/>
      <c r="P196" s="4"/>
    </row>
    <row r="197" spans="1:16" ht="12.45" x14ac:dyDescent="0.2">
      <c r="A197" s="3" t="s">
        <v>13</v>
      </c>
      <c r="B197" s="3" t="s">
        <v>550</v>
      </c>
      <c r="C197" s="3" t="s">
        <v>67</v>
      </c>
      <c r="D197" s="3" t="s">
        <v>28</v>
      </c>
      <c r="E197" s="3" t="s">
        <v>23</v>
      </c>
      <c r="F197" s="3" t="s">
        <v>18</v>
      </c>
      <c r="G197" s="3" t="s">
        <v>551</v>
      </c>
      <c r="H197" s="5">
        <v>295</v>
      </c>
      <c r="I197" s="3" t="s">
        <v>464</v>
      </c>
      <c r="J197" s="3">
        <v>5</v>
      </c>
      <c r="K197" s="3">
        <v>3</v>
      </c>
      <c r="L197" s="3" t="s">
        <v>2912</v>
      </c>
      <c r="M197" s="4" t="s">
        <v>495</v>
      </c>
      <c r="N197" s="4"/>
      <c r="O197" s="4"/>
      <c r="P197" s="4"/>
    </row>
    <row r="198" spans="1:16" ht="12.45" x14ac:dyDescent="0.2">
      <c r="A198" s="3" t="s">
        <v>13</v>
      </c>
      <c r="B198" t="s">
        <v>552</v>
      </c>
      <c r="C198" t="s">
        <v>3042</v>
      </c>
      <c r="D198" t="s">
        <v>16</v>
      </c>
      <c r="E198" t="s">
        <v>23</v>
      </c>
      <c r="F198" t="s">
        <v>18</v>
      </c>
      <c r="G198" s="3" t="s">
        <v>553</v>
      </c>
      <c r="H198" s="5">
        <v>296</v>
      </c>
      <c r="I198" s="3" t="s">
        <v>464</v>
      </c>
      <c r="J198" s="3">
        <v>5</v>
      </c>
      <c r="K198" s="3">
        <v>3</v>
      </c>
      <c r="L198" s="3" t="s">
        <v>2912</v>
      </c>
      <c r="M198" s="4" t="s">
        <v>527</v>
      </c>
      <c r="N198" s="4"/>
      <c r="O198" s="4"/>
      <c r="P198" s="4"/>
    </row>
    <row r="199" spans="1:16" ht="12.45" x14ac:dyDescent="0.2">
      <c r="A199" s="3" t="s">
        <v>13</v>
      </c>
      <c r="B199" t="s">
        <v>554</v>
      </c>
      <c r="C199" t="s">
        <v>2946</v>
      </c>
      <c r="D199" t="s">
        <v>22</v>
      </c>
      <c r="E199" t="s">
        <v>23</v>
      </c>
      <c r="F199" t="s">
        <v>18</v>
      </c>
      <c r="G199" s="3" t="s">
        <v>555</v>
      </c>
      <c r="H199" s="5">
        <v>296</v>
      </c>
      <c r="I199" s="3" t="s">
        <v>464</v>
      </c>
      <c r="J199" s="3">
        <v>5</v>
      </c>
      <c r="K199" s="3">
        <v>3</v>
      </c>
      <c r="L199" s="3" t="s">
        <v>2912</v>
      </c>
      <c r="M199" s="4" t="s">
        <v>529</v>
      </c>
      <c r="N199" s="4"/>
      <c r="O199" s="4"/>
      <c r="P199" s="4"/>
    </row>
    <row r="200" spans="1:16" ht="12.45" x14ac:dyDescent="0.2">
      <c r="A200" s="3" t="s">
        <v>13</v>
      </c>
      <c r="B200" t="s">
        <v>556</v>
      </c>
      <c r="C200" t="s">
        <v>3041</v>
      </c>
      <c r="D200" t="s">
        <v>28</v>
      </c>
      <c r="E200" t="s">
        <v>23</v>
      </c>
      <c r="F200" t="s">
        <v>18</v>
      </c>
      <c r="G200" s="3" t="s">
        <v>557</v>
      </c>
      <c r="H200" s="5">
        <v>296</v>
      </c>
      <c r="I200" s="3" t="s">
        <v>464</v>
      </c>
      <c r="J200" s="3">
        <v>5</v>
      </c>
      <c r="K200" s="3">
        <v>3</v>
      </c>
      <c r="L200" s="3" t="s">
        <v>2912</v>
      </c>
      <c r="M200" s="4" t="s">
        <v>504</v>
      </c>
      <c r="N200" s="4"/>
      <c r="O200" s="4"/>
      <c r="P200" s="4"/>
    </row>
    <row r="201" spans="1:16" ht="12.45" x14ac:dyDescent="0.2">
      <c r="A201" s="3" t="s">
        <v>13</v>
      </c>
      <c r="B201" t="s">
        <v>559</v>
      </c>
      <c r="C201" t="s">
        <v>560</v>
      </c>
      <c r="D201" t="s">
        <v>16</v>
      </c>
      <c r="E201" t="s">
        <v>23</v>
      </c>
      <c r="F201" t="s">
        <v>18</v>
      </c>
      <c r="G201" s="3" t="s">
        <v>561</v>
      </c>
      <c r="H201" s="5">
        <v>297</v>
      </c>
      <c r="I201" s="3" t="s">
        <v>464</v>
      </c>
      <c r="J201" s="3">
        <v>5</v>
      </c>
      <c r="K201" s="3">
        <v>3</v>
      </c>
      <c r="L201" s="3" t="s">
        <v>2912</v>
      </c>
      <c r="M201" s="6" t="s">
        <v>531</v>
      </c>
      <c r="N201" s="6"/>
      <c r="O201" s="6"/>
      <c r="P201" s="6"/>
    </row>
    <row r="202" spans="1:16" ht="12.45" x14ac:dyDescent="0.2">
      <c r="A202" s="3" t="s">
        <v>13</v>
      </c>
      <c r="B202" t="s">
        <v>565</v>
      </c>
      <c r="C202" t="s">
        <v>3040</v>
      </c>
      <c r="D202" t="s">
        <v>22</v>
      </c>
      <c r="E202" t="s">
        <v>23</v>
      </c>
      <c r="F202" t="s">
        <v>18</v>
      </c>
      <c r="G202" s="3" t="s">
        <v>566</v>
      </c>
      <c r="H202" s="5">
        <v>298</v>
      </c>
      <c r="I202" s="3" t="s">
        <v>464</v>
      </c>
      <c r="J202" s="3">
        <v>5</v>
      </c>
      <c r="K202" s="3">
        <v>3</v>
      </c>
      <c r="L202" s="3" t="s">
        <v>2912</v>
      </c>
      <c r="M202" s="3" t="s">
        <v>562</v>
      </c>
      <c r="N202" s="3"/>
      <c r="O202" s="3"/>
      <c r="P202" s="3"/>
    </row>
    <row r="203" spans="1:16" ht="12.45" x14ac:dyDescent="0.2">
      <c r="A203" s="3" t="s">
        <v>13</v>
      </c>
      <c r="B203" t="s">
        <v>567</v>
      </c>
      <c r="C203" t="s">
        <v>3039</v>
      </c>
      <c r="D203" t="s">
        <v>16</v>
      </c>
      <c r="E203" t="s">
        <v>23</v>
      </c>
      <c r="F203" t="s">
        <v>18</v>
      </c>
      <c r="G203" s="3" t="s">
        <v>568</v>
      </c>
      <c r="H203" s="5">
        <v>298</v>
      </c>
      <c r="I203" s="3" t="s">
        <v>464</v>
      </c>
      <c r="J203" s="3">
        <v>5</v>
      </c>
      <c r="K203" s="3">
        <v>3</v>
      </c>
      <c r="L203" s="3" t="s">
        <v>2912</v>
      </c>
      <c r="M203" s="4" t="s">
        <v>569</v>
      </c>
      <c r="N203" s="4"/>
      <c r="O203" s="4"/>
      <c r="P203" s="4"/>
    </row>
    <row r="204" spans="1:16" ht="12.45" x14ac:dyDescent="0.2">
      <c r="A204" s="3" t="s">
        <v>13</v>
      </c>
      <c r="B204" s="3" t="s">
        <v>573</v>
      </c>
      <c r="C204" s="3" t="s">
        <v>392</v>
      </c>
      <c r="D204" s="3" t="s">
        <v>22</v>
      </c>
      <c r="E204" s="3" t="s">
        <v>23</v>
      </c>
      <c r="F204" s="3" t="s">
        <v>18</v>
      </c>
      <c r="G204" s="3"/>
      <c r="H204" s="5" t="s">
        <v>458</v>
      </c>
      <c r="I204" s="3" t="s">
        <v>464</v>
      </c>
      <c r="J204" s="5">
        <v>5</v>
      </c>
      <c r="K204" s="5">
        <v>3</v>
      </c>
      <c r="L204" s="3" t="s">
        <v>2912</v>
      </c>
      <c r="M204" s="4" t="s">
        <v>523</v>
      </c>
      <c r="N204" s="4"/>
      <c r="O204" s="4"/>
      <c r="P204" s="4"/>
    </row>
    <row r="205" spans="1:16" ht="12.45" x14ac:dyDescent="0.2">
      <c r="A205" s="3" t="s">
        <v>13</v>
      </c>
      <c r="B205" t="s">
        <v>574</v>
      </c>
      <c r="C205" t="s">
        <v>2938</v>
      </c>
      <c r="D205" t="s">
        <v>22</v>
      </c>
      <c r="E205" t="s">
        <v>23</v>
      </c>
      <c r="F205" t="s">
        <v>18</v>
      </c>
      <c r="G205" s="3" t="s">
        <v>575</v>
      </c>
      <c r="H205" s="5">
        <v>291</v>
      </c>
      <c r="I205" s="3" t="s">
        <v>464</v>
      </c>
      <c r="J205" s="3">
        <v>5</v>
      </c>
      <c r="K205" s="3">
        <v>4</v>
      </c>
      <c r="L205" s="3" t="s">
        <v>2912</v>
      </c>
      <c r="M205" s="4" t="s">
        <v>538</v>
      </c>
      <c r="N205" s="4"/>
      <c r="O205" s="4"/>
      <c r="P205" s="4"/>
    </row>
    <row r="206" spans="1:16" ht="12.45" x14ac:dyDescent="0.2">
      <c r="A206" s="3" t="s">
        <v>13</v>
      </c>
      <c r="C206" t="s">
        <v>3038</v>
      </c>
      <c r="D206" t="s">
        <v>28</v>
      </c>
      <c r="E206" t="s">
        <v>23</v>
      </c>
      <c r="F206" t="s">
        <v>18</v>
      </c>
      <c r="G206" s="3" t="s">
        <v>578</v>
      </c>
      <c r="H206" s="5">
        <v>297</v>
      </c>
      <c r="I206" s="3" t="s">
        <v>464</v>
      </c>
      <c r="J206" s="3">
        <v>5</v>
      </c>
      <c r="K206" s="3">
        <v>4</v>
      </c>
      <c r="L206" s="3" t="s">
        <v>2912</v>
      </c>
      <c r="M206" s="3"/>
      <c r="N206" s="3"/>
      <c r="O206" s="3"/>
      <c r="P206" s="3"/>
    </row>
    <row r="207" spans="1:16" ht="12.45" x14ac:dyDescent="0.2">
      <c r="A207" s="3" t="s">
        <v>13</v>
      </c>
      <c r="B207" t="s">
        <v>583</v>
      </c>
      <c r="C207" t="s">
        <v>3037</v>
      </c>
      <c r="D207" t="s">
        <v>28</v>
      </c>
      <c r="E207" t="s">
        <v>23</v>
      </c>
      <c r="F207" t="s">
        <v>18</v>
      </c>
      <c r="G207" s="3" t="s">
        <v>584</v>
      </c>
      <c r="H207" s="5">
        <v>291</v>
      </c>
      <c r="I207" s="3" t="s">
        <v>464</v>
      </c>
      <c r="J207" s="3">
        <v>5</v>
      </c>
      <c r="K207" s="3">
        <v>5</v>
      </c>
      <c r="L207" s="3" t="s">
        <v>2912</v>
      </c>
      <c r="M207" s="4" t="s">
        <v>574</v>
      </c>
      <c r="N207" s="4"/>
      <c r="O207" s="4"/>
      <c r="P207" s="4"/>
    </row>
    <row r="208" spans="1:16" ht="12.45" x14ac:dyDescent="0.2">
      <c r="A208" s="3" t="s">
        <v>13</v>
      </c>
      <c r="B208" t="s">
        <v>589</v>
      </c>
      <c r="C208" t="s">
        <v>147</v>
      </c>
      <c r="D208" t="s">
        <v>22</v>
      </c>
      <c r="E208" t="s">
        <v>23</v>
      </c>
      <c r="F208" t="s">
        <v>18</v>
      </c>
      <c r="G208" s="3" t="s">
        <v>590</v>
      </c>
      <c r="H208" s="5">
        <v>292</v>
      </c>
      <c r="I208" s="3" t="s">
        <v>464</v>
      </c>
      <c r="J208" s="3">
        <v>5</v>
      </c>
      <c r="K208" s="3">
        <v>5</v>
      </c>
      <c r="L208" s="3" t="s">
        <v>2912</v>
      </c>
      <c r="M208" s="6" t="s">
        <v>591</v>
      </c>
      <c r="N208" s="6"/>
      <c r="O208" s="6"/>
      <c r="P208" s="6"/>
    </row>
    <row r="209" spans="1:16" ht="12.45" x14ac:dyDescent="0.2">
      <c r="A209" s="3" t="s">
        <v>13</v>
      </c>
      <c r="B209" t="s">
        <v>592</v>
      </c>
      <c r="C209" t="s">
        <v>3036</v>
      </c>
      <c r="D209" t="s">
        <v>22</v>
      </c>
      <c r="E209" t="s">
        <v>23</v>
      </c>
      <c r="F209" t="s">
        <v>18</v>
      </c>
      <c r="G209" s="3" t="s">
        <v>593</v>
      </c>
      <c r="H209" s="5">
        <v>292</v>
      </c>
      <c r="I209" s="3" t="s">
        <v>464</v>
      </c>
      <c r="J209" s="3" t="s">
        <v>594</v>
      </c>
      <c r="K209" s="3">
        <v>5</v>
      </c>
      <c r="L209" s="3" t="s">
        <v>2912</v>
      </c>
      <c r="M209" s="6" t="s">
        <v>595</v>
      </c>
      <c r="N209" s="6"/>
      <c r="O209" s="6"/>
      <c r="P209" s="6"/>
    </row>
    <row r="210" spans="1:16" ht="12.45" x14ac:dyDescent="0.2">
      <c r="A210" s="3" t="s">
        <v>13</v>
      </c>
      <c r="B210" t="s">
        <v>562</v>
      </c>
      <c r="C210" t="s">
        <v>3035</v>
      </c>
      <c r="D210" t="s">
        <v>28</v>
      </c>
      <c r="E210" t="s">
        <v>23</v>
      </c>
      <c r="F210" t="s">
        <v>563</v>
      </c>
      <c r="G210" s="3" t="s">
        <v>564</v>
      </c>
      <c r="H210" s="5">
        <v>298</v>
      </c>
      <c r="I210" s="3" t="s">
        <v>464</v>
      </c>
      <c r="J210" s="3">
        <v>5</v>
      </c>
      <c r="K210" s="3">
        <v>3</v>
      </c>
      <c r="L210" s="3" t="s">
        <v>2912</v>
      </c>
      <c r="M210" s="4" t="s">
        <v>507</v>
      </c>
      <c r="N210" s="4"/>
      <c r="O210" s="4"/>
      <c r="P210" s="4"/>
    </row>
    <row r="211" spans="1:16" ht="12.45" x14ac:dyDescent="0.2">
      <c r="A211" s="3" t="s">
        <v>13</v>
      </c>
      <c r="B211" t="s">
        <v>475</v>
      </c>
      <c r="C211" t="s">
        <v>2948</v>
      </c>
      <c r="D211" t="s">
        <v>28</v>
      </c>
      <c r="E211" t="s">
        <v>142</v>
      </c>
      <c r="F211" t="s">
        <v>476</v>
      </c>
      <c r="G211" s="3" t="s">
        <v>477</v>
      </c>
      <c r="H211" s="5">
        <v>292</v>
      </c>
      <c r="I211" s="3" t="s">
        <v>464</v>
      </c>
      <c r="J211" s="3">
        <v>3</v>
      </c>
      <c r="K211" s="3">
        <v>1</v>
      </c>
      <c r="L211" s="3" t="s">
        <v>2912</v>
      </c>
      <c r="M211" s="3"/>
      <c r="N211" s="3"/>
      <c r="O211" s="3"/>
      <c r="P211" s="3"/>
    </row>
    <row r="212" spans="1:16" ht="12.45" x14ac:dyDescent="0.2">
      <c r="A212" s="3" t="s">
        <v>13</v>
      </c>
      <c r="B212" t="s">
        <v>491</v>
      </c>
      <c r="C212" t="s">
        <v>2948</v>
      </c>
      <c r="D212" t="s">
        <v>28</v>
      </c>
      <c r="E212" t="s">
        <v>142</v>
      </c>
      <c r="F212" t="s">
        <v>476</v>
      </c>
      <c r="G212" s="3" t="s">
        <v>492</v>
      </c>
      <c r="H212" s="5">
        <v>294</v>
      </c>
      <c r="I212" s="3" t="s">
        <v>464</v>
      </c>
      <c r="J212" s="3">
        <v>5</v>
      </c>
      <c r="K212" s="3">
        <v>1</v>
      </c>
      <c r="L212" s="3" t="s">
        <v>2912</v>
      </c>
      <c r="M212" s="4" t="s">
        <v>475</v>
      </c>
      <c r="N212" s="4"/>
      <c r="O212" s="4"/>
      <c r="P212" s="4"/>
    </row>
    <row r="213" spans="1:16" ht="12.45" x14ac:dyDescent="0.2">
      <c r="A213" s="3" t="s">
        <v>13</v>
      </c>
      <c r="B213" t="s">
        <v>529</v>
      </c>
      <c r="C213" t="s">
        <v>2977</v>
      </c>
      <c r="D213" t="s">
        <v>28</v>
      </c>
      <c r="E213" t="s">
        <v>23</v>
      </c>
      <c r="F213" t="s">
        <v>476</v>
      </c>
      <c r="G213" s="3" t="s">
        <v>530</v>
      </c>
      <c r="H213" s="5">
        <v>296</v>
      </c>
      <c r="I213" s="3" t="s">
        <v>464</v>
      </c>
      <c r="J213" s="3">
        <v>5</v>
      </c>
      <c r="K213" s="3">
        <v>2</v>
      </c>
      <c r="L213" s="3" t="s">
        <v>2912</v>
      </c>
      <c r="M213" s="3" t="s">
        <v>495</v>
      </c>
      <c r="N213" s="3"/>
      <c r="O213" s="3"/>
      <c r="P213" s="3"/>
    </row>
    <row r="214" spans="1:16" ht="12.45" x14ac:dyDescent="0.2">
      <c r="A214" s="3" t="s">
        <v>13</v>
      </c>
      <c r="B214" t="s">
        <v>465</v>
      </c>
      <c r="C214" t="s">
        <v>147</v>
      </c>
      <c r="D214" t="s">
        <v>148</v>
      </c>
      <c r="F214" t="s">
        <v>148</v>
      </c>
      <c r="G214" s="3" t="s">
        <v>466</v>
      </c>
      <c r="H214" s="5">
        <v>289</v>
      </c>
      <c r="I214" s="3" t="s">
        <v>464</v>
      </c>
      <c r="J214" s="3">
        <v>2</v>
      </c>
      <c r="K214" s="3">
        <v>1</v>
      </c>
      <c r="L214" s="3" t="s">
        <v>2912</v>
      </c>
      <c r="M214" s="6"/>
      <c r="N214" s="6"/>
      <c r="O214" s="6"/>
      <c r="P214" s="6"/>
    </row>
    <row r="215" spans="1:16" ht="12.45" x14ac:dyDescent="0.2">
      <c r="A215" s="3" t="s">
        <v>13</v>
      </c>
      <c r="B215" t="s">
        <v>467</v>
      </c>
      <c r="C215" t="s">
        <v>147</v>
      </c>
      <c r="D215" t="s">
        <v>148</v>
      </c>
      <c r="E215" t="s">
        <v>23</v>
      </c>
      <c r="F215" t="s">
        <v>148</v>
      </c>
      <c r="G215" s="3" t="s">
        <v>468</v>
      </c>
      <c r="H215" s="5">
        <v>297</v>
      </c>
      <c r="I215" s="3" t="s">
        <v>464</v>
      </c>
      <c r="J215" s="3">
        <v>2</v>
      </c>
      <c r="K215" s="3">
        <v>1</v>
      </c>
      <c r="L215" s="3" t="s">
        <v>2912</v>
      </c>
      <c r="M215" s="4" t="s">
        <v>462</v>
      </c>
      <c r="N215" s="4"/>
      <c r="O215" s="4"/>
      <c r="P215" s="4"/>
    </row>
    <row r="216" spans="1:16" ht="12.45" x14ac:dyDescent="0.2">
      <c r="A216" s="3" t="s">
        <v>13</v>
      </c>
      <c r="B216" t="s">
        <v>469</v>
      </c>
      <c r="C216" t="s">
        <v>147</v>
      </c>
      <c r="D216" t="s">
        <v>148</v>
      </c>
      <c r="E216" t="s">
        <v>23</v>
      </c>
      <c r="F216" t="s">
        <v>148</v>
      </c>
      <c r="G216" s="3" t="s">
        <v>470</v>
      </c>
      <c r="H216" s="5">
        <v>289</v>
      </c>
      <c r="I216" s="3" t="s">
        <v>464</v>
      </c>
      <c r="J216" s="3">
        <v>3</v>
      </c>
      <c r="K216" s="3">
        <v>1</v>
      </c>
      <c r="L216" s="3" t="s">
        <v>2912</v>
      </c>
      <c r="M216" s="4" t="s">
        <v>465</v>
      </c>
      <c r="N216" s="4"/>
      <c r="O216" s="4"/>
      <c r="P216" s="4"/>
    </row>
    <row r="217" spans="1:16" ht="12.45" x14ac:dyDescent="0.2">
      <c r="A217" s="3" t="s">
        <v>13</v>
      </c>
      <c r="B217" t="s">
        <v>471</v>
      </c>
      <c r="C217" t="s">
        <v>147</v>
      </c>
      <c r="D217" t="s">
        <v>148</v>
      </c>
      <c r="E217" t="s">
        <v>23</v>
      </c>
      <c r="F217" t="s">
        <v>148</v>
      </c>
      <c r="G217" s="3" t="s">
        <v>472</v>
      </c>
      <c r="H217" s="5">
        <v>292</v>
      </c>
      <c r="I217" s="3" t="s">
        <v>464</v>
      </c>
      <c r="J217" s="3">
        <v>3</v>
      </c>
      <c r="K217" s="3">
        <v>1</v>
      </c>
      <c r="L217" s="3" t="s">
        <v>2912</v>
      </c>
      <c r="M217" s="4"/>
      <c r="N217" s="4"/>
      <c r="O217" s="4"/>
      <c r="P217" s="4"/>
    </row>
    <row r="218" spans="1:16" ht="12.45" x14ac:dyDescent="0.2">
      <c r="A218" s="3" t="s">
        <v>13</v>
      </c>
      <c r="B218" s="3" t="s">
        <v>473</v>
      </c>
      <c r="C218" s="3" t="s">
        <v>147</v>
      </c>
      <c r="D218" s="3" t="s">
        <v>148</v>
      </c>
      <c r="E218" s="3" t="s">
        <v>23</v>
      </c>
      <c r="F218" s="3" t="s">
        <v>148</v>
      </c>
      <c r="G218" s="3" t="s">
        <v>474</v>
      </c>
      <c r="H218" s="5">
        <v>292</v>
      </c>
      <c r="I218" s="3" t="s">
        <v>464</v>
      </c>
      <c r="J218" s="3">
        <v>3</v>
      </c>
      <c r="K218" s="3">
        <v>1</v>
      </c>
      <c r="L218" s="3" t="s">
        <v>2912</v>
      </c>
      <c r="M218" s="4" t="s">
        <v>471</v>
      </c>
      <c r="N218" s="4"/>
      <c r="O218" s="4"/>
      <c r="P218" s="4"/>
    </row>
    <row r="219" spans="1:16" ht="12.45" x14ac:dyDescent="0.2">
      <c r="A219" s="3" t="s">
        <v>13</v>
      </c>
      <c r="B219" t="s">
        <v>486</v>
      </c>
      <c r="C219" t="s">
        <v>147</v>
      </c>
      <c r="D219" t="s">
        <v>148</v>
      </c>
      <c r="E219" t="s">
        <v>23</v>
      </c>
      <c r="F219" t="s">
        <v>148</v>
      </c>
      <c r="G219" s="3" t="str">
        <f>"+1sp per objective on a Basic project"</f>
        <v>+1sp per objective on a Basic project</v>
      </c>
      <c r="H219" s="5">
        <v>292</v>
      </c>
      <c r="I219" s="3" t="s">
        <v>464</v>
      </c>
      <c r="J219" s="3">
        <v>4</v>
      </c>
      <c r="K219" s="3">
        <v>1</v>
      </c>
      <c r="L219" s="3" t="s">
        <v>2912</v>
      </c>
      <c r="M219" s="4" t="s">
        <v>471</v>
      </c>
      <c r="N219" s="4"/>
      <c r="O219" s="4"/>
      <c r="P219" s="4"/>
    </row>
    <row r="220" spans="1:16" ht="12.45" x14ac:dyDescent="0.2">
      <c r="A220" s="3" t="s">
        <v>13</v>
      </c>
      <c r="B220" t="s">
        <v>487</v>
      </c>
      <c r="C220" t="s">
        <v>147</v>
      </c>
      <c r="D220" t="s">
        <v>148</v>
      </c>
      <c r="E220" t="s">
        <v>23</v>
      </c>
      <c r="F220" t="s">
        <v>148</v>
      </c>
      <c r="G220" s="3" t="str">
        <f>"+1gp when meeting all objectives on a project"</f>
        <v>+1gp when meeting all objectives on a project</v>
      </c>
      <c r="H220" s="5">
        <v>292</v>
      </c>
      <c r="I220" s="3" t="s">
        <v>464</v>
      </c>
      <c r="J220" s="3">
        <v>5</v>
      </c>
      <c r="K220" s="3">
        <v>1</v>
      </c>
      <c r="L220" s="3" t="s">
        <v>2912</v>
      </c>
      <c r="M220" s="4" t="s">
        <v>486</v>
      </c>
      <c r="N220" s="4"/>
      <c r="O220" s="4"/>
      <c r="P220" s="4"/>
    </row>
    <row r="221" spans="1:16" ht="12.45" x14ac:dyDescent="0.2">
      <c r="A221" s="3" t="s">
        <v>13</v>
      </c>
      <c r="B221" t="s">
        <v>488</v>
      </c>
      <c r="C221" t="s">
        <v>147</v>
      </c>
      <c r="D221" t="s">
        <v>148</v>
      </c>
      <c r="E221" t="s">
        <v>23</v>
      </c>
      <c r="F221" t="s">
        <v>148</v>
      </c>
      <c r="G221" s="3" t="s">
        <v>489</v>
      </c>
      <c r="H221" s="5">
        <v>292</v>
      </c>
      <c r="I221" s="3" t="s">
        <v>464</v>
      </c>
      <c r="J221" s="3">
        <v>5</v>
      </c>
      <c r="K221" s="3">
        <v>1</v>
      </c>
      <c r="L221" s="3" t="s">
        <v>2912</v>
      </c>
      <c r="M221" s="4" t="s">
        <v>490</v>
      </c>
      <c r="N221" s="4"/>
      <c r="O221" s="4"/>
      <c r="P221" s="4"/>
    </row>
    <row r="222" spans="1:16" ht="12.45" x14ac:dyDescent="0.2">
      <c r="A222" s="3" t="s">
        <v>13</v>
      </c>
      <c r="B222" t="s">
        <v>497</v>
      </c>
      <c r="C222" t="s">
        <v>147</v>
      </c>
      <c r="D222" t="s">
        <v>148</v>
      </c>
      <c r="E222" t="s">
        <v>23</v>
      </c>
      <c r="F222" t="s">
        <v>148</v>
      </c>
      <c r="G222" s="3" t="s">
        <v>498</v>
      </c>
      <c r="H222" s="5">
        <v>295</v>
      </c>
      <c r="I222" s="3" t="s">
        <v>464</v>
      </c>
      <c r="J222" s="3">
        <v>5</v>
      </c>
      <c r="K222" s="3">
        <v>1</v>
      </c>
      <c r="L222" s="3" t="s">
        <v>2912</v>
      </c>
      <c r="M222" s="6" t="s">
        <v>495</v>
      </c>
      <c r="N222" s="6"/>
      <c r="O222" s="6"/>
      <c r="P222" s="6"/>
    </row>
    <row r="223" spans="1:16" ht="12.45" x14ac:dyDescent="0.2">
      <c r="A223" s="3" t="s">
        <v>13</v>
      </c>
      <c r="B223" t="s">
        <v>509</v>
      </c>
      <c r="C223" t="s">
        <v>147</v>
      </c>
      <c r="D223" t="s">
        <v>148</v>
      </c>
      <c r="E223" t="s">
        <v>23</v>
      </c>
      <c r="F223" t="s">
        <v>148</v>
      </c>
      <c r="G223" s="3" t="s">
        <v>510</v>
      </c>
      <c r="H223" s="5">
        <v>298</v>
      </c>
      <c r="I223" s="3" t="s">
        <v>464</v>
      </c>
      <c r="J223" s="3">
        <v>4</v>
      </c>
      <c r="K223" s="3">
        <v>2</v>
      </c>
      <c r="L223" s="3" t="s">
        <v>2912</v>
      </c>
      <c r="M223" s="4" t="s">
        <v>501</v>
      </c>
      <c r="N223" s="4"/>
      <c r="O223" s="4"/>
      <c r="P223" s="4"/>
    </row>
    <row r="224" spans="1:16" ht="12.45" x14ac:dyDescent="0.2">
      <c r="A224" s="3" t="s">
        <v>13</v>
      </c>
      <c r="B224" t="s">
        <v>511</v>
      </c>
      <c r="C224" t="s">
        <v>147</v>
      </c>
      <c r="D224" t="s">
        <v>148</v>
      </c>
      <c r="E224" t="s">
        <v>23</v>
      </c>
      <c r="F224" t="s">
        <v>148</v>
      </c>
      <c r="G224" s="3" t="s">
        <v>512</v>
      </c>
      <c r="H224" s="5">
        <v>289</v>
      </c>
      <c r="I224" s="3" t="s">
        <v>464</v>
      </c>
      <c r="J224" s="3">
        <v>5</v>
      </c>
      <c r="K224" s="3">
        <v>2</v>
      </c>
      <c r="L224" s="3" t="s">
        <v>2912</v>
      </c>
      <c r="M224" s="4" t="s">
        <v>484</v>
      </c>
      <c r="N224" s="4"/>
      <c r="O224" s="4"/>
      <c r="P224" s="4"/>
    </row>
    <row r="225" spans="1:16" ht="12.45" x14ac:dyDescent="0.2">
      <c r="A225" s="3" t="s">
        <v>13</v>
      </c>
      <c r="B225" t="s">
        <v>515</v>
      </c>
      <c r="C225" t="s">
        <v>147</v>
      </c>
      <c r="D225" t="s">
        <v>148</v>
      </c>
      <c r="E225" t="s">
        <v>23</v>
      </c>
      <c r="F225" t="s">
        <v>148</v>
      </c>
      <c r="G225" s="3" t="s">
        <v>516</v>
      </c>
      <c r="H225" s="5">
        <v>290</v>
      </c>
      <c r="I225" s="3" t="s">
        <v>464</v>
      </c>
      <c r="J225" s="3">
        <v>5</v>
      </c>
      <c r="K225" s="3">
        <v>2</v>
      </c>
      <c r="L225" s="3" t="s">
        <v>2912</v>
      </c>
      <c r="M225" s="4" t="s">
        <v>517</v>
      </c>
      <c r="N225" s="4"/>
      <c r="O225" s="4"/>
      <c r="P225" s="4"/>
    </row>
    <row r="226" spans="1:16" ht="12.45" x14ac:dyDescent="0.2">
      <c r="A226" s="3" t="s">
        <v>13</v>
      </c>
      <c r="B226" t="s">
        <v>518</v>
      </c>
      <c r="C226" t="s">
        <v>147</v>
      </c>
      <c r="D226" t="s">
        <v>148</v>
      </c>
      <c r="E226" t="s">
        <v>430</v>
      </c>
      <c r="F226" t="s">
        <v>148</v>
      </c>
      <c r="G226" s="3" t="s">
        <v>519</v>
      </c>
      <c r="H226" s="5">
        <v>290</v>
      </c>
      <c r="I226" s="3" t="s">
        <v>464</v>
      </c>
      <c r="J226" s="3">
        <v>5</v>
      </c>
      <c r="K226" s="3">
        <v>2</v>
      </c>
      <c r="L226" s="3" t="s">
        <v>2912</v>
      </c>
      <c r="M226" s="4" t="s">
        <v>515</v>
      </c>
      <c r="N226" s="4"/>
      <c r="O226" s="4"/>
      <c r="P226" s="4"/>
    </row>
    <row r="227" spans="1:16" ht="12.45" x14ac:dyDescent="0.2">
      <c r="A227" s="3" t="s">
        <v>13</v>
      </c>
      <c r="B227" t="s">
        <v>520</v>
      </c>
      <c r="C227" t="s">
        <v>147</v>
      </c>
      <c r="D227" t="s">
        <v>148</v>
      </c>
      <c r="E227" t="s">
        <v>23</v>
      </c>
      <c r="F227" t="s">
        <v>148</v>
      </c>
      <c r="G227" s="3" t="s">
        <v>521</v>
      </c>
      <c r="H227" s="5">
        <v>293</v>
      </c>
      <c r="I227" s="3" t="s">
        <v>464</v>
      </c>
      <c r="J227" s="3">
        <v>5</v>
      </c>
      <c r="K227" s="3">
        <v>2</v>
      </c>
      <c r="L227" s="3" t="s">
        <v>2912</v>
      </c>
      <c r="M227" s="6" t="s">
        <v>522</v>
      </c>
      <c r="N227" s="6"/>
      <c r="O227" s="6"/>
      <c r="P227" s="6"/>
    </row>
    <row r="228" spans="1:16" ht="12.45" x14ac:dyDescent="0.2">
      <c r="A228" s="3" t="s">
        <v>13</v>
      </c>
      <c r="B228" t="s">
        <v>536</v>
      </c>
      <c r="C228" t="s">
        <v>147</v>
      </c>
      <c r="D228" t="s">
        <v>148</v>
      </c>
      <c r="E228" t="s">
        <v>23</v>
      </c>
      <c r="F228" t="s">
        <v>148</v>
      </c>
      <c r="G228" s="3" t="s">
        <v>537</v>
      </c>
      <c r="H228" s="5">
        <v>290</v>
      </c>
      <c r="I228" s="3" t="s">
        <v>464</v>
      </c>
      <c r="J228" s="3">
        <v>5</v>
      </c>
      <c r="K228" s="3">
        <v>3</v>
      </c>
      <c r="L228" s="3" t="s">
        <v>2912</v>
      </c>
      <c r="M228" s="4" t="s">
        <v>534</v>
      </c>
      <c r="N228" s="4"/>
      <c r="O228" s="4"/>
      <c r="P228" s="4"/>
    </row>
    <row r="229" spans="1:16" ht="12.45" x14ac:dyDescent="0.2">
      <c r="A229" s="3" t="s">
        <v>13</v>
      </c>
      <c r="B229" t="s">
        <v>538</v>
      </c>
      <c r="C229" t="s">
        <v>147</v>
      </c>
      <c r="D229" t="s">
        <v>148</v>
      </c>
      <c r="E229" t="s">
        <v>23</v>
      </c>
      <c r="F229" t="s">
        <v>148</v>
      </c>
      <c r="G229" s="3" t="s">
        <v>539</v>
      </c>
      <c r="H229" s="5">
        <v>290</v>
      </c>
      <c r="I229" s="3" t="s">
        <v>464</v>
      </c>
      <c r="J229" s="3">
        <v>5</v>
      </c>
      <c r="K229" s="3">
        <v>3</v>
      </c>
      <c r="L229" s="3" t="s">
        <v>2912</v>
      </c>
      <c r="M229" s="3" t="s">
        <v>536</v>
      </c>
      <c r="N229" s="3"/>
      <c r="O229" s="3"/>
      <c r="P229" s="3"/>
    </row>
    <row r="230" spans="1:16" ht="12.45" x14ac:dyDescent="0.2">
      <c r="A230" s="3" t="s">
        <v>13</v>
      </c>
      <c r="B230" t="s">
        <v>544</v>
      </c>
      <c r="C230" t="s">
        <v>147</v>
      </c>
      <c r="D230" t="s">
        <v>148</v>
      </c>
      <c r="E230" t="s">
        <v>23</v>
      </c>
      <c r="F230" t="s">
        <v>148</v>
      </c>
      <c r="G230" s="3" t="s">
        <v>545</v>
      </c>
      <c r="H230" s="5">
        <v>294</v>
      </c>
      <c r="I230" s="3" t="s">
        <v>464</v>
      </c>
      <c r="J230" s="3">
        <v>5</v>
      </c>
      <c r="K230" s="3">
        <v>3</v>
      </c>
      <c r="L230" s="3" t="s">
        <v>2912</v>
      </c>
      <c r="M230" s="4" t="s">
        <v>520</v>
      </c>
      <c r="N230" s="4"/>
      <c r="O230" s="4"/>
      <c r="P230" s="4"/>
    </row>
    <row r="231" spans="1:16" ht="12.45" x14ac:dyDescent="0.2">
      <c r="A231" s="3" t="s">
        <v>13</v>
      </c>
      <c r="C231" t="s">
        <v>147</v>
      </c>
      <c r="D231" t="s">
        <v>148</v>
      </c>
      <c r="E231" t="s">
        <v>23</v>
      </c>
      <c r="F231" t="s">
        <v>148</v>
      </c>
      <c r="G231" s="3" t="s">
        <v>558</v>
      </c>
      <c r="H231" s="5">
        <v>297</v>
      </c>
      <c r="I231" s="3" t="s">
        <v>464</v>
      </c>
      <c r="J231" s="3">
        <v>5</v>
      </c>
      <c r="K231" s="3">
        <v>3</v>
      </c>
      <c r="L231" s="3" t="s">
        <v>2912</v>
      </c>
      <c r="M231" s="4"/>
      <c r="N231" s="4"/>
      <c r="O231" s="4"/>
      <c r="P231" s="4"/>
    </row>
    <row r="232" spans="1:16" ht="12.45" x14ac:dyDescent="0.2">
      <c r="A232" s="3" t="s">
        <v>13</v>
      </c>
      <c r="B232" t="s">
        <v>570</v>
      </c>
      <c r="C232" t="s">
        <v>147</v>
      </c>
      <c r="D232" t="s">
        <v>148</v>
      </c>
      <c r="E232" t="s">
        <v>23</v>
      </c>
      <c r="F232" t="s">
        <v>148</v>
      </c>
      <c r="G232" s="3" t="s">
        <v>571</v>
      </c>
      <c r="H232" s="5">
        <v>299</v>
      </c>
      <c r="I232" s="3" t="s">
        <v>464</v>
      </c>
      <c r="J232" s="3">
        <v>5</v>
      </c>
      <c r="K232" s="3">
        <v>3</v>
      </c>
      <c r="L232" s="3" t="s">
        <v>2912</v>
      </c>
      <c r="M232" s="4" t="s">
        <v>572</v>
      </c>
      <c r="N232" s="4"/>
      <c r="O232" s="4"/>
      <c r="P232" s="4"/>
    </row>
    <row r="233" spans="1:16" ht="12.45" x14ac:dyDescent="0.2">
      <c r="A233" s="3" t="s">
        <v>13</v>
      </c>
      <c r="B233" t="s">
        <v>576</v>
      </c>
      <c r="C233" t="s">
        <v>147</v>
      </c>
      <c r="D233" t="s">
        <v>148</v>
      </c>
      <c r="E233" t="s">
        <v>430</v>
      </c>
      <c r="F233" t="s">
        <v>148</v>
      </c>
      <c r="G233" s="3" t="s">
        <v>577</v>
      </c>
      <c r="H233" s="5">
        <v>291</v>
      </c>
      <c r="I233" s="3" t="s">
        <v>464</v>
      </c>
      <c r="J233" s="3">
        <v>5</v>
      </c>
      <c r="K233" s="3">
        <v>4</v>
      </c>
      <c r="L233" s="3" t="s">
        <v>2912</v>
      </c>
      <c r="M233" s="4" t="s">
        <v>538</v>
      </c>
      <c r="N233" s="4"/>
      <c r="O233" s="4"/>
      <c r="P233" s="4"/>
    </row>
    <row r="234" spans="1:16" ht="12.45" x14ac:dyDescent="0.2">
      <c r="A234" s="3" t="s">
        <v>13</v>
      </c>
      <c r="B234" t="s">
        <v>579</v>
      </c>
      <c r="C234" t="s">
        <v>147</v>
      </c>
      <c r="D234" t="s">
        <v>148</v>
      </c>
      <c r="E234" t="s">
        <v>23</v>
      </c>
      <c r="F234" t="s">
        <v>148</v>
      </c>
      <c r="G234" s="3" t="s">
        <v>580</v>
      </c>
      <c r="H234" s="5">
        <v>299</v>
      </c>
      <c r="I234" s="3" t="s">
        <v>464</v>
      </c>
      <c r="J234" s="3">
        <v>5</v>
      </c>
      <c r="K234" s="3">
        <v>4</v>
      </c>
      <c r="L234" s="3" t="s">
        <v>2912</v>
      </c>
      <c r="M234" s="4" t="s">
        <v>567</v>
      </c>
      <c r="N234" s="4"/>
      <c r="O234" s="4"/>
      <c r="P234" s="4"/>
    </row>
    <row r="235" spans="1:16" ht="12.45" x14ac:dyDescent="0.2">
      <c r="A235" s="3" t="s">
        <v>13</v>
      </c>
      <c r="B235" t="s">
        <v>581</v>
      </c>
      <c r="C235" t="s">
        <v>147</v>
      </c>
      <c r="D235" t="s">
        <v>148</v>
      </c>
      <c r="E235" t="s">
        <v>23</v>
      </c>
      <c r="F235" t="s">
        <v>148</v>
      </c>
      <c r="G235" s="3" t="s">
        <v>582</v>
      </c>
      <c r="H235" s="5">
        <v>299</v>
      </c>
      <c r="I235" s="3" t="s">
        <v>464</v>
      </c>
      <c r="J235" s="3">
        <v>5</v>
      </c>
      <c r="K235" s="3">
        <v>4</v>
      </c>
      <c r="L235" s="3" t="s">
        <v>2912</v>
      </c>
      <c r="M235" s="6" t="s">
        <v>570</v>
      </c>
      <c r="N235" s="6"/>
      <c r="O235" s="6"/>
      <c r="P235" s="6"/>
    </row>
    <row r="236" spans="1:16" ht="12.45" x14ac:dyDescent="0.2">
      <c r="A236" s="3" t="s">
        <v>13</v>
      </c>
      <c r="B236" t="s">
        <v>585</v>
      </c>
      <c r="C236" t="s">
        <v>147</v>
      </c>
      <c r="D236" t="s">
        <v>148</v>
      </c>
      <c r="E236" t="s">
        <v>23</v>
      </c>
      <c r="F236" t="s">
        <v>148</v>
      </c>
      <c r="G236" s="3" t="s">
        <v>586</v>
      </c>
      <c r="H236" s="5">
        <v>291</v>
      </c>
      <c r="I236" s="3" t="s">
        <v>464</v>
      </c>
      <c r="J236" s="3">
        <v>5</v>
      </c>
      <c r="K236" s="3">
        <v>5</v>
      </c>
      <c r="L236" s="3" t="s">
        <v>2912</v>
      </c>
      <c r="M236" s="4" t="s">
        <v>583</v>
      </c>
      <c r="N236" s="4"/>
      <c r="O236" s="4"/>
      <c r="P236" s="4"/>
    </row>
    <row r="237" spans="1:16" ht="12.45" x14ac:dyDescent="0.2">
      <c r="A237" s="3" t="s">
        <v>13</v>
      </c>
      <c r="B237" t="s">
        <v>587</v>
      </c>
      <c r="C237" t="s">
        <v>147</v>
      </c>
      <c r="D237" t="s">
        <v>148</v>
      </c>
      <c r="E237" t="s">
        <v>23</v>
      </c>
      <c r="F237" t="s">
        <v>148</v>
      </c>
      <c r="G237" s="3" t="s">
        <v>588</v>
      </c>
      <c r="H237" s="5">
        <v>291</v>
      </c>
      <c r="I237" s="3" t="s">
        <v>464</v>
      </c>
      <c r="J237" s="3">
        <v>5</v>
      </c>
      <c r="K237" s="3">
        <v>5</v>
      </c>
      <c r="L237" s="3" t="s">
        <v>2912</v>
      </c>
      <c r="M237" s="6" t="s">
        <v>576</v>
      </c>
      <c r="N237" s="6"/>
      <c r="O237" s="6"/>
      <c r="P237" s="6"/>
    </row>
    <row r="238" spans="1:16" ht="12.45" x14ac:dyDescent="0.2">
      <c r="A238" s="3" t="s">
        <v>13</v>
      </c>
      <c r="B238" t="s">
        <v>525</v>
      </c>
      <c r="C238" t="s">
        <v>2948</v>
      </c>
      <c r="D238" t="s">
        <v>28</v>
      </c>
      <c r="E238" t="s">
        <v>142</v>
      </c>
      <c r="F238" t="s">
        <v>44</v>
      </c>
      <c r="G238" s="3" t="s">
        <v>526</v>
      </c>
      <c r="H238" s="5">
        <v>295</v>
      </c>
      <c r="I238" s="3" t="s">
        <v>464</v>
      </c>
      <c r="J238" s="3">
        <v>5</v>
      </c>
      <c r="K238" s="3">
        <v>2</v>
      </c>
      <c r="L238" s="3" t="s">
        <v>2912</v>
      </c>
      <c r="M238" s="4" t="s">
        <v>493</v>
      </c>
      <c r="N238" s="4"/>
      <c r="O238" s="4"/>
      <c r="P238" s="4"/>
    </row>
    <row r="239" spans="1:16" ht="12.45" x14ac:dyDescent="0.2">
      <c r="A239" s="3" t="s">
        <v>13</v>
      </c>
      <c r="B239" s="3" t="s">
        <v>1676</v>
      </c>
      <c r="C239" s="3" t="s">
        <v>34</v>
      </c>
      <c r="D239" s="3" t="s">
        <v>16</v>
      </c>
      <c r="E239" s="3" t="s">
        <v>23</v>
      </c>
      <c r="F239" s="3" t="s">
        <v>18</v>
      </c>
      <c r="G239" s="3"/>
      <c r="H239" s="5" t="s">
        <v>1677</v>
      </c>
      <c r="I239" s="3" t="s">
        <v>1662</v>
      </c>
      <c r="J239" s="5">
        <v>4</v>
      </c>
      <c r="K239" s="5">
        <v>1</v>
      </c>
      <c r="L239" s="3" t="s">
        <v>2907</v>
      </c>
      <c r="M239" s="6" t="s">
        <v>1663</v>
      </c>
      <c r="N239" s="6"/>
      <c r="O239" s="6"/>
      <c r="P239" s="6"/>
    </row>
    <row r="240" spans="1:16" ht="12.45" x14ac:dyDescent="0.2">
      <c r="A240" s="3" t="s">
        <v>13</v>
      </c>
      <c r="B240" t="s">
        <v>1678</v>
      </c>
      <c r="C240" t="s">
        <v>2944</v>
      </c>
      <c r="D240" t="s">
        <v>16</v>
      </c>
      <c r="E240" t="s">
        <v>142</v>
      </c>
      <c r="F240" t="s">
        <v>18</v>
      </c>
      <c r="G240" s="3" t="s">
        <v>1679</v>
      </c>
      <c r="H240" s="5">
        <v>393</v>
      </c>
      <c r="I240" s="3" t="s">
        <v>1662</v>
      </c>
      <c r="J240" s="3">
        <v>5</v>
      </c>
      <c r="K240" s="3">
        <v>1</v>
      </c>
      <c r="L240" s="3" t="s">
        <v>2907</v>
      </c>
      <c r="M240" s="6" t="s">
        <v>1669</v>
      </c>
      <c r="N240" s="6"/>
      <c r="O240" s="6"/>
      <c r="P240" s="6"/>
    </row>
    <row r="241" spans="1:16" ht="12.45" x14ac:dyDescent="0.2">
      <c r="A241" s="3" t="s">
        <v>13</v>
      </c>
      <c r="B241" t="s">
        <v>1680</v>
      </c>
      <c r="C241" t="s">
        <v>2945</v>
      </c>
      <c r="D241" t="s">
        <v>16</v>
      </c>
      <c r="E241" t="s">
        <v>142</v>
      </c>
      <c r="F241" t="s">
        <v>18</v>
      </c>
      <c r="G241" s="3" t="s">
        <v>1681</v>
      </c>
      <c r="H241" s="5">
        <v>394</v>
      </c>
      <c r="I241" s="3" t="s">
        <v>1662</v>
      </c>
      <c r="J241" s="3">
        <v>5</v>
      </c>
      <c r="K241" s="3">
        <v>1</v>
      </c>
      <c r="L241" s="3" t="s">
        <v>2907</v>
      </c>
      <c r="M241" s="6" t="s">
        <v>1665</v>
      </c>
      <c r="N241" s="6"/>
      <c r="O241" s="6"/>
      <c r="P241" s="6"/>
    </row>
    <row r="242" spans="1:16" ht="12.45" x14ac:dyDescent="0.2">
      <c r="A242" s="3" t="s">
        <v>13</v>
      </c>
      <c r="B242" t="s">
        <v>1682</v>
      </c>
      <c r="C242" t="s">
        <v>2939</v>
      </c>
      <c r="D242" t="s">
        <v>22</v>
      </c>
      <c r="E242" t="s">
        <v>142</v>
      </c>
      <c r="F242" t="s">
        <v>18</v>
      </c>
      <c r="G242" s="3" t="s">
        <v>1683</v>
      </c>
      <c r="H242" s="5">
        <v>394</v>
      </c>
      <c r="I242" s="3" t="s">
        <v>1662</v>
      </c>
      <c r="J242" s="3">
        <v>5</v>
      </c>
      <c r="K242" s="3">
        <v>1</v>
      </c>
      <c r="L242" s="3" t="s">
        <v>2907</v>
      </c>
      <c r="M242" s="6" t="s">
        <v>1684</v>
      </c>
      <c r="N242" s="6"/>
      <c r="O242" s="6"/>
      <c r="P242" s="6"/>
    </row>
    <row r="243" spans="1:16" ht="12.45" x14ac:dyDescent="0.2">
      <c r="A243" s="3" t="s">
        <v>13</v>
      </c>
      <c r="B243" s="3" t="s">
        <v>1685</v>
      </c>
      <c r="C243" s="3" t="s">
        <v>34</v>
      </c>
      <c r="D243" s="3" t="s">
        <v>16</v>
      </c>
      <c r="E243" s="3" t="s">
        <v>23</v>
      </c>
      <c r="F243" s="3" t="s">
        <v>18</v>
      </c>
      <c r="G243" s="3"/>
      <c r="H243" s="5" t="s">
        <v>1677</v>
      </c>
      <c r="I243" s="3" t="s">
        <v>1662</v>
      </c>
      <c r="J243" s="5">
        <v>5</v>
      </c>
      <c r="K243" s="5">
        <v>1</v>
      </c>
      <c r="L243" s="3" t="s">
        <v>2907</v>
      </c>
      <c r="M243" s="3" t="s">
        <v>1676</v>
      </c>
      <c r="N243" s="3"/>
      <c r="O243" s="3"/>
      <c r="P243" s="3"/>
    </row>
    <row r="244" spans="1:16" ht="12.45" x14ac:dyDescent="0.2">
      <c r="A244" s="3" t="s">
        <v>13</v>
      </c>
      <c r="B244" t="s">
        <v>1686</v>
      </c>
      <c r="C244" t="s">
        <v>2944</v>
      </c>
      <c r="D244" t="s">
        <v>28</v>
      </c>
      <c r="E244" t="s">
        <v>23</v>
      </c>
      <c r="F244" t="s">
        <v>18</v>
      </c>
      <c r="G244" s="3" t="s">
        <v>1687</v>
      </c>
      <c r="H244" s="5">
        <v>394</v>
      </c>
      <c r="I244" s="3" t="s">
        <v>1662</v>
      </c>
      <c r="J244" s="3">
        <v>4</v>
      </c>
      <c r="K244" s="3">
        <v>2</v>
      </c>
      <c r="L244" s="3" t="s">
        <v>2907</v>
      </c>
      <c r="M244" s="3" t="s">
        <v>1660</v>
      </c>
      <c r="N244" s="3"/>
      <c r="O244" s="3"/>
      <c r="P244" s="3"/>
    </row>
    <row r="245" spans="1:16" ht="12.45" x14ac:dyDescent="0.2">
      <c r="A245" s="3" t="s">
        <v>13</v>
      </c>
      <c r="B245" t="s">
        <v>1688</v>
      </c>
      <c r="C245" t="s">
        <v>2944</v>
      </c>
      <c r="D245" t="s">
        <v>16</v>
      </c>
      <c r="E245" t="s">
        <v>23</v>
      </c>
      <c r="F245" t="s">
        <v>18</v>
      </c>
      <c r="G245" s="3" t="s">
        <v>1689</v>
      </c>
      <c r="H245" s="5">
        <v>395</v>
      </c>
      <c r="I245" s="3" t="s">
        <v>1662</v>
      </c>
      <c r="J245" s="3">
        <v>5</v>
      </c>
      <c r="K245" s="3">
        <v>2</v>
      </c>
      <c r="L245" s="3" t="s">
        <v>2907</v>
      </c>
      <c r="M245" s="3" t="s">
        <v>1660</v>
      </c>
      <c r="N245" s="3"/>
      <c r="O245" s="3"/>
      <c r="P245" s="3"/>
    </row>
    <row r="246" spans="1:16" ht="12.45" x14ac:dyDescent="0.2">
      <c r="A246" s="3" t="s">
        <v>13</v>
      </c>
      <c r="B246" t="s">
        <v>1690</v>
      </c>
      <c r="C246" t="s">
        <v>2942</v>
      </c>
      <c r="D246" t="s">
        <v>16</v>
      </c>
      <c r="E246" t="s">
        <v>142</v>
      </c>
      <c r="F246" t="s">
        <v>18</v>
      </c>
      <c r="G246" s="3" t="s">
        <v>1691</v>
      </c>
      <c r="H246" s="5">
        <v>395</v>
      </c>
      <c r="I246" s="3" t="s">
        <v>1662</v>
      </c>
      <c r="J246" s="3">
        <v>5</v>
      </c>
      <c r="K246" s="3">
        <v>2</v>
      </c>
      <c r="L246" s="3" t="s">
        <v>2907</v>
      </c>
      <c r="M246" s="6" t="s">
        <v>1688</v>
      </c>
      <c r="N246" s="6"/>
      <c r="O246" s="6"/>
      <c r="P246" s="6"/>
    </row>
    <row r="247" spans="1:16" ht="12.45" x14ac:dyDescent="0.2">
      <c r="A247" s="3" t="s">
        <v>13</v>
      </c>
      <c r="B247" t="s">
        <v>1692</v>
      </c>
      <c r="C247" t="s">
        <v>2940</v>
      </c>
      <c r="D247" t="s">
        <v>22</v>
      </c>
      <c r="E247" t="s">
        <v>142</v>
      </c>
      <c r="F247" t="s">
        <v>18</v>
      </c>
      <c r="G247" s="3" t="s">
        <v>1693</v>
      </c>
      <c r="H247" s="5">
        <v>395</v>
      </c>
      <c r="I247" s="3" t="s">
        <v>1662</v>
      </c>
      <c r="J247" s="3">
        <v>5</v>
      </c>
      <c r="K247" s="3">
        <v>2</v>
      </c>
      <c r="L247" s="3" t="s">
        <v>2907</v>
      </c>
      <c r="M247" s="6" t="s">
        <v>1663</v>
      </c>
      <c r="N247" s="6"/>
      <c r="O247" s="6"/>
      <c r="P247" s="6"/>
    </row>
    <row r="248" spans="1:16" ht="12.45" x14ac:dyDescent="0.2">
      <c r="A248" s="3" t="s">
        <v>13</v>
      </c>
      <c r="B248" t="s">
        <v>1696</v>
      </c>
      <c r="C248" t="s">
        <v>2948</v>
      </c>
      <c r="D248" t="s">
        <v>28</v>
      </c>
      <c r="E248" t="s">
        <v>23</v>
      </c>
      <c r="F248" t="s">
        <v>18</v>
      </c>
      <c r="G248" s="3" t="s">
        <v>1697</v>
      </c>
      <c r="H248" s="5">
        <v>395</v>
      </c>
      <c r="I248" s="3" t="s">
        <v>1662</v>
      </c>
      <c r="J248" s="3">
        <v>5</v>
      </c>
      <c r="K248" s="3">
        <v>2</v>
      </c>
      <c r="L248" s="3" t="s">
        <v>2907</v>
      </c>
      <c r="M248" s="6" t="s">
        <v>1671</v>
      </c>
      <c r="N248" s="6"/>
      <c r="O248" s="6"/>
      <c r="P248" s="6"/>
    </row>
    <row r="249" spans="1:16" ht="12.45" x14ac:dyDescent="0.2">
      <c r="A249" s="3" t="s">
        <v>13</v>
      </c>
      <c r="B249" t="s">
        <v>1698</v>
      </c>
      <c r="C249" t="s">
        <v>2944</v>
      </c>
      <c r="D249" t="s">
        <v>22</v>
      </c>
      <c r="E249" t="s">
        <v>23</v>
      </c>
      <c r="F249" t="s">
        <v>18</v>
      </c>
      <c r="G249" s="3" t="s">
        <v>1699</v>
      </c>
      <c r="H249" s="5">
        <v>396</v>
      </c>
      <c r="I249" s="3" t="s">
        <v>1662</v>
      </c>
      <c r="J249" s="3">
        <v>5</v>
      </c>
      <c r="K249" s="3">
        <v>2</v>
      </c>
      <c r="L249" s="3" t="s">
        <v>2907</v>
      </c>
      <c r="M249" s="6" t="s">
        <v>1682</v>
      </c>
      <c r="N249" s="6"/>
      <c r="O249" s="6"/>
      <c r="P249" s="6"/>
    </row>
    <row r="250" spans="1:16" ht="12.45" x14ac:dyDescent="0.2">
      <c r="A250" s="3" t="s">
        <v>13</v>
      </c>
      <c r="B250" t="s">
        <v>1700</v>
      </c>
      <c r="C250" t="s">
        <v>2944</v>
      </c>
      <c r="D250" t="s">
        <v>22</v>
      </c>
      <c r="E250" t="s">
        <v>23</v>
      </c>
      <c r="F250" t="s">
        <v>18</v>
      </c>
      <c r="G250" s="3" t="s">
        <v>1701</v>
      </c>
      <c r="H250" s="5">
        <v>396</v>
      </c>
      <c r="I250" s="3" t="s">
        <v>1662</v>
      </c>
      <c r="J250" s="3">
        <v>5</v>
      </c>
      <c r="K250" s="3">
        <v>2</v>
      </c>
      <c r="L250" s="3" t="s">
        <v>2907</v>
      </c>
      <c r="M250" s="6" t="s">
        <v>1682</v>
      </c>
      <c r="N250" s="6"/>
      <c r="O250" s="6"/>
      <c r="P250" s="6"/>
    </row>
    <row r="251" spans="1:16" ht="12.45" x14ac:dyDescent="0.2">
      <c r="A251" s="3" t="s">
        <v>13</v>
      </c>
      <c r="B251" t="s">
        <v>1702</v>
      </c>
      <c r="C251" t="s">
        <v>2943</v>
      </c>
      <c r="D251" t="s">
        <v>22</v>
      </c>
      <c r="E251" t="s">
        <v>142</v>
      </c>
      <c r="F251" t="s">
        <v>18</v>
      </c>
      <c r="G251" s="3" t="s">
        <v>1703</v>
      </c>
      <c r="H251" s="5">
        <v>396</v>
      </c>
      <c r="I251" s="3" t="s">
        <v>1662</v>
      </c>
      <c r="J251" s="3">
        <v>5</v>
      </c>
      <c r="K251" s="3">
        <v>2</v>
      </c>
      <c r="L251" s="3" t="s">
        <v>2907</v>
      </c>
      <c r="M251" s="6" t="s">
        <v>1667</v>
      </c>
      <c r="N251" s="6"/>
      <c r="O251" s="6"/>
      <c r="P251" s="6"/>
    </row>
    <row r="252" spans="1:16" ht="12.45" x14ac:dyDescent="0.2">
      <c r="A252" s="3" t="s">
        <v>13</v>
      </c>
      <c r="B252" t="s">
        <v>1708</v>
      </c>
      <c r="C252" t="s">
        <v>2962</v>
      </c>
      <c r="D252" t="s">
        <v>22</v>
      </c>
      <c r="E252" t="s">
        <v>23</v>
      </c>
      <c r="F252" t="s">
        <v>18</v>
      </c>
      <c r="G252" s="3" t="s">
        <v>1709</v>
      </c>
      <c r="H252" s="5">
        <v>397</v>
      </c>
      <c r="I252" s="3" t="s">
        <v>1662</v>
      </c>
      <c r="J252" s="3">
        <v>5</v>
      </c>
      <c r="K252" s="3">
        <v>2</v>
      </c>
      <c r="L252" s="3" t="s">
        <v>2907</v>
      </c>
      <c r="M252" s="6" t="s">
        <v>1706</v>
      </c>
      <c r="N252" s="6"/>
      <c r="O252" s="6"/>
      <c r="P252" s="6"/>
    </row>
    <row r="253" spans="1:16" ht="12.45" x14ac:dyDescent="0.2">
      <c r="A253" s="3" t="s">
        <v>13</v>
      </c>
      <c r="B253" s="3" t="s">
        <v>1710</v>
      </c>
      <c r="C253" s="3" t="s">
        <v>53</v>
      </c>
      <c r="D253" s="3" t="s">
        <v>22</v>
      </c>
      <c r="E253" s="3" t="s">
        <v>23</v>
      </c>
      <c r="F253" s="3" t="s">
        <v>18</v>
      </c>
      <c r="G253" s="3"/>
      <c r="H253" s="5" t="s">
        <v>1711</v>
      </c>
      <c r="I253" s="3" t="s">
        <v>1662</v>
      </c>
      <c r="J253" s="5">
        <v>5</v>
      </c>
      <c r="K253" s="5">
        <v>2</v>
      </c>
      <c r="L253" s="3" t="s">
        <v>2907</v>
      </c>
      <c r="M253" s="6" t="s">
        <v>1680</v>
      </c>
      <c r="N253" s="6"/>
      <c r="O253" s="6"/>
      <c r="P253" s="6"/>
    </row>
    <row r="254" spans="1:16" ht="12.45" x14ac:dyDescent="0.2">
      <c r="A254" s="3" t="s">
        <v>13</v>
      </c>
      <c r="B254" t="s">
        <v>1712</v>
      </c>
      <c r="C254" t="s">
        <v>2944</v>
      </c>
      <c r="D254" t="s">
        <v>22</v>
      </c>
      <c r="E254" t="s">
        <v>23</v>
      </c>
      <c r="F254" t="s">
        <v>18</v>
      </c>
      <c r="G254" s="3" t="s">
        <v>1713</v>
      </c>
      <c r="H254" s="5">
        <v>397</v>
      </c>
      <c r="I254" s="3" t="s">
        <v>1662</v>
      </c>
      <c r="J254" s="3">
        <v>5</v>
      </c>
      <c r="K254" s="3">
        <v>3</v>
      </c>
      <c r="L254" s="3" t="s">
        <v>2907</v>
      </c>
      <c r="M254" s="6" t="s">
        <v>1688</v>
      </c>
      <c r="N254" s="6"/>
      <c r="O254" s="6"/>
      <c r="P254" s="6"/>
    </row>
    <row r="255" spans="1:16" ht="12.45" x14ac:dyDescent="0.2">
      <c r="A255" s="3" t="s">
        <v>13</v>
      </c>
      <c r="B255" t="s">
        <v>1714</v>
      </c>
      <c r="C255" t="s">
        <v>2951</v>
      </c>
      <c r="D255" t="s">
        <v>28</v>
      </c>
      <c r="E255" t="s">
        <v>23</v>
      </c>
      <c r="F255" t="s">
        <v>18</v>
      </c>
      <c r="G255" s="3" t="s">
        <v>1715</v>
      </c>
      <c r="H255" s="5">
        <v>397</v>
      </c>
      <c r="I255" s="3" t="s">
        <v>1662</v>
      </c>
      <c r="J255" s="3">
        <v>5</v>
      </c>
      <c r="K255" s="3">
        <v>3</v>
      </c>
      <c r="L255" s="3" t="s">
        <v>2907</v>
      </c>
      <c r="M255" s="6" t="s">
        <v>1712</v>
      </c>
      <c r="N255" s="6"/>
      <c r="O255" s="6"/>
      <c r="P255" s="6"/>
    </row>
    <row r="256" spans="1:16" ht="12.45" x14ac:dyDescent="0.2">
      <c r="A256" s="3" t="s">
        <v>13</v>
      </c>
      <c r="B256" t="s">
        <v>1716</v>
      </c>
      <c r="C256" t="s">
        <v>2951</v>
      </c>
      <c r="D256" t="s">
        <v>22</v>
      </c>
      <c r="E256" t="s">
        <v>1717</v>
      </c>
      <c r="F256" t="s">
        <v>18</v>
      </c>
      <c r="G256" s="3" t="s">
        <v>1718</v>
      </c>
      <c r="H256" s="5">
        <v>397</v>
      </c>
      <c r="I256" s="3" t="s">
        <v>1662</v>
      </c>
      <c r="J256" s="3">
        <v>5</v>
      </c>
      <c r="K256" s="3">
        <v>3</v>
      </c>
      <c r="L256" s="3" t="s">
        <v>2907</v>
      </c>
      <c r="M256" s="6" t="s">
        <v>1688</v>
      </c>
      <c r="N256" s="6"/>
      <c r="O256" s="6"/>
      <c r="P256" s="6"/>
    </row>
    <row r="257" spans="1:16" ht="12.45" x14ac:dyDescent="0.2">
      <c r="A257" s="3" t="s">
        <v>13</v>
      </c>
      <c r="B257" t="s">
        <v>1719</v>
      </c>
      <c r="C257" t="s">
        <v>2970</v>
      </c>
      <c r="D257" t="s">
        <v>28</v>
      </c>
      <c r="E257" t="s">
        <v>23</v>
      </c>
      <c r="F257" t="s">
        <v>18</v>
      </c>
      <c r="G257" s="3" t="s">
        <v>1720</v>
      </c>
      <c r="H257" s="5">
        <v>398</v>
      </c>
      <c r="I257" s="3" t="s">
        <v>1662</v>
      </c>
      <c r="J257" s="3">
        <v>5</v>
      </c>
      <c r="K257" s="3">
        <v>3</v>
      </c>
      <c r="L257" s="3" t="s">
        <v>2907</v>
      </c>
      <c r="M257" s="6" t="s">
        <v>1716</v>
      </c>
      <c r="N257" s="6"/>
      <c r="O257" s="6"/>
      <c r="P257" s="6"/>
    </row>
    <row r="258" spans="1:16" ht="12.45" x14ac:dyDescent="0.2">
      <c r="A258" s="3" t="s">
        <v>13</v>
      </c>
      <c r="B258" t="s">
        <v>1723</v>
      </c>
      <c r="C258" t="s">
        <v>2940</v>
      </c>
      <c r="D258" t="s">
        <v>22</v>
      </c>
      <c r="E258" t="s">
        <v>142</v>
      </c>
      <c r="F258" t="s">
        <v>18</v>
      </c>
      <c r="G258" s="3" t="s">
        <v>1724</v>
      </c>
      <c r="H258" s="5">
        <v>398</v>
      </c>
      <c r="I258" s="3" t="s">
        <v>1662</v>
      </c>
      <c r="J258" s="3">
        <v>5</v>
      </c>
      <c r="K258" s="3">
        <v>3</v>
      </c>
      <c r="L258" s="3" t="s">
        <v>2907</v>
      </c>
      <c r="M258" s="6" t="s">
        <v>1688</v>
      </c>
      <c r="N258" s="6"/>
      <c r="O258" s="6"/>
      <c r="P258" s="6"/>
    </row>
    <row r="259" spans="1:16" ht="12.45" x14ac:dyDescent="0.2">
      <c r="A259" s="3" t="s">
        <v>13</v>
      </c>
      <c r="B259" t="s">
        <v>1725</v>
      </c>
      <c r="C259" t="s">
        <v>2942</v>
      </c>
      <c r="D259" t="s">
        <v>22</v>
      </c>
      <c r="E259" t="s">
        <v>1726</v>
      </c>
      <c r="F259" t="s">
        <v>18</v>
      </c>
      <c r="G259" s="3" t="s">
        <v>1727</v>
      </c>
      <c r="H259" s="5">
        <v>398</v>
      </c>
      <c r="I259" s="3" t="s">
        <v>1662</v>
      </c>
      <c r="J259" s="3">
        <v>5</v>
      </c>
      <c r="K259" s="3">
        <v>3</v>
      </c>
      <c r="L259" s="3" t="s">
        <v>2907</v>
      </c>
      <c r="M259" s="6" t="s">
        <v>1728</v>
      </c>
      <c r="N259" s="6"/>
      <c r="O259" s="6"/>
      <c r="P259" s="6"/>
    </row>
    <row r="260" spans="1:16" ht="12.45" x14ac:dyDescent="0.2">
      <c r="A260" s="3" t="s">
        <v>13</v>
      </c>
      <c r="B260" t="s">
        <v>1731</v>
      </c>
      <c r="C260" t="s">
        <v>2962</v>
      </c>
      <c r="D260" t="s">
        <v>22</v>
      </c>
      <c r="E260" t="s">
        <v>23</v>
      </c>
      <c r="F260" t="s">
        <v>18</v>
      </c>
      <c r="G260" s="3" t="s">
        <v>1732</v>
      </c>
      <c r="H260" s="5">
        <v>399</v>
      </c>
      <c r="I260" s="3" t="s">
        <v>1662</v>
      </c>
      <c r="J260" s="3">
        <v>5</v>
      </c>
      <c r="K260" s="3">
        <v>3</v>
      </c>
      <c r="L260" s="3" t="s">
        <v>2907</v>
      </c>
      <c r="M260" s="6" t="s">
        <v>1700</v>
      </c>
      <c r="N260" s="6"/>
      <c r="O260" s="6"/>
      <c r="P260" s="6"/>
    </row>
    <row r="261" spans="1:16" ht="12.45" x14ac:dyDescent="0.2">
      <c r="A261" s="3" t="s">
        <v>13</v>
      </c>
      <c r="B261" t="s">
        <v>1733</v>
      </c>
      <c r="C261" t="s">
        <v>2962</v>
      </c>
      <c r="D261" t="s">
        <v>22</v>
      </c>
      <c r="E261" t="s">
        <v>23</v>
      </c>
      <c r="F261" t="s">
        <v>18</v>
      </c>
      <c r="G261" s="3" t="s">
        <v>1734</v>
      </c>
      <c r="H261" s="5">
        <v>399</v>
      </c>
      <c r="I261" s="3" t="s">
        <v>1662</v>
      </c>
      <c r="J261" s="3">
        <v>5</v>
      </c>
      <c r="K261" s="3">
        <v>3</v>
      </c>
      <c r="L261" s="3" t="s">
        <v>2907</v>
      </c>
      <c r="M261" s="6" t="s">
        <v>1731</v>
      </c>
      <c r="N261" s="6"/>
      <c r="O261" s="6"/>
      <c r="P261" s="6"/>
    </row>
    <row r="262" spans="1:16" ht="12.45" x14ac:dyDescent="0.2">
      <c r="A262" s="3" t="s">
        <v>13</v>
      </c>
      <c r="B262" t="s">
        <v>1735</v>
      </c>
      <c r="C262" t="s">
        <v>2948</v>
      </c>
      <c r="D262" t="s">
        <v>28</v>
      </c>
      <c r="E262" t="s">
        <v>23</v>
      </c>
      <c r="F262" t="s">
        <v>18</v>
      </c>
      <c r="G262" s="3" t="s">
        <v>1736</v>
      </c>
      <c r="H262" s="5">
        <v>399</v>
      </c>
      <c r="I262" s="3" t="s">
        <v>1662</v>
      </c>
      <c r="J262" s="3">
        <v>5</v>
      </c>
      <c r="K262" s="3">
        <v>3</v>
      </c>
      <c r="L262" s="3" t="s">
        <v>2907</v>
      </c>
      <c r="M262" s="3" t="s">
        <v>1731</v>
      </c>
      <c r="N262" s="3"/>
      <c r="O262" s="3"/>
      <c r="P262" s="3"/>
    </row>
    <row r="263" spans="1:16" ht="12.45" x14ac:dyDescent="0.2">
      <c r="A263" s="3" t="s">
        <v>13</v>
      </c>
      <c r="B263" t="s">
        <v>1737</v>
      </c>
      <c r="C263" t="s">
        <v>2971</v>
      </c>
      <c r="D263" t="s">
        <v>22</v>
      </c>
      <c r="E263" t="s">
        <v>142</v>
      </c>
      <c r="F263" t="s">
        <v>18</v>
      </c>
      <c r="G263" s="3" t="s">
        <v>1738</v>
      </c>
      <c r="H263" s="5">
        <v>399</v>
      </c>
      <c r="I263" s="3" t="s">
        <v>1662</v>
      </c>
      <c r="J263" s="3">
        <v>5</v>
      </c>
      <c r="K263" s="3">
        <v>3</v>
      </c>
      <c r="L263" s="3" t="s">
        <v>2907</v>
      </c>
      <c r="M263" s="6" t="s">
        <v>1702</v>
      </c>
      <c r="N263" s="6"/>
      <c r="O263" s="6"/>
      <c r="P263" s="6"/>
    </row>
    <row r="264" spans="1:16" ht="12.45" x14ac:dyDescent="0.2">
      <c r="A264" s="3" t="s">
        <v>13</v>
      </c>
      <c r="B264" t="s">
        <v>1739</v>
      </c>
      <c r="C264" t="s">
        <v>2971</v>
      </c>
      <c r="D264" t="s">
        <v>22</v>
      </c>
      <c r="E264" t="s">
        <v>23</v>
      </c>
      <c r="F264" t="s">
        <v>18</v>
      </c>
      <c r="G264" s="3" t="s">
        <v>1740</v>
      </c>
      <c r="H264" s="5">
        <v>399</v>
      </c>
      <c r="I264" s="3" t="s">
        <v>1662</v>
      </c>
      <c r="J264" s="3">
        <v>5</v>
      </c>
      <c r="K264" s="3">
        <v>3</v>
      </c>
      <c r="L264" s="3" t="s">
        <v>2907</v>
      </c>
      <c r="M264" s="6" t="s">
        <v>1741</v>
      </c>
      <c r="N264" s="6"/>
      <c r="O264" s="6"/>
      <c r="P264" s="6"/>
    </row>
    <row r="265" spans="1:16" ht="12.45" x14ac:dyDescent="0.2">
      <c r="A265" s="3" t="s">
        <v>13</v>
      </c>
      <c r="B265" t="s">
        <v>693</v>
      </c>
      <c r="C265" t="s">
        <v>694</v>
      </c>
      <c r="D265" t="s">
        <v>22</v>
      </c>
      <c r="E265" t="s">
        <v>651</v>
      </c>
      <c r="F265" t="s">
        <v>695</v>
      </c>
      <c r="G265" s="3" t="s">
        <v>652</v>
      </c>
      <c r="H265" s="5">
        <v>303</v>
      </c>
      <c r="I265" s="3" t="s">
        <v>653</v>
      </c>
      <c r="J265" s="3">
        <v>5</v>
      </c>
      <c r="K265" s="3">
        <v>3</v>
      </c>
      <c r="L265" s="3" t="s">
        <v>2915</v>
      </c>
      <c r="M265" s="6" t="s">
        <v>658</v>
      </c>
      <c r="N265" s="6"/>
      <c r="O265" s="6"/>
      <c r="P265" s="6"/>
    </row>
    <row r="266" spans="1:16" ht="12.45" x14ac:dyDescent="0.2">
      <c r="A266" s="3" t="s">
        <v>13</v>
      </c>
      <c r="B266" t="s">
        <v>708</v>
      </c>
      <c r="C266" t="s">
        <v>2938</v>
      </c>
      <c r="D266" t="s">
        <v>22</v>
      </c>
      <c r="E266" t="s">
        <v>651</v>
      </c>
      <c r="F266" t="s">
        <v>182</v>
      </c>
      <c r="G266" s="3" t="s">
        <v>709</v>
      </c>
      <c r="H266" s="5">
        <v>309</v>
      </c>
      <c r="I266" s="3" t="s">
        <v>653</v>
      </c>
      <c r="J266" s="3">
        <v>5</v>
      </c>
      <c r="K266" s="3">
        <v>3</v>
      </c>
      <c r="L266" s="3" t="s">
        <v>2915</v>
      </c>
      <c r="M266" s="6" t="s">
        <v>678</v>
      </c>
      <c r="N266" s="6"/>
      <c r="O266" s="6"/>
      <c r="P266" s="6"/>
    </row>
    <row r="267" spans="1:16" ht="12.45" x14ac:dyDescent="0.2">
      <c r="A267" s="3" t="s">
        <v>13</v>
      </c>
      <c r="B267" s="3" t="s">
        <v>715</v>
      </c>
      <c r="C267" s="3" t="s">
        <v>175</v>
      </c>
      <c r="D267" s="3" t="s">
        <v>28</v>
      </c>
      <c r="E267" s="3" t="s">
        <v>23</v>
      </c>
      <c r="F267" s="3" t="s">
        <v>182</v>
      </c>
      <c r="G267" s="3"/>
      <c r="H267" s="5" t="s">
        <v>716</v>
      </c>
      <c r="I267" s="3" t="s">
        <v>653</v>
      </c>
      <c r="J267" s="5">
        <v>5</v>
      </c>
      <c r="K267" s="5">
        <v>3</v>
      </c>
      <c r="L267" s="3" t="s">
        <v>2915</v>
      </c>
      <c r="M267" s="4" t="s">
        <v>680</v>
      </c>
      <c r="N267" s="4"/>
      <c r="O267" s="4"/>
      <c r="P267" s="4"/>
    </row>
    <row r="268" spans="1:16" ht="12.45" x14ac:dyDescent="0.2">
      <c r="A268" s="3" t="s">
        <v>13</v>
      </c>
      <c r="B268" t="s">
        <v>721</v>
      </c>
      <c r="C268" t="s">
        <v>2977</v>
      </c>
      <c r="D268" t="s">
        <v>22</v>
      </c>
      <c r="E268" t="s">
        <v>23</v>
      </c>
      <c r="F268" t="s">
        <v>182</v>
      </c>
      <c r="G268" s="3" t="s">
        <v>722</v>
      </c>
      <c r="H268" s="5">
        <v>311</v>
      </c>
      <c r="I268" s="3" t="s">
        <v>653</v>
      </c>
      <c r="J268" s="3">
        <v>5</v>
      </c>
      <c r="K268" s="3">
        <v>4</v>
      </c>
      <c r="L268" s="3" t="s">
        <v>2915</v>
      </c>
      <c r="M268" s="6" t="s">
        <v>723</v>
      </c>
      <c r="N268" s="6"/>
      <c r="O268" s="6"/>
      <c r="P268" s="6"/>
    </row>
    <row r="269" spans="1:16" ht="12.45" x14ac:dyDescent="0.2">
      <c r="A269" s="3" t="s">
        <v>13</v>
      </c>
      <c r="B269" t="s">
        <v>650</v>
      </c>
      <c r="C269" t="s">
        <v>2939</v>
      </c>
      <c r="D269" t="s">
        <v>22</v>
      </c>
      <c r="E269" t="s">
        <v>651</v>
      </c>
      <c r="F269" t="s">
        <v>18</v>
      </c>
      <c r="G269" s="3" t="s">
        <v>652</v>
      </c>
      <c r="H269" s="5">
        <v>303</v>
      </c>
      <c r="I269" s="3" t="s">
        <v>653</v>
      </c>
      <c r="J269" s="3">
        <v>1</v>
      </c>
      <c r="K269" s="3">
        <v>1</v>
      </c>
      <c r="L269" s="3" t="s">
        <v>2915</v>
      </c>
      <c r="M269" s="3"/>
      <c r="N269" s="4"/>
      <c r="O269" s="4"/>
      <c r="P269" s="4"/>
    </row>
    <row r="270" spans="1:16" ht="12.45" x14ac:dyDescent="0.2">
      <c r="A270" s="3" t="s">
        <v>13</v>
      </c>
      <c r="B270" t="s">
        <v>664</v>
      </c>
      <c r="C270" t="s">
        <v>3034</v>
      </c>
      <c r="D270" t="s">
        <v>22</v>
      </c>
      <c r="E270" t="s">
        <v>23</v>
      </c>
      <c r="F270" t="s">
        <v>18</v>
      </c>
      <c r="G270" s="3" t="s">
        <v>665</v>
      </c>
      <c r="H270" s="5">
        <v>305</v>
      </c>
      <c r="I270" s="3" t="s">
        <v>653</v>
      </c>
      <c r="J270" s="3">
        <v>3</v>
      </c>
      <c r="K270" s="3">
        <v>2</v>
      </c>
      <c r="L270" s="3" t="s">
        <v>2915</v>
      </c>
      <c r="M270" s="4" t="s">
        <v>650</v>
      </c>
      <c r="N270" s="4"/>
      <c r="O270" s="4"/>
      <c r="P270" s="4"/>
    </row>
    <row r="271" spans="1:16" ht="12.45" x14ac:dyDescent="0.2">
      <c r="A271" s="3" t="s">
        <v>13</v>
      </c>
      <c r="B271" t="s">
        <v>669</v>
      </c>
      <c r="C271" t="s">
        <v>2940</v>
      </c>
      <c r="D271" t="s">
        <v>28</v>
      </c>
      <c r="E271" t="s">
        <v>670</v>
      </c>
      <c r="F271" t="s">
        <v>18</v>
      </c>
      <c r="G271" s="3" t="s">
        <v>671</v>
      </c>
      <c r="H271" s="5">
        <v>306</v>
      </c>
      <c r="I271" s="3" t="s">
        <v>653</v>
      </c>
      <c r="J271" s="3">
        <v>4</v>
      </c>
      <c r="K271" s="3">
        <v>2</v>
      </c>
      <c r="L271" s="3" t="s">
        <v>2915</v>
      </c>
      <c r="M271" s="4" t="s">
        <v>666</v>
      </c>
      <c r="N271" s="4"/>
      <c r="O271" s="4"/>
      <c r="P271" s="4"/>
    </row>
    <row r="272" spans="1:16" ht="12.45" x14ac:dyDescent="0.2">
      <c r="A272" s="3" t="s">
        <v>13</v>
      </c>
      <c r="B272" t="s">
        <v>672</v>
      </c>
      <c r="C272" t="s">
        <v>2971</v>
      </c>
      <c r="D272" t="s">
        <v>22</v>
      </c>
      <c r="E272" t="s">
        <v>651</v>
      </c>
      <c r="F272" t="s">
        <v>18</v>
      </c>
      <c r="G272" s="3" t="s">
        <v>673</v>
      </c>
      <c r="H272" s="5">
        <v>306</v>
      </c>
      <c r="I272" s="3" t="s">
        <v>653</v>
      </c>
      <c r="J272" s="3">
        <v>4</v>
      </c>
      <c r="K272" s="3">
        <v>2</v>
      </c>
      <c r="L272" s="3" t="s">
        <v>2915</v>
      </c>
      <c r="M272" s="4" t="s">
        <v>656</v>
      </c>
      <c r="N272" s="4"/>
      <c r="O272" s="4"/>
      <c r="P272" s="4"/>
    </row>
    <row r="273" spans="1:16" ht="12.45" x14ac:dyDescent="0.2">
      <c r="A273" s="3" t="s">
        <v>13</v>
      </c>
      <c r="B273" t="s">
        <v>674</v>
      </c>
      <c r="C273" t="s">
        <v>147</v>
      </c>
      <c r="D273" t="s">
        <v>22</v>
      </c>
      <c r="E273" t="s">
        <v>651</v>
      </c>
      <c r="F273" t="s">
        <v>18</v>
      </c>
      <c r="G273" s="3" t="s">
        <v>675</v>
      </c>
      <c r="H273" s="5">
        <v>306</v>
      </c>
      <c r="I273" s="3" t="s">
        <v>653</v>
      </c>
      <c r="J273" s="3">
        <v>5</v>
      </c>
      <c r="K273" s="3">
        <v>2</v>
      </c>
      <c r="L273" s="3" t="s">
        <v>2915</v>
      </c>
      <c r="M273" s="4" t="s">
        <v>669</v>
      </c>
      <c r="N273" s="4"/>
      <c r="O273" s="4"/>
      <c r="P273" s="4"/>
    </row>
    <row r="274" spans="1:16" ht="12.45" x14ac:dyDescent="0.2">
      <c r="A274" s="3" t="s">
        <v>13</v>
      </c>
      <c r="B274" t="s">
        <v>676</v>
      </c>
      <c r="C274" t="s">
        <v>147</v>
      </c>
      <c r="D274" t="s">
        <v>22</v>
      </c>
      <c r="E274" t="s">
        <v>651</v>
      </c>
      <c r="F274" t="s">
        <v>18</v>
      </c>
      <c r="G274" s="3" t="s">
        <v>677</v>
      </c>
      <c r="H274" s="5">
        <v>306</v>
      </c>
      <c r="I274" s="3" t="s">
        <v>653</v>
      </c>
      <c r="J274" s="3">
        <v>5</v>
      </c>
      <c r="K274" s="3">
        <v>2</v>
      </c>
      <c r="L274" s="3" t="s">
        <v>2915</v>
      </c>
      <c r="M274" s="4" t="s">
        <v>669</v>
      </c>
      <c r="N274" s="4"/>
      <c r="O274" s="4"/>
      <c r="P274" s="4"/>
    </row>
    <row r="275" spans="1:16" ht="12.45" x14ac:dyDescent="0.2">
      <c r="A275" s="3" t="s">
        <v>13</v>
      </c>
      <c r="B275" t="s">
        <v>680</v>
      </c>
      <c r="C275" t="s">
        <v>2944</v>
      </c>
      <c r="D275" t="s">
        <v>22</v>
      </c>
      <c r="E275" t="s">
        <v>23</v>
      </c>
      <c r="F275" t="s">
        <v>18</v>
      </c>
      <c r="G275" s="3" t="s">
        <v>681</v>
      </c>
      <c r="H275" s="5">
        <v>307</v>
      </c>
      <c r="I275" s="3" t="s">
        <v>653</v>
      </c>
      <c r="J275" s="3">
        <v>5</v>
      </c>
      <c r="K275" s="3">
        <v>2</v>
      </c>
      <c r="L275" s="3" t="s">
        <v>2915</v>
      </c>
      <c r="M275" s="4" t="s">
        <v>678</v>
      </c>
      <c r="N275" s="4"/>
      <c r="O275" s="4"/>
      <c r="P275" s="4"/>
    </row>
    <row r="276" spans="1:16" ht="12.45" x14ac:dyDescent="0.2">
      <c r="A276" s="3" t="s">
        <v>13</v>
      </c>
      <c r="B276" t="s">
        <v>691</v>
      </c>
      <c r="C276" t="s">
        <v>2971</v>
      </c>
      <c r="D276" t="s">
        <v>28</v>
      </c>
      <c r="E276" t="s">
        <v>23</v>
      </c>
      <c r="F276" t="s">
        <v>18</v>
      </c>
      <c r="G276" s="3" t="s">
        <v>692</v>
      </c>
      <c r="H276" s="5">
        <v>308</v>
      </c>
      <c r="I276" s="3" t="s">
        <v>653</v>
      </c>
      <c r="J276" s="3">
        <v>5</v>
      </c>
      <c r="K276" s="3">
        <v>2</v>
      </c>
      <c r="L276" s="3" t="s">
        <v>2915</v>
      </c>
      <c r="M276" s="6" t="s">
        <v>689</v>
      </c>
      <c r="N276" s="6"/>
      <c r="O276" s="6"/>
      <c r="P276" s="6"/>
    </row>
    <row r="277" spans="1:16" ht="12.45" x14ac:dyDescent="0.2">
      <c r="A277" s="3" t="s">
        <v>13</v>
      </c>
      <c r="B277" t="s">
        <v>696</v>
      </c>
      <c r="C277" t="s">
        <v>147</v>
      </c>
      <c r="D277" t="s">
        <v>22</v>
      </c>
      <c r="E277" t="s">
        <v>23</v>
      </c>
      <c r="F277" t="s">
        <v>18</v>
      </c>
      <c r="G277" s="3" t="s">
        <v>697</v>
      </c>
      <c r="H277" s="5">
        <v>308</v>
      </c>
      <c r="I277" s="3" t="s">
        <v>653</v>
      </c>
      <c r="J277" s="3">
        <v>5</v>
      </c>
      <c r="K277" s="3">
        <v>3</v>
      </c>
      <c r="L277" s="3" t="s">
        <v>2915</v>
      </c>
      <c r="M277" s="4" t="s">
        <v>664</v>
      </c>
      <c r="N277" s="4"/>
      <c r="O277" s="4"/>
      <c r="P277" s="4"/>
    </row>
    <row r="278" spans="1:16" ht="12.45" x14ac:dyDescent="0.2">
      <c r="A278" s="3" t="s">
        <v>13</v>
      </c>
      <c r="B278" t="s">
        <v>698</v>
      </c>
      <c r="C278" t="s">
        <v>147</v>
      </c>
      <c r="D278" t="s">
        <v>16</v>
      </c>
      <c r="E278" t="s">
        <v>651</v>
      </c>
      <c r="F278" t="s">
        <v>18</v>
      </c>
      <c r="G278" s="3" t="s">
        <v>699</v>
      </c>
      <c r="H278" s="5">
        <v>308</v>
      </c>
      <c r="I278" s="3" t="s">
        <v>653</v>
      </c>
      <c r="J278" s="3">
        <v>5</v>
      </c>
      <c r="K278" s="3">
        <v>3</v>
      </c>
      <c r="L278" s="3" t="s">
        <v>2915</v>
      </c>
      <c r="M278" s="4" t="s">
        <v>696</v>
      </c>
      <c r="N278" s="4"/>
      <c r="O278" s="4"/>
      <c r="P278" s="4"/>
    </row>
    <row r="279" spans="1:16" ht="12.45" x14ac:dyDescent="0.2">
      <c r="A279" s="3" t="s">
        <v>13</v>
      </c>
      <c r="B279" t="s">
        <v>700</v>
      </c>
      <c r="C279" t="s">
        <v>2963</v>
      </c>
      <c r="D279" t="s">
        <v>28</v>
      </c>
      <c r="E279" t="s">
        <v>23</v>
      </c>
      <c r="F279" t="s">
        <v>18</v>
      </c>
      <c r="G279" s="3" t="s">
        <v>701</v>
      </c>
      <c r="H279" s="5">
        <v>308</v>
      </c>
      <c r="I279" s="3" t="s">
        <v>653</v>
      </c>
      <c r="J279" s="3">
        <v>5</v>
      </c>
      <c r="K279" s="3">
        <v>3</v>
      </c>
      <c r="L279" s="3" t="s">
        <v>2915</v>
      </c>
      <c r="M279" s="6" t="s">
        <v>664</v>
      </c>
      <c r="N279" s="6"/>
      <c r="O279" s="6"/>
      <c r="P279" s="6"/>
    </row>
    <row r="280" spans="1:16" ht="12.45" x14ac:dyDescent="0.2">
      <c r="A280" s="3" t="s">
        <v>13</v>
      </c>
      <c r="B280" t="s">
        <v>702</v>
      </c>
      <c r="C280" t="s">
        <v>147</v>
      </c>
      <c r="D280" t="s">
        <v>22</v>
      </c>
      <c r="E280" t="s">
        <v>23</v>
      </c>
      <c r="F280" t="s">
        <v>18</v>
      </c>
      <c r="G280" s="3" t="s">
        <v>703</v>
      </c>
      <c r="H280" s="5">
        <v>309</v>
      </c>
      <c r="I280" s="3" t="s">
        <v>653</v>
      </c>
      <c r="J280" s="3">
        <v>5</v>
      </c>
      <c r="K280" s="3">
        <v>3</v>
      </c>
      <c r="L280" s="3" t="s">
        <v>2915</v>
      </c>
      <c r="M280" s="6" t="s">
        <v>667</v>
      </c>
      <c r="N280" s="6"/>
      <c r="O280" s="6"/>
      <c r="P280" s="6"/>
    </row>
    <row r="281" spans="1:16" ht="12.45" x14ac:dyDescent="0.2">
      <c r="A281" s="3" t="s">
        <v>13</v>
      </c>
      <c r="B281" t="s">
        <v>704</v>
      </c>
      <c r="C281" t="s">
        <v>147</v>
      </c>
      <c r="D281" t="s">
        <v>148</v>
      </c>
      <c r="E281" t="s">
        <v>651</v>
      </c>
      <c r="F281" t="s">
        <v>18</v>
      </c>
      <c r="G281" s="3" t="s">
        <v>705</v>
      </c>
      <c r="H281" s="5">
        <v>309</v>
      </c>
      <c r="I281" s="3" t="s">
        <v>653</v>
      </c>
      <c r="J281" s="3">
        <v>5</v>
      </c>
      <c r="K281" s="3">
        <v>3</v>
      </c>
      <c r="L281" s="3" t="s">
        <v>2915</v>
      </c>
      <c r="M281" s="4" t="s">
        <v>669</v>
      </c>
      <c r="N281" s="4"/>
      <c r="O281" s="4"/>
      <c r="P281" s="4"/>
    </row>
    <row r="282" spans="1:16" ht="12.45" x14ac:dyDescent="0.2">
      <c r="A282" s="3" t="s">
        <v>13</v>
      </c>
      <c r="B282" t="s">
        <v>706</v>
      </c>
      <c r="C282" t="s">
        <v>2944</v>
      </c>
      <c r="D282" t="s">
        <v>22</v>
      </c>
      <c r="E282" t="s">
        <v>23</v>
      </c>
      <c r="F282" t="s">
        <v>18</v>
      </c>
      <c r="G282" s="3" t="s">
        <v>707</v>
      </c>
      <c r="H282" s="5">
        <v>309</v>
      </c>
      <c r="I282" s="3" t="s">
        <v>653</v>
      </c>
      <c r="J282" s="3">
        <v>5</v>
      </c>
      <c r="K282" s="3">
        <v>3</v>
      </c>
      <c r="L282" s="3" t="s">
        <v>2915</v>
      </c>
      <c r="M282" s="4" t="s">
        <v>678</v>
      </c>
      <c r="N282" s="4"/>
      <c r="O282" s="4"/>
      <c r="P282" s="4"/>
    </row>
    <row r="283" spans="1:16" ht="12.45" x14ac:dyDescent="0.2">
      <c r="A283" s="3" t="s">
        <v>13</v>
      </c>
      <c r="B283" t="s">
        <v>710</v>
      </c>
      <c r="C283" t="s">
        <v>2939</v>
      </c>
      <c r="D283" t="s">
        <v>16</v>
      </c>
      <c r="E283" t="s">
        <v>651</v>
      </c>
      <c r="F283" t="s">
        <v>18</v>
      </c>
      <c r="G283" s="3" t="s">
        <v>711</v>
      </c>
      <c r="H283" s="5">
        <v>310</v>
      </c>
      <c r="I283" s="3" t="s">
        <v>653</v>
      </c>
      <c r="J283" s="3">
        <v>5</v>
      </c>
      <c r="K283" s="3">
        <v>3</v>
      </c>
      <c r="L283" s="3" t="s">
        <v>2915</v>
      </c>
      <c r="M283" s="4" t="s">
        <v>691</v>
      </c>
      <c r="N283" s="4"/>
      <c r="O283" s="4"/>
      <c r="P283" s="4"/>
    </row>
    <row r="284" spans="1:16" ht="12.45" x14ac:dyDescent="0.2">
      <c r="A284" s="3" t="s">
        <v>13</v>
      </c>
      <c r="B284" t="s">
        <v>712</v>
      </c>
      <c r="C284" t="s">
        <v>2963</v>
      </c>
      <c r="D284" t="s">
        <v>22</v>
      </c>
      <c r="E284" t="s">
        <v>651</v>
      </c>
      <c r="F284" t="s">
        <v>18</v>
      </c>
      <c r="G284" s="3" t="s">
        <v>713</v>
      </c>
      <c r="H284" s="5">
        <v>310</v>
      </c>
      <c r="I284" s="3" t="s">
        <v>653</v>
      </c>
      <c r="J284" s="3">
        <v>5</v>
      </c>
      <c r="K284" s="3">
        <v>3</v>
      </c>
      <c r="L284" s="3" t="s">
        <v>2915</v>
      </c>
      <c r="M284" s="4" t="s">
        <v>714</v>
      </c>
      <c r="N284" s="4"/>
      <c r="O284" s="4"/>
      <c r="P284" s="4"/>
    </row>
    <row r="285" spans="1:16" ht="12.45" x14ac:dyDescent="0.2">
      <c r="A285" s="3" t="s">
        <v>13</v>
      </c>
      <c r="B285" s="3" t="s">
        <v>717</v>
      </c>
      <c r="C285" s="3" t="s">
        <v>154</v>
      </c>
      <c r="D285" s="3" t="s">
        <v>22</v>
      </c>
      <c r="E285" s="3" t="s">
        <v>651</v>
      </c>
      <c r="F285" s="3" t="s">
        <v>18</v>
      </c>
      <c r="G285" s="3"/>
      <c r="H285" s="5" t="s">
        <v>718</v>
      </c>
      <c r="I285" s="3" t="s">
        <v>653</v>
      </c>
      <c r="J285" s="5">
        <v>5</v>
      </c>
      <c r="K285" s="5">
        <v>3</v>
      </c>
      <c r="L285" s="3" t="s">
        <v>2915</v>
      </c>
      <c r="M285" s="4" t="s">
        <v>672</v>
      </c>
      <c r="N285" s="4"/>
      <c r="O285" s="4"/>
      <c r="P285" s="4"/>
    </row>
    <row r="286" spans="1:16" ht="12.45" x14ac:dyDescent="0.2">
      <c r="A286" s="3" t="s">
        <v>13</v>
      </c>
      <c r="B286" t="s">
        <v>682</v>
      </c>
      <c r="C286" t="s">
        <v>2948</v>
      </c>
      <c r="D286" t="s">
        <v>28</v>
      </c>
      <c r="E286" t="s">
        <v>651</v>
      </c>
      <c r="F286" t="s">
        <v>683</v>
      </c>
      <c r="G286" s="3" t="s">
        <v>684</v>
      </c>
      <c r="H286" s="5">
        <v>307</v>
      </c>
      <c r="I286" s="3" t="s">
        <v>653</v>
      </c>
      <c r="J286" s="3">
        <v>5</v>
      </c>
      <c r="K286" s="3">
        <v>2</v>
      </c>
      <c r="L286" s="3" t="s">
        <v>2915</v>
      </c>
      <c r="M286" s="6" t="s">
        <v>659</v>
      </c>
      <c r="N286" s="6"/>
      <c r="O286" s="6"/>
      <c r="P286" s="6"/>
    </row>
    <row r="287" spans="1:16" ht="12.45" x14ac:dyDescent="0.2">
      <c r="A287" s="3" t="s">
        <v>13</v>
      </c>
      <c r="B287" t="s">
        <v>654</v>
      </c>
      <c r="C287" t="s">
        <v>3033</v>
      </c>
      <c r="D287" t="s">
        <v>148</v>
      </c>
      <c r="E287" t="s">
        <v>430</v>
      </c>
      <c r="F287" t="s">
        <v>148</v>
      </c>
      <c r="G287" s="3" t="s">
        <v>655</v>
      </c>
      <c r="H287" s="5">
        <v>304</v>
      </c>
      <c r="I287" s="3" t="s">
        <v>653</v>
      </c>
      <c r="J287" s="3">
        <v>1</v>
      </c>
      <c r="K287" s="3">
        <v>1</v>
      </c>
      <c r="L287" s="3" t="s">
        <v>2915</v>
      </c>
      <c r="M287" s="3"/>
      <c r="N287" s="4"/>
      <c r="O287" s="4"/>
      <c r="P287" s="4"/>
    </row>
    <row r="288" spans="1:16" ht="12.45" x14ac:dyDescent="0.2">
      <c r="A288" s="3" t="s">
        <v>13</v>
      </c>
      <c r="B288" t="s">
        <v>656</v>
      </c>
      <c r="C288" t="s">
        <v>147</v>
      </c>
      <c r="D288" t="s">
        <v>148</v>
      </c>
      <c r="E288" t="s">
        <v>651</v>
      </c>
      <c r="F288" t="s">
        <v>148</v>
      </c>
      <c r="G288" s="3" t="s">
        <v>657</v>
      </c>
      <c r="H288" s="5">
        <v>303</v>
      </c>
      <c r="I288" s="3" t="s">
        <v>653</v>
      </c>
      <c r="J288" s="3">
        <v>2</v>
      </c>
      <c r="K288" s="3">
        <v>1</v>
      </c>
      <c r="L288" s="3" t="s">
        <v>2915</v>
      </c>
      <c r="M288" s="3"/>
      <c r="N288" s="4"/>
      <c r="O288" s="4"/>
      <c r="P288" s="4"/>
    </row>
    <row r="289" spans="1:16" ht="12.45" x14ac:dyDescent="0.2">
      <c r="A289" s="3" t="s">
        <v>13</v>
      </c>
      <c r="B289" t="s">
        <v>659</v>
      </c>
      <c r="C289" t="s">
        <v>3032</v>
      </c>
      <c r="D289" t="s">
        <v>148</v>
      </c>
      <c r="E289" t="s">
        <v>23</v>
      </c>
      <c r="F289" t="s">
        <v>148</v>
      </c>
      <c r="G289" s="3" t="s">
        <v>661</v>
      </c>
      <c r="H289" s="5">
        <v>304</v>
      </c>
      <c r="I289" s="3" t="s">
        <v>653</v>
      </c>
      <c r="J289" s="3">
        <v>3</v>
      </c>
      <c r="K289" s="3">
        <v>1</v>
      </c>
      <c r="L289" s="3" t="s">
        <v>2915</v>
      </c>
      <c r="M289" s="3"/>
      <c r="N289" s="3"/>
      <c r="O289" s="3"/>
      <c r="P289" s="3"/>
    </row>
    <row r="290" spans="1:16" ht="12.45" x14ac:dyDescent="0.2">
      <c r="A290" s="3" t="s">
        <v>13</v>
      </c>
      <c r="B290" t="s">
        <v>662</v>
      </c>
      <c r="C290" t="s">
        <v>147</v>
      </c>
      <c r="D290" t="s">
        <v>148</v>
      </c>
      <c r="E290" t="s">
        <v>23</v>
      </c>
      <c r="F290" t="s">
        <v>148</v>
      </c>
      <c r="G290" s="3" t="s">
        <v>663</v>
      </c>
      <c r="H290" s="5">
        <v>305</v>
      </c>
      <c r="I290" s="3" t="s">
        <v>653</v>
      </c>
      <c r="J290" s="3">
        <v>3</v>
      </c>
      <c r="K290" s="3">
        <v>1</v>
      </c>
      <c r="L290" s="3" t="s">
        <v>2915</v>
      </c>
      <c r="M290" s="4" t="s">
        <v>654</v>
      </c>
      <c r="N290" s="4"/>
      <c r="O290" s="4"/>
      <c r="P290" s="4"/>
    </row>
    <row r="291" spans="1:16" ht="12.45" x14ac:dyDescent="0.2">
      <c r="A291" s="3" t="s">
        <v>13</v>
      </c>
      <c r="B291" t="s">
        <v>667</v>
      </c>
      <c r="C291" t="s">
        <v>147</v>
      </c>
      <c r="D291" t="s">
        <v>148</v>
      </c>
      <c r="E291" t="s">
        <v>651</v>
      </c>
      <c r="F291" t="s">
        <v>148</v>
      </c>
      <c r="G291" s="3" t="s">
        <v>668</v>
      </c>
      <c r="H291" s="5">
        <v>305</v>
      </c>
      <c r="I291" s="3" t="s">
        <v>653</v>
      </c>
      <c r="J291" s="3">
        <v>4</v>
      </c>
      <c r="K291" s="3">
        <v>2</v>
      </c>
      <c r="L291" s="3" t="s">
        <v>2915</v>
      </c>
      <c r="M291" s="4" t="s">
        <v>656</v>
      </c>
      <c r="N291" s="4"/>
      <c r="O291" s="4"/>
      <c r="P291" s="4"/>
    </row>
    <row r="292" spans="1:16" ht="12.45" x14ac:dyDescent="0.2">
      <c r="A292" s="3" t="s">
        <v>13</v>
      </c>
      <c r="B292" t="s">
        <v>678</v>
      </c>
      <c r="C292" t="s">
        <v>147</v>
      </c>
      <c r="D292" t="s">
        <v>148</v>
      </c>
      <c r="E292" t="s">
        <v>651</v>
      </c>
      <c r="F292" t="s">
        <v>148</v>
      </c>
      <c r="G292" s="3" t="s">
        <v>679</v>
      </c>
      <c r="H292" s="5">
        <v>307</v>
      </c>
      <c r="I292" s="3" t="s">
        <v>653</v>
      </c>
      <c r="J292" s="3">
        <v>5</v>
      </c>
      <c r="K292" s="3">
        <v>2</v>
      </c>
      <c r="L292" s="3" t="s">
        <v>2915</v>
      </c>
      <c r="M292" s="6" t="s">
        <v>672</v>
      </c>
      <c r="N292" s="6"/>
      <c r="O292" s="6"/>
      <c r="P292" s="6"/>
    </row>
    <row r="293" spans="1:16" ht="12.45" x14ac:dyDescent="0.2">
      <c r="A293" s="3" t="s">
        <v>13</v>
      </c>
      <c r="B293" t="s">
        <v>685</v>
      </c>
      <c r="C293" t="s">
        <v>3001</v>
      </c>
      <c r="D293" t="s">
        <v>148</v>
      </c>
      <c r="E293" t="s">
        <v>23</v>
      </c>
      <c r="F293" t="s">
        <v>148</v>
      </c>
      <c r="G293" s="3" t="s">
        <v>686</v>
      </c>
      <c r="H293" s="5">
        <v>307</v>
      </c>
      <c r="I293" s="3" t="s">
        <v>653</v>
      </c>
      <c r="J293" s="3">
        <v>5</v>
      </c>
      <c r="K293" s="3">
        <v>2</v>
      </c>
      <c r="L293" s="3" t="s">
        <v>2915</v>
      </c>
      <c r="M293" s="4" t="s">
        <v>654</v>
      </c>
      <c r="N293" s="4"/>
      <c r="O293" s="4"/>
      <c r="P293" s="4"/>
    </row>
    <row r="294" spans="1:16" ht="12.45" x14ac:dyDescent="0.2">
      <c r="A294" s="3" t="s">
        <v>13</v>
      </c>
      <c r="B294" t="s">
        <v>687</v>
      </c>
      <c r="C294" t="s">
        <v>3001</v>
      </c>
      <c r="D294" t="s">
        <v>148</v>
      </c>
      <c r="E294" t="s">
        <v>23</v>
      </c>
      <c r="F294" t="s">
        <v>148</v>
      </c>
      <c r="G294" s="3" t="s">
        <v>688</v>
      </c>
      <c r="H294" s="5">
        <v>307</v>
      </c>
      <c r="I294" s="3" t="s">
        <v>653</v>
      </c>
      <c r="J294" s="3">
        <v>5</v>
      </c>
      <c r="K294" s="3">
        <v>2</v>
      </c>
      <c r="L294" s="3" t="s">
        <v>2915</v>
      </c>
      <c r="M294" s="4" t="s">
        <v>685</v>
      </c>
      <c r="N294" s="4"/>
      <c r="O294" s="4"/>
      <c r="P294" s="4"/>
    </row>
    <row r="295" spans="1:16" ht="12.45" x14ac:dyDescent="0.2">
      <c r="A295" s="3" t="s">
        <v>13</v>
      </c>
      <c r="B295" t="s">
        <v>689</v>
      </c>
      <c r="C295" t="s">
        <v>147</v>
      </c>
      <c r="D295" t="s">
        <v>148</v>
      </c>
      <c r="E295" t="s">
        <v>23</v>
      </c>
      <c r="F295" t="s">
        <v>148</v>
      </c>
      <c r="G295" s="3" t="s">
        <v>690</v>
      </c>
      <c r="H295" s="5">
        <v>308</v>
      </c>
      <c r="I295" s="3" t="s">
        <v>653</v>
      </c>
      <c r="J295" s="3">
        <v>5</v>
      </c>
      <c r="K295" s="3">
        <v>2</v>
      </c>
      <c r="L295" s="3" t="s">
        <v>2915</v>
      </c>
      <c r="M295" s="3"/>
      <c r="N295" s="3"/>
      <c r="O295" s="3"/>
      <c r="P295" s="3"/>
    </row>
    <row r="296" spans="1:16" ht="12.45" x14ac:dyDescent="0.2">
      <c r="A296" s="3" t="s">
        <v>13</v>
      </c>
      <c r="B296" t="s">
        <v>719</v>
      </c>
      <c r="C296" t="s">
        <v>147</v>
      </c>
      <c r="D296" t="s">
        <v>148</v>
      </c>
      <c r="E296" t="s">
        <v>651</v>
      </c>
      <c r="F296" t="s">
        <v>148</v>
      </c>
      <c r="G296" s="3" t="s">
        <v>720</v>
      </c>
      <c r="H296" s="5">
        <v>310</v>
      </c>
      <c r="I296" s="3" t="s">
        <v>653</v>
      </c>
      <c r="J296" s="3">
        <v>5</v>
      </c>
      <c r="K296" s="3">
        <v>4</v>
      </c>
      <c r="L296" s="3" t="s">
        <v>2915</v>
      </c>
      <c r="M296" s="4" t="s">
        <v>704</v>
      </c>
      <c r="N296" s="4"/>
      <c r="O296" s="4"/>
      <c r="P296" s="4"/>
    </row>
    <row r="297" spans="1:16" ht="12.45" x14ac:dyDescent="0.2">
      <c r="A297" s="3" t="s">
        <v>13</v>
      </c>
      <c r="B297" t="s">
        <v>658</v>
      </c>
      <c r="C297" t="s">
        <v>43</v>
      </c>
      <c r="D297" t="s">
        <v>22</v>
      </c>
      <c r="E297" t="s">
        <v>651</v>
      </c>
      <c r="F297" t="s">
        <v>44</v>
      </c>
      <c r="G297" s="3" t="s">
        <v>652</v>
      </c>
      <c r="H297" s="5">
        <v>303</v>
      </c>
      <c r="I297" s="3" t="s">
        <v>653</v>
      </c>
      <c r="J297" s="3">
        <v>3</v>
      </c>
      <c r="K297" s="3">
        <v>1</v>
      </c>
      <c r="L297" s="3" t="s">
        <v>2915</v>
      </c>
      <c r="M297" s="4" t="s">
        <v>650</v>
      </c>
      <c r="N297" s="4"/>
      <c r="O297" s="4"/>
      <c r="P297" s="4"/>
    </row>
    <row r="298" spans="1:16" ht="12.45" x14ac:dyDescent="0.2">
      <c r="A298" s="3" t="s">
        <v>13</v>
      </c>
      <c r="B298" t="s">
        <v>666</v>
      </c>
      <c r="C298" t="s">
        <v>2946</v>
      </c>
      <c r="D298" t="s">
        <v>28</v>
      </c>
      <c r="E298" t="s">
        <v>23</v>
      </c>
      <c r="F298" t="s">
        <v>44</v>
      </c>
      <c r="G298" s="3" t="str">
        <f>"+1 Resolve when defending with Ties/Principles. Effect stacks with multiple Solars."</f>
        <v>+1 Resolve when defending with Ties/Principles. Effect stacks with multiple Solars.</v>
      </c>
      <c r="H298" s="5">
        <v>306</v>
      </c>
      <c r="I298" s="3" t="s">
        <v>653</v>
      </c>
      <c r="J298" s="3">
        <v>3</v>
      </c>
      <c r="K298" s="3">
        <v>2</v>
      </c>
      <c r="L298" s="3" t="s">
        <v>2915</v>
      </c>
      <c r="M298" s="4" t="s">
        <v>656</v>
      </c>
      <c r="N298" s="4"/>
      <c r="O298" s="4"/>
      <c r="P298" s="4"/>
    </row>
    <row r="299" spans="1:16" ht="12.45" x14ac:dyDescent="0.2">
      <c r="A299" s="3" t="s">
        <v>13</v>
      </c>
      <c r="B299" t="s">
        <v>1742</v>
      </c>
      <c r="C299" t="s">
        <v>2938</v>
      </c>
      <c r="D299" t="s">
        <v>28</v>
      </c>
      <c r="E299" t="s">
        <v>23</v>
      </c>
      <c r="F299" t="s">
        <v>18</v>
      </c>
      <c r="G299" s="3" t="s">
        <v>1743</v>
      </c>
      <c r="H299" s="5">
        <v>399</v>
      </c>
      <c r="I299" s="3" t="s">
        <v>1662</v>
      </c>
      <c r="J299" s="3">
        <v>5</v>
      </c>
      <c r="K299" s="3">
        <v>3</v>
      </c>
      <c r="L299" s="3" t="s">
        <v>2907</v>
      </c>
      <c r="M299" s="6" t="s">
        <v>1744</v>
      </c>
      <c r="N299" s="6"/>
      <c r="O299" s="6"/>
      <c r="P299" s="6"/>
    </row>
    <row r="300" spans="1:16" ht="12.45" x14ac:dyDescent="0.2">
      <c r="A300" s="3" t="s">
        <v>13</v>
      </c>
      <c r="B300" t="s">
        <v>1745</v>
      </c>
      <c r="C300" t="s">
        <v>2992</v>
      </c>
      <c r="D300" t="s">
        <v>28</v>
      </c>
      <c r="E300" t="s">
        <v>23</v>
      </c>
      <c r="F300" t="s">
        <v>18</v>
      </c>
      <c r="G300" s="3" t="s">
        <v>1746</v>
      </c>
      <c r="H300" s="5">
        <v>400</v>
      </c>
      <c r="I300" s="3" t="s">
        <v>1662</v>
      </c>
      <c r="J300" s="3">
        <v>5</v>
      </c>
      <c r="K300" s="3">
        <v>3</v>
      </c>
      <c r="L300" s="3" t="s">
        <v>2907</v>
      </c>
      <c r="M300" s="6" t="s">
        <v>1747</v>
      </c>
      <c r="N300" s="6"/>
      <c r="O300" s="6"/>
      <c r="P300" s="6"/>
    </row>
    <row r="301" spans="1:16" ht="12.45" x14ac:dyDescent="0.2">
      <c r="A301" s="3" t="s">
        <v>13</v>
      </c>
      <c r="B301" t="s">
        <v>1759</v>
      </c>
      <c r="C301" t="s">
        <v>2962</v>
      </c>
      <c r="D301" t="s">
        <v>22</v>
      </c>
      <c r="E301" t="s">
        <v>23</v>
      </c>
      <c r="F301" t="s">
        <v>18</v>
      </c>
      <c r="G301" s="3" t="s">
        <v>1760</v>
      </c>
      <c r="H301" s="5">
        <v>399</v>
      </c>
      <c r="I301" s="3" t="s">
        <v>1662</v>
      </c>
      <c r="J301" s="3">
        <v>5</v>
      </c>
      <c r="K301" s="3">
        <v>4</v>
      </c>
      <c r="L301" s="3" t="s">
        <v>2907</v>
      </c>
      <c r="M301" s="6" t="s">
        <v>1733</v>
      </c>
      <c r="N301" s="6"/>
      <c r="O301" s="6"/>
      <c r="P301" s="6"/>
    </row>
    <row r="302" spans="1:16" ht="12.45" x14ac:dyDescent="0.2">
      <c r="A302" s="3" t="s">
        <v>13</v>
      </c>
      <c r="B302" t="s">
        <v>1761</v>
      </c>
      <c r="C302" t="s">
        <v>2938</v>
      </c>
      <c r="D302" t="s">
        <v>28</v>
      </c>
      <c r="E302" t="s">
        <v>23</v>
      </c>
      <c r="F302" t="s">
        <v>18</v>
      </c>
      <c r="G302" s="3" t="s">
        <v>1762</v>
      </c>
      <c r="H302" s="5">
        <v>402</v>
      </c>
      <c r="I302" s="3" t="s">
        <v>1662</v>
      </c>
      <c r="J302" s="3">
        <v>5</v>
      </c>
      <c r="K302" s="3">
        <v>4</v>
      </c>
      <c r="L302" s="3" t="s">
        <v>2907</v>
      </c>
      <c r="M302" s="6" t="s">
        <v>1745</v>
      </c>
      <c r="N302" s="6"/>
      <c r="O302" s="6"/>
      <c r="P302" s="6"/>
    </row>
    <row r="303" spans="1:16" ht="12.45" x14ac:dyDescent="0.2">
      <c r="A303" s="3" t="s">
        <v>13</v>
      </c>
      <c r="B303" t="s">
        <v>1769</v>
      </c>
      <c r="C303" t="s">
        <v>2938</v>
      </c>
      <c r="D303" t="s">
        <v>22</v>
      </c>
      <c r="E303" t="s">
        <v>142</v>
      </c>
      <c r="F303" t="s">
        <v>18</v>
      </c>
      <c r="G303" s="3" t="s">
        <v>1770</v>
      </c>
      <c r="H303" s="5">
        <v>402</v>
      </c>
      <c r="I303" s="3" t="s">
        <v>1662</v>
      </c>
      <c r="J303" s="3">
        <v>5</v>
      </c>
      <c r="K303" s="3">
        <v>5</v>
      </c>
      <c r="L303" s="3" t="s">
        <v>2907</v>
      </c>
      <c r="M303" s="6" t="s">
        <v>1771</v>
      </c>
      <c r="N303" s="6"/>
      <c r="O303" s="6"/>
      <c r="P303" s="6"/>
    </row>
    <row r="304" spans="1:16" ht="12.45" x14ac:dyDescent="0.2">
      <c r="A304" s="3" t="s">
        <v>13</v>
      </c>
      <c r="B304" t="s">
        <v>1772</v>
      </c>
      <c r="C304" t="s">
        <v>3031</v>
      </c>
      <c r="D304" t="s">
        <v>22</v>
      </c>
      <c r="E304" t="s">
        <v>23</v>
      </c>
      <c r="F304" t="s">
        <v>18</v>
      </c>
      <c r="G304" s="3" t="s">
        <v>1773</v>
      </c>
      <c r="H304" s="5">
        <v>403</v>
      </c>
      <c r="I304" s="3" t="s">
        <v>1662</v>
      </c>
      <c r="J304" s="3">
        <v>5</v>
      </c>
      <c r="K304" s="3">
        <v>5</v>
      </c>
      <c r="L304" s="3" t="s">
        <v>2907</v>
      </c>
      <c r="M304" s="6" t="s">
        <v>1767</v>
      </c>
      <c r="N304" s="6"/>
      <c r="O304" s="6"/>
      <c r="P304" s="6"/>
    </row>
    <row r="305" spans="1:16" ht="12.45" x14ac:dyDescent="0.2">
      <c r="A305" s="3" t="s">
        <v>13</v>
      </c>
      <c r="B305" t="s">
        <v>1774</v>
      </c>
      <c r="C305" t="s">
        <v>3030</v>
      </c>
      <c r="D305" t="s">
        <v>22</v>
      </c>
      <c r="E305" t="s">
        <v>23</v>
      </c>
      <c r="F305" t="s">
        <v>18</v>
      </c>
      <c r="G305" s="3" t="s">
        <v>1775</v>
      </c>
      <c r="H305" s="5">
        <v>403</v>
      </c>
      <c r="I305" s="3" t="s">
        <v>1662</v>
      </c>
      <c r="J305" s="3">
        <v>5</v>
      </c>
      <c r="K305" s="3">
        <v>5</v>
      </c>
      <c r="L305" s="3" t="s">
        <v>2907</v>
      </c>
      <c r="M305" s="6" t="s">
        <v>1772</v>
      </c>
      <c r="N305" s="6"/>
      <c r="O305" s="6"/>
      <c r="P305" s="6"/>
    </row>
    <row r="306" spans="1:16" ht="12.45" x14ac:dyDescent="0.2">
      <c r="A306" s="3" t="s">
        <v>13</v>
      </c>
      <c r="B306" t="s">
        <v>1665</v>
      </c>
      <c r="C306" t="s">
        <v>2939</v>
      </c>
      <c r="D306" t="s">
        <v>22</v>
      </c>
      <c r="E306" t="s">
        <v>23</v>
      </c>
      <c r="F306" t="s">
        <v>615</v>
      </c>
      <c r="G306" s="3" t="s">
        <v>1666</v>
      </c>
      <c r="H306" s="5">
        <v>394</v>
      </c>
      <c r="I306" s="3" t="s">
        <v>1662</v>
      </c>
      <c r="J306" s="3">
        <v>3</v>
      </c>
      <c r="K306" s="3">
        <v>1</v>
      </c>
      <c r="L306" s="3" t="s">
        <v>2907</v>
      </c>
      <c r="M306" s="6" t="s">
        <v>1663</v>
      </c>
      <c r="N306" s="6"/>
      <c r="O306" s="6"/>
      <c r="P306" s="6"/>
    </row>
    <row r="307" spans="1:16" ht="12.45" x14ac:dyDescent="0.2">
      <c r="A307" s="3" t="s">
        <v>13</v>
      </c>
      <c r="B307" t="s">
        <v>1694</v>
      </c>
      <c r="C307" t="s">
        <v>147</v>
      </c>
      <c r="D307" t="s">
        <v>148</v>
      </c>
      <c r="E307" t="s">
        <v>23</v>
      </c>
      <c r="F307" t="s">
        <v>148</v>
      </c>
      <c r="G307" s="3" t="s">
        <v>1695</v>
      </c>
      <c r="H307" s="5">
        <v>395</v>
      </c>
      <c r="I307" s="3" t="s">
        <v>1662</v>
      </c>
      <c r="J307" s="3">
        <v>5</v>
      </c>
      <c r="K307" s="3">
        <v>2</v>
      </c>
      <c r="L307" s="3" t="s">
        <v>2907</v>
      </c>
      <c r="M307" s="6" t="s">
        <v>1692</v>
      </c>
      <c r="N307" s="6"/>
      <c r="O307" s="6"/>
      <c r="P307" s="6"/>
    </row>
    <row r="308" spans="1:16" ht="12.45" x14ac:dyDescent="0.2">
      <c r="A308" s="3" t="s">
        <v>13</v>
      </c>
      <c r="B308" t="s">
        <v>1721</v>
      </c>
      <c r="C308" t="s">
        <v>147</v>
      </c>
      <c r="D308" t="s">
        <v>148</v>
      </c>
      <c r="E308" t="s">
        <v>23</v>
      </c>
      <c r="F308" t="s">
        <v>148</v>
      </c>
      <c r="G308" s="3" t="s">
        <v>1722</v>
      </c>
      <c r="H308" s="5">
        <v>398</v>
      </c>
      <c r="I308" s="3" t="s">
        <v>1662</v>
      </c>
      <c r="J308" s="3">
        <v>5</v>
      </c>
      <c r="K308" s="3">
        <v>3</v>
      </c>
      <c r="L308" s="3" t="s">
        <v>2907</v>
      </c>
      <c r="M308" s="6" t="s">
        <v>1719</v>
      </c>
      <c r="N308" s="6"/>
      <c r="O308" s="6"/>
      <c r="P308" s="6"/>
    </row>
    <row r="309" spans="1:16" ht="12.45" x14ac:dyDescent="0.2">
      <c r="A309" s="3" t="s">
        <v>13</v>
      </c>
      <c r="B309" t="s">
        <v>1729</v>
      </c>
      <c r="C309" t="s">
        <v>147</v>
      </c>
      <c r="D309" t="s">
        <v>148</v>
      </c>
      <c r="E309" t="s">
        <v>23</v>
      </c>
      <c r="F309" t="s">
        <v>148</v>
      </c>
      <c r="G309" s="3" t="s">
        <v>1730</v>
      </c>
      <c r="H309" s="5">
        <v>398</v>
      </c>
      <c r="I309" s="3" t="s">
        <v>1662</v>
      </c>
      <c r="J309" s="3">
        <v>5</v>
      </c>
      <c r="K309" s="3">
        <v>3</v>
      </c>
      <c r="L309" s="3" t="s">
        <v>2907</v>
      </c>
      <c r="M309" s="6" t="s">
        <v>1696</v>
      </c>
      <c r="N309" s="6"/>
      <c r="O309" s="6"/>
      <c r="P309" s="6"/>
    </row>
    <row r="310" spans="1:16" ht="12.45" x14ac:dyDescent="0.2">
      <c r="A310" s="3" t="s">
        <v>13</v>
      </c>
      <c r="B310" t="s">
        <v>1748</v>
      </c>
      <c r="C310" t="s">
        <v>147</v>
      </c>
      <c r="D310" t="s">
        <v>148</v>
      </c>
      <c r="E310" t="s">
        <v>23</v>
      </c>
      <c r="F310" t="s">
        <v>148</v>
      </c>
      <c r="G310" s="3" t="s">
        <v>1749</v>
      </c>
      <c r="H310" s="5">
        <v>400</v>
      </c>
      <c r="I310" s="3" t="s">
        <v>1662</v>
      </c>
      <c r="J310" s="3">
        <v>5</v>
      </c>
      <c r="K310" s="3">
        <v>3</v>
      </c>
      <c r="L310" s="3" t="s">
        <v>2907</v>
      </c>
      <c r="M310" s="3" t="s">
        <v>1745</v>
      </c>
      <c r="N310" s="3"/>
      <c r="O310" s="3"/>
      <c r="P310" s="3"/>
    </row>
    <row r="311" spans="1:16" ht="12.45" x14ac:dyDescent="0.2">
      <c r="A311" s="3" t="s">
        <v>13</v>
      </c>
      <c r="B311" t="s">
        <v>1750</v>
      </c>
      <c r="C311" t="s">
        <v>3029</v>
      </c>
      <c r="D311" t="s">
        <v>148</v>
      </c>
      <c r="E311" t="s">
        <v>142</v>
      </c>
      <c r="F311" t="s">
        <v>148</v>
      </c>
      <c r="G311" s="3" t="s">
        <v>1752</v>
      </c>
      <c r="H311" s="5">
        <v>400</v>
      </c>
      <c r="I311" s="3" t="s">
        <v>1662</v>
      </c>
      <c r="J311" s="3">
        <v>5</v>
      </c>
      <c r="K311" s="3">
        <v>3</v>
      </c>
      <c r="L311" s="3" t="s">
        <v>2907</v>
      </c>
      <c r="M311" s="6" t="s">
        <v>1708</v>
      </c>
      <c r="N311" s="6"/>
      <c r="O311" s="6"/>
      <c r="P311" s="6"/>
    </row>
    <row r="312" spans="1:16" ht="12.45" x14ac:dyDescent="0.2">
      <c r="A312" s="3" t="s">
        <v>13</v>
      </c>
      <c r="B312" t="s">
        <v>1753</v>
      </c>
      <c r="C312" t="s">
        <v>147</v>
      </c>
      <c r="D312" t="s">
        <v>148</v>
      </c>
      <c r="E312" t="s">
        <v>23</v>
      </c>
      <c r="F312" t="s">
        <v>148</v>
      </c>
      <c r="G312" s="3" t="s">
        <v>1754</v>
      </c>
      <c r="H312" s="5">
        <v>401</v>
      </c>
      <c r="I312" s="3" t="s">
        <v>1662</v>
      </c>
      <c r="J312" s="3">
        <v>5</v>
      </c>
      <c r="K312" s="3">
        <v>3</v>
      </c>
      <c r="L312" s="3" t="s">
        <v>2907</v>
      </c>
      <c r="M312" s="6" t="s">
        <v>1750</v>
      </c>
      <c r="N312" s="6"/>
      <c r="O312" s="6"/>
      <c r="P312" s="6"/>
    </row>
    <row r="313" spans="1:16" ht="12.45" x14ac:dyDescent="0.2">
      <c r="A313" s="3" t="s">
        <v>13</v>
      </c>
      <c r="B313" t="s">
        <v>1755</v>
      </c>
      <c r="C313" t="s">
        <v>147</v>
      </c>
      <c r="D313" t="s">
        <v>148</v>
      </c>
      <c r="E313" t="s">
        <v>23</v>
      </c>
      <c r="F313" t="s">
        <v>148</v>
      </c>
      <c r="G313" s="3" t="s">
        <v>1756</v>
      </c>
      <c r="H313" s="5">
        <v>401</v>
      </c>
      <c r="I313" s="3" t="s">
        <v>1662</v>
      </c>
      <c r="J313" s="3">
        <v>5</v>
      </c>
      <c r="K313" s="3">
        <v>3</v>
      </c>
      <c r="L313" s="3" t="s">
        <v>2907</v>
      </c>
      <c r="M313" s="6" t="s">
        <v>1753</v>
      </c>
      <c r="N313" s="6"/>
      <c r="O313" s="6"/>
      <c r="P313" s="6"/>
    </row>
    <row r="314" spans="1:16" ht="12.45" x14ac:dyDescent="0.2">
      <c r="A314" s="3" t="s">
        <v>13</v>
      </c>
      <c r="B314" t="s">
        <v>1757</v>
      </c>
      <c r="C314" t="s">
        <v>147</v>
      </c>
      <c r="D314" t="s">
        <v>148</v>
      </c>
      <c r="E314" t="s">
        <v>23</v>
      </c>
      <c r="F314" t="s">
        <v>148</v>
      </c>
      <c r="G314" s="3" t="s">
        <v>1758</v>
      </c>
      <c r="H314" s="5">
        <v>402</v>
      </c>
      <c r="I314" s="3" t="s">
        <v>1662</v>
      </c>
      <c r="J314" s="3">
        <v>5</v>
      </c>
      <c r="K314" s="3">
        <v>3</v>
      </c>
      <c r="L314" s="3" t="s">
        <v>2907</v>
      </c>
      <c r="M314" s="3"/>
      <c r="N314" s="6"/>
      <c r="O314" s="6"/>
      <c r="P314" s="6"/>
    </row>
    <row r="315" spans="1:16" ht="12.45" x14ac:dyDescent="0.2">
      <c r="A315" s="3" t="s">
        <v>13</v>
      </c>
      <c r="B315" t="s">
        <v>1763</v>
      </c>
      <c r="C315" t="s">
        <v>147</v>
      </c>
      <c r="D315" t="s">
        <v>148</v>
      </c>
      <c r="E315" t="s">
        <v>23</v>
      </c>
      <c r="F315" t="s">
        <v>148</v>
      </c>
      <c r="G315" s="3" t="s">
        <v>1764</v>
      </c>
      <c r="H315" s="5">
        <v>402</v>
      </c>
      <c r="I315" s="3" t="s">
        <v>1662</v>
      </c>
      <c r="J315" s="3">
        <v>5</v>
      </c>
      <c r="K315" s="3">
        <v>4</v>
      </c>
      <c r="L315" s="3" t="s">
        <v>2907</v>
      </c>
      <c r="M315" s="6" t="s">
        <v>1748</v>
      </c>
      <c r="N315" s="6"/>
      <c r="O315" s="6"/>
      <c r="P315" s="6"/>
    </row>
    <row r="316" spans="1:16" ht="12.45" x14ac:dyDescent="0.2">
      <c r="A316" s="3" t="s">
        <v>13</v>
      </c>
      <c r="B316" t="s">
        <v>1767</v>
      </c>
      <c r="C316" t="s">
        <v>147</v>
      </c>
      <c r="D316" t="s">
        <v>148</v>
      </c>
      <c r="E316" t="s">
        <v>23</v>
      </c>
      <c r="F316" t="s">
        <v>148</v>
      </c>
      <c r="G316" s="3" t="s">
        <v>1768</v>
      </c>
      <c r="H316" s="5">
        <v>402</v>
      </c>
      <c r="I316" s="3" t="s">
        <v>1662</v>
      </c>
      <c r="J316" s="3">
        <v>5</v>
      </c>
      <c r="K316" s="3">
        <v>4</v>
      </c>
      <c r="L316" s="3" t="s">
        <v>2907</v>
      </c>
      <c r="M316" s="6" t="s">
        <v>1755</v>
      </c>
      <c r="N316" s="6"/>
      <c r="O316" s="6"/>
      <c r="P316" s="6"/>
    </row>
    <row r="317" spans="1:16" ht="12.45" x14ac:dyDescent="0.2">
      <c r="A317" s="3" t="s">
        <v>13</v>
      </c>
      <c r="B317" t="s">
        <v>1660</v>
      </c>
      <c r="C317" t="s">
        <v>2940</v>
      </c>
      <c r="D317" t="s">
        <v>22</v>
      </c>
      <c r="E317" t="s">
        <v>23</v>
      </c>
      <c r="F317" t="s">
        <v>44</v>
      </c>
      <c r="G317" s="3" t="s">
        <v>1661</v>
      </c>
      <c r="H317" s="5">
        <v>393</v>
      </c>
      <c r="I317" s="3" t="s">
        <v>1662</v>
      </c>
      <c r="J317" s="3">
        <v>3</v>
      </c>
      <c r="K317" s="3">
        <v>1</v>
      </c>
      <c r="L317" s="3" t="s">
        <v>2907</v>
      </c>
      <c r="M317" s="6"/>
      <c r="N317" s="6"/>
      <c r="O317" s="6"/>
      <c r="P317" s="6"/>
    </row>
    <row r="318" spans="1:16" ht="12.45" x14ac:dyDescent="0.2">
      <c r="A318" s="3" t="s">
        <v>13</v>
      </c>
      <c r="B318" t="s">
        <v>802</v>
      </c>
      <c r="C318" t="s">
        <v>2951</v>
      </c>
      <c r="D318" t="s">
        <v>28</v>
      </c>
      <c r="E318" t="s">
        <v>23</v>
      </c>
      <c r="F318" t="s">
        <v>182</v>
      </c>
      <c r="G318" s="3" t="s">
        <v>803</v>
      </c>
      <c r="H318" s="5">
        <v>318</v>
      </c>
      <c r="I318" s="3" t="s">
        <v>771</v>
      </c>
      <c r="J318" s="3">
        <v>5</v>
      </c>
      <c r="K318" s="3">
        <v>2</v>
      </c>
      <c r="L318" s="3" t="s">
        <v>2907</v>
      </c>
      <c r="M318" s="3" t="s">
        <v>796</v>
      </c>
      <c r="N318" s="3"/>
      <c r="O318" s="3"/>
      <c r="P318" s="3"/>
    </row>
    <row r="319" spans="1:16" ht="12.45" x14ac:dyDescent="0.2">
      <c r="A319" s="3" t="s">
        <v>13</v>
      </c>
      <c r="B319" t="s">
        <v>823</v>
      </c>
      <c r="C319" t="s">
        <v>3028</v>
      </c>
      <c r="D319" t="s">
        <v>22</v>
      </c>
      <c r="E319" t="s">
        <v>23</v>
      </c>
      <c r="F319" t="s">
        <v>182</v>
      </c>
      <c r="G319" s="3" t="s">
        <v>824</v>
      </c>
      <c r="H319" s="5">
        <v>321</v>
      </c>
      <c r="I319" s="3" t="s">
        <v>771</v>
      </c>
      <c r="J319" s="3">
        <v>5</v>
      </c>
      <c r="K319" s="3">
        <v>3</v>
      </c>
      <c r="L319" s="3" t="s">
        <v>2907</v>
      </c>
      <c r="M319" s="4" t="s">
        <v>807</v>
      </c>
      <c r="N319" s="4"/>
      <c r="O319" s="4"/>
      <c r="P319" s="4"/>
    </row>
    <row r="320" spans="1:16" ht="12.45" x14ac:dyDescent="0.2">
      <c r="A320" s="3" t="s">
        <v>13</v>
      </c>
      <c r="B320" t="s">
        <v>829</v>
      </c>
      <c r="C320" t="s">
        <v>2959</v>
      </c>
      <c r="D320" t="s">
        <v>22</v>
      </c>
      <c r="E320" t="s">
        <v>23</v>
      </c>
      <c r="F320" t="s">
        <v>182</v>
      </c>
      <c r="G320" s="3" t="s">
        <v>830</v>
      </c>
      <c r="H320" s="5">
        <v>321</v>
      </c>
      <c r="I320" s="3" t="s">
        <v>771</v>
      </c>
      <c r="J320" s="3">
        <v>5</v>
      </c>
      <c r="K320" s="3">
        <v>4</v>
      </c>
      <c r="L320" s="3" t="s">
        <v>2907</v>
      </c>
      <c r="M320" s="4" t="s">
        <v>831</v>
      </c>
      <c r="N320" s="4"/>
      <c r="O320" s="4"/>
      <c r="P320" s="4"/>
    </row>
    <row r="321" spans="1:16" ht="12.45" x14ac:dyDescent="0.2">
      <c r="A321" s="3" t="s">
        <v>13</v>
      </c>
      <c r="B321" t="s">
        <v>774</v>
      </c>
      <c r="C321" t="s">
        <v>2944</v>
      </c>
      <c r="D321" t="s">
        <v>16</v>
      </c>
      <c r="E321" t="s">
        <v>142</v>
      </c>
      <c r="F321" t="s">
        <v>18</v>
      </c>
      <c r="G321" s="3" t="s">
        <v>775</v>
      </c>
      <c r="H321" s="5">
        <v>316</v>
      </c>
      <c r="I321" s="3" t="s">
        <v>771</v>
      </c>
      <c r="J321" s="3">
        <v>2</v>
      </c>
      <c r="K321" s="3">
        <v>1</v>
      </c>
      <c r="L321" s="3" t="s">
        <v>2907</v>
      </c>
      <c r="M321" s="4"/>
      <c r="N321" s="4"/>
      <c r="O321" s="4"/>
      <c r="P321" s="4"/>
    </row>
    <row r="322" spans="1:16" ht="12.45" x14ac:dyDescent="0.2">
      <c r="A322" s="3" t="s">
        <v>13</v>
      </c>
      <c r="B322" t="s">
        <v>776</v>
      </c>
      <c r="C322" t="s">
        <v>3027</v>
      </c>
      <c r="D322" t="s">
        <v>22</v>
      </c>
      <c r="E322" t="s">
        <v>23</v>
      </c>
      <c r="F322" t="s">
        <v>18</v>
      </c>
      <c r="G322" s="3" t="s">
        <v>777</v>
      </c>
      <c r="H322" s="5">
        <v>317</v>
      </c>
      <c r="I322" s="3" t="s">
        <v>771</v>
      </c>
      <c r="J322" s="3">
        <v>2</v>
      </c>
      <c r="K322" s="3">
        <v>1</v>
      </c>
      <c r="L322" s="3" t="s">
        <v>2907</v>
      </c>
      <c r="M322" s="4"/>
      <c r="N322" s="4"/>
      <c r="O322" s="4"/>
      <c r="P322" s="4"/>
    </row>
    <row r="323" spans="1:16" ht="12.45" x14ac:dyDescent="0.2">
      <c r="A323" s="3" t="s">
        <v>13</v>
      </c>
      <c r="B323" t="s">
        <v>778</v>
      </c>
      <c r="C323" t="s">
        <v>2944</v>
      </c>
      <c r="D323" t="s">
        <v>22</v>
      </c>
      <c r="E323" t="s">
        <v>23</v>
      </c>
      <c r="F323" t="s">
        <v>18</v>
      </c>
      <c r="G323" s="3" t="s">
        <v>779</v>
      </c>
      <c r="H323" s="5">
        <v>316</v>
      </c>
      <c r="I323" s="3" t="s">
        <v>771</v>
      </c>
      <c r="J323" s="3">
        <v>3</v>
      </c>
      <c r="K323" s="3">
        <v>1</v>
      </c>
      <c r="L323" s="3" t="s">
        <v>2907</v>
      </c>
      <c r="M323" s="4" t="s">
        <v>772</v>
      </c>
      <c r="N323" s="4"/>
      <c r="O323" s="4"/>
      <c r="P323" s="4"/>
    </row>
    <row r="324" spans="1:16" ht="12.45" x14ac:dyDescent="0.2">
      <c r="A324" s="3" t="s">
        <v>13</v>
      </c>
      <c r="B324" t="s">
        <v>780</v>
      </c>
      <c r="C324" t="s">
        <v>2945</v>
      </c>
      <c r="D324" t="s">
        <v>16</v>
      </c>
      <c r="E324" t="s">
        <v>23</v>
      </c>
      <c r="F324" t="s">
        <v>18</v>
      </c>
      <c r="G324" s="3" t="s">
        <v>781</v>
      </c>
      <c r="H324" s="5">
        <v>316</v>
      </c>
      <c r="I324" s="3" t="s">
        <v>771</v>
      </c>
      <c r="J324" s="3">
        <v>3</v>
      </c>
      <c r="K324" s="3">
        <v>1</v>
      </c>
      <c r="L324" s="3" t="s">
        <v>2907</v>
      </c>
      <c r="M324" s="4" t="s">
        <v>769</v>
      </c>
      <c r="N324" s="4"/>
      <c r="O324" s="4"/>
      <c r="P324" s="4"/>
    </row>
    <row r="325" spans="1:16" ht="12.45" x14ac:dyDescent="0.2">
      <c r="A325" s="3" t="s">
        <v>13</v>
      </c>
      <c r="B325" t="s">
        <v>782</v>
      </c>
      <c r="C325" t="s">
        <v>2939</v>
      </c>
      <c r="D325" t="s">
        <v>16</v>
      </c>
      <c r="E325" t="s">
        <v>23</v>
      </c>
      <c r="F325" t="s">
        <v>18</v>
      </c>
      <c r="G325" s="3" t="s">
        <v>783</v>
      </c>
      <c r="H325" s="5">
        <v>316</v>
      </c>
      <c r="I325" s="3" t="s">
        <v>771</v>
      </c>
      <c r="J325" s="3">
        <v>3</v>
      </c>
      <c r="K325" s="3">
        <v>1</v>
      </c>
      <c r="L325" s="3" t="s">
        <v>2907</v>
      </c>
      <c r="M325" s="4"/>
      <c r="N325" s="4"/>
      <c r="O325" s="4"/>
      <c r="P325" s="4"/>
    </row>
    <row r="326" spans="1:16" ht="12.45" x14ac:dyDescent="0.2">
      <c r="A326" s="3" t="s">
        <v>13</v>
      </c>
      <c r="B326" t="s">
        <v>784</v>
      </c>
      <c r="C326" t="s">
        <v>2944</v>
      </c>
      <c r="D326" t="s">
        <v>22</v>
      </c>
      <c r="E326" t="s">
        <v>23</v>
      </c>
      <c r="F326" t="s">
        <v>18</v>
      </c>
      <c r="G326" s="3" t="s">
        <v>785</v>
      </c>
      <c r="H326" s="5">
        <v>316</v>
      </c>
      <c r="I326" s="3" t="s">
        <v>771</v>
      </c>
      <c r="J326" s="3">
        <v>4</v>
      </c>
      <c r="K326" s="3">
        <v>1</v>
      </c>
      <c r="L326" s="3" t="s">
        <v>2907</v>
      </c>
      <c r="M326" s="4" t="s">
        <v>782</v>
      </c>
      <c r="N326" s="4"/>
      <c r="O326" s="4"/>
      <c r="P326" s="4"/>
    </row>
    <row r="327" spans="1:16" ht="12.45" x14ac:dyDescent="0.2">
      <c r="A327" s="3" t="s">
        <v>13</v>
      </c>
      <c r="B327" t="s">
        <v>789</v>
      </c>
      <c r="C327" t="s">
        <v>147</v>
      </c>
      <c r="D327" t="s">
        <v>22</v>
      </c>
      <c r="E327" t="s">
        <v>23</v>
      </c>
      <c r="F327" t="s">
        <v>18</v>
      </c>
      <c r="G327" s="3" t="s">
        <v>790</v>
      </c>
      <c r="H327" s="5">
        <v>317</v>
      </c>
      <c r="I327" s="3" t="s">
        <v>771</v>
      </c>
      <c r="J327" s="3">
        <v>3</v>
      </c>
      <c r="K327" s="3">
        <v>2</v>
      </c>
      <c r="L327" s="3" t="s">
        <v>2907</v>
      </c>
      <c r="M327" s="4" t="s">
        <v>778</v>
      </c>
      <c r="N327" s="4"/>
      <c r="O327" s="4"/>
      <c r="P327" s="4"/>
    </row>
    <row r="328" spans="1:16" ht="12.45" x14ac:dyDescent="0.2">
      <c r="A328" s="3" t="s">
        <v>13</v>
      </c>
      <c r="B328" t="s">
        <v>791</v>
      </c>
      <c r="C328" t="s">
        <v>2971</v>
      </c>
      <c r="D328" t="s">
        <v>22</v>
      </c>
      <c r="E328" t="s">
        <v>23</v>
      </c>
      <c r="F328" t="s">
        <v>18</v>
      </c>
      <c r="G328" s="3" t="s">
        <v>792</v>
      </c>
      <c r="H328" s="5">
        <v>317</v>
      </c>
      <c r="I328" s="3" t="s">
        <v>771</v>
      </c>
      <c r="J328" s="3">
        <v>3</v>
      </c>
      <c r="K328" s="3">
        <v>2</v>
      </c>
      <c r="L328" s="3" t="s">
        <v>2907</v>
      </c>
      <c r="M328" s="4"/>
      <c r="N328" s="4"/>
      <c r="O328" s="4"/>
      <c r="P328" s="4"/>
    </row>
    <row r="329" spans="1:16" ht="12.45" x14ac:dyDescent="0.2">
      <c r="A329" s="3" t="s">
        <v>13</v>
      </c>
      <c r="B329" t="s">
        <v>794</v>
      </c>
      <c r="C329" t="s">
        <v>2940</v>
      </c>
      <c r="D329" t="s">
        <v>22</v>
      </c>
      <c r="E329" t="s">
        <v>23</v>
      </c>
      <c r="F329" t="s">
        <v>18</v>
      </c>
      <c r="G329" s="3" t="s">
        <v>795</v>
      </c>
      <c r="H329" s="5">
        <v>317</v>
      </c>
      <c r="I329" s="3" t="s">
        <v>771</v>
      </c>
      <c r="J329" s="3">
        <v>4</v>
      </c>
      <c r="K329" s="3">
        <v>2</v>
      </c>
      <c r="L329" s="3" t="s">
        <v>2907</v>
      </c>
      <c r="M329" s="4" t="s">
        <v>780</v>
      </c>
      <c r="N329" s="4"/>
      <c r="O329" s="4"/>
      <c r="P329" s="4"/>
    </row>
    <row r="330" spans="1:16" ht="12.45" x14ac:dyDescent="0.2">
      <c r="A330" s="3" t="s">
        <v>13</v>
      </c>
      <c r="B330" t="s">
        <v>796</v>
      </c>
      <c r="C330" t="s">
        <v>3026</v>
      </c>
      <c r="D330" t="s">
        <v>22</v>
      </c>
      <c r="E330" t="s">
        <v>23</v>
      </c>
      <c r="F330" t="s">
        <v>18</v>
      </c>
      <c r="G330" s="3" t="s">
        <v>797</v>
      </c>
      <c r="H330" s="5">
        <v>318</v>
      </c>
      <c r="I330" s="3" t="s">
        <v>771</v>
      </c>
      <c r="J330" s="3">
        <v>4</v>
      </c>
      <c r="K330" s="3">
        <v>2</v>
      </c>
      <c r="L330" s="3" t="s">
        <v>2907</v>
      </c>
      <c r="M330" s="3" t="s">
        <v>791</v>
      </c>
      <c r="N330" s="3"/>
      <c r="O330" s="3"/>
      <c r="P330" s="3"/>
    </row>
    <row r="331" spans="1:16" ht="12.45" x14ac:dyDescent="0.2">
      <c r="A331" s="3" t="s">
        <v>13</v>
      </c>
      <c r="B331" t="s">
        <v>798</v>
      </c>
      <c r="C331" t="s">
        <v>2939</v>
      </c>
      <c r="D331" t="s">
        <v>22</v>
      </c>
      <c r="E331" t="s">
        <v>23</v>
      </c>
      <c r="F331" t="s">
        <v>18</v>
      </c>
      <c r="G331" s="3" t="s">
        <v>799</v>
      </c>
      <c r="H331" s="5">
        <v>318</v>
      </c>
      <c r="I331" s="3" t="s">
        <v>771</v>
      </c>
      <c r="J331" s="3">
        <v>4</v>
      </c>
      <c r="K331" s="3">
        <v>2</v>
      </c>
      <c r="L331" s="3" t="s">
        <v>2907</v>
      </c>
      <c r="M331" s="3" t="s">
        <v>784</v>
      </c>
      <c r="N331" s="3"/>
      <c r="O331" s="3"/>
      <c r="P331" s="3"/>
    </row>
    <row r="332" spans="1:16" ht="12.45" x14ac:dyDescent="0.2">
      <c r="A332" s="3" t="s">
        <v>13</v>
      </c>
      <c r="B332" t="s">
        <v>800</v>
      </c>
      <c r="C332" t="s">
        <v>2948</v>
      </c>
      <c r="D332" t="s">
        <v>16</v>
      </c>
      <c r="E332" t="s">
        <v>142</v>
      </c>
      <c r="F332" t="s">
        <v>18</v>
      </c>
      <c r="G332" s="3" t="s">
        <v>801</v>
      </c>
      <c r="H332" s="5">
        <v>319</v>
      </c>
      <c r="I332" s="3" t="s">
        <v>771</v>
      </c>
      <c r="J332" s="3">
        <v>4</v>
      </c>
      <c r="K332" s="3">
        <v>2</v>
      </c>
      <c r="L332" s="3" t="s">
        <v>2907</v>
      </c>
      <c r="M332" s="3" t="s">
        <v>774</v>
      </c>
      <c r="N332" s="3"/>
      <c r="O332" s="3"/>
      <c r="P332" s="3"/>
    </row>
    <row r="333" spans="1:16" ht="12.45" x14ac:dyDescent="0.2">
      <c r="A333" s="3" t="s">
        <v>13</v>
      </c>
      <c r="B333" t="s">
        <v>804</v>
      </c>
      <c r="C333" t="s">
        <v>2970</v>
      </c>
      <c r="D333" t="s">
        <v>16</v>
      </c>
      <c r="E333" t="s">
        <v>23</v>
      </c>
      <c r="F333" t="s">
        <v>18</v>
      </c>
      <c r="G333" s="3" t="s">
        <v>805</v>
      </c>
      <c r="H333" s="5">
        <v>319</v>
      </c>
      <c r="I333" s="3" t="s">
        <v>771</v>
      </c>
      <c r="J333" s="3">
        <v>5</v>
      </c>
      <c r="K333" s="3">
        <v>2</v>
      </c>
      <c r="L333" s="3" t="s">
        <v>2907</v>
      </c>
      <c r="M333" s="3" t="s">
        <v>806</v>
      </c>
      <c r="N333" s="3"/>
      <c r="O333" s="3"/>
      <c r="P333" s="3"/>
    </row>
    <row r="334" spans="1:16" ht="12.45" x14ac:dyDescent="0.2">
      <c r="A334" s="3" t="s">
        <v>13</v>
      </c>
      <c r="B334" t="s">
        <v>809</v>
      </c>
      <c r="C334" t="s">
        <v>2942</v>
      </c>
      <c r="D334" t="s">
        <v>22</v>
      </c>
      <c r="E334" t="s">
        <v>23</v>
      </c>
      <c r="F334" t="s">
        <v>18</v>
      </c>
      <c r="G334" s="3" t="s">
        <v>810</v>
      </c>
      <c r="H334" s="5">
        <v>320</v>
      </c>
      <c r="I334" s="3" t="s">
        <v>771</v>
      </c>
      <c r="J334" s="3">
        <v>4</v>
      </c>
      <c r="K334" s="3">
        <v>3</v>
      </c>
      <c r="L334" s="3" t="s">
        <v>2907</v>
      </c>
      <c r="M334" s="4" t="s">
        <v>774</v>
      </c>
      <c r="N334" s="4"/>
      <c r="O334" s="4"/>
      <c r="P334" s="4"/>
    </row>
    <row r="335" spans="1:16" ht="12.45" x14ac:dyDescent="0.2">
      <c r="A335" s="3" t="s">
        <v>13</v>
      </c>
      <c r="B335" t="s">
        <v>811</v>
      </c>
      <c r="C335" t="s">
        <v>2938</v>
      </c>
      <c r="D335" t="s">
        <v>22</v>
      </c>
      <c r="E335" t="s">
        <v>23</v>
      </c>
      <c r="F335" t="s">
        <v>18</v>
      </c>
      <c r="G335" s="3" t="s">
        <v>812</v>
      </c>
      <c r="H335" s="5">
        <v>321</v>
      </c>
      <c r="I335" s="3" t="s">
        <v>771</v>
      </c>
      <c r="J335" s="3">
        <v>4</v>
      </c>
      <c r="K335" s="3">
        <v>3</v>
      </c>
      <c r="L335" s="3" t="s">
        <v>2907</v>
      </c>
      <c r="M335" s="3" t="s">
        <v>776</v>
      </c>
      <c r="N335" s="3"/>
      <c r="O335" s="3"/>
      <c r="P335" s="3"/>
    </row>
    <row r="336" spans="1:16" ht="12.45" x14ac:dyDescent="0.2">
      <c r="A336" s="3" t="s">
        <v>13</v>
      </c>
      <c r="B336" t="s">
        <v>813</v>
      </c>
      <c r="C336" t="s">
        <v>2970</v>
      </c>
      <c r="D336" t="s">
        <v>22</v>
      </c>
      <c r="E336" t="s">
        <v>23</v>
      </c>
      <c r="F336" t="s">
        <v>18</v>
      </c>
      <c r="G336" s="3" t="s">
        <v>814</v>
      </c>
      <c r="H336" s="5">
        <v>320</v>
      </c>
      <c r="I336" s="3" t="s">
        <v>771</v>
      </c>
      <c r="J336" s="3">
        <v>5</v>
      </c>
      <c r="K336" s="3">
        <v>3</v>
      </c>
      <c r="L336" s="3" t="s">
        <v>2907</v>
      </c>
      <c r="M336" s="3" t="s">
        <v>815</v>
      </c>
      <c r="N336" s="3"/>
      <c r="O336" s="3"/>
      <c r="P336" s="3"/>
    </row>
    <row r="337" spans="1:16" ht="12.45" x14ac:dyDescent="0.2">
      <c r="A337" s="3" t="s">
        <v>13</v>
      </c>
      <c r="B337" t="s">
        <v>816</v>
      </c>
      <c r="C337" t="s">
        <v>2948</v>
      </c>
      <c r="D337" t="s">
        <v>16</v>
      </c>
      <c r="E337" t="s">
        <v>23</v>
      </c>
      <c r="F337" t="s">
        <v>18</v>
      </c>
      <c r="G337" s="3" t="s">
        <v>817</v>
      </c>
      <c r="H337" s="5">
        <v>320</v>
      </c>
      <c r="I337" s="3" t="s">
        <v>771</v>
      </c>
      <c r="J337" s="3">
        <v>5</v>
      </c>
      <c r="K337" s="3">
        <v>3</v>
      </c>
      <c r="L337" s="3" t="s">
        <v>2907</v>
      </c>
      <c r="M337" s="6" t="s">
        <v>804</v>
      </c>
      <c r="N337" s="6"/>
      <c r="O337" s="6"/>
      <c r="P337" s="6"/>
    </row>
    <row r="338" spans="1:16" ht="12.45" x14ac:dyDescent="0.2">
      <c r="A338" s="3" t="s">
        <v>13</v>
      </c>
      <c r="B338" t="s">
        <v>818</v>
      </c>
      <c r="C338" t="s">
        <v>3025</v>
      </c>
      <c r="D338" t="s">
        <v>16</v>
      </c>
      <c r="E338" t="s">
        <v>23</v>
      </c>
      <c r="F338" t="s">
        <v>18</v>
      </c>
      <c r="G338" s="3" t="s">
        <v>819</v>
      </c>
      <c r="H338" s="5">
        <v>320</v>
      </c>
      <c r="I338" s="3" t="s">
        <v>771</v>
      </c>
      <c r="J338" s="3">
        <v>5</v>
      </c>
      <c r="K338" s="3">
        <v>3</v>
      </c>
      <c r="L338" s="3" t="s">
        <v>2907</v>
      </c>
      <c r="M338" s="4" t="s">
        <v>820</v>
      </c>
      <c r="N338" s="4"/>
      <c r="O338" s="4"/>
      <c r="P338" s="4"/>
    </row>
    <row r="339" spans="1:16" ht="12.45" x14ac:dyDescent="0.2">
      <c r="A339" s="3" t="s">
        <v>13</v>
      </c>
      <c r="B339" t="s">
        <v>821</v>
      </c>
      <c r="C339" t="s">
        <v>2938</v>
      </c>
      <c r="D339" t="s">
        <v>16</v>
      </c>
      <c r="E339" t="s">
        <v>142</v>
      </c>
      <c r="F339" t="s">
        <v>18</v>
      </c>
      <c r="G339" s="3" t="s">
        <v>822</v>
      </c>
      <c r="H339" s="5">
        <v>321</v>
      </c>
      <c r="I339" s="3" t="s">
        <v>771</v>
      </c>
      <c r="J339" s="3">
        <v>5</v>
      </c>
      <c r="K339" s="3">
        <v>3</v>
      </c>
      <c r="L339" s="3" t="s">
        <v>2907</v>
      </c>
      <c r="M339" s="6" t="s">
        <v>786</v>
      </c>
      <c r="N339" s="6"/>
      <c r="O339" s="6"/>
      <c r="P339" s="6"/>
    </row>
    <row r="340" spans="1:16" ht="12.45" x14ac:dyDescent="0.2">
      <c r="A340" s="3" t="s">
        <v>13</v>
      </c>
      <c r="B340" s="3" t="s">
        <v>825</v>
      </c>
      <c r="C340" s="3" t="s">
        <v>71</v>
      </c>
      <c r="D340" s="3" t="s">
        <v>28</v>
      </c>
      <c r="E340" s="3" t="s">
        <v>142</v>
      </c>
      <c r="F340" s="3" t="s">
        <v>18</v>
      </c>
      <c r="G340" s="3"/>
      <c r="H340" s="5" t="s">
        <v>826</v>
      </c>
      <c r="I340" s="3" t="s">
        <v>771</v>
      </c>
      <c r="J340" s="5">
        <v>5</v>
      </c>
      <c r="K340" s="5">
        <v>3</v>
      </c>
      <c r="L340" s="3" t="s">
        <v>2907</v>
      </c>
      <c r="M340" s="4" t="s">
        <v>802</v>
      </c>
      <c r="N340" s="4"/>
      <c r="O340" s="4"/>
      <c r="P340" s="4"/>
    </row>
    <row r="341" spans="1:16" ht="12.45" x14ac:dyDescent="0.2">
      <c r="A341" s="3" t="s">
        <v>13</v>
      </c>
      <c r="B341" t="s">
        <v>827</v>
      </c>
      <c r="C341" t="s">
        <v>2970</v>
      </c>
      <c r="D341" t="s">
        <v>22</v>
      </c>
      <c r="E341" t="s">
        <v>23</v>
      </c>
      <c r="F341" t="s">
        <v>18</v>
      </c>
      <c r="G341" s="3" t="s">
        <v>828</v>
      </c>
      <c r="H341" s="5">
        <v>320</v>
      </c>
      <c r="I341" s="3" t="s">
        <v>771</v>
      </c>
      <c r="J341" s="3">
        <v>5</v>
      </c>
      <c r="K341" s="3">
        <v>4</v>
      </c>
      <c r="L341" s="3" t="s">
        <v>2907</v>
      </c>
      <c r="M341" s="6" t="s">
        <v>813</v>
      </c>
      <c r="N341" s="6"/>
      <c r="O341" s="6"/>
      <c r="P341" s="6"/>
    </row>
    <row r="342" spans="1:16" ht="12.45" x14ac:dyDescent="0.2">
      <c r="A342" s="3" t="s">
        <v>13</v>
      </c>
      <c r="B342" t="s">
        <v>834</v>
      </c>
      <c r="C342" t="s">
        <v>147</v>
      </c>
      <c r="D342" t="s">
        <v>22</v>
      </c>
      <c r="E342" t="s">
        <v>142</v>
      </c>
      <c r="F342" t="s">
        <v>18</v>
      </c>
      <c r="G342" s="3" t="s">
        <v>835</v>
      </c>
      <c r="H342" s="5">
        <v>322</v>
      </c>
      <c r="I342" s="3" t="s">
        <v>771</v>
      </c>
      <c r="J342" s="3">
        <v>5</v>
      </c>
      <c r="K342" s="3">
        <v>5</v>
      </c>
      <c r="L342" s="3" t="s">
        <v>2907</v>
      </c>
      <c r="M342" s="4" t="s">
        <v>832</v>
      </c>
      <c r="N342" s="4"/>
      <c r="O342" s="4"/>
      <c r="P342" s="4"/>
    </row>
    <row r="343" spans="1:16" ht="12.45" x14ac:dyDescent="0.2">
      <c r="A343" s="3" t="s">
        <v>13</v>
      </c>
      <c r="B343" t="s">
        <v>832</v>
      </c>
      <c r="C343" t="s">
        <v>2940</v>
      </c>
      <c r="D343" t="s">
        <v>22</v>
      </c>
      <c r="E343" t="s">
        <v>23</v>
      </c>
      <c r="F343" t="s">
        <v>615</v>
      </c>
      <c r="G343" s="3" t="s">
        <v>833</v>
      </c>
      <c r="H343" s="5">
        <v>322</v>
      </c>
      <c r="I343" s="3" t="s">
        <v>771</v>
      </c>
      <c r="J343" s="3">
        <v>5</v>
      </c>
      <c r="K343" s="3">
        <v>5</v>
      </c>
      <c r="L343" s="3" t="s">
        <v>2907</v>
      </c>
      <c r="M343" s="6" t="s">
        <v>829</v>
      </c>
      <c r="N343" s="6"/>
      <c r="O343" s="6"/>
      <c r="P343" s="6"/>
    </row>
    <row r="344" spans="1:16" ht="12.45" x14ac:dyDescent="0.2">
      <c r="A344" s="3" t="s">
        <v>13</v>
      </c>
      <c r="B344" t="s">
        <v>769</v>
      </c>
      <c r="C344" t="s">
        <v>147</v>
      </c>
      <c r="D344" t="s">
        <v>148</v>
      </c>
      <c r="E344" t="s">
        <v>23</v>
      </c>
      <c r="F344" t="s">
        <v>148</v>
      </c>
      <c r="G344" s="3" t="s">
        <v>770</v>
      </c>
      <c r="H344" s="5">
        <v>315</v>
      </c>
      <c r="I344" s="3" t="s">
        <v>771</v>
      </c>
      <c r="J344" s="3">
        <v>1</v>
      </c>
      <c r="K344" s="3">
        <v>1</v>
      </c>
      <c r="L344" s="3" t="s">
        <v>2907</v>
      </c>
      <c r="M344" s="4"/>
      <c r="N344" s="4"/>
      <c r="O344" s="4"/>
      <c r="P344" s="4"/>
    </row>
    <row r="345" spans="1:16" ht="12.45" x14ac:dyDescent="0.2">
      <c r="A345" s="3" t="s">
        <v>13</v>
      </c>
      <c r="B345" s="3" t="s">
        <v>793</v>
      </c>
      <c r="C345" s="3" t="s">
        <v>147</v>
      </c>
      <c r="D345" s="3" t="s">
        <v>148</v>
      </c>
      <c r="E345" s="3" t="s">
        <v>23</v>
      </c>
      <c r="F345" s="3" t="s">
        <v>148</v>
      </c>
      <c r="G345" s="3"/>
      <c r="H345" s="5" t="s">
        <v>725</v>
      </c>
      <c r="I345" s="3" t="s">
        <v>771</v>
      </c>
      <c r="J345" s="5">
        <v>3</v>
      </c>
      <c r="K345" s="5">
        <v>2</v>
      </c>
      <c r="L345" s="3" t="s">
        <v>2907</v>
      </c>
      <c r="M345" s="3" t="s">
        <v>772</v>
      </c>
      <c r="N345" s="3"/>
      <c r="O345" s="3"/>
      <c r="P345" s="3"/>
    </row>
    <row r="346" spans="1:16" ht="12.45" x14ac:dyDescent="0.2">
      <c r="A346" s="3" t="s">
        <v>13</v>
      </c>
      <c r="B346" t="s">
        <v>807</v>
      </c>
      <c r="C346" t="s">
        <v>3024</v>
      </c>
      <c r="D346" t="s">
        <v>148</v>
      </c>
      <c r="E346" t="s">
        <v>142</v>
      </c>
      <c r="F346" t="s">
        <v>148</v>
      </c>
      <c r="G346" s="3" t="s">
        <v>808</v>
      </c>
      <c r="H346" s="5">
        <v>319</v>
      </c>
      <c r="I346" s="3" t="s">
        <v>771</v>
      </c>
      <c r="J346" s="3">
        <v>5</v>
      </c>
      <c r="K346" s="3">
        <v>2</v>
      </c>
      <c r="L346" s="3" t="s">
        <v>2907</v>
      </c>
      <c r="M346" s="3" t="s">
        <v>786</v>
      </c>
      <c r="N346" s="3"/>
      <c r="O346" s="3"/>
      <c r="P346" s="3"/>
    </row>
    <row r="347" spans="1:16" ht="12.45" x14ac:dyDescent="0.2">
      <c r="A347" s="3" t="s">
        <v>13</v>
      </c>
      <c r="B347" t="s">
        <v>772</v>
      </c>
      <c r="C347" t="s">
        <v>2948</v>
      </c>
      <c r="D347" t="s">
        <v>22</v>
      </c>
      <c r="E347" t="s">
        <v>23</v>
      </c>
      <c r="F347" t="s">
        <v>44</v>
      </c>
      <c r="G347" s="3" t="s">
        <v>773</v>
      </c>
      <c r="H347" s="5">
        <v>315</v>
      </c>
      <c r="I347" s="3" t="s">
        <v>771</v>
      </c>
      <c r="J347" s="3">
        <v>2</v>
      </c>
      <c r="K347" s="3">
        <v>1</v>
      </c>
      <c r="L347" s="3" t="s">
        <v>2907</v>
      </c>
      <c r="M347" s="3" t="s">
        <v>769</v>
      </c>
      <c r="N347" s="3"/>
      <c r="O347" s="3"/>
      <c r="P347" s="3"/>
    </row>
    <row r="348" spans="1:16" ht="12.45" x14ac:dyDescent="0.2">
      <c r="A348" s="3" t="s">
        <v>13</v>
      </c>
      <c r="B348" t="s">
        <v>786</v>
      </c>
      <c r="C348" t="s">
        <v>2948</v>
      </c>
      <c r="D348" t="s">
        <v>28</v>
      </c>
      <c r="E348" t="s">
        <v>23</v>
      </c>
      <c r="F348" t="s">
        <v>787</v>
      </c>
      <c r="G348" s="3" t="s">
        <v>788</v>
      </c>
      <c r="H348" s="5">
        <v>317</v>
      </c>
      <c r="I348" s="3" t="s">
        <v>771</v>
      </c>
      <c r="J348" s="3">
        <v>4</v>
      </c>
      <c r="K348" s="3">
        <v>1</v>
      </c>
      <c r="L348" s="3" t="s">
        <v>2907</v>
      </c>
      <c r="M348" s="4"/>
      <c r="N348" s="4"/>
      <c r="O348" s="4"/>
      <c r="P348" s="4"/>
    </row>
    <row r="349" spans="1:16" ht="12.45" x14ac:dyDescent="0.2">
      <c r="A349" s="3" t="s">
        <v>13</v>
      </c>
      <c r="B349" t="s">
        <v>1612</v>
      </c>
      <c r="C349" t="s">
        <v>2939</v>
      </c>
      <c r="D349" t="s">
        <v>22</v>
      </c>
      <c r="E349" t="s">
        <v>23</v>
      </c>
      <c r="F349" t="s">
        <v>615</v>
      </c>
      <c r="G349" s="3" t="s">
        <v>1613</v>
      </c>
      <c r="H349" s="5">
        <v>390</v>
      </c>
      <c r="I349" s="3" t="s">
        <v>1571</v>
      </c>
      <c r="J349" s="3">
        <v>5</v>
      </c>
      <c r="K349" s="3">
        <v>2</v>
      </c>
      <c r="L349" s="3" t="s">
        <v>2905</v>
      </c>
      <c r="M349" s="6" t="s">
        <v>1609</v>
      </c>
      <c r="N349" s="6"/>
      <c r="O349" s="6"/>
      <c r="P349" s="6"/>
    </row>
    <row r="350" spans="1:16" ht="12.45" x14ac:dyDescent="0.2">
      <c r="A350" s="3" t="s">
        <v>13</v>
      </c>
      <c r="B350" t="s">
        <v>1569</v>
      </c>
      <c r="C350" t="s">
        <v>147</v>
      </c>
      <c r="D350" t="s">
        <v>148</v>
      </c>
      <c r="E350" t="s">
        <v>23</v>
      </c>
      <c r="F350" t="s">
        <v>148</v>
      </c>
      <c r="G350" s="3" t="s">
        <v>1570</v>
      </c>
      <c r="H350" s="5">
        <v>386</v>
      </c>
      <c r="I350" s="3" t="s">
        <v>1571</v>
      </c>
      <c r="J350" s="3">
        <v>3</v>
      </c>
      <c r="K350" s="3">
        <v>1</v>
      </c>
      <c r="L350" s="3" t="s">
        <v>2905</v>
      </c>
      <c r="M350" s="6"/>
      <c r="N350" s="6"/>
      <c r="O350" s="6"/>
      <c r="P350" s="6"/>
    </row>
    <row r="351" spans="1:16" ht="12.45" x14ac:dyDescent="0.2">
      <c r="A351" s="3" t="s">
        <v>13</v>
      </c>
      <c r="B351" t="s">
        <v>1572</v>
      </c>
      <c r="C351" t="s">
        <v>147</v>
      </c>
      <c r="D351" t="s">
        <v>148</v>
      </c>
      <c r="E351" t="s">
        <v>23</v>
      </c>
      <c r="F351" t="s">
        <v>148</v>
      </c>
      <c r="G351" s="3" t="s">
        <v>1573</v>
      </c>
      <c r="H351" s="5">
        <v>386</v>
      </c>
      <c r="I351" s="3" t="s">
        <v>1571</v>
      </c>
      <c r="J351" s="3">
        <v>3</v>
      </c>
      <c r="K351" s="3">
        <v>1</v>
      </c>
      <c r="L351" s="3" t="s">
        <v>2905</v>
      </c>
      <c r="M351" s="6" t="s">
        <v>1569</v>
      </c>
      <c r="N351" s="6"/>
      <c r="O351" s="6"/>
      <c r="P351" s="6"/>
    </row>
    <row r="352" spans="1:16" ht="12.45" x14ac:dyDescent="0.2">
      <c r="A352" s="3" t="s">
        <v>13</v>
      </c>
      <c r="B352" t="s">
        <v>1581</v>
      </c>
      <c r="C352" t="s">
        <v>147</v>
      </c>
      <c r="D352" t="s">
        <v>148</v>
      </c>
      <c r="E352" t="s">
        <v>23</v>
      </c>
      <c r="F352" t="s">
        <v>148</v>
      </c>
      <c r="G352" s="3" t="s">
        <v>1582</v>
      </c>
      <c r="H352" s="5">
        <v>386</v>
      </c>
      <c r="I352" s="3" t="s">
        <v>1571</v>
      </c>
      <c r="J352" s="3">
        <v>5</v>
      </c>
      <c r="K352" s="3">
        <v>1</v>
      </c>
      <c r="L352" s="3" t="s">
        <v>2905</v>
      </c>
      <c r="M352" s="6" t="s">
        <v>1569</v>
      </c>
      <c r="N352" s="6"/>
      <c r="O352" s="6"/>
      <c r="P352" s="6"/>
    </row>
    <row r="353" spans="1:16" ht="12.45" x14ac:dyDescent="0.2">
      <c r="A353" s="3" t="s">
        <v>13</v>
      </c>
      <c r="B353" t="s">
        <v>1583</v>
      </c>
      <c r="C353" t="s">
        <v>147</v>
      </c>
      <c r="D353" t="s">
        <v>148</v>
      </c>
      <c r="E353" t="s">
        <v>23</v>
      </c>
      <c r="F353" t="s">
        <v>148</v>
      </c>
      <c r="G353" s="3" t="s">
        <v>1584</v>
      </c>
      <c r="H353" s="5">
        <v>387</v>
      </c>
      <c r="I353" s="3" t="s">
        <v>1571</v>
      </c>
      <c r="J353" s="3">
        <v>5</v>
      </c>
      <c r="K353" s="3">
        <v>1</v>
      </c>
      <c r="L353" s="3" t="s">
        <v>2905</v>
      </c>
      <c r="M353" s="6" t="s">
        <v>1576</v>
      </c>
      <c r="N353" s="6"/>
      <c r="O353" s="6"/>
      <c r="P353" s="6"/>
    </row>
    <row r="354" spans="1:16" ht="12.45" x14ac:dyDescent="0.2">
      <c r="A354" s="3" t="s">
        <v>13</v>
      </c>
      <c r="B354" t="s">
        <v>1595</v>
      </c>
      <c r="C354" t="s">
        <v>147</v>
      </c>
      <c r="D354" t="s">
        <v>148</v>
      </c>
      <c r="E354" t="s">
        <v>23</v>
      </c>
      <c r="F354" t="s">
        <v>148</v>
      </c>
      <c r="G354" s="3" t="s">
        <v>1596</v>
      </c>
      <c r="H354" s="5">
        <v>389</v>
      </c>
      <c r="I354" s="3" t="s">
        <v>1571</v>
      </c>
      <c r="J354" s="3">
        <v>4</v>
      </c>
      <c r="K354" s="3">
        <v>2</v>
      </c>
      <c r="L354" s="3" t="s">
        <v>2905</v>
      </c>
      <c r="M354" s="6" t="s">
        <v>1569</v>
      </c>
      <c r="N354" s="6"/>
      <c r="O354" s="6"/>
      <c r="P354" s="6"/>
    </row>
    <row r="355" spans="1:16" ht="12.45" x14ac:dyDescent="0.2">
      <c r="A355" s="3" t="s">
        <v>13</v>
      </c>
      <c r="B355" t="s">
        <v>1644</v>
      </c>
      <c r="C355" t="s">
        <v>147</v>
      </c>
      <c r="D355" t="s">
        <v>148</v>
      </c>
      <c r="E355" t="s">
        <v>1588</v>
      </c>
      <c r="F355" t="s">
        <v>148</v>
      </c>
      <c r="G355" s="3" t="s">
        <v>1645</v>
      </c>
      <c r="H355" s="5">
        <v>393</v>
      </c>
      <c r="I355" s="3" t="s">
        <v>1571</v>
      </c>
      <c r="J355" s="3">
        <v>5</v>
      </c>
      <c r="K355" s="3">
        <v>3</v>
      </c>
      <c r="L355" s="3" t="s">
        <v>2905</v>
      </c>
      <c r="M355" s="6" t="s">
        <v>1642</v>
      </c>
      <c r="N355" s="6"/>
      <c r="O355" s="6"/>
      <c r="P355" s="6"/>
    </row>
    <row r="356" spans="1:16" ht="12.45" x14ac:dyDescent="0.2">
      <c r="A356" s="3" t="s">
        <v>13</v>
      </c>
      <c r="B356" t="s">
        <v>1607</v>
      </c>
      <c r="C356" t="s">
        <v>2940</v>
      </c>
      <c r="D356" t="s">
        <v>28</v>
      </c>
      <c r="E356" t="s">
        <v>23</v>
      </c>
      <c r="F356" t="s">
        <v>44</v>
      </c>
      <c r="G356" s="3" t="s">
        <v>1608</v>
      </c>
      <c r="H356" s="5">
        <v>390</v>
      </c>
      <c r="I356" s="3" t="s">
        <v>1571</v>
      </c>
      <c r="J356" s="3">
        <v>5</v>
      </c>
      <c r="K356" s="3">
        <v>2</v>
      </c>
      <c r="L356" s="3" t="s">
        <v>2905</v>
      </c>
      <c r="M356" s="6" t="s">
        <v>1603</v>
      </c>
      <c r="N356" s="6"/>
      <c r="O356" s="6"/>
      <c r="P356" s="6"/>
    </row>
    <row r="357" spans="1:16" ht="12.45" x14ac:dyDescent="0.2">
      <c r="A357" s="3" t="s">
        <v>13</v>
      </c>
      <c r="B357" t="s">
        <v>1618</v>
      </c>
      <c r="C357" t="s">
        <v>2942</v>
      </c>
      <c r="D357" t="s">
        <v>22</v>
      </c>
      <c r="E357" t="s">
        <v>1588</v>
      </c>
      <c r="F357" t="s">
        <v>44</v>
      </c>
      <c r="G357" s="3" t="s">
        <v>1619</v>
      </c>
      <c r="H357" s="5">
        <v>390</v>
      </c>
      <c r="I357" s="3" t="s">
        <v>1571</v>
      </c>
      <c r="J357" s="3">
        <v>5</v>
      </c>
      <c r="K357" s="3">
        <v>2</v>
      </c>
      <c r="L357" s="3" t="s">
        <v>2905</v>
      </c>
      <c r="M357" s="6" t="s">
        <v>1587</v>
      </c>
      <c r="N357" s="6"/>
      <c r="O357" s="6"/>
      <c r="P357" s="6"/>
    </row>
    <row r="358" spans="1:16" ht="12.45" x14ac:dyDescent="0.2">
      <c r="A358" s="3" t="s">
        <v>13</v>
      </c>
      <c r="B358" t="s">
        <v>1633</v>
      </c>
      <c r="C358" t="s">
        <v>1634</v>
      </c>
      <c r="D358" t="s">
        <v>22</v>
      </c>
      <c r="E358" t="s">
        <v>23</v>
      </c>
      <c r="F358" t="s">
        <v>44</v>
      </c>
      <c r="G358" s="3" t="s">
        <v>1635</v>
      </c>
      <c r="H358" s="5">
        <v>392</v>
      </c>
      <c r="I358" s="3" t="s">
        <v>1571</v>
      </c>
      <c r="J358" s="3">
        <v>5</v>
      </c>
      <c r="K358" s="3">
        <v>3</v>
      </c>
      <c r="L358" s="3" t="s">
        <v>2905</v>
      </c>
      <c r="M358" s="6" t="s">
        <v>1636</v>
      </c>
      <c r="N358" s="6"/>
      <c r="O358" s="6"/>
      <c r="P358" s="6"/>
    </row>
    <row r="359" spans="1:16" ht="12.45" x14ac:dyDescent="0.2">
      <c r="A359" s="3" t="s">
        <v>13</v>
      </c>
      <c r="B359" t="s">
        <v>1638</v>
      </c>
      <c r="C359" t="s">
        <v>2938</v>
      </c>
      <c r="D359" t="s">
        <v>28</v>
      </c>
      <c r="E359" t="s">
        <v>23</v>
      </c>
      <c r="F359" t="s">
        <v>44</v>
      </c>
      <c r="G359" s="3" t="s">
        <v>1639</v>
      </c>
      <c r="H359" s="5">
        <v>392</v>
      </c>
      <c r="I359" s="3" t="s">
        <v>1571</v>
      </c>
      <c r="J359" s="3">
        <v>5</v>
      </c>
      <c r="K359" s="3">
        <v>3</v>
      </c>
      <c r="L359" s="3" t="s">
        <v>2905</v>
      </c>
      <c r="M359" s="6" t="s">
        <v>1587</v>
      </c>
      <c r="N359" s="6"/>
      <c r="O359" s="6"/>
      <c r="P359" s="6"/>
    </row>
    <row r="360" spans="1:16" ht="12.45" x14ac:dyDescent="0.2">
      <c r="A360" s="3" t="s">
        <v>13</v>
      </c>
      <c r="B360" t="s">
        <v>1646</v>
      </c>
      <c r="C360" t="s">
        <v>2938</v>
      </c>
      <c r="D360" t="s">
        <v>28</v>
      </c>
      <c r="E360" t="s">
        <v>23</v>
      </c>
      <c r="F360" t="s">
        <v>44</v>
      </c>
      <c r="G360" s="3" t="s">
        <v>1647</v>
      </c>
      <c r="H360" s="5">
        <v>393</v>
      </c>
      <c r="I360" s="3" t="s">
        <v>1571</v>
      </c>
      <c r="J360" s="3">
        <v>5</v>
      </c>
      <c r="K360" s="3">
        <v>3</v>
      </c>
      <c r="L360" s="3" t="s">
        <v>2905</v>
      </c>
      <c r="M360" s="6" t="s">
        <v>1648</v>
      </c>
      <c r="N360" s="6" t="b">
        <f>COUNTIFS(CharmSelectionCategory,"Sail")&gt;=10</f>
        <v>0</v>
      </c>
      <c r="O360" s="6"/>
      <c r="P360" s="6" t="s">
        <v>1648</v>
      </c>
    </row>
    <row r="361" spans="1:16" ht="12.45" x14ac:dyDescent="0.2">
      <c r="A361" s="3" t="s">
        <v>13</v>
      </c>
      <c r="B361" s="3" t="s">
        <v>1653</v>
      </c>
      <c r="C361" s="3" t="s">
        <v>264</v>
      </c>
      <c r="D361" s="3" t="s">
        <v>28</v>
      </c>
      <c r="E361" s="3" t="s">
        <v>1654</v>
      </c>
      <c r="F361" s="3" t="s">
        <v>44</v>
      </c>
      <c r="G361" s="3"/>
      <c r="H361" s="5" t="s">
        <v>1652</v>
      </c>
      <c r="I361" s="3" t="s">
        <v>1571</v>
      </c>
      <c r="J361" s="5">
        <v>5</v>
      </c>
      <c r="K361" s="5">
        <v>3</v>
      </c>
      <c r="L361" s="3" t="s">
        <v>2905</v>
      </c>
      <c r="M361" s="6"/>
      <c r="N361" s="6"/>
      <c r="O361" s="6"/>
      <c r="P361" s="6"/>
    </row>
    <row r="362" spans="1:16" ht="12.45" x14ac:dyDescent="0.2">
      <c r="A362" s="3" t="s">
        <v>13</v>
      </c>
      <c r="B362" s="3" t="s">
        <v>1658</v>
      </c>
      <c r="C362" s="3" t="s">
        <v>264</v>
      </c>
      <c r="D362" s="3" t="s">
        <v>22</v>
      </c>
      <c r="E362" s="3" t="s">
        <v>1656</v>
      </c>
      <c r="F362" s="3" t="s">
        <v>44</v>
      </c>
      <c r="G362" s="3"/>
      <c r="H362" s="5" t="s">
        <v>1659</v>
      </c>
      <c r="I362" s="3" t="s">
        <v>1571</v>
      </c>
      <c r="J362" s="5">
        <v>5</v>
      </c>
      <c r="K362" s="5">
        <v>3</v>
      </c>
      <c r="L362" s="3" t="s">
        <v>2905</v>
      </c>
      <c r="M362" s="6" t="s">
        <v>1618</v>
      </c>
      <c r="N362" s="6"/>
      <c r="O362" s="6"/>
      <c r="P362" s="6"/>
    </row>
    <row r="363" spans="1:16" ht="12.45" x14ac:dyDescent="0.2">
      <c r="A363" s="3" t="s">
        <v>13</v>
      </c>
      <c r="B363" t="s">
        <v>1574</v>
      </c>
      <c r="C363" t="s">
        <v>2942</v>
      </c>
      <c r="D363" t="s">
        <v>28</v>
      </c>
      <c r="E363" t="s">
        <v>23</v>
      </c>
      <c r="F363" t="s">
        <v>1575</v>
      </c>
      <c r="G363" s="3" t="str">
        <f>"+2 dice to avoid hazards, or +2 successes if you’ve avoided these specific hazards before."</f>
        <v>+2 dice to avoid hazards, or +2 successes if you’ve avoided these specific hazards before.</v>
      </c>
      <c r="H363" s="5">
        <v>386</v>
      </c>
      <c r="I363" s="3" t="s">
        <v>1571</v>
      </c>
      <c r="J363" s="3">
        <v>3</v>
      </c>
      <c r="K363" s="3">
        <v>1</v>
      </c>
      <c r="L363" s="3" t="s">
        <v>2905</v>
      </c>
      <c r="M363" s="6" t="s">
        <v>1569</v>
      </c>
      <c r="N363" s="6"/>
      <c r="O363" s="6"/>
      <c r="P363" s="6"/>
    </row>
    <row r="364" spans="1:16" ht="12.45" x14ac:dyDescent="0.2">
      <c r="A364" s="3" t="s">
        <v>13</v>
      </c>
      <c r="B364" t="s">
        <v>429</v>
      </c>
      <c r="C364" t="s">
        <v>2940</v>
      </c>
      <c r="D364" t="s">
        <v>28</v>
      </c>
      <c r="E364" t="s">
        <v>430</v>
      </c>
      <c r="F364" t="s">
        <v>182</v>
      </c>
      <c r="G364" s="3" t="s">
        <v>431</v>
      </c>
      <c r="H364" s="5">
        <v>286</v>
      </c>
      <c r="I364" s="3" t="s">
        <v>396</v>
      </c>
      <c r="J364" s="3">
        <v>5</v>
      </c>
      <c r="K364" s="3">
        <v>2</v>
      </c>
      <c r="L364" s="3" t="s">
        <v>2910</v>
      </c>
      <c r="M364" s="4" t="s">
        <v>397</v>
      </c>
      <c r="N364" s="4"/>
      <c r="O364" s="4"/>
      <c r="P364" s="4"/>
    </row>
    <row r="365" spans="1:16" ht="12.45" x14ac:dyDescent="0.2">
      <c r="A365" s="3" t="s">
        <v>13</v>
      </c>
      <c r="B365" t="s">
        <v>444</v>
      </c>
      <c r="C365" t="s">
        <v>3023</v>
      </c>
      <c r="D365" t="s">
        <v>28</v>
      </c>
      <c r="E365" t="s">
        <v>23</v>
      </c>
      <c r="F365" t="s">
        <v>182</v>
      </c>
      <c r="G365" s="3" t="s">
        <v>445</v>
      </c>
      <c r="H365" s="5">
        <v>288</v>
      </c>
      <c r="I365" s="3" t="s">
        <v>396</v>
      </c>
      <c r="J365" s="3">
        <v>5</v>
      </c>
      <c r="K365" s="3">
        <v>3</v>
      </c>
      <c r="L365" s="3" t="s">
        <v>2910</v>
      </c>
      <c r="M365" s="4" t="s">
        <v>429</v>
      </c>
      <c r="N365" s="4"/>
      <c r="O365" s="4"/>
      <c r="P365" s="4"/>
    </row>
    <row r="366" spans="1:16" ht="12.45" x14ac:dyDescent="0.2">
      <c r="A366" s="3" t="s">
        <v>13</v>
      </c>
      <c r="B366" s="3" t="s">
        <v>450</v>
      </c>
      <c r="C366" s="3" t="s">
        <v>175</v>
      </c>
      <c r="D366" s="3" t="s">
        <v>28</v>
      </c>
      <c r="E366" s="3" t="s">
        <v>142</v>
      </c>
      <c r="F366" s="3" t="s">
        <v>182</v>
      </c>
      <c r="G366" s="3"/>
      <c r="H366" s="5" t="s">
        <v>393</v>
      </c>
      <c r="I366" s="3" t="s">
        <v>396</v>
      </c>
      <c r="J366" s="5">
        <v>5</v>
      </c>
      <c r="K366" s="5">
        <v>3</v>
      </c>
      <c r="L366" s="3" t="s">
        <v>2910</v>
      </c>
      <c r="M366" s="4" t="s">
        <v>424</v>
      </c>
      <c r="N366" s="4"/>
      <c r="O366" s="4"/>
      <c r="P366" s="4"/>
    </row>
    <row r="367" spans="1:16" ht="12.45" x14ac:dyDescent="0.2">
      <c r="A367" s="3" t="s">
        <v>13</v>
      </c>
      <c r="B367" t="s">
        <v>451</v>
      </c>
      <c r="C367" t="s">
        <v>2938</v>
      </c>
      <c r="D367" t="s">
        <v>28</v>
      </c>
      <c r="E367" t="s">
        <v>430</v>
      </c>
      <c r="F367" t="s">
        <v>182</v>
      </c>
      <c r="G367" s="3" t="s">
        <v>452</v>
      </c>
      <c r="H367" s="5">
        <v>288</v>
      </c>
      <c r="I367" s="3" t="s">
        <v>396</v>
      </c>
      <c r="J367" s="3">
        <v>5</v>
      </c>
      <c r="K367" s="3">
        <v>4</v>
      </c>
      <c r="L367" s="3" t="s">
        <v>2910</v>
      </c>
      <c r="M367" s="4" t="s">
        <v>444</v>
      </c>
      <c r="N367" s="4"/>
      <c r="O367" s="4"/>
      <c r="P367" s="4"/>
    </row>
    <row r="368" spans="1:16" ht="12.45" x14ac:dyDescent="0.2">
      <c r="A368" s="3" t="s">
        <v>13</v>
      </c>
      <c r="B368" s="3" t="s">
        <v>394</v>
      </c>
      <c r="C368" s="3" t="s">
        <v>15</v>
      </c>
      <c r="D368" s="3" t="s">
        <v>28</v>
      </c>
      <c r="E368" s="3" t="s">
        <v>23</v>
      </c>
      <c r="F368" s="3" t="s">
        <v>18</v>
      </c>
      <c r="G368" s="3" t="s">
        <v>395</v>
      </c>
      <c r="H368" s="5">
        <v>283</v>
      </c>
      <c r="I368" s="3" t="s">
        <v>396</v>
      </c>
      <c r="J368" s="3">
        <v>1</v>
      </c>
      <c r="K368" s="3">
        <v>1</v>
      </c>
      <c r="L368" s="3" t="s">
        <v>2910</v>
      </c>
      <c r="M368" s="6"/>
      <c r="N368" s="6"/>
      <c r="O368" s="6"/>
      <c r="P368" s="6"/>
    </row>
    <row r="369" spans="1:16" ht="12.45" x14ac:dyDescent="0.2">
      <c r="A369" s="3" t="s">
        <v>13</v>
      </c>
      <c r="B369" s="3" t="s">
        <v>399</v>
      </c>
      <c r="C369" s="3" t="s">
        <v>175</v>
      </c>
      <c r="D369" s="3" t="s">
        <v>28</v>
      </c>
      <c r="E369" s="3" t="s">
        <v>23</v>
      </c>
      <c r="F369" s="3" t="s">
        <v>18</v>
      </c>
      <c r="G369" s="3" t="s">
        <v>400</v>
      </c>
      <c r="H369" s="5">
        <v>284</v>
      </c>
      <c r="I369" s="3" t="s">
        <v>396</v>
      </c>
      <c r="J369" s="3">
        <v>2</v>
      </c>
      <c r="K369" s="3">
        <v>1</v>
      </c>
      <c r="L369" s="3" t="s">
        <v>2910</v>
      </c>
      <c r="M369" s="4" t="s">
        <v>397</v>
      </c>
      <c r="N369" s="4"/>
      <c r="O369" s="4"/>
      <c r="P369" s="4"/>
    </row>
    <row r="370" spans="1:16" ht="12.45" x14ac:dyDescent="0.2">
      <c r="A370" s="3" t="s">
        <v>13</v>
      </c>
      <c r="B370" s="3" t="s">
        <v>401</v>
      </c>
      <c r="C370" s="3" t="s">
        <v>34</v>
      </c>
      <c r="D370" s="3" t="s">
        <v>28</v>
      </c>
      <c r="E370" s="3" t="s">
        <v>23</v>
      </c>
      <c r="F370" s="3" t="s">
        <v>18</v>
      </c>
      <c r="G370" s="3" t="s">
        <v>402</v>
      </c>
      <c r="H370" s="5">
        <v>284</v>
      </c>
      <c r="I370" s="3" t="s">
        <v>396</v>
      </c>
      <c r="J370" s="3">
        <v>3</v>
      </c>
      <c r="K370" s="3">
        <v>1</v>
      </c>
      <c r="L370" s="3" t="s">
        <v>2910</v>
      </c>
      <c r="M370" s="4" t="s">
        <v>394</v>
      </c>
      <c r="N370" s="4"/>
      <c r="O370" s="4"/>
      <c r="P370" s="4"/>
    </row>
    <row r="371" spans="1:16" ht="12.45" x14ac:dyDescent="0.2">
      <c r="A371" s="3" t="s">
        <v>13</v>
      </c>
      <c r="B371" s="3" t="s">
        <v>403</v>
      </c>
      <c r="C371" s="3" t="s">
        <v>34</v>
      </c>
      <c r="D371" s="3" t="s">
        <v>22</v>
      </c>
      <c r="E371" s="3" t="s">
        <v>23</v>
      </c>
      <c r="F371" s="3" t="s">
        <v>18</v>
      </c>
      <c r="G371" s="3" t="s">
        <v>404</v>
      </c>
      <c r="H371" s="5">
        <v>284</v>
      </c>
      <c r="I371" s="3" t="s">
        <v>396</v>
      </c>
      <c r="J371" s="3">
        <v>3</v>
      </c>
      <c r="K371" s="3">
        <v>1</v>
      </c>
      <c r="L371" s="3" t="s">
        <v>2910</v>
      </c>
      <c r="M371" s="4" t="s">
        <v>394</v>
      </c>
      <c r="N371" s="4"/>
      <c r="O371" s="4"/>
      <c r="P371" s="4"/>
    </row>
    <row r="372" spans="1:16" ht="12.45" x14ac:dyDescent="0.2">
      <c r="A372" s="3" t="s">
        <v>13</v>
      </c>
      <c r="B372" s="3" t="s">
        <v>412</v>
      </c>
      <c r="C372" s="3" t="s">
        <v>15</v>
      </c>
      <c r="D372" s="3" t="s">
        <v>28</v>
      </c>
      <c r="E372" s="3" t="s">
        <v>23</v>
      </c>
      <c r="F372" s="3" t="s">
        <v>18</v>
      </c>
      <c r="G372" s="3" t="s">
        <v>413</v>
      </c>
      <c r="H372" s="5">
        <v>284</v>
      </c>
      <c r="I372" s="3" t="s">
        <v>396</v>
      </c>
      <c r="J372" s="3">
        <v>5</v>
      </c>
      <c r="K372" s="3">
        <v>1</v>
      </c>
      <c r="L372" s="3" t="s">
        <v>2910</v>
      </c>
      <c r="M372" s="4" t="s">
        <v>408</v>
      </c>
      <c r="N372" s="4"/>
      <c r="O372" s="4"/>
      <c r="P372" s="4"/>
    </row>
    <row r="373" spans="1:16" ht="12.45" x14ac:dyDescent="0.2">
      <c r="A373" s="3" t="s">
        <v>13</v>
      </c>
      <c r="B373" t="s">
        <v>421</v>
      </c>
      <c r="C373" t="s">
        <v>2951</v>
      </c>
      <c r="D373" t="s">
        <v>16</v>
      </c>
      <c r="E373" t="s">
        <v>23</v>
      </c>
      <c r="F373" t="s">
        <v>18</v>
      </c>
      <c r="G373" s="3" t="s">
        <v>422</v>
      </c>
      <c r="H373" s="5">
        <v>285</v>
      </c>
      <c r="I373" s="3" t="s">
        <v>396</v>
      </c>
      <c r="J373" s="3">
        <v>5</v>
      </c>
      <c r="K373" s="3">
        <v>2</v>
      </c>
      <c r="L373" s="3" t="s">
        <v>2910</v>
      </c>
      <c r="M373" s="4" t="s">
        <v>423</v>
      </c>
      <c r="N373" s="4"/>
      <c r="O373" s="4"/>
      <c r="P373" s="4"/>
    </row>
    <row r="374" spans="1:16" ht="12.45" x14ac:dyDescent="0.2">
      <c r="A374" s="3" t="s">
        <v>13</v>
      </c>
      <c r="B374" t="s">
        <v>426</v>
      </c>
      <c r="C374" t="s">
        <v>2946</v>
      </c>
      <c r="D374" t="s">
        <v>22</v>
      </c>
      <c r="E374" t="s">
        <v>23</v>
      </c>
      <c r="F374" t="s">
        <v>18</v>
      </c>
      <c r="G374" s="3" t="s">
        <v>427</v>
      </c>
      <c r="H374" s="5">
        <v>286</v>
      </c>
      <c r="I374" s="3" t="s">
        <v>396</v>
      </c>
      <c r="J374" s="3">
        <v>5</v>
      </c>
      <c r="K374" s="3">
        <v>2</v>
      </c>
      <c r="L374" s="3" t="s">
        <v>2910</v>
      </c>
      <c r="M374" s="6" t="s">
        <v>428</v>
      </c>
      <c r="N374" s="6"/>
      <c r="O374" s="6"/>
      <c r="P374" s="6"/>
    </row>
    <row r="375" spans="1:16" ht="12.45" x14ac:dyDescent="0.2">
      <c r="A375" s="3" t="s">
        <v>13</v>
      </c>
      <c r="B375" t="s">
        <v>432</v>
      </c>
      <c r="C375" t="s">
        <v>2939</v>
      </c>
      <c r="D375" t="s">
        <v>16</v>
      </c>
      <c r="E375" t="s">
        <v>23</v>
      </c>
      <c r="F375" t="s">
        <v>18</v>
      </c>
      <c r="G375" s="3" t="s">
        <v>433</v>
      </c>
      <c r="H375" s="5">
        <v>286</v>
      </c>
      <c r="I375" s="3" t="s">
        <v>396</v>
      </c>
      <c r="J375" s="3">
        <v>5</v>
      </c>
      <c r="K375" s="3">
        <v>2</v>
      </c>
      <c r="L375" s="3" t="s">
        <v>2910</v>
      </c>
      <c r="M375" s="4" t="s">
        <v>405</v>
      </c>
      <c r="N375" s="4"/>
      <c r="O375" s="4"/>
      <c r="P375" s="4"/>
    </row>
    <row r="376" spans="1:16" ht="12.45" x14ac:dyDescent="0.2">
      <c r="A376" s="3" t="s">
        <v>13</v>
      </c>
      <c r="B376" s="3" t="s">
        <v>434</v>
      </c>
      <c r="C376" s="3" t="s">
        <v>47</v>
      </c>
      <c r="D376" s="3" t="s">
        <v>28</v>
      </c>
      <c r="E376" s="3" t="s">
        <v>142</v>
      </c>
      <c r="F376" s="3" t="s">
        <v>18</v>
      </c>
      <c r="G376" s="3"/>
      <c r="H376" s="5" t="s">
        <v>393</v>
      </c>
      <c r="I376" s="3" t="s">
        <v>396</v>
      </c>
      <c r="J376" s="5">
        <v>5</v>
      </c>
      <c r="K376" s="5">
        <v>2</v>
      </c>
      <c r="L376" s="3" t="s">
        <v>2910</v>
      </c>
      <c r="M376" s="4" t="s">
        <v>410</v>
      </c>
      <c r="N376" s="4"/>
      <c r="O376" s="4"/>
      <c r="P376" s="4"/>
    </row>
    <row r="377" spans="1:16" ht="12.45" x14ac:dyDescent="0.2">
      <c r="A377" s="3" t="s">
        <v>13</v>
      </c>
      <c r="B377" t="s">
        <v>437</v>
      </c>
      <c r="C377" t="s">
        <v>2946</v>
      </c>
      <c r="D377" t="s">
        <v>28</v>
      </c>
      <c r="E377" t="s">
        <v>438</v>
      </c>
      <c r="F377" t="s">
        <v>18</v>
      </c>
      <c r="G377" s="3" t="s">
        <v>439</v>
      </c>
      <c r="H377" s="5">
        <v>286</v>
      </c>
      <c r="I377" s="3" t="s">
        <v>396</v>
      </c>
      <c r="J377" s="3">
        <v>5</v>
      </c>
      <c r="K377" s="3">
        <v>3</v>
      </c>
      <c r="L377" s="3" t="s">
        <v>2910</v>
      </c>
      <c r="M377" s="4" t="s">
        <v>421</v>
      </c>
      <c r="N377" s="4"/>
      <c r="O377" s="4"/>
      <c r="P377" s="4"/>
    </row>
    <row r="378" spans="1:16" ht="12.45" x14ac:dyDescent="0.2">
      <c r="A378" s="3" t="s">
        <v>13</v>
      </c>
      <c r="B378" t="s">
        <v>453</v>
      </c>
      <c r="C378" t="s">
        <v>2940</v>
      </c>
      <c r="D378" t="s">
        <v>16</v>
      </c>
      <c r="E378" t="s">
        <v>23</v>
      </c>
      <c r="F378" t="s">
        <v>18</v>
      </c>
      <c r="G378" s="3" t="s">
        <v>454</v>
      </c>
      <c r="H378" s="5">
        <v>288</v>
      </c>
      <c r="I378" s="3" t="s">
        <v>396</v>
      </c>
      <c r="J378" s="3">
        <v>5</v>
      </c>
      <c r="K378" s="3">
        <v>4</v>
      </c>
      <c r="L378" s="3" t="s">
        <v>2910</v>
      </c>
      <c r="M378" s="4" t="s">
        <v>446</v>
      </c>
      <c r="N378" s="4"/>
      <c r="O378" s="4"/>
      <c r="P378" s="4"/>
    </row>
    <row r="379" spans="1:16" ht="12.45" x14ac:dyDescent="0.2">
      <c r="A379" s="3" t="s">
        <v>13</v>
      </c>
      <c r="B379" s="3" t="s">
        <v>455</v>
      </c>
      <c r="C379" s="3" t="s">
        <v>175</v>
      </c>
      <c r="D379" s="3" t="s">
        <v>28</v>
      </c>
      <c r="E379" s="3" t="s">
        <v>142</v>
      </c>
      <c r="F379" s="3" t="s">
        <v>18</v>
      </c>
      <c r="G379" s="3"/>
      <c r="H379" s="5" t="s">
        <v>456</v>
      </c>
      <c r="I379" s="3" t="s">
        <v>396</v>
      </c>
      <c r="J379" s="5">
        <v>5</v>
      </c>
      <c r="K379" s="5">
        <v>4</v>
      </c>
      <c r="L379" s="3" t="s">
        <v>2910</v>
      </c>
      <c r="M379" s="6" t="s">
        <v>450</v>
      </c>
      <c r="N379" s="6"/>
      <c r="O379" s="6"/>
      <c r="P379" s="6"/>
    </row>
    <row r="380" spans="1:16" ht="12.45" x14ac:dyDescent="0.2">
      <c r="A380" s="3" t="s">
        <v>13</v>
      </c>
      <c r="B380" s="3" t="s">
        <v>457</v>
      </c>
      <c r="C380" s="3" t="s">
        <v>415</v>
      </c>
      <c r="D380" s="3" t="s">
        <v>28</v>
      </c>
      <c r="E380" s="3" t="s">
        <v>23</v>
      </c>
      <c r="F380" s="3" t="s">
        <v>18</v>
      </c>
      <c r="G380" s="3"/>
      <c r="H380" s="5" t="s">
        <v>458</v>
      </c>
      <c r="I380" s="3" t="s">
        <v>396</v>
      </c>
      <c r="J380" s="5">
        <v>5</v>
      </c>
      <c r="K380" s="5">
        <v>4</v>
      </c>
      <c r="L380" s="3" t="s">
        <v>2910</v>
      </c>
      <c r="M380" s="6" t="s">
        <v>448</v>
      </c>
      <c r="N380" s="6"/>
      <c r="O380" s="6"/>
      <c r="P380" s="6"/>
    </row>
    <row r="381" spans="1:16" ht="12.45" x14ac:dyDescent="0.2">
      <c r="A381" s="3" t="s">
        <v>13</v>
      </c>
      <c r="B381" s="3" t="s">
        <v>418</v>
      </c>
      <c r="C381" s="3" t="s">
        <v>264</v>
      </c>
      <c r="D381" s="3" t="s">
        <v>28</v>
      </c>
      <c r="E381" s="3" t="s">
        <v>23</v>
      </c>
      <c r="F381" s="3" t="s">
        <v>419</v>
      </c>
      <c r="G381" s="3" t="s">
        <v>420</v>
      </c>
      <c r="H381" s="5">
        <v>285</v>
      </c>
      <c r="I381" s="3" t="s">
        <v>396</v>
      </c>
      <c r="J381" s="3">
        <v>5</v>
      </c>
      <c r="K381" s="3">
        <v>1</v>
      </c>
      <c r="L381" s="3" t="s">
        <v>2910</v>
      </c>
      <c r="M381" s="6" t="s">
        <v>414</v>
      </c>
      <c r="N381" s="6"/>
      <c r="O381" s="6"/>
      <c r="P381" s="6"/>
    </row>
    <row r="382" spans="1:16" ht="12.45" x14ac:dyDescent="0.2">
      <c r="A382" s="3" t="s">
        <v>13</v>
      </c>
      <c r="B382" t="s">
        <v>459</v>
      </c>
      <c r="C382" t="s">
        <v>2938</v>
      </c>
      <c r="D382" t="s">
        <v>28</v>
      </c>
      <c r="E382" t="s">
        <v>23</v>
      </c>
      <c r="F382" t="s">
        <v>460</v>
      </c>
      <c r="G382" s="3" t="s">
        <v>461</v>
      </c>
      <c r="H382" s="5">
        <v>289</v>
      </c>
      <c r="I382" s="3" t="s">
        <v>396</v>
      </c>
      <c r="J382" s="3">
        <v>5</v>
      </c>
      <c r="K382" s="3">
        <v>5</v>
      </c>
      <c r="L382" s="3" t="s">
        <v>2910</v>
      </c>
      <c r="M382" s="6" t="s">
        <v>451</v>
      </c>
      <c r="N382" s="6"/>
      <c r="O382" s="6"/>
      <c r="P382" s="6"/>
    </row>
    <row r="383" spans="1:16" ht="12.45" x14ac:dyDescent="0.2">
      <c r="A383" s="3" t="s">
        <v>13</v>
      </c>
      <c r="B383" s="3" t="s">
        <v>410</v>
      </c>
      <c r="C383" s="3" t="s">
        <v>147</v>
      </c>
      <c r="D383" s="3" t="s">
        <v>148</v>
      </c>
      <c r="E383" s="3" t="s">
        <v>23</v>
      </c>
      <c r="F383" s="3" t="s">
        <v>148</v>
      </c>
      <c r="G383" s="3" t="s">
        <v>411</v>
      </c>
      <c r="H383" s="5">
        <v>285</v>
      </c>
      <c r="I383" s="3" t="s">
        <v>396</v>
      </c>
      <c r="J383" s="3">
        <v>4</v>
      </c>
      <c r="K383" s="3">
        <v>1</v>
      </c>
      <c r="L383" s="3" t="s">
        <v>2910</v>
      </c>
      <c r="M383" s="4" t="s">
        <v>399</v>
      </c>
      <c r="N383" s="4"/>
      <c r="O383" s="4"/>
      <c r="P383" s="4"/>
    </row>
    <row r="384" spans="1:16" ht="12.45" x14ac:dyDescent="0.2">
      <c r="A384" s="3" t="s">
        <v>13</v>
      </c>
      <c r="B384" t="s">
        <v>996</v>
      </c>
      <c r="C384" t="s">
        <v>3022</v>
      </c>
      <c r="D384" t="s">
        <v>28</v>
      </c>
      <c r="E384" t="s">
        <v>547</v>
      </c>
      <c r="F384" t="s">
        <v>182</v>
      </c>
      <c r="G384" s="3" t="s">
        <v>997</v>
      </c>
      <c r="H384" s="5">
        <v>338</v>
      </c>
      <c r="I384" s="3" t="s">
        <v>919</v>
      </c>
      <c r="J384" s="3">
        <v>5</v>
      </c>
      <c r="K384" s="3">
        <v>4</v>
      </c>
      <c r="L384" s="3" t="s">
        <v>2915</v>
      </c>
      <c r="M384" s="4" t="s">
        <v>998</v>
      </c>
      <c r="N384" s="4"/>
      <c r="O384" s="4"/>
      <c r="P384" s="4"/>
    </row>
    <row r="385" spans="1:16" ht="12.45" x14ac:dyDescent="0.2">
      <c r="A385" s="3" t="s">
        <v>13</v>
      </c>
      <c r="B385" t="s">
        <v>917</v>
      </c>
      <c r="C385" t="s">
        <v>2944</v>
      </c>
      <c r="D385" t="s">
        <v>28</v>
      </c>
      <c r="E385" t="s">
        <v>23</v>
      </c>
      <c r="F385" t="s">
        <v>18</v>
      </c>
      <c r="G385" s="3" t="s">
        <v>918</v>
      </c>
      <c r="H385" s="5">
        <v>331</v>
      </c>
      <c r="I385" s="3" t="s">
        <v>919</v>
      </c>
      <c r="J385" s="3">
        <v>1</v>
      </c>
      <c r="K385" s="3">
        <v>1</v>
      </c>
      <c r="L385" s="3" t="s">
        <v>2915</v>
      </c>
      <c r="M385" s="4"/>
      <c r="N385" s="4"/>
      <c r="O385" s="4"/>
      <c r="P385" s="4"/>
    </row>
    <row r="386" spans="1:16" ht="12.45" x14ac:dyDescent="0.2">
      <c r="A386" s="3" t="s">
        <v>13</v>
      </c>
      <c r="B386" t="s">
        <v>922</v>
      </c>
      <c r="C386" t="s">
        <v>2946</v>
      </c>
      <c r="D386" t="s">
        <v>28</v>
      </c>
      <c r="E386" t="s">
        <v>23</v>
      </c>
      <c r="F386" t="s">
        <v>18</v>
      </c>
      <c r="G386" s="3" t="s">
        <v>923</v>
      </c>
      <c r="H386" s="5">
        <v>331</v>
      </c>
      <c r="I386" s="3" t="s">
        <v>919</v>
      </c>
      <c r="J386" s="3">
        <v>2</v>
      </c>
      <c r="K386" s="3">
        <v>1</v>
      </c>
      <c r="L386" s="3" t="s">
        <v>2915</v>
      </c>
      <c r="M386" s="4" t="s">
        <v>917</v>
      </c>
      <c r="N386" s="4"/>
      <c r="O386" s="4"/>
      <c r="P386" s="4"/>
    </row>
    <row r="387" spans="1:16" ht="12.45" x14ac:dyDescent="0.2">
      <c r="A387" s="3" t="s">
        <v>13</v>
      </c>
      <c r="B387" t="s">
        <v>930</v>
      </c>
      <c r="C387" t="s">
        <v>3021</v>
      </c>
      <c r="D387" t="s">
        <v>28</v>
      </c>
      <c r="E387" t="s">
        <v>23</v>
      </c>
      <c r="F387" t="s">
        <v>18</v>
      </c>
      <c r="G387" s="3" t="s">
        <v>931</v>
      </c>
      <c r="H387" s="5">
        <v>331</v>
      </c>
      <c r="I387" s="3" t="s">
        <v>919</v>
      </c>
      <c r="J387" s="3">
        <v>5</v>
      </c>
      <c r="K387" s="3">
        <v>1</v>
      </c>
      <c r="L387" s="3" t="s">
        <v>2915</v>
      </c>
      <c r="M387" s="4" t="s">
        <v>928</v>
      </c>
      <c r="N387" s="4"/>
      <c r="O387" s="4"/>
      <c r="P387" s="4"/>
    </row>
    <row r="388" spans="1:16" ht="12.45" x14ac:dyDescent="0.2">
      <c r="A388" s="3" t="s">
        <v>13</v>
      </c>
      <c r="B388" t="s">
        <v>934</v>
      </c>
      <c r="C388" t="s">
        <v>3020</v>
      </c>
      <c r="D388" t="s">
        <v>28</v>
      </c>
      <c r="E388" t="s">
        <v>23</v>
      </c>
      <c r="F388" t="s">
        <v>18</v>
      </c>
      <c r="G388" s="3" t="s">
        <v>935</v>
      </c>
      <c r="H388" s="5">
        <v>332</v>
      </c>
      <c r="I388" s="3" t="s">
        <v>919</v>
      </c>
      <c r="J388" s="3">
        <v>4</v>
      </c>
      <c r="K388" s="3">
        <v>2</v>
      </c>
      <c r="L388" s="3" t="s">
        <v>2915</v>
      </c>
      <c r="M388" s="4" t="s">
        <v>922</v>
      </c>
      <c r="N388" s="4"/>
      <c r="O388" s="4"/>
      <c r="P388" s="4"/>
    </row>
    <row r="389" spans="1:16" ht="12.45" x14ac:dyDescent="0.2">
      <c r="A389" s="3" t="s">
        <v>13</v>
      </c>
      <c r="B389" t="s">
        <v>940</v>
      </c>
      <c r="C389" t="s">
        <v>3019</v>
      </c>
      <c r="D389" t="s">
        <v>22</v>
      </c>
      <c r="E389" t="s">
        <v>23</v>
      </c>
      <c r="F389" t="s">
        <v>18</v>
      </c>
      <c r="G389" s="3" t="s">
        <v>941</v>
      </c>
      <c r="H389" s="5">
        <v>331</v>
      </c>
      <c r="I389" s="3" t="s">
        <v>919</v>
      </c>
      <c r="J389" s="3">
        <v>5</v>
      </c>
      <c r="K389" s="3">
        <v>2</v>
      </c>
      <c r="L389" s="3" t="s">
        <v>2915</v>
      </c>
      <c r="M389" s="4" t="s">
        <v>930</v>
      </c>
      <c r="N389" s="4"/>
      <c r="O389" s="4"/>
      <c r="P389" s="4"/>
    </row>
    <row r="390" spans="1:16" ht="12.45" x14ac:dyDescent="0.2">
      <c r="A390" s="3" t="s">
        <v>13</v>
      </c>
      <c r="B390" t="s">
        <v>942</v>
      </c>
      <c r="C390" t="s">
        <v>2944</v>
      </c>
      <c r="D390" t="s">
        <v>16</v>
      </c>
      <c r="E390" t="s">
        <v>23</v>
      </c>
      <c r="F390" t="s">
        <v>18</v>
      </c>
      <c r="G390" s="3" t="s">
        <v>943</v>
      </c>
      <c r="H390" s="5">
        <v>332</v>
      </c>
      <c r="I390" s="3" t="s">
        <v>919</v>
      </c>
      <c r="J390" s="3">
        <v>5</v>
      </c>
      <c r="K390" s="3">
        <v>2</v>
      </c>
      <c r="L390" s="3" t="s">
        <v>2915</v>
      </c>
      <c r="M390" s="4" t="s">
        <v>932</v>
      </c>
      <c r="N390" s="4"/>
      <c r="O390" s="4"/>
      <c r="P390" s="4"/>
    </row>
    <row r="391" spans="1:16" ht="12.45" x14ac:dyDescent="0.2">
      <c r="A391" s="3" t="s">
        <v>13</v>
      </c>
      <c r="B391" t="s">
        <v>944</v>
      </c>
      <c r="C391" t="s">
        <v>2948</v>
      </c>
      <c r="D391" t="s">
        <v>28</v>
      </c>
      <c r="E391" t="s">
        <v>142</v>
      </c>
      <c r="F391" t="s">
        <v>18</v>
      </c>
      <c r="G391" s="3" t="s">
        <v>945</v>
      </c>
      <c r="H391" s="5">
        <v>332</v>
      </c>
      <c r="I391" s="3" t="s">
        <v>919</v>
      </c>
      <c r="J391" s="3">
        <v>5</v>
      </c>
      <c r="K391" s="3">
        <v>2</v>
      </c>
      <c r="L391" s="3" t="s">
        <v>2915</v>
      </c>
      <c r="M391" s="4" t="s">
        <v>942</v>
      </c>
      <c r="N391" s="4"/>
      <c r="O391" s="4"/>
      <c r="P391" s="4"/>
    </row>
    <row r="392" spans="1:16" ht="12.45" x14ac:dyDescent="0.2">
      <c r="A392" s="3" t="s">
        <v>13</v>
      </c>
      <c r="B392" t="s">
        <v>952</v>
      </c>
      <c r="C392" t="s">
        <v>2971</v>
      </c>
      <c r="D392" t="s">
        <v>28</v>
      </c>
      <c r="E392" t="s">
        <v>23</v>
      </c>
      <c r="F392" t="s">
        <v>18</v>
      </c>
      <c r="G392" s="3" t="s">
        <v>953</v>
      </c>
      <c r="H392" s="5">
        <v>333</v>
      </c>
      <c r="I392" s="3" t="s">
        <v>919</v>
      </c>
      <c r="J392" s="3">
        <v>5</v>
      </c>
      <c r="K392" s="3">
        <v>3</v>
      </c>
      <c r="L392" s="3" t="s">
        <v>2915</v>
      </c>
      <c r="M392" s="4" t="s">
        <v>944</v>
      </c>
      <c r="N392" s="4"/>
      <c r="O392" s="4"/>
      <c r="P392" s="4"/>
    </row>
    <row r="393" spans="1:16" ht="12.45" x14ac:dyDescent="0.2">
      <c r="A393" s="3" t="s">
        <v>13</v>
      </c>
      <c r="B393" t="s">
        <v>954</v>
      </c>
      <c r="C393" t="s">
        <v>2957</v>
      </c>
      <c r="D393" t="s">
        <v>28</v>
      </c>
      <c r="E393" t="s">
        <v>23</v>
      </c>
      <c r="F393" t="s">
        <v>18</v>
      </c>
      <c r="G393" s="3" t="s">
        <v>955</v>
      </c>
      <c r="H393" s="5">
        <v>333</v>
      </c>
      <c r="I393" s="3" t="s">
        <v>919</v>
      </c>
      <c r="J393" s="3">
        <v>5</v>
      </c>
      <c r="K393" s="3">
        <v>3</v>
      </c>
      <c r="L393" s="3" t="s">
        <v>2915</v>
      </c>
      <c r="M393" s="4" t="s">
        <v>952</v>
      </c>
      <c r="N393" s="4"/>
      <c r="O393" s="4"/>
      <c r="P393" s="4"/>
    </row>
    <row r="394" spans="1:16" ht="12.45" x14ac:dyDescent="0.2">
      <c r="A394" s="3" t="s">
        <v>13</v>
      </c>
      <c r="B394" t="s">
        <v>958</v>
      </c>
      <c r="C394" t="s">
        <v>3018</v>
      </c>
      <c r="D394" t="s">
        <v>28</v>
      </c>
      <c r="E394" t="s">
        <v>29</v>
      </c>
      <c r="F394" t="s">
        <v>18</v>
      </c>
      <c r="G394" s="3" t="s">
        <v>959</v>
      </c>
      <c r="H394" s="5">
        <v>333</v>
      </c>
      <c r="I394" s="3" t="s">
        <v>919</v>
      </c>
      <c r="J394" s="3">
        <v>5</v>
      </c>
      <c r="K394" s="3">
        <v>3</v>
      </c>
      <c r="L394" s="3" t="s">
        <v>2915</v>
      </c>
      <c r="M394" s="6" t="s">
        <v>934</v>
      </c>
      <c r="N394" s="6"/>
      <c r="O394" s="6"/>
      <c r="P394" s="6"/>
    </row>
    <row r="395" spans="1:16" ht="12.45" x14ac:dyDescent="0.2">
      <c r="A395" s="3" t="s">
        <v>13</v>
      </c>
      <c r="B395" t="s">
        <v>960</v>
      </c>
      <c r="C395" t="s">
        <v>2970</v>
      </c>
      <c r="D395" t="s">
        <v>28</v>
      </c>
      <c r="E395" t="s">
        <v>23</v>
      </c>
      <c r="F395" t="s">
        <v>18</v>
      </c>
      <c r="G395" s="3" t="s">
        <v>961</v>
      </c>
      <c r="H395" s="5">
        <v>333</v>
      </c>
      <c r="I395" s="3" t="s">
        <v>919</v>
      </c>
      <c r="J395" s="3">
        <v>5</v>
      </c>
      <c r="K395" s="3">
        <v>3</v>
      </c>
      <c r="L395" s="3" t="s">
        <v>2915</v>
      </c>
      <c r="M395" s="4" t="s">
        <v>958</v>
      </c>
      <c r="N395" s="4"/>
      <c r="O395" s="4"/>
      <c r="P395" s="4"/>
    </row>
    <row r="396" spans="1:16" ht="12.45" x14ac:dyDescent="0.2">
      <c r="A396" s="3" t="s">
        <v>13</v>
      </c>
      <c r="B396" t="s">
        <v>962</v>
      </c>
      <c r="C396" t="s">
        <v>2951</v>
      </c>
      <c r="D396" t="s">
        <v>28</v>
      </c>
      <c r="E396" t="s">
        <v>142</v>
      </c>
      <c r="F396" t="s">
        <v>18</v>
      </c>
      <c r="G396" s="3" t="s">
        <v>963</v>
      </c>
      <c r="H396" s="5">
        <v>334</v>
      </c>
      <c r="I396" s="3" t="s">
        <v>919</v>
      </c>
      <c r="J396" s="3">
        <v>5</v>
      </c>
      <c r="K396" s="3">
        <v>3</v>
      </c>
      <c r="L396" s="3" t="s">
        <v>2915</v>
      </c>
      <c r="M396" s="6" t="s">
        <v>960</v>
      </c>
      <c r="N396" s="6"/>
      <c r="O396" s="6"/>
      <c r="P396" s="6"/>
    </row>
    <row r="397" spans="1:16" ht="12.45" x14ac:dyDescent="0.2">
      <c r="A397" s="3" t="s">
        <v>13</v>
      </c>
      <c r="B397" t="s">
        <v>964</v>
      </c>
      <c r="C397" t="s">
        <v>2938</v>
      </c>
      <c r="D397" t="s">
        <v>22</v>
      </c>
      <c r="E397" t="s">
        <v>303</v>
      </c>
      <c r="F397" t="s">
        <v>18</v>
      </c>
      <c r="G397" s="3" t="s">
        <v>965</v>
      </c>
      <c r="H397" s="5">
        <v>334</v>
      </c>
      <c r="I397" s="3" t="s">
        <v>919</v>
      </c>
      <c r="J397" s="3">
        <v>5</v>
      </c>
      <c r="K397" s="3">
        <v>3</v>
      </c>
      <c r="L397" s="3" t="s">
        <v>2915</v>
      </c>
      <c r="M397" s="6" t="s">
        <v>960</v>
      </c>
      <c r="N397" s="6"/>
      <c r="O397" s="6"/>
      <c r="P397" s="6"/>
    </row>
    <row r="398" spans="1:16" ht="12.45" x14ac:dyDescent="0.2">
      <c r="A398" s="3" t="s">
        <v>13</v>
      </c>
      <c r="B398" t="s">
        <v>968</v>
      </c>
      <c r="C398" t="s">
        <v>969</v>
      </c>
      <c r="D398" t="s">
        <v>22</v>
      </c>
      <c r="E398" t="s">
        <v>142</v>
      </c>
      <c r="F398" t="s">
        <v>18</v>
      </c>
      <c r="G398" s="3" t="s">
        <v>970</v>
      </c>
      <c r="H398" s="5">
        <v>334</v>
      </c>
      <c r="I398" s="3" t="s">
        <v>919</v>
      </c>
      <c r="J398" s="3">
        <v>5</v>
      </c>
      <c r="K398" s="3">
        <v>3</v>
      </c>
      <c r="L398" s="3" t="s">
        <v>2915</v>
      </c>
      <c r="M398" s="4" t="s">
        <v>966</v>
      </c>
      <c r="N398" s="4"/>
      <c r="O398" s="4"/>
      <c r="P398" s="4"/>
    </row>
    <row r="399" spans="1:16" ht="12.45" x14ac:dyDescent="0.2">
      <c r="A399" s="3" t="s">
        <v>13</v>
      </c>
      <c r="B399" t="s">
        <v>971</v>
      </c>
      <c r="C399" t="s">
        <v>972</v>
      </c>
      <c r="D399" t="s">
        <v>28</v>
      </c>
      <c r="E399" t="s">
        <v>212</v>
      </c>
      <c r="F399" t="s">
        <v>18</v>
      </c>
      <c r="G399" s="3" t="s">
        <v>973</v>
      </c>
      <c r="H399" s="5">
        <v>334</v>
      </c>
      <c r="I399" s="3" t="s">
        <v>919</v>
      </c>
      <c r="J399" s="3">
        <v>5</v>
      </c>
      <c r="K399" s="3">
        <v>3</v>
      </c>
      <c r="L399" s="3" t="s">
        <v>2915</v>
      </c>
      <c r="M399" s="3" t="s">
        <v>968</v>
      </c>
      <c r="N399" s="3"/>
      <c r="O399" s="3"/>
      <c r="P399" s="3"/>
    </row>
    <row r="400" spans="1:16" ht="12.45" x14ac:dyDescent="0.2">
      <c r="A400" s="3" t="s">
        <v>13</v>
      </c>
      <c r="B400" t="s">
        <v>976</v>
      </c>
      <c r="C400" t="s">
        <v>2957</v>
      </c>
      <c r="D400" t="s">
        <v>28</v>
      </c>
      <c r="E400" t="s">
        <v>23</v>
      </c>
      <c r="F400" t="s">
        <v>18</v>
      </c>
      <c r="G400" s="3" t="s">
        <v>977</v>
      </c>
      <c r="H400" s="5">
        <v>334</v>
      </c>
      <c r="I400" s="3" t="s">
        <v>919</v>
      </c>
      <c r="J400" s="3">
        <v>5</v>
      </c>
      <c r="K400" s="3">
        <v>3</v>
      </c>
      <c r="L400" s="3" t="s">
        <v>2915</v>
      </c>
      <c r="M400" s="3"/>
      <c r="N400" s="3"/>
      <c r="O400" s="3"/>
      <c r="P400" s="3"/>
    </row>
    <row r="401" spans="1:16" ht="12.45" x14ac:dyDescent="0.2">
      <c r="A401" s="3" t="s">
        <v>13</v>
      </c>
      <c r="B401" t="s">
        <v>978</v>
      </c>
      <c r="C401" t="s">
        <v>3017</v>
      </c>
      <c r="D401" t="s">
        <v>28</v>
      </c>
      <c r="E401" t="s">
        <v>23</v>
      </c>
      <c r="F401" t="s">
        <v>18</v>
      </c>
      <c r="G401" s="3" t="s">
        <v>979</v>
      </c>
      <c r="H401" s="5">
        <v>335</v>
      </c>
      <c r="I401" s="3" t="s">
        <v>919</v>
      </c>
      <c r="J401" s="3">
        <v>5</v>
      </c>
      <c r="K401" s="3">
        <v>3</v>
      </c>
      <c r="L401" s="3" t="s">
        <v>2915</v>
      </c>
      <c r="M401" s="4" t="s">
        <v>980</v>
      </c>
      <c r="N401" s="4"/>
      <c r="O401" s="4"/>
      <c r="P401" s="4"/>
    </row>
    <row r="402" spans="1:16" ht="12.45" x14ac:dyDescent="0.2">
      <c r="A402" s="3" t="s">
        <v>13</v>
      </c>
      <c r="B402" t="s">
        <v>985</v>
      </c>
      <c r="C402" t="s">
        <v>3016</v>
      </c>
      <c r="D402" t="s">
        <v>22</v>
      </c>
      <c r="E402" t="s">
        <v>23</v>
      </c>
      <c r="F402" t="s">
        <v>18</v>
      </c>
      <c r="G402" s="3" t="s">
        <v>986</v>
      </c>
      <c r="H402" s="5">
        <v>338</v>
      </c>
      <c r="I402" s="3" t="s">
        <v>919</v>
      </c>
      <c r="J402" s="3">
        <v>5</v>
      </c>
      <c r="K402" s="3">
        <v>3</v>
      </c>
      <c r="L402" s="3" t="s">
        <v>2915</v>
      </c>
      <c r="M402" s="4" t="s">
        <v>978</v>
      </c>
      <c r="N402" s="4"/>
      <c r="O402" s="4"/>
      <c r="P402" s="4"/>
    </row>
    <row r="403" spans="1:16" ht="12.45" x14ac:dyDescent="0.2">
      <c r="A403" s="3" t="s">
        <v>13</v>
      </c>
      <c r="B403" s="3" t="s">
        <v>989</v>
      </c>
      <c r="C403" s="3" t="s">
        <v>15</v>
      </c>
      <c r="D403" s="3" t="s">
        <v>22</v>
      </c>
      <c r="E403" s="3" t="s">
        <v>23</v>
      </c>
      <c r="F403" s="3" t="s">
        <v>18</v>
      </c>
      <c r="G403" s="3"/>
      <c r="H403" s="5" t="s">
        <v>947</v>
      </c>
      <c r="I403" s="3" t="s">
        <v>919</v>
      </c>
      <c r="J403" s="5">
        <v>5</v>
      </c>
      <c r="K403" s="5">
        <v>3</v>
      </c>
      <c r="L403" s="3" t="s">
        <v>2915</v>
      </c>
      <c r="M403" s="6" t="s">
        <v>932</v>
      </c>
      <c r="N403" s="6"/>
      <c r="O403" s="6"/>
      <c r="P403" s="6"/>
    </row>
    <row r="404" spans="1:16" ht="12.45" x14ac:dyDescent="0.2">
      <c r="A404" s="3" t="s">
        <v>13</v>
      </c>
      <c r="B404" s="3" t="s">
        <v>990</v>
      </c>
      <c r="C404" s="3" t="s">
        <v>47</v>
      </c>
      <c r="D404" s="3" t="s">
        <v>22</v>
      </c>
      <c r="E404" s="3" t="s">
        <v>142</v>
      </c>
      <c r="F404" s="3" t="s">
        <v>18</v>
      </c>
      <c r="G404" s="3"/>
      <c r="H404" s="5" t="s">
        <v>947</v>
      </c>
      <c r="I404" s="3" t="s">
        <v>919</v>
      </c>
      <c r="J404" s="5">
        <v>5</v>
      </c>
      <c r="K404" s="5">
        <v>3</v>
      </c>
      <c r="L404" s="3" t="s">
        <v>2915</v>
      </c>
      <c r="M404" s="6" t="s">
        <v>944</v>
      </c>
      <c r="N404" s="6"/>
      <c r="O404" s="6"/>
      <c r="P404" s="6"/>
    </row>
    <row r="405" spans="1:16" ht="12.45" x14ac:dyDescent="0.2">
      <c r="A405" s="3" t="s">
        <v>13</v>
      </c>
      <c r="B405" t="s">
        <v>993</v>
      </c>
      <c r="C405" t="s">
        <v>2946</v>
      </c>
      <c r="D405" t="s">
        <v>28</v>
      </c>
      <c r="E405" t="s">
        <v>23</v>
      </c>
      <c r="F405" t="s">
        <v>18</v>
      </c>
      <c r="G405" s="3" t="s">
        <v>994</v>
      </c>
      <c r="H405" s="5">
        <v>338</v>
      </c>
      <c r="I405" s="3" t="s">
        <v>919</v>
      </c>
      <c r="J405" s="3" t="s">
        <v>594</v>
      </c>
      <c r="K405" s="3">
        <v>3</v>
      </c>
      <c r="L405" s="3" t="s">
        <v>2915</v>
      </c>
      <c r="M405" s="4" t="s">
        <v>995</v>
      </c>
      <c r="N405" s="4"/>
      <c r="O405" s="4"/>
      <c r="P405" s="4"/>
    </row>
    <row r="406" spans="1:16" ht="12.45" x14ac:dyDescent="0.2">
      <c r="A406" s="3" t="s">
        <v>13</v>
      </c>
      <c r="B406" t="s">
        <v>999</v>
      </c>
      <c r="C406" t="s">
        <v>2959</v>
      </c>
      <c r="D406" t="s">
        <v>28</v>
      </c>
      <c r="E406" t="s">
        <v>23</v>
      </c>
      <c r="F406" t="s">
        <v>18</v>
      </c>
      <c r="G406" s="3" t="s">
        <v>1000</v>
      </c>
      <c r="H406" s="5">
        <v>339</v>
      </c>
      <c r="I406" s="3" t="s">
        <v>919</v>
      </c>
      <c r="J406" s="3">
        <v>5</v>
      </c>
      <c r="K406" s="3">
        <v>4</v>
      </c>
      <c r="L406" s="3" t="s">
        <v>2915</v>
      </c>
      <c r="M406" s="4" t="s">
        <v>944</v>
      </c>
      <c r="N406" s="4"/>
      <c r="O406" s="4"/>
      <c r="P406" s="4"/>
    </row>
    <row r="407" spans="1:16" ht="12.45" x14ac:dyDescent="0.2">
      <c r="A407" s="3" t="s">
        <v>13</v>
      </c>
      <c r="B407" t="s">
        <v>1001</v>
      </c>
      <c r="C407" t="s">
        <v>2960</v>
      </c>
      <c r="D407" t="s">
        <v>28</v>
      </c>
      <c r="E407" t="s">
        <v>142</v>
      </c>
      <c r="F407" t="s">
        <v>18</v>
      </c>
      <c r="G407" s="3" t="s">
        <v>1002</v>
      </c>
      <c r="H407" s="5">
        <v>339</v>
      </c>
      <c r="I407" s="3" t="s">
        <v>919</v>
      </c>
      <c r="J407" s="3">
        <v>5</v>
      </c>
      <c r="K407" s="3">
        <v>4</v>
      </c>
      <c r="L407" s="3" t="s">
        <v>2915</v>
      </c>
      <c r="M407" s="4" t="s">
        <v>1003</v>
      </c>
      <c r="N407" s="4"/>
      <c r="O407" s="4"/>
      <c r="P407" s="4"/>
    </row>
    <row r="408" spans="1:16" ht="12.45" x14ac:dyDescent="0.2">
      <c r="A408" s="3" t="s">
        <v>13</v>
      </c>
      <c r="B408" t="s">
        <v>1004</v>
      </c>
      <c r="C408" t="s">
        <v>147</v>
      </c>
      <c r="D408" t="s">
        <v>28</v>
      </c>
      <c r="E408" t="s">
        <v>23</v>
      </c>
      <c r="F408" t="s">
        <v>18</v>
      </c>
      <c r="G408" s="3" t="s">
        <v>1005</v>
      </c>
      <c r="H408" s="5">
        <v>339</v>
      </c>
      <c r="I408" s="3" t="s">
        <v>919</v>
      </c>
      <c r="J408" s="3">
        <v>5</v>
      </c>
      <c r="K408" s="3">
        <v>4</v>
      </c>
      <c r="L408" s="3" t="s">
        <v>2915</v>
      </c>
      <c r="M408" s="4" t="s">
        <v>971</v>
      </c>
      <c r="N408" s="4"/>
      <c r="O408" s="4"/>
      <c r="P408" s="4"/>
    </row>
    <row r="409" spans="1:16" ht="12.45" x14ac:dyDescent="0.2">
      <c r="A409" s="3" t="s">
        <v>13</v>
      </c>
      <c r="B409" t="s">
        <v>1006</v>
      </c>
      <c r="C409" t="s">
        <v>147</v>
      </c>
      <c r="D409" t="s">
        <v>28</v>
      </c>
      <c r="E409" t="s">
        <v>23</v>
      </c>
      <c r="F409" t="s">
        <v>18</v>
      </c>
      <c r="G409" s="3" t="s">
        <v>1007</v>
      </c>
      <c r="H409" s="5">
        <v>340</v>
      </c>
      <c r="I409" s="3" t="s">
        <v>919</v>
      </c>
      <c r="J409" s="3">
        <v>5</v>
      </c>
      <c r="K409" s="3">
        <v>4</v>
      </c>
      <c r="L409" s="3" t="s">
        <v>2915</v>
      </c>
      <c r="M409" s="4" t="s">
        <v>974</v>
      </c>
      <c r="N409" s="4"/>
      <c r="O409" s="4"/>
      <c r="P409" s="4"/>
    </row>
    <row r="410" spans="1:16" ht="12.45" x14ac:dyDescent="0.2">
      <c r="A410" s="3" t="s">
        <v>13</v>
      </c>
      <c r="B410" t="s">
        <v>1012</v>
      </c>
      <c r="C410" t="s">
        <v>3015</v>
      </c>
      <c r="D410" t="s">
        <v>22</v>
      </c>
      <c r="E410" t="s">
        <v>23</v>
      </c>
      <c r="F410" t="s">
        <v>18</v>
      </c>
      <c r="G410" s="3" t="s">
        <v>1013</v>
      </c>
      <c r="H410" s="5">
        <v>340</v>
      </c>
      <c r="I410" s="3" t="s">
        <v>919</v>
      </c>
      <c r="J410" s="3">
        <v>5</v>
      </c>
      <c r="K410" s="3">
        <v>4</v>
      </c>
      <c r="L410" s="3" t="s">
        <v>2915</v>
      </c>
      <c r="M410" s="6" t="s">
        <v>985</v>
      </c>
      <c r="N410" s="6"/>
      <c r="O410" s="6"/>
      <c r="P410" s="6"/>
    </row>
    <row r="411" spans="1:16" ht="12.45" x14ac:dyDescent="0.2">
      <c r="A411" s="3" t="s">
        <v>13</v>
      </c>
      <c r="B411" s="3" t="s">
        <v>1016</v>
      </c>
      <c r="C411" s="3" t="s">
        <v>178</v>
      </c>
      <c r="D411" s="3" t="s">
        <v>28</v>
      </c>
      <c r="E411" s="3" t="s">
        <v>23</v>
      </c>
      <c r="F411" s="3" t="s">
        <v>18</v>
      </c>
      <c r="G411" s="3"/>
      <c r="H411" s="5" t="s">
        <v>992</v>
      </c>
      <c r="I411" s="3" t="s">
        <v>919</v>
      </c>
      <c r="J411" s="5">
        <v>5</v>
      </c>
      <c r="K411" s="5">
        <v>4</v>
      </c>
      <c r="L411" s="3" t="s">
        <v>2915</v>
      </c>
      <c r="M411" s="4" t="s">
        <v>990</v>
      </c>
      <c r="N411" s="4"/>
      <c r="O411" s="4"/>
      <c r="P411" s="4"/>
    </row>
    <row r="412" spans="1:16" ht="12.45" x14ac:dyDescent="0.2">
      <c r="A412" s="3" t="s">
        <v>13</v>
      </c>
      <c r="B412" t="s">
        <v>1019</v>
      </c>
      <c r="C412" t="s">
        <v>3014</v>
      </c>
      <c r="D412" t="s">
        <v>28</v>
      </c>
      <c r="E412" t="s">
        <v>23</v>
      </c>
      <c r="F412" t="s">
        <v>18</v>
      </c>
      <c r="G412" s="3" t="s">
        <v>1021</v>
      </c>
      <c r="H412" s="5">
        <v>340</v>
      </c>
      <c r="I412" s="3" t="s">
        <v>919</v>
      </c>
      <c r="J412" s="3">
        <v>5</v>
      </c>
      <c r="K412" s="3">
        <v>5</v>
      </c>
      <c r="L412" s="3" t="s">
        <v>2915</v>
      </c>
      <c r="M412" s="3" t="s">
        <v>999</v>
      </c>
      <c r="N412" s="3"/>
      <c r="O412" s="3"/>
      <c r="P412" s="3"/>
    </row>
    <row r="413" spans="1:16" ht="12.45" x14ac:dyDescent="0.2">
      <c r="A413" s="3" t="s">
        <v>13</v>
      </c>
      <c r="B413" t="s">
        <v>1022</v>
      </c>
      <c r="C413" t="s">
        <v>2977</v>
      </c>
      <c r="D413" t="s">
        <v>22</v>
      </c>
      <c r="E413" t="s">
        <v>23</v>
      </c>
      <c r="F413" t="s">
        <v>18</v>
      </c>
      <c r="G413" s="3" t="s">
        <v>1023</v>
      </c>
      <c r="H413" s="5">
        <v>341</v>
      </c>
      <c r="I413" s="3" t="s">
        <v>919</v>
      </c>
      <c r="J413" s="3">
        <v>5</v>
      </c>
      <c r="K413" s="3">
        <v>5</v>
      </c>
      <c r="L413" s="3" t="s">
        <v>2915</v>
      </c>
      <c r="M413" s="4" t="s">
        <v>1006</v>
      </c>
      <c r="N413" s="4"/>
      <c r="O413" s="4"/>
      <c r="P413" s="4"/>
    </row>
    <row r="414" spans="1:16" ht="12.45" x14ac:dyDescent="0.2">
      <c r="A414" s="3" t="s">
        <v>13</v>
      </c>
      <c r="B414" t="s">
        <v>1024</v>
      </c>
      <c r="C414" t="s">
        <v>3013</v>
      </c>
      <c r="D414" t="s">
        <v>22</v>
      </c>
      <c r="E414" t="s">
        <v>212</v>
      </c>
      <c r="F414" t="s">
        <v>18</v>
      </c>
      <c r="G414" s="3" t="s">
        <v>1025</v>
      </c>
      <c r="H414" s="5">
        <v>341</v>
      </c>
      <c r="I414" s="3" t="s">
        <v>919</v>
      </c>
      <c r="J414" s="3">
        <v>5</v>
      </c>
      <c r="K414" s="3">
        <v>5</v>
      </c>
      <c r="L414" s="3" t="s">
        <v>2915</v>
      </c>
      <c r="M414" s="4" t="s">
        <v>1026</v>
      </c>
      <c r="N414" s="4"/>
      <c r="O414" s="4"/>
      <c r="P414" s="4"/>
    </row>
    <row r="415" spans="1:16" ht="12.45" x14ac:dyDescent="0.2">
      <c r="A415" s="3" t="s">
        <v>13</v>
      </c>
      <c r="B415" t="s">
        <v>924</v>
      </c>
      <c r="C415" t="s">
        <v>2938</v>
      </c>
      <c r="D415" t="s">
        <v>28</v>
      </c>
      <c r="E415" t="s">
        <v>23</v>
      </c>
      <c r="F415" t="s">
        <v>683</v>
      </c>
      <c r="G415" s="3" t="s">
        <v>925</v>
      </c>
      <c r="H415" s="5">
        <v>330</v>
      </c>
      <c r="I415" s="3" t="s">
        <v>919</v>
      </c>
      <c r="J415" s="3">
        <v>3</v>
      </c>
      <c r="K415" s="3">
        <v>1</v>
      </c>
      <c r="L415" s="3" t="s">
        <v>2915</v>
      </c>
      <c r="M415" s="4" t="s">
        <v>920</v>
      </c>
      <c r="N415" s="4"/>
      <c r="O415" s="4"/>
      <c r="P415" s="4"/>
    </row>
    <row r="416" spans="1:16" ht="12.45" x14ac:dyDescent="0.2">
      <c r="A416" s="3" t="s">
        <v>13</v>
      </c>
      <c r="B416" t="s">
        <v>926</v>
      </c>
      <c r="C416" t="s">
        <v>147</v>
      </c>
      <c r="D416" t="s">
        <v>148</v>
      </c>
      <c r="E416" t="s">
        <v>23</v>
      </c>
      <c r="F416" t="s">
        <v>148</v>
      </c>
      <c r="G416" s="3" t="s">
        <v>927</v>
      </c>
      <c r="H416" s="5">
        <v>330</v>
      </c>
      <c r="I416" s="3" t="s">
        <v>919</v>
      </c>
      <c r="J416" s="3">
        <v>3</v>
      </c>
      <c r="K416" s="3">
        <v>1</v>
      </c>
      <c r="L416" s="3" t="s">
        <v>2915</v>
      </c>
      <c r="M416" s="6"/>
      <c r="N416" s="6"/>
      <c r="O416" s="6"/>
      <c r="P416" s="6"/>
    </row>
    <row r="417" spans="1:16" ht="12.45" x14ac:dyDescent="0.2">
      <c r="A417" s="3" t="s">
        <v>13</v>
      </c>
      <c r="B417" t="s">
        <v>932</v>
      </c>
      <c r="C417" t="s">
        <v>147</v>
      </c>
      <c r="D417" t="s">
        <v>148</v>
      </c>
      <c r="E417" t="s">
        <v>23</v>
      </c>
      <c r="F417" t="s">
        <v>148</v>
      </c>
      <c r="G417" s="3" t="s">
        <v>933</v>
      </c>
      <c r="H417" s="5">
        <v>332</v>
      </c>
      <c r="I417" s="3" t="s">
        <v>919</v>
      </c>
      <c r="J417" s="3">
        <v>4</v>
      </c>
      <c r="K417" s="3">
        <v>2</v>
      </c>
      <c r="L417" s="3" t="s">
        <v>2915</v>
      </c>
      <c r="M417" s="3" t="s">
        <v>926</v>
      </c>
      <c r="N417" s="4"/>
      <c r="O417" s="4"/>
      <c r="P417" s="4"/>
    </row>
    <row r="418" spans="1:16" ht="12.45" x14ac:dyDescent="0.2">
      <c r="A418" s="3" t="s">
        <v>13</v>
      </c>
      <c r="B418" t="s">
        <v>936</v>
      </c>
      <c r="C418" t="s">
        <v>147</v>
      </c>
      <c r="D418" t="s">
        <v>148</v>
      </c>
      <c r="E418" t="s">
        <v>23</v>
      </c>
      <c r="F418" t="s">
        <v>148</v>
      </c>
      <c r="G418" s="3" t="s">
        <v>937</v>
      </c>
      <c r="H418" s="5">
        <v>332</v>
      </c>
      <c r="I418" s="3" t="s">
        <v>919</v>
      </c>
      <c r="J418" s="3">
        <v>4</v>
      </c>
      <c r="K418" s="3">
        <v>2</v>
      </c>
      <c r="L418" s="3" t="s">
        <v>2915</v>
      </c>
      <c r="M418" s="4" t="s">
        <v>922</v>
      </c>
      <c r="N418" s="4"/>
      <c r="O418" s="4"/>
      <c r="P418" s="4"/>
    </row>
    <row r="419" spans="1:16" ht="12.45" x14ac:dyDescent="0.2">
      <c r="A419" s="3" t="s">
        <v>13</v>
      </c>
      <c r="B419" s="3" t="s">
        <v>946</v>
      </c>
      <c r="C419" s="3" t="s">
        <v>147</v>
      </c>
      <c r="D419" s="3" t="s">
        <v>148</v>
      </c>
      <c r="E419" s="3" t="s">
        <v>23</v>
      </c>
      <c r="F419" s="3" t="s">
        <v>148</v>
      </c>
      <c r="G419" s="3"/>
      <c r="H419" s="5" t="s">
        <v>947</v>
      </c>
      <c r="I419" s="3" t="s">
        <v>919</v>
      </c>
      <c r="J419" s="5">
        <v>5</v>
      </c>
      <c r="K419" s="5">
        <v>2</v>
      </c>
      <c r="L419" s="3" t="s">
        <v>2915</v>
      </c>
      <c r="M419" s="4" t="s">
        <v>930</v>
      </c>
      <c r="N419" s="4"/>
      <c r="O419" s="4"/>
      <c r="P419" s="4"/>
    </row>
    <row r="420" spans="1:16" ht="12.45" x14ac:dyDescent="0.2">
      <c r="A420" s="3" t="s">
        <v>13</v>
      </c>
      <c r="B420" t="s">
        <v>948</v>
      </c>
      <c r="C420" t="s">
        <v>147</v>
      </c>
      <c r="D420" t="s">
        <v>148</v>
      </c>
      <c r="E420" t="s">
        <v>23</v>
      </c>
      <c r="F420" t="s">
        <v>148</v>
      </c>
      <c r="G420" s="3" t="s">
        <v>949</v>
      </c>
      <c r="H420" s="5">
        <v>332</v>
      </c>
      <c r="I420" s="3" t="s">
        <v>919</v>
      </c>
      <c r="J420" s="3">
        <v>5</v>
      </c>
      <c r="K420" s="3">
        <v>3</v>
      </c>
      <c r="L420" s="3" t="s">
        <v>2915</v>
      </c>
      <c r="M420" s="4" t="s">
        <v>930</v>
      </c>
      <c r="N420" s="4"/>
      <c r="O420" s="4"/>
      <c r="P420" s="4"/>
    </row>
    <row r="421" spans="1:16" ht="12.45" x14ac:dyDescent="0.2">
      <c r="A421" s="3" t="s">
        <v>13</v>
      </c>
      <c r="B421" t="s">
        <v>950</v>
      </c>
      <c r="C421" t="s">
        <v>147</v>
      </c>
      <c r="D421" t="s">
        <v>148</v>
      </c>
      <c r="E421" t="s">
        <v>23</v>
      </c>
      <c r="F421" t="s">
        <v>148</v>
      </c>
      <c r="G421" s="3" t="s">
        <v>951</v>
      </c>
      <c r="H421" s="5">
        <v>333</v>
      </c>
      <c r="I421" s="3" t="s">
        <v>919</v>
      </c>
      <c r="J421" s="3">
        <v>5</v>
      </c>
      <c r="K421" s="3">
        <v>3</v>
      </c>
      <c r="L421" s="3" t="s">
        <v>2915</v>
      </c>
      <c r="M421" s="4" t="s">
        <v>948</v>
      </c>
      <c r="N421" s="4"/>
      <c r="O421" s="4"/>
      <c r="P421" s="4"/>
    </row>
    <row r="422" spans="1:16" ht="12.45" x14ac:dyDescent="0.2">
      <c r="A422" s="3" t="s">
        <v>13</v>
      </c>
      <c r="B422" t="s">
        <v>956</v>
      </c>
      <c r="C422" t="s">
        <v>147</v>
      </c>
      <c r="D422" t="s">
        <v>148</v>
      </c>
      <c r="E422" t="s">
        <v>23</v>
      </c>
      <c r="F422" t="s">
        <v>148</v>
      </c>
      <c r="G422" s="3" t="s">
        <v>957</v>
      </c>
      <c r="H422" s="5">
        <v>333</v>
      </c>
      <c r="I422" s="3" t="s">
        <v>919</v>
      </c>
      <c r="J422" s="3">
        <v>5</v>
      </c>
      <c r="K422" s="3">
        <v>3</v>
      </c>
      <c r="L422" s="3" t="s">
        <v>2915</v>
      </c>
      <c r="M422" s="3" t="s">
        <v>944</v>
      </c>
      <c r="N422" s="3"/>
      <c r="O422" s="3"/>
      <c r="P422" s="3"/>
    </row>
    <row r="423" spans="1:16" ht="12.45" x14ac:dyDescent="0.2">
      <c r="A423" s="3" t="s">
        <v>13</v>
      </c>
      <c r="B423" t="s">
        <v>966</v>
      </c>
      <c r="C423" t="s">
        <v>147</v>
      </c>
      <c r="D423" t="s">
        <v>148</v>
      </c>
      <c r="E423" t="s">
        <v>23</v>
      </c>
      <c r="F423" t="s">
        <v>148</v>
      </c>
      <c r="G423" s="3" t="s">
        <v>967</v>
      </c>
      <c r="H423" s="5">
        <v>334</v>
      </c>
      <c r="I423" s="3" t="s">
        <v>919</v>
      </c>
      <c r="J423" s="3">
        <v>5</v>
      </c>
      <c r="K423" s="3">
        <v>3</v>
      </c>
      <c r="L423" s="3" t="s">
        <v>2915</v>
      </c>
      <c r="M423" s="4" t="s">
        <v>936</v>
      </c>
      <c r="N423" s="4"/>
      <c r="O423" s="4"/>
      <c r="P423" s="4"/>
    </row>
    <row r="424" spans="1:16" ht="12.45" x14ac:dyDescent="0.2">
      <c r="A424" s="3" t="s">
        <v>13</v>
      </c>
      <c r="B424" t="s">
        <v>974</v>
      </c>
      <c r="C424" t="s">
        <v>147</v>
      </c>
      <c r="D424" t="s">
        <v>148</v>
      </c>
      <c r="E424" t="s">
        <v>23</v>
      </c>
      <c r="F424" t="s">
        <v>148</v>
      </c>
      <c r="G424" s="3" t="s">
        <v>975</v>
      </c>
      <c r="H424" s="5">
        <v>334</v>
      </c>
      <c r="I424" s="3" t="s">
        <v>919</v>
      </c>
      <c r="J424" s="3">
        <v>5</v>
      </c>
      <c r="K424" s="3">
        <v>3</v>
      </c>
      <c r="L424" s="3" t="s">
        <v>2915</v>
      </c>
      <c r="M424" s="4" t="s">
        <v>968</v>
      </c>
      <c r="N424" s="4"/>
      <c r="O424" s="4"/>
      <c r="P424" s="4"/>
    </row>
    <row r="425" spans="1:16" ht="12.45" x14ac:dyDescent="0.2">
      <c r="A425" s="3" t="s">
        <v>13</v>
      </c>
      <c r="B425" t="s">
        <v>981</v>
      </c>
      <c r="C425" t="s">
        <v>147</v>
      </c>
      <c r="D425" t="s">
        <v>148</v>
      </c>
      <c r="E425" t="s">
        <v>23</v>
      </c>
      <c r="F425" t="s">
        <v>148</v>
      </c>
      <c r="G425" s="3" t="s">
        <v>982</v>
      </c>
      <c r="H425" s="5">
        <v>337</v>
      </c>
      <c r="I425" s="3" t="s">
        <v>919</v>
      </c>
      <c r="J425" s="3">
        <v>5</v>
      </c>
      <c r="K425" s="3">
        <v>3</v>
      </c>
      <c r="L425" s="3" t="s">
        <v>2915</v>
      </c>
      <c r="M425" s="3" t="s">
        <v>978</v>
      </c>
      <c r="N425" s="3"/>
      <c r="O425" s="3"/>
      <c r="P425" s="3"/>
    </row>
    <row r="426" spans="1:16" ht="12.45" x14ac:dyDescent="0.2">
      <c r="A426" s="3" t="s">
        <v>13</v>
      </c>
      <c r="B426" t="s">
        <v>983</v>
      </c>
      <c r="C426" t="s">
        <v>147</v>
      </c>
      <c r="D426" t="s">
        <v>148</v>
      </c>
      <c r="E426" t="s">
        <v>23</v>
      </c>
      <c r="F426" t="s">
        <v>148</v>
      </c>
      <c r="G426" s="3" t="s">
        <v>984</v>
      </c>
      <c r="H426" s="5">
        <v>338</v>
      </c>
      <c r="I426" s="3" t="s">
        <v>919</v>
      </c>
      <c r="J426" s="3">
        <v>5</v>
      </c>
      <c r="K426" s="3">
        <v>3</v>
      </c>
      <c r="L426" s="3" t="s">
        <v>2915</v>
      </c>
      <c r="M426" s="4" t="s">
        <v>978</v>
      </c>
      <c r="N426" s="4"/>
      <c r="O426" s="4"/>
      <c r="P426" s="4"/>
    </row>
    <row r="427" spans="1:16" ht="12.45" x14ac:dyDescent="0.2">
      <c r="A427" s="3" t="s">
        <v>13</v>
      </c>
      <c r="B427" t="s">
        <v>987</v>
      </c>
      <c r="C427" t="s">
        <v>147</v>
      </c>
      <c r="D427" t="s">
        <v>148</v>
      </c>
      <c r="E427" t="s">
        <v>23</v>
      </c>
      <c r="F427" t="s">
        <v>148</v>
      </c>
      <c r="G427" s="3" t="s">
        <v>988</v>
      </c>
      <c r="H427" s="5">
        <v>338</v>
      </c>
      <c r="I427" s="3" t="s">
        <v>919</v>
      </c>
      <c r="J427" s="3">
        <v>5</v>
      </c>
      <c r="K427" s="3">
        <v>3</v>
      </c>
      <c r="L427" s="3" t="s">
        <v>2915</v>
      </c>
      <c r="M427" s="4" t="s">
        <v>978</v>
      </c>
      <c r="N427" s="4"/>
      <c r="O427" s="4"/>
      <c r="P427" s="4"/>
    </row>
    <row r="428" spans="1:16" ht="12.45" x14ac:dyDescent="0.2">
      <c r="A428" s="3" t="s">
        <v>13</v>
      </c>
      <c r="B428" s="3" t="s">
        <v>991</v>
      </c>
      <c r="C428" s="3" t="s">
        <v>147</v>
      </c>
      <c r="D428" s="3" t="s">
        <v>148</v>
      </c>
      <c r="E428" s="3" t="s">
        <v>23</v>
      </c>
      <c r="F428" s="3" t="s">
        <v>148</v>
      </c>
      <c r="G428" s="3"/>
      <c r="H428" s="5" t="s">
        <v>992</v>
      </c>
      <c r="I428" s="3" t="s">
        <v>919</v>
      </c>
      <c r="J428" s="5">
        <v>5</v>
      </c>
      <c r="K428" s="5">
        <v>3</v>
      </c>
      <c r="L428" s="3" t="s">
        <v>2915</v>
      </c>
      <c r="M428" s="4" t="s">
        <v>954</v>
      </c>
      <c r="N428" s="4"/>
      <c r="O428" s="4"/>
      <c r="P428" s="4"/>
    </row>
    <row r="429" spans="1:16" ht="12.45" x14ac:dyDescent="0.2">
      <c r="A429" s="3" t="s">
        <v>13</v>
      </c>
      <c r="B429" t="s">
        <v>1008</v>
      </c>
      <c r="C429" t="s">
        <v>147</v>
      </c>
      <c r="D429" t="s">
        <v>148</v>
      </c>
      <c r="E429" t="s">
        <v>23</v>
      </c>
      <c r="F429" t="s">
        <v>148</v>
      </c>
      <c r="G429" s="3" t="s">
        <v>1009</v>
      </c>
      <c r="H429" s="5">
        <v>340</v>
      </c>
      <c r="I429" s="3" t="s">
        <v>919</v>
      </c>
      <c r="J429" s="3">
        <v>5</v>
      </c>
      <c r="K429" s="3">
        <v>4</v>
      </c>
      <c r="L429" s="3" t="s">
        <v>2915</v>
      </c>
      <c r="M429" s="6" t="s">
        <v>983</v>
      </c>
      <c r="N429" s="6"/>
      <c r="O429" s="6"/>
      <c r="P429" s="6"/>
    </row>
    <row r="430" spans="1:16" ht="12.45" x14ac:dyDescent="0.2">
      <c r="A430" s="3" t="s">
        <v>13</v>
      </c>
      <c r="B430" t="s">
        <v>1010</v>
      </c>
      <c r="C430" t="s">
        <v>147</v>
      </c>
      <c r="D430" t="s">
        <v>148</v>
      </c>
      <c r="E430" t="s">
        <v>23</v>
      </c>
      <c r="F430" t="s">
        <v>148</v>
      </c>
      <c r="G430" s="3" t="s">
        <v>1011</v>
      </c>
      <c r="H430" s="5">
        <v>340</v>
      </c>
      <c r="I430" s="3" t="s">
        <v>919</v>
      </c>
      <c r="J430" s="3">
        <v>5</v>
      </c>
      <c r="K430" s="3">
        <v>4</v>
      </c>
      <c r="L430" s="3" t="s">
        <v>2915</v>
      </c>
      <c r="M430" s="4" t="s">
        <v>1008</v>
      </c>
      <c r="N430" s="4"/>
      <c r="O430" s="4"/>
      <c r="P430" s="4"/>
    </row>
    <row r="431" spans="1:16" ht="12.45" x14ac:dyDescent="0.2">
      <c r="A431" s="3" t="s">
        <v>13</v>
      </c>
      <c r="B431" t="s">
        <v>1014</v>
      </c>
      <c r="C431" t="s">
        <v>147</v>
      </c>
      <c r="D431" t="s">
        <v>148</v>
      </c>
      <c r="E431" t="s">
        <v>23</v>
      </c>
      <c r="F431" t="s">
        <v>148</v>
      </c>
      <c r="G431" s="3" t="s">
        <v>1015</v>
      </c>
      <c r="H431" s="5">
        <v>340</v>
      </c>
      <c r="I431" s="3" t="s">
        <v>919</v>
      </c>
      <c r="J431" s="3">
        <v>5</v>
      </c>
      <c r="K431" s="3">
        <v>4</v>
      </c>
      <c r="L431" s="3" t="s">
        <v>2915</v>
      </c>
      <c r="M431" s="6" t="s">
        <v>987</v>
      </c>
      <c r="N431" s="6"/>
      <c r="O431" s="6"/>
      <c r="P431" s="6"/>
    </row>
    <row r="432" spans="1:16" ht="12.45" x14ac:dyDescent="0.2">
      <c r="A432" s="3" t="s">
        <v>13</v>
      </c>
      <c r="B432" t="s">
        <v>1017</v>
      </c>
      <c r="C432" t="s">
        <v>147</v>
      </c>
      <c r="D432" t="s">
        <v>148</v>
      </c>
      <c r="E432" t="s">
        <v>23</v>
      </c>
      <c r="F432" t="s">
        <v>148</v>
      </c>
      <c r="G432" s="3" t="s">
        <v>1018</v>
      </c>
      <c r="H432" s="5">
        <v>340</v>
      </c>
      <c r="I432" s="3" t="s">
        <v>919</v>
      </c>
      <c r="J432" s="3">
        <v>5</v>
      </c>
      <c r="K432" s="3">
        <v>5</v>
      </c>
      <c r="L432" s="3" t="s">
        <v>2915</v>
      </c>
      <c r="M432" s="4" t="s">
        <v>1010</v>
      </c>
      <c r="N432" s="4"/>
      <c r="O432" s="4"/>
      <c r="P432" s="4"/>
    </row>
    <row r="433" spans="1:16" ht="12.45" x14ac:dyDescent="0.2">
      <c r="A433" s="3" t="s">
        <v>13</v>
      </c>
      <c r="B433" t="s">
        <v>1027</v>
      </c>
      <c r="C433" t="s">
        <v>147</v>
      </c>
      <c r="D433" t="s">
        <v>148</v>
      </c>
      <c r="E433" t="s">
        <v>23</v>
      </c>
      <c r="F433" t="s">
        <v>148</v>
      </c>
      <c r="G433" s="3" t="s">
        <v>1028</v>
      </c>
      <c r="H433" s="5">
        <v>341</v>
      </c>
      <c r="I433" s="3" t="s">
        <v>919</v>
      </c>
      <c r="J433" s="3">
        <v>5</v>
      </c>
      <c r="K433" s="3">
        <v>5</v>
      </c>
      <c r="L433" s="3" t="s">
        <v>2915</v>
      </c>
      <c r="M433" s="4" t="s">
        <v>1014</v>
      </c>
      <c r="N433" s="4"/>
      <c r="O433" s="4"/>
      <c r="P433" s="4"/>
    </row>
    <row r="434" spans="1:16" ht="12.45" x14ac:dyDescent="0.2">
      <c r="A434" s="3" t="s">
        <v>13</v>
      </c>
      <c r="B434" t="s">
        <v>928</v>
      </c>
      <c r="C434" t="s">
        <v>2942</v>
      </c>
      <c r="D434" t="s">
        <v>22</v>
      </c>
      <c r="E434" t="s">
        <v>23</v>
      </c>
      <c r="F434" t="s">
        <v>44</v>
      </c>
      <c r="G434" s="3" t="s">
        <v>929</v>
      </c>
      <c r="H434" s="5">
        <v>330</v>
      </c>
      <c r="I434" s="3" t="s">
        <v>919</v>
      </c>
      <c r="J434" s="3">
        <v>3</v>
      </c>
      <c r="K434" s="3">
        <v>1</v>
      </c>
      <c r="L434" s="3" t="s">
        <v>2915</v>
      </c>
      <c r="M434" s="3" t="s">
        <v>926</v>
      </c>
      <c r="N434" s="3"/>
      <c r="O434" s="3"/>
      <c r="P434" s="3"/>
    </row>
    <row r="435" spans="1:16" ht="12.45" x14ac:dyDescent="0.2">
      <c r="A435" s="3" t="s">
        <v>13</v>
      </c>
      <c r="B435" t="s">
        <v>938</v>
      </c>
      <c r="C435" t="s">
        <v>2938</v>
      </c>
      <c r="D435" t="s">
        <v>16</v>
      </c>
      <c r="E435" t="s">
        <v>142</v>
      </c>
      <c r="F435" t="s">
        <v>44</v>
      </c>
      <c r="G435" s="3" t="s">
        <v>939</v>
      </c>
      <c r="H435" s="5">
        <v>331</v>
      </c>
      <c r="I435" s="3" t="s">
        <v>919</v>
      </c>
      <c r="J435" s="3">
        <v>5</v>
      </c>
      <c r="K435" s="3">
        <v>2</v>
      </c>
      <c r="L435" s="3" t="s">
        <v>2915</v>
      </c>
      <c r="M435" s="4" t="s">
        <v>930</v>
      </c>
      <c r="N435" s="4"/>
      <c r="O435" s="4"/>
      <c r="P435" s="4"/>
    </row>
    <row r="436" spans="1:16" ht="12.45" x14ac:dyDescent="0.2">
      <c r="A436" s="3" t="s">
        <v>13</v>
      </c>
      <c r="B436" t="s">
        <v>920</v>
      </c>
      <c r="C436" t="s">
        <v>2946</v>
      </c>
      <c r="D436" t="s">
        <v>22</v>
      </c>
      <c r="E436" t="s">
        <v>23</v>
      </c>
      <c r="F436" t="s">
        <v>751</v>
      </c>
      <c r="G436" s="3" t="s">
        <v>921</v>
      </c>
      <c r="H436" s="5">
        <v>330</v>
      </c>
      <c r="I436" s="3" t="s">
        <v>919</v>
      </c>
      <c r="J436" s="3">
        <v>2</v>
      </c>
      <c r="K436" s="3">
        <v>1</v>
      </c>
      <c r="L436" s="3" t="s">
        <v>2915</v>
      </c>
      <c r="M436" s="4"/>
      <c r="N436" s="4"/>
      <c r="O436" s="4"/>
      <c r="P436" s="4"/>
    </row>
    <row r="437" spans="1:16" ht="12.45" x14ac:dyDescent="0.2">
      <c r="A437" s="3" t="s">
        <v>13</v>
      </c>
      <c r="B437" t="s">
        <v>1046</v>
      </c>
      <c r="C437" t="s">
        <v>2960</v>
      </c>
      <c r="D437" t="s">
        <v>28</v>
      </c>
      <c r="E437" t="s">
        <v>23</v>
      </c>
      <c r="F437" t="s">
        <v>182</v>
      </c>
      <c r="G437" s="3" t="s">
        <v>1047</v>
      </c>
      <c r="H437" s="5">
        <v>343</v>
      </c>
      <c r="I437" s="3" t="s">
        <v>1031</v>
      </c>
      <c r="J437" s="3">
        <v>4</v>
      </c>
      <c r="K437" s="3">
        <v>2</v>
      </c>
      <c r="L437" s="3" t="s">
        <v>2912</v>
      </c>
      <c r="M437" s="6" t="s">
        <v>1040</v>
      </c>
      <c r="N437" s="6"/>
      <c r="O437" s="6"/>
      <c r="P437" s="6"/>
    </row>
    <row r="438" spans="1:16" ht="12.45" x14ac:dyDescent="0.2">
      <c r="A438" s="3" t="s">
        <v>13</v>
      </c>
      <c r="B438" s="3" t="s">
        <v>1078</v>
      </c>
      <c r="C438" s="3" t="s">
        <v>392</v>
      </c>
      <c r="D438" s="3" t="s">
        <v>22</v>
      </c>
      <c r="E438" s="3" t="s">
        <v>23</v>
      </c>
      <c r="F438" s="3" t="s">
        <v>182</v>
      </c>
      <c r="G438" s="3"/>
      <c r="H438" s="5" t="s">
        <v>1079</v>
      </c>
      <c r="I438" s="3" t="s">
        <v>1031</v>
      </c>
      <c r="J438" s="5">
        <v>5</v>
      </c>
      <c r="K438" s="5">
        <v>5</v>
      </c>
      <c r="L438" s="3" t="s">
        <v>2912</v>
      </c>
      <c r="M438" t="s">
        <v>1063</v>
      </c>
      <c r="N438" s="4"/>
      <c r="O438" s="4"/>
      <c r="P438" s="4"/>
    </row>
    <row r="439" spans="1:16" ht="12.45" x14ac:dyDescent="0.2">
      <c r="A439" s="3" t="s">
        <v>13</v>
      </c>
      <c r="B439" t="s">
        <v>1029</v>
      </c>
      <c r="C439" t="s">
        <v>2944</v>
      </c>
      <c r="D439" t="s">
        <v>28</v>
      </c>
      <c r="E439" t="s">
        <v>23</v>
      </c>
      <c r="F439" t="s">
        <v>18</v>
      </c>
      <c r="G439" s="3" t="s">
        <v>1030</v>
      </c>
      <c r="H439" s="5">
        <v>341</v>
      </c>
      <c r="I439" s="3" t="s">
        <v>1031</v>
      </c>
      <c r="J439" s="3">
        <v>1</v>
      </c>
      <c r="K439" s="3">
        <v>1</v>
      </c>
      <c r="L439" s="3" t="s">
        <v>2912</v>
      </c>
      <c r="M439" s="3"/>
      <c r="N439" s="3"/>
      <c r="O439" s="3"/>
      <c r="P439" s="3"/>
    </row>
    <row r="440" spans="1:16" ht="12.45" x14ac:dyDescent="0.2">
      <c r="A440" s="3" t="s">
        <v>13</v>
      </c>
      <c r="B440" t="s">
        <v>1032</v>
      </c>
      <c r="C440" t="s">
        <v>2939</v>
      </c>
      <c r="D440" t="s">
        <v>16</v>
      </c>
      <c r="E440" t="s">
        <v>23</v>
      </c>
      <c r="F440" t="s">
        <v>18</v>
      </c>
      <c r="G440" s="3" t="s">
        <v>1033</v>
      </c>
      <c r="H440" s="5">
        <v>342</v>
      </c>
      <c r="I440" s="3" t="s">
        <v>1031</v>
      </c>
      <c r="J440" s="3">
        <v>1</v>
      </c>
      <c r="K440" s="3">
        <v>1</v>
      </c>
      <c r="L440" s="3" t="s">
        <v>2912</v>
      </c>
      <c r="M440" s="6"/>
      <c r="N440" s="6"/>
      <c r="O440" s="6"/>
      <c r="P440" s="6"/>
    </row>
    <row r="441" spans="1:16" ht="12.45" x14ac:dyDescent="0.2">
      <c r="A441" s="3" t="s">
        <v>13</v>
      </c>
      <c r="B441" t="s">
        <v>1034</v>
      </c>
      <c r="C441" t="s">
        <v>2962</v>
      </c>
      <c r="D441" t="s">
        <v>22</v>
      </c>
      <c r="E441" t="s">
        <v>23</v>
      </c>
      <c r="F441" t="s">
        <v>18</v>
      </c>
      <c r="G441" s="3" t="s">
        <v>1035</v>
      </c>
      <c r="H441" s="5">
        <v>341</v>
      </c>
      <c r="I441" s="3" t="s">
        <v>1031</v>
      </c>
      <c r="J441" s="3">
        <v>3</v>
      </c>
      <c r="K441" s="3">
        <v>1</v>
      </c>
      <c r="L441" s="3" t="s">
        <v>2912</v>
      </c>
      <c r="M441" s="4" t="s">
        <v>1029</v>
      </c>
      <c r="N441" s="4"/>
      <c r="O441" s="4"/>
      <c r="P441" s="4"/>
    </row>
    <row r="442" spans="1:16" ht="12.45" x14ac:dyDescent="0.2">
      <c r="A442" s="3" t="s">
        <v>13</v>
      </c>
      <c r="B442" t="s">
        <v>1036</v>
      </c>
      <c r="C442" t="s">
        <v>2946</v>
      </c>
      <c r="D442" t="s">
        <v>28</v>
      </c>
      <c r="E442" t="s">
        <v>23</v>
      </c>
      <c r="F442" t="s">
        <v>18</v>
      </c>
      <c r="G442" s="3" t="s">
        <v>1037</v>
      </c>
      <c r="H442" s="5">
        <v>342</v>
      </c>
      <c r="I442" s="3" t="s">
        <v>1031</v>
      </c>
      <c r="J442" s="3">
        <v>3</v>
      </c>
      <c r="K442" s="3">
        <v>1</v>
      </c>
      <c r="L442" s="3" t="s">
        <v>2912</v>
      </c>
      <c r="M442" s="4"/>
      <c r="N442" s="4"/>
      <c r="O442" s="4"/>
      <c r="P442" s="4"/>
    </row>
    <row r="443" spans="1:16" ht="12.45" x14ac:dyDescent="0.2">
      <c r="A443" s="3" t="s">
        <v>13</v>
      </c>
      <c r="B443" t="s">
        <v>1038</v>
      </c>
      <c r="C443" t="s">
        <v>2960</v>
      </c>
      <c r="D443" t="s">
        <v>28</v>
      </c>
      <c r="E443" t="s">
        <v>23</v>
      </c>
      <c r="F443" t="s">
        <v>18</v>
      </c>
      <c r="G443" s="3" t="s">
        <v>1039</v>
      </c>
      <c r="H443" s="5">
        <v>342</v>
      </c>
      <c r="I443" s="3" t="s">
        <v>1031</v>
      </c>
      <c r="J443" s="3">
        <v>3</v>
      </c>
      <c r="K443" s="3">
        <v>1</v>
      </c>
      <c r="L443" s="3" t="s">
        <v>2912</v>
      </c>
      <c r="M443" s="4" t="s">
        <v>1036</v>
      </c>
      <c r="N443" s="4"/>
      <c r="O443" s="4"/>
      <c r="P443" s="4"/>
    </row>
    <row r="444" spans="1:16" ht="12.45" x14ac:dyDescent="0.2">
      <c r="A444" s="3" t="s">
        <v>13</v>
      </c>
      <c r="B444" t="s">
        <v>1040</v>
      </c>
      <c r="C444" t="s">
        <v>2940</v>
      </c>
      <c r="D444" t="s">
        <v>22</v>
      </c>
      <c r="E444" t="s">
        <v>23</v>
      </c>
      <c r="F444" t="s">
        <v>18</v>
      </c>
      <c r="G444" s="3" t="s">
        <v>1041</v>
      </c>
      <c r="H444" s="5">
        <v>343</v>
      </c>
      <c r="I444" s="3" t="s">
        <v>1031</v>
      </c>
      <c r="J444" s="3">
        <v>3</v>
      </c>
      <c r="K444" s="3">
        <v>2</v>
      </c>
      <c r="L444" s="3" t="s">
        <v>2912</v>
      </c>
      <c r="M444" s="3" t="s">
        <v>1032</v>
      </c>
      <c r="N444" s="3"/>
      <c r="O444" s="3"/>
      <c r="P444" s="3"/>
    </row>
    <row r="445" spans="1:16" ht="12.45" x14ac:dyDescent="0.2">
      <c r="A445" s="3" t="s">
        <v>13</v>
      </c>
      <c r="B445" t="s">
        <v>1044</v>
      </c>
      <c r="C445" t="s">
        <v>3012</v>
      </c>
      <c r="D445" t="s">
        <v>22</v>
      </c>
      <c r="E445" t="s">
        <v>23</v>
      </c>
      <c r="F445" t="s">
        <v>18</v>
      </c>
      <c r="G445" s="3" t="s">
        <v>1045</v>
      </c>
      <c r="H445" s="5">
        <v>342</v>
      </c>
      <c r="I445" s="3" t="s">
        <v>1031</v>
      </c>
      <c r="J445" s="3">
        <v>4</v>
      </c>
      <c r="K445" s="3">
        <v>2</v>
      </c>
      <c r="L445" s="3" t="s">
        <v>2912</v>
      </c>
      <c r="M445" s="4" t="s">
        <v>1038</v>
      </c>
      <c r="N445" s="4"/>
      <c r="O445" s="4"/>
      <c r="P445" s="4"/>
    </row>
    <row r="446" spans="1:16" ht="12.45" x14ac:dyDescent="0.2">
      <c r="A446" s="3" t="s">
        <v>13</v>
      </c>
      <c r="B446" t="s">
        <v>1048</v>
      </c>
      <c r="C446" t="s">
        <v>2940</v>
      </c>
      <c r="D446" t="s">
        <v>28</v>
      </c>
      <c r="E446" t="s">
        <v>29</v>
      </c>
      <c r="F446" t="s">
        <v>18</v>
      </c>
      <c r="G446" s="3" t="s">
        <v>1049</v>
      </c>
      <c r="H446" s="5">
        <v>342</v>
      </c>
      <c r="I446" s="3" t="s">
        <v>1031</v>
      </c>
      <c r="J446" s="3">
        <v>5</v>
      </c>
      <c r="K446" s="3">
        <v>2</v>
      </c>
      <c r="L446" s="3" t="s">
        <v>2912</v>
      </c>
      <c r="M446" s="6" t="s">
        <v>1044</v>
      </c>
      <c r="N446" s="6"/>
      <c r="O446" s="6"/>
      <c r="P446" s="6"/>
    </row>
    <row r="447" spans="1:16" ht="12.45" x14ac:dyDescent="0.2">
      <c r="A447" s="3" t="s">
        <v>13</v>
      </c>
      <c r="B447" t="s">
        <v>1050</v>
      </c>
      <c r="C447" t="s">
        <v>2971</v>
      </c>
      <c r="D447" t="s">
        <v>22</v>
      </c>
      <c r="E447" t="s">
        <v>23</v>
      </c>
      <c r="F447" t="s">
        <v>18</v>
      </c>
      <c r="G447" s="3" t="s">
        <v>1051</v>
      </c>
      <c r="H447" s="5">
        <v>344</v>
      </c>
      <c r="I447" s="3" t="s">
        <v>1031</v>
      </c>
      <c r="J447" s="3">
        <v>5</v>
      </c>
      <c r="K447" s="3">
        <v>2</v>
      </c>
      <c r="L447" s="3" t="s">
        <v>2912</v>
      </c>
      <c r="M447" s="6" t="s">
        <v>1040</v>
      </c>
      <c r="N447" s="6"/>
      <c r="O447" s="6"/>
      <c r="P447" s="6"/>
    </row>
    <row r="448" spans="1:16" ht="12.45" x14ac:dyDescent="0.2">
      <c r="A448" s="3" t="s">
        <v>13</v>
      </c>
      <c r="B448" t="s">
        <v>1052</v>
      </c>
      <c r="C448" t="s">
        <v>2960</v>
      </c>
      <c r="D448" t="s">
        <v>28</v>
      </c>
      <c r="E448" t="s">
        <v>23</v>
      </c>
      <c r="F448" t="s">
        <v>18</v>
      </c>
      <c r="G448" s="3" t="s">
        <v>1053</v>
      </c>
      <c r="H448" s="5">
        <v>344</v>
      </c>
      <c r="I448" s="3" t="s">
        <v>1031</v>
      </c>
      <c r="J448" s="3">
        <v>5</v>
      </c>
      <c r="K448" s="3">
        <v>3</v>
      </c>
      <c r="L448" s="3" t="s">
        <v>2912</v>
      </c>
      <c r="M448" s="6" t="s">
        <v>1044</v>
      </c>
      <c r="N448" s="6"/>
      <c r="O448" s="6"/>
      <c r="P448" s="6"/>
    </row>
    <row r="449" spans="1:16" ht="12.45" x14ac:dyDescent="0.2">
      <c r="A449" s="3" t="s">
        <v>13</v>
      </c>
      <c r="B449" t="s">
        <v>1054</v>
      </c>
      <c r="C449" t="s">
        <v>2938</v>
      </c>
      <c r="D449" t="s">
        <v>22</v>
      </c>
      <c r="E449" t="s">
        <v>23</v>
      </c>
      <c r="F449" t="s">
        <v>18</v>
      </c>
      <c r="G449" s="3" t="s">
        <v>1055</v>
      </c>
      <c r="H449" s="5">
        <v>344</v>
      </c>
      <c r="I449" s="3" t="s">
        <v>1031</v>
      </c>
      <c r="J449" s="3">
        <v>5</v>
      </c>
      <c r="K449" s="3">
        <v>3</v>
      </c>
      <c r="L449" s="3" t="s">
        <v>2912</v>
      </c>
      <c r="M449" t="s">
        <v>1052</v>
      </c>
      <c r="N449" s="6"/>
      <c r="O449" s="6"/>
      <c r="P449" s="6"/>
    </row>
    <row r="450" spans="1:16" ht="12.45" x14ac:dyDescent="0.2">
      <c r="A450" s="3" t="s">
        <v>13</v>
      </c>
      <c r="B450" t="s">
        <v>1056</v>
      </c>
      <c r="C450" t="s">
        <v>2938</v>
      </c>
      <c r="D450" t="s">
        <v>28</v>
      </c>
      <c r="E450" t="s">
        <v>23</v>
      </c>
      <c r="F450" t="s">
        <v>18</v>
      </c>
      <c r="G450" s="3" t="s">
        <v>1057</v>
      </c>
      <c r="H450" s="5">
        <v>344</v>
      </c>
      <c r="I450" s="3" t="s">
        <v>1031</v>
      </c>
      <c r="J450" s="3">
        <v>5</v>
      </c>
      <c r="K450" s="3">
        <v>3</v>
      </c>
      <c r="L450" s="3" t="s">
        <v>2912</v>
      </c>
      <c r="M450" s="4" t="s">
        <v>1052</v>
      </c>
      <c r="N450" s="4"/>
      <c r="O450" s="4"/>
      <c r="P450" s="4"/>
    </row>
    <row r="451" spans="1:16" ht="12.45" x14ac:dyDescent="0.2">
      <c r="A451" s="3" t="s">
        <v>13</v>
      </c>
      <c r="B451" t="s">
        <v>1058</v>
      </c>
      <c r="C451" t="s">
        <v>147</v>
      </c>
      <c r="D451" t="s">
        <v>28</v>
      </c>
      <c r="E451" t="s">
        <v>23</v>
      </c>
      <c r="F451" t="s">
        <v>18</v>
      </c>
      <c r="G451" s="3" t="s">
        <v>1059</v>
      </c>
      <c r="H451" s="5">
        <v>344</v>
      </c>
      <c r="I451" s="3" t="s">
        <v>1031</v>
      </c>
      <c r="J451" s="3">
        <v>5</v>
      </c>
      <c r="K451" s="3">
        <v>3</v>
      </c>
      <c r="L451" s="3" t="s">
        <v>2912</v>
      </c>
      <c r="M451" s="4" t="s">
        <v>1060</v>
      </c>
      <c r="N451" s="4"/>
      <c r="O451" s="4"/>
      <c r="P451" s="4"/>
    </row>
    <row r="452" spans="1:16" ht="12.45" x14ac:dyDescent="0.2">
      <c r="A452" s="3" t="s">
        <v>13</v>
      </c>
      <c r="B452" t="s">
        <v>1061</v>
      </c>
      <c r="C452" t="s">
        <v>3011</v>
      </c>
      <c r="D452" t="s">
        <v>22</v>
      </c>
      <c r="E452" t="s">
        <v>23</v>
      </c>
      <c r="F452" t="s">
        <v>18</v>
      </c>
      <c r="G452" s="3" t="s">
        <v>1062</v>
      </c>
      <c r="H452" s="5">
        <v>345</v>
      </c>
      <c r="I452" s="3" t="s">
        <v>1031</v>
      </c>
      <c r="J452" s="3">
        <v>5</v>
      </c>
      <c r="K452" s="3">
        <v>3</v>
      </c>
      <c r="L452" s="3" t="s">
        <v>2912</v>
      </c>
      <c r="M452" s="6" t="s">
        <v>1046</v>
      </c>
      <c r="N452" s="6"/>
      <c r="O452" s="6"/>
      <c r="P452" s="6"/>
    </row>
    <row r="453" spans="1:16" ht="12.45" x14ac:dyDescent="0.2">
      <c r="A453" s="3" t="s">
        <v>13</v>
      </c>
      <c r="B453" t="s">
        <v>1072</v>
      </c>
      <c r="C453" t="s">
        <v>2946</v>
      </c>
      <c r="D453" t="s">
        <v>22</v>
      </c>
      <c r="E453" t="s">
        <v>142</v>
      </c>
      <c r="F453" t="s">
        <v>18</v>
      </c>
      <c r="G453" s="3" t="s">
        <v>1073</v>
      </c>
      <c r="H453" s="5">
        <v>345</v>
      </c>
      <c r="I453" s="3" t="s">
        <v>1031</v>
      </c>
      <c r="J453" s="3">
        <v>5</v>
      </c>
      <c r="K453" s="3">
        <v>4</v>
      </c>
      <c r="L453" s="3" t="s">
        <v>2912</v>
      </c>
      <c r="M453" s="4" t="s">
        <v>1070</v>
      </c>
      <c r="N453" s="4"/>
      <c r="O453" s="4"/>
      <c r="P453" s="4"/>
    </row>
    <row r="454" spans="1:16" ht="12.45" x14ac:dyDescent="0.2">
      <c r="A454" s="3" t="s">
        <v>13</v>
      </c>
      <c r="B454" t="s">
        <v>1042</v>
      </c>
      <c r="C454" t="s">
        <v>147</v>
      </c>
      <c r="D454" t="s">
        <v>148</v>
      </c>
      <c r="E454" t="s">
        <v>23</v>
      </c>
      <c r="F454" t="s">
        <v>148</v>
      </c>
      <c r="G454" s="3" t="s">
        <v>1043</v>
      </c>
      <c r="H454" s="5">
        <v>342</v>
      </c>
      <c r="I454" s="3" t="s">
        <v>1031</v>
      </c>
      <c r="J454" s="3">
        <v>4</v>
      </c>
      <c r="K454" s="3">
        <v>2</v>
      </c>
      <c r="L454" s="3" t="s">
        <v>2912</v>
      </c>
      <c r="M454" s="6" t="s">
        <v>1034</v>
      </c>
      <c r="N454" s="6"/>
      <c r="O454" s="6"/>
      <c r="P454" s="6"/>
    </row>
    <row r="455" spans="1:16" ht="12.45" x14ac:dyDescent="0.2">
      <c r="A455" s="3" t="s">
        <v>13</v>
      </c>
      <c r="B455" t="s">
        <v>1065</v>
      </c>
      <c r="C455" t="s">
        <v>147</v>
      </c>
      <c r="D455" t="s">
        <v>148</v>
      </c>
      <c r="E455" t="s">
        <v>23</v>
      </c>
      <c r="F455" t="s">
        <v>148</v>
      </c>
      <c r="G455" s="3" t="s">
        <v>1066</v>
      </c>
      <c r="H455" s="5">
        <v>345</v>
      </c>
      <c r="I455" s="3" t="s">
        <v>1031</v>
      </c>
      <c r="J455" s="3">
        <v>5</v>
      </c>
      <c r="K455" s="3">
        <v>4</v>
      </c>
      <c r="L455" s="3" t="s">
        <v>2912</v>
      </c>
      <c r="M455" s="3" t="s">
        <v>1067</v>
      </c>
      <c r="N455" s="4" t="b">
        <f>COUNTIF(CharmSelectionCategory,I455)&gt;0</f>
        <v>0</v>
      </c>
      <c r="O455" s="4"/>
      <c r="P455" s="4" t="s">
        <v>1067</v>
      </c>
    </row>
    <row r="456" spans="1:16" ht="12.45" x14ac:dyDescent="0.2">
      <c r="A456" s="3" t="s">
        <v>13</v>
      </c>
      <c r="B456" t="s">
        <v>1068</v>
      </c>
      <c r="C456" t="s">
        <v>147</v>
      </c>
      <c r="D456" t="s">
        <v>148</v>
      </c>
      <c r="E456" t="s">
        <v>23</v>
      </c>
      <c r="F456" t="s">
        <v>148</v>
      </c>
      <c r="G456" s="3" t="s">
        <v>1069</v>
      </c>
      <c r="H456" s="5">
        <v>345</v>
      </c>
      <c r="I456" s="3" t="s">
        <v>1031</v>
      </c>
      <c r="J456" s="3">
        <v>5</v>
      </c>
      <c r="K456" s="3">
        <v>4</v>
      </c>
      <c r="L456" s="3" t="s">
        <v>2912</v>
      </c>
      <c r="M456" t="s">
        <v>1065</v>
      </c>
      <c r="N456" s="4"/>
      <c r="O456" s="4"/>
      <c r="P456" s="4"/>
    </row>
    <row r="457" spans="1:16" ht="12.45" x14ac:dyDescent="0.2">
      <c r="A457" s="3" t="s">
        <v>13</v>
      </c>
      <c r="B457" t="s">
        <v>1070</v>
      </c>
      <c r="C457" t="s">
        <v>147</v>
      </c>
      <c r="D457" t="s">
        <v>148</v>
      </c>
      <c r="E457" t="s">
        <v>23</v>
      </c>
      <c r="F457" t="s">
        <v>148</v>
      </c>
      <c r="G457" s="3" t="s">
        <v>1071</v>
      </c>
      <c r="H457" s="5">
        <v>345</v>
      </c>
      <c r="I457" s="3" t="s">
        <v>1031</v>
      </c>
      <c r="J457" s="3">
        <v>5</v>
      </c>
      <c r="K457" s="3">
        <v>4</v>
      </c>
      <c r="L457" s="3" t="s">
        <v>2912</v>
      </c>
      <c r="M457" s="4" t="s">
        <v>1068</v>
      </c>
      <c r="N457" s="4"/>
      <c r="O457" s="4"/>
      <c r="P457" s="4"/>
    </row>
    <row r="458" spans="1:16" ht="12.45" x14ac:dyDescent="0.2">
      <c r="A458" s="3" t="s">
        <v>13</v>
      </c>
      <c r="B458" t="s">
        <v>1074</v>
      </c>
      <c r="C458" t="s">
        <v>147</v>
      </c>
      <c r="D458" t="s">
        <v>148</v>
      </c>
      <c r="E458" t="s">
        <v>23</v>
      </c>
      <c r="F458" t="s">
        <v>148</v>
      </c>
      <c r="G458" s="3" t="s">
        <v>1075</v>
      </c>
      <c r="H458" s="5">
        <v>345</v>
      </c>
      <c r="I458" s="3" t="s">
        <v>1031</v>
      </c>
      <c r="J458" s="3">
        <v>5</v>
      </c>
      <c r="K458" s="3">
        <v>5</v>
      </c>
      <c r="L458" s="3" t="s">
        <v>2912</v>
      </c>
      <c r="M458" s="6" t="s">
        <v>1072</v>
      </c>
      <c r="N458" s="6"/>
      <c r="O458" s="6"/>
      <c r="P458" s="6"/>
    </row>
    <row r="459" spans="1:16" ht="12.45" x14ac:dyDescent="0.2">
      <c r="A459" s="3" t="s">
        <v>13</v>
      </c>
      <c r="B459" t="s">
        <v>1076</v>
      </c>
      <c r="C459" t="s">
        <v>147</v>
      </c>
      <c r="D459" t="s">
        <v>148</v>
      </c>
      <c r="E459" t="s">
        <v>23</v>
      </c>
      <c r="F459" t="s">
        <v>148</v>
      </c>
      <c r="G459" s="3" t="s">
        <v>1077</v>
      </c>
      <c r="H459" s="5">
        <v>346</v>
      </c>
      <c r="I459" s="3" t="s">
        <v>1031</v>
      </c>
      <c r="J459" s="3">
        <v>5</v>
      </c>
      <c r="K459" s="3">
        <v>5</v>
      </c>
      <c r="L459" s="3" t="s">
        <v>2912</v>
      </c>
      <c r="M459" s="4" t="s">
        <v>1072</v>
      </c>
      <c r="N459" s="4"/>
      <c r="O459" s="4"/>
      <c r="P459" s="4"/>
    </row>
    <row r="460" spans="1:16" ht="12.45" x14ac:dyDescent="0.2">
      <c r="A460" s="3" t="s">
        <v>13</v>
      </c>
      <c r="B460" t="s">
        <v>1063</v>
      </c>
      <c r="C460" t="s">
        <v>2963</v>
      </c>
      <c r="D460" t="s">
        <v>22</v>
      </c>
      <c r="E460" t="s">
        <v>23</v>
      </c>
      <c r="F460" t="s">
        <v>44</v>
      </c>
      <c r="G460" s="3" t="s">
        <v>1064</v>
      </c>
      <c r="H460" s="5">
        <v>345</v>
      </c>
      <c r="I460" s="3" t="s">
        <v>1031</v>
      </c>
      <c r="J460" s="3">
        <v>5</v>
      </c>
      <c r="K460" s="3">
        <v>3</v>
      </c>
      <c r="L460" s="3" t="s">
        <v>2912</v>
      </c>
      <c r="M460" s="4" t="s">
        <v>1040</v>
      </c>
      <c r="N460" s="4"/>
      <c r="O460" s="4"/>
      <c r="P460" s="4"/>
    </row>
    <row r="461" spans="1:16" ht="12.45" x14ac:dyDescent="0.2">
      <c r="A461" s="3" t="s">
        <v>13</v>
      </c>
      <c r="B461" t="s">
        <v>1097</v>
      </c>
      <c r="C461" t="s">
        <v>2939</v>
      </c>
      <c r="D461" t="s">
        <v>28</v>
      </c>
      <c r="E461" t="s">
        <v>23</v>
      </c>
      <c r="F461" t="s">
        <v>182</v>
      </c>
      <c r="G461" s="3" t="s">
        <v>1098</v>
      </c>
      <c r="H461" s="5">
        <v>347</v>
      </c>
      <c r="I461" s="3" t="s">
        <v>1082</v>
      </c>
      <c r="J461" s="3">
        <v>3</v>
      </c>
      <c r="K461" s="3">
        <v>1</v>
      </c>
      <c r="L461" s="3" t="s">
        <v>2904</v>
      </c>
      <c r="M461" s="4" t="s">
        <v>1083</v>
      </c>
      <c r="N461" s="4"/>
      <c r="O461" s="4"/>
      <c r="P461" s="4"/>
    </row>
    <row r="462" spans="1:16" ht="12.45" x14ac:dyDescent="0.2">
      <c r="A462" s="3" t="s">
        <v>13</v>
      </c>
      <c r="B462" s="3" t="s">
        <v>1181</v>
      </c>
      <c r="C462" s="3" t="s">
        <v>1182</v>
      </c>
      <c r="D462" s="3" t="s">
        <v>28</v>
      </c>
      <c r="E462" s="3" t="s">
        <v>17</v>
      </c>
      <c r="F462" s="3" t="s">
        <v>182</v>
      </c>
      <c r="G462" s="3"/>
      <c r="H462" s="5" t="s">
        <v>1177</v>
      </c>
      <c r="I462" s="3" t="s">
        <v>1082</v>
      </c>
      <c r="J462" s="5">
        <v>5</v>
      </c>
      <c r="K462" s="5">
        <v>3</v>
      </c>
      <c r="L462" s="3" t="s">
        <v>2904</v>
      </c>
      <c r="M462" s="6" t="s">
        <v>1114</v>
      </c>
      <c r="N462" s="6"/>
      <c r="O462" s="6"/>
      <c r="P462" s="6"/>
    </row>
    <row r="463" spans="1:16" ht="12.45" x14ac:dyDescent="0.2">
      <c r="A463" s="3" t="s">
        <v>13</v>
      </c>
      <c r="B463" t="s">
        <v>1080</v>
      </c>
      <c r="C463" t="s">
        <v>2945</v>
      </c>
      <c r="D463" t="s">
        <v>22</v>
      </c>
      <c r="E463" t="s">
        <v>23</v>
      </c>
      <c r="F463" t="s">
        <v>18</v>
      </c>
      <c r="G463" s="3" t="s">
        <v>1081</v>
      </c>
      <c r="H463" s="5">
        <v>346</v>
      </c>
      <c r="I463" s="3" t="s">
        <v>1082</v>
      </c>
      <c r="J463" s="3">
        <v>1</v>
      </c>
      <c r="K463" s="3">
        <v>1</v>
      </c>
      <c r="L463" s="3" t="s">
        <v>2904</v>
      </c>
      <c r="M463" s="4"/>
      <c r="N463" s="4"/>
      <c r="O463" s="4"/>
      <c r="P463" s="4"/>
    </row>
    <row r="464" spans="1:16" ht="12.45" x14ac:dyDescent="0.2">
      <c r="A464" s="3" t="s">
        <v>13</v>
      </c>
      <c r="B464" t="s">
        <v>1083</v>
      </c>
      <c r="C464" t="s">
        <v>2939</v>
      </c>
      <c r="D464" t="s">
        <v>22</v>
      </c>
      <c r="E464" t="s">
        <v>23</v>
      </c>
      <c r="F464" t="s">
        <v>18</v>
      </c>
      <c r="G464" s="3" t="s">
        <v>1084</v>
      </c>
      <c r="H464" s="5">
        <v>347</v>
      </c>
      <c r="I464" s="3" t="s">
        <v>1082</v>
      </c>
      <c r="J464" s="3">
        <v>1</v>
      </c>
      <c r="K464" s="3">
        <v>1</v>
      </c>
      <c r="L464" s="3" t="s">
        <v>2904</v>
      </c>
      <c r="M464" s="4"/>
      <c r="N464" s="4"/>
      <c r="O464" s="4"/>
      <c r="P464" s="4"/>
    </row>
    <row r="465" spans="1:16" ht="12.45" x14ac:dyDescent="0.2">
      <c r="A465" s="3" t="s">
        <v>13</v>
      </c>
      <c r="B465" s="3" t="s">
        <v>1085</v>
      </c>
      <c r="C465" s="3" t="s">
        <v>15</v>
      </c>
      <c r="D465" s="3" t="s">
        <v>22</v>
      </c>
      <c r="E465" s="3" t="s">
        <v>50</v>
      </c>
      <c r="F465" s="3" t="s">
        <v>18</v>
      </c>
      <c r="G465" s="3"/>
      <c r="H465" s="5" t="s">
        <v>1079</v>
      </c>
      <c r="I465" s="3" t="s">
        <v>1082</v>
      </c>
      <c r="J465" s="5">
        <v>1</v>
      </c>
      <c r="K465" s="5">
        <v>1</v>
      </c>
      <c r="L465" s="3" t="s">
        <v>2904</v>
      </c>
      <c r="M465" s="4"/>
      <c r="N465" s="4"/>
      <c r="O465" s="4"/>
      <c r="P465" s="4"/>
    </row>
    <row r="466" spans="1:16" ht="12.45" x14ac:dyDescent="0.2">
      <c r="A466" s="3" t="s">
        <v>13</v>
      </c>
      <c r="B466" t="s">
        <v>1086</v>
      </c>
      <c r="C466" t="s">
        <v>2944</v>
      </c>
      <c r="D466" t="s">
        <v>16</v>
      </c>
      <c r="E466" t="s">
        <v>17</v>
      </c>
      <c r="F466" t="s">
        <v>18</v>
      </c>
      <c r="G466" s="3" t="s">
        <v>1087</v>
      </c>
      <c r="H466" s="5">
        <v>346</v>
      </c>
      <c r="I466" s="3" t="s">
        <v>1082</v>
      </c>
      <c r="J466" s="3">
        <v>2</v>
      </c>
      <c r="K466" s="3">
        <v>1</v>
      </c>
      <c r="L466" s="3" t="s">
        <v>2904</v>
      </c>
      <c r="M466" s="4"/>
      <c r="N466" s="4"/>
      <c r="O466" s="4"/>
      <c r="P466" s="4"/>
    </row>
    <row r="467" spans="1:16" ht="12.45" x14ac:dyDescent="0.2">
      <c r="A467" s="3" t="s">
        <v>13</v>
      </c>
      <c r="B467" t="s">
        <v>1088</v>
      </c>
      <c r="C467" t="s">
        <v>2944</v>
      </c>
      <c r="D467" t="s">
        <v>22</v>
      </c>
      <c r="E467" t="s">
        <v>23</v>
      </c>
      <c r="F467" t="s">
        <v>18</v>
      </c>
      <c r="G467" s="3" t="s">
        <v>1089</v>
      </c>
      <c r="H467" s="5">
        <v>346</v>
      </c>
      <c r="I467" s="3" t="s">
        <v>1082</v>
      </c>
      <c r="J467" s="3">
        <v>2</v>
      </c>
      <c r="K467" s="3">
        <v>1</v>
      </c>
      <c r="L467" s="3" t="s">
        <v>2904</v>
      </c>
      <c r="M467" s="4" t="s">
        <v>1086</v>
      </c>
      <c r="N467" s="4"/>
      <c r="O467" s="4"/>
      <c r="P467" s="4"/>
    </row>
    <row r="468" spans="1:16" ht="12.45" x14ac:dyDescent="0.2">
      <c r="A468" s="3" t="s">
        <v>13</v>
      </c>
      <c r="B468" t="s">
        <v>1090</v>
      </c>
      <c r="C468" t="s">
        <v>3010</v>
      </c>
      <c r="D468" t="s">
        <v>16</v>
      </c>
      <c r="E468" t="s">
        <v>50</v>
      </c>
      <c r="F468" t="s">
        <v>18</v>
      </c>
      <c r="G468" s="3" t="s">
        <v>1091</v>
      </c>
      <c r="H468" s="5">
        <v>346</v>
      </c>
      <c r="I468" s="3" t="s">
        <v>1082</v>
      </c>
      <c r="J468" s="3">
        <v>3</v>
      </c>
      <c r="K468" s="3">
        <v>1</v>
      </c>
      <c r="L468" s="3" t="s">
        <v>2904</v>
      </c>
      <c r="M468" s="6" t="s">
        <v>1086</v>
      </c>
      <c r="N468" s="6"/>
      <c r="O468" s="6"/>
      <c r="P468" s="6"/>
    </row>
    <row r="469" spans="1:16" ht="12.45" x14ac:dyDescent="0.2">
      <c r="A469" s="3" t="s">
        <v>13</v>
      </c>
      <c r="B469" t="s">
        <v>1092</v>
      </c>
      <c r="C469" t="s">
        <v>3009</v>
      </c>
      <c r="D469" t="s">
        <v>22</v>
      </c>
      <c r="E469" t="s">
        <v>23</v>
      </c>
      <c r="F469" t="s">
        <v>18</v>
      </c>
      <c r="G469" s="3" t="s">
        <v>1093</v>
      </c>
      <c r="H469" s="5">
        <v>346</v>
      </c>
      <c r="I469" s="3" t="s">
        <v>1082</v>
      </c>
      <c r="J469" s="3">
        <v>3</v>
      </c>
      <c r="K469" s="3">
        <v>1</v>
      </c>
      <c r="L469" s="3" t="s">
        <v>2904</v>
      </c>
      <c r="M469" s="6" t="s">
        <v>1088</v>
      </c>
      <c r="N469" s="6"/>
      <c r="O469" s="6"/>
      <c r="P469" s="6"/>
    </row>
    <row r="470" spans="1:16" ht="12.45" x14ac:dyDescent="0.2">
      <c r="A470" s="3" t="s">
        <v>13</v>
      </c>
      <c r="B470" s="3" t="s">
        <v>1099</v>
      </c>
      <c r="C470" s="3" t="s">
        <v>34</v>
      </c>
      <c r="D470" s="3" t="s">
        <v>22</v>
      </c>
      <c r="E470" s="3" t="s">
        <v>17</v>
      </c>
      <c r="F470" s="3" t="s">
        <v>18</v>
      </c>
      <c r="G470" s="3"/>
      <c r="H470" s="5" t="s">
        <v>1079</v>
      </c>
      <c r="I470" s="3" t="s">
        <v>1082</v>
      </c>
      <c r="J470" s="5">
        <v>3</v>
      </c>
      <c r="K470" s="5">
        <v>1</v>
      </c>
      <c r="L470" s="3" t="s">
        <v>2904</v>
      </c>
      <c r="M470" s="4" t="s">
        <v>1080</v>
      </c>
      <c r="N470" s="4"/>
      <c r="O470" s="4"/>
      <c r="P470" s="4"/>
    </row>
    <row r="471" spans="1:16" ht="12.45" x14ac:dyDescent="0.2">
      <c r="A471" s="3" t="s">
        <v>13</v>
      </c>
      <c r="B471" t="s">
        <v>1102</v>
      </c>
      <c r="C471" t="s">
        <v>2944</v>
      </c>
      <c r="D471" t="s">
        <v>22</v>
      </c>
      <c r="E471" t="s">
        <v>1103</v>
      </c>
      <c r="F471" t="s">
        <v>18</v>
      </c>
      <c r="G471" s="3" t="s">
        <v>1104</v>
      </c>
      <c r="H471" s="5">
        <v>347</v>
      </c>
      <c r="I471" s="3" t="s">
        <v>1082</v>
      </c>
      <c r="J471" s="3">
        <v>4</v>
      </c>
      <c r="K471" s="3">
        <v>1</v>
      </c>
      <c r="L471" s="3" t="s">
        <v>2904</v>
      </c>
      <c r="M471" s="4" t="s">
        <v>1080</v>
      </c>
      <c r="N471" s="4"/>
      <c r="O471" s="4"/>
      <c r="P471" s="4"/>
    </row>
    <row r="472" spans="1:16" ht="12.45" x14ac:dyDescent="0.2">
      <c r="A472" s="3" t="s">
        <v>13</v>
      </c>
      <c r="B472" s="3" t="s">
        <v>1105</v>
      </c>
      <c r="C472" s="3" t="s">
        <v>1106</v>
      </c>
      <c r="D472" s="3" t="s">
        <v>22</v>
      </c>
      <c r="E472" s="3" t="s">
        <v>17</v>
      </c>
      <c r="F472" s="3" t="s">
        <v>18</v>
      </c>
      <c r="G472" s="3"/>
      <c r="H472" s="5" t="s">
        <v>1107</v>
      </c>
      <c r="I472" s="3" t="s">
        <v>1082</v>
      </c>
      <c r="J472" s="5">
        <v>4</v>
      </c>
      <c r="K472" s="5">
        <v>1</v>
      </c>
      <c r="L472" s="3" t="s">
        <v>2904</v>
      </c>
      <c r="M472" s="4" t="s">
        <v>1090</v>
      </c>
      <c r="N472" s="4"/>
      <c r="O472" s="4"/>
      <c r="P472" s="4"/>
    </row>
    <row r="473" spans="1:16" ht="12.45" x14ac:dyDescent="0.2">
      <c r="A473" s="3" t="s">
        <v>13</v>
      </c>
      <c r="B473" t="s">
        <v>1108</v>
      </c>
      <c r="C473" t="s">
        <v>2944</v>
      </c>
      <c r="D473" t="s">
        <v>22</v>
      </c>
      <c r="E473" t="s">
        <v>23</v>
      </c>
      <c r="F473" t="s">
        <v>18</v>
      </c>
      <c r="G473" s="3" t="s">
        <v>1109</v>
      </c>
      <c r="H473" s="5">
        <v>347</v>
      </c>
      <c r="I473" s="3" t="s">
        <v>1082</v>
      </c>
      <c r="J473" s="3">
        <v>5</v>
      </c>
      <c r="K473" s="3">
        <v>1</v>
      </c>
      <c r="L473" s="3" t="s">
        <v>2904</v>
      </c>
      <c r="M473" s="4" t="s">
        <v>1100</v>
      </c>
      <c r="N473" s="4"/>
      <c r="O473" s="4"/>
      <c r="P473" s="4"/>
    </row>
    <row r="474" spans="1:16" ht="12.45" x14ac:dyDescent="0.2">
      <c r="A474" s="3" t="s">
        <v>13</v>
      </c>
      <c r="B474" t="s">
        <v>1110</v>
      </c>
      <c r="C474" t="s">
        <v>3008</v>
      </c>
      <c r="D474" t="s">
        <v>22</v>
      </c>
      <c r="E474" t="s">
        <v>23</v>
      </c>
      <c r="F474" t="s">
        <v>18</v>
      </c>
      <c r="G474" s="3" t="s">
        <v>1111</v>
      </c>
      <c r="H474" s="5">
        <v>349</v>
      </c>
      <c r="I474" s="3" t="s">
        <v>1082</v>
      </c>
      <c r="J474" s="3">
        <v>3</v>
      </c>
      <c r="K474" s="3">
        <v>2</v>
      </c>
      <c r="L474" s="3" t="s">
        <v>2904</v>
      </c>
      <c r="M474" s="4" t="s">
        <v>1080</v>
      </c>
      <c r="N474" s="4"/>
      <c r="O474" s="4"/>
      <c r="P474" s="4"/>
    </row>
    <row r="475" spans="1:16" ht="12.45" x14ac:dyDescent="0.2">
      <c r="A475" s="3" t="s">
        <v>13</v>
      </c>
      <c r="B475" t="s">
        <v>1114</v>
      </c>
      <c r="C475" t="s">
        <v>2939</v>
      </c>
      <c r="D475" t="s">
        <v>22</v>
      </c>
      <c r="E475" t="s">
        <v>17</v>
      </c>
      <c r="F475" t="s">
        <v>18</v>
      </c>
      <c r="G475" s="3" t="s">
        <v>1115</v>
      </c>
      <c r="H475" s="5">
        <v>347</v>
      </c>
      <c r="I475" s="3" t="s">
        <v>1082</v>
      </c>
      <c r="J475" s="3">
        <v>4</v>
      </c>
      <c r="K475" s="3">
        <v>2</v>
      </c>
      <c r="L475" s="3" t="s">
        <v>2904</v>
      </c>
      <c r="M475" s="4" t="s">
        <v>1090</v>
      </c>
      <c r="N475" s="4"/>
      <c r="O475" s="4"/>
      <c r="P475" s="4"/>
    </row>
    <row r="476" spans="1:16" ht="12.45" x14ac:dyDescent="0.2">
      <c r="A476" s="3" t="s">
        <v>13</v>
      </c>
      <c r="B476" t="s">
        <v>1118</v>
      </c>
      <c r="C476" t="s">
        <v>2977</v>
      </c>
      <c r="D476" t="s">
        <v>28</v>
      </c>
      <c r="E476" t="s">
        <v>1119</v>
      </c>
      <c r="F476" t="s">
        <v>18</v>
      </c>
      <c r="G476" s="3" t="s">
        <v>1120</v>
      </c>
      <c r="H476" s="5">
        <v>350</v>
      </c>
      <c r="I476" s="3" t="s">
        <v>1082</v>
      </c>
      <c r="J476" s="3">
        <v>4</v>
      </c>
      <c r="K476" s="3">
        <v>2</v>
      </c>
      <c r="L476" s="3" t="s">
        <v>2904</v>
      </c>
      <c r="M476" s="4" t="s">
        <v>1121</v>
      </c>
      <c r="N476" s="4"/>
      <c r="O476" s="4"/>
      <c r="P476" s="4"/>
    </row>
    <row r="477" spans="1:16" ht="12.45" x14ac:dyDescent="0.2">
      <c r="A477" s="3" t="s">
        <v>13</v>
      </c>
      <c r="B477" t="s">
        <v>1122</v>
      </c>
      <c r="C477" t="s">
        <v>3007</v>
      </c>
      <c r="D477" t="s">
        <v>28</v>
      </c>
      <c r="E477" t="s">
        <v>29</v>
      </c>
      <c r="F477" t="s">
        <v>18</v>
      </c>
      <c r="G477" s="3" t="s">
        <v>1124</v>
      </c>
      <c r="H477" s="5">
        <v>350</v>
      </c>
      <c r="I477" s="3" t="s">
        <v>1082</v>
      </c>
      <c r="J477" s="3">
        <v>4</v>
      </c>
      <c r="K477" s="3">
        <v>2</v>
      </c>
      <c r="L477" s="3" t="s">
        <v>2904</v>
      </c>
      <c r="M477" s="3" t="s">
        <v>1121</v>
      </c>
      <c r="N477" s="3"/>
      <c r="O477" s="3"/>
      <c r="P477" s="3"/>
    </row>
    <row r="478" spans="1:16" ht="12.45" x14ac:dyDescent="0.2">
      <c r="A478" s="3" t="s">
        <v>13</v>
      </c>
      <c r="B478" t="s">
        <v>1125</v>
      </c>
      <c r="C478" t="s">
        <v>2945</v>
      </c>
      <c r="D478" t="s">
        <v>22</v>
      </c>
      <c r="E478" t="s">
        <v>17</v>
      </c>
      <c r="F478" t="s">
        <v>18</v>
      </c>
      <c r="G478" s="3" t="s">
        <v>1126</v>
      </c>
      <c r="H478" s="5">
        <v>350</v>
      </c>
      <c r="I478" s="3" t="s">
        <v>1082</v>
      </c>
      <c r="J478" s="3">
        <v>4</v>
      </c>
      <c r="K478" s="3">
        <v>2</v>
      </c>
      <c r="L478" s="3" t="s">
        <v>2904</v>
      </c>
      <c r="M478" s="3" t="s">
        <v>1122</v>
      </c>
      <c r="N478" s="3"/>
      <c r="O478" s="3"/>
      <c r="P478" s="3"/>
    </row>
    <row r="479" spans="1:16" ht="12.45" x14ac:dyDescent="0.2">
      <c r="A479" s="3" t="s">
        <v>13</v>
      </c>
      <c r="B479" s="3" t="s">
        <v>1127</v>
      </c>
      <c r="C479" s="3" t="s">
        <v>1128</v>
      </c>
      <c r="D479" s="3" t="s">
        <v>22</v>
      </c>
      <c r="E479" s="3" t="s">
        <v>17</v>
      </c>
      <c r="F479" s="3" t="s">
        <v>18</v>
      </c>
      <c r="G479" s="3"/>
      <c r="H479" s="5" t="s">
        <v>1107</v>
      </c>
      <c r="I479" s="3" t="s">
        <v>1082</v>
      </c>
      <c r="J479" s="5">
        <v>4</v>
      </c>
      <c r="K479" s="5">
        <v>2</v>
      </c>
      <c r="L479" s="3" t="s">
        <v>2904</v>
      </c>
      <c r="M479" s="4" t="s">
        <v>1090</v>
      </c>
      <c r="N479" s="4"/>
      <c r="O479" s="4"/>
      <c r="P479" s="4"/>
    </row>
    <row r="480" spans="1:16" ht="12.45" x14ac:dyDescent="0.2">
      <c r="A480" s="3" t="s">
        <v>13</v>
      </c>
      <c r="B480" t="s">
        <v>1131</v>
      </c>
      <c r="C480" t="s">
        <v>2946</v>
      </c>
      <c r="D480" t="s">
        <v>28</v>
      </c>
      <c r="E480" t="s">
        <v>29</v>
      </c>
      <c r="F480" t="s">
        <v>18</v>
      </c>
      <c r="G480" s="3" t="s">
        <v>1132</v>
      </c>
      <c r="H480" s="5">
        <v>347</v>
      </c>
      <c r="I480" s="3" t="s">
        <v>1082</v>
      </c>
      <c r="J480" s="3">
        <v>5</v>
      </c>
      <c r="K480" s="3">
        <v>2</v>
      </c>
      <c r="L480" s="3" t="s">
        <v>2904</v>
      </c>
      <c r="M480" s="4" t="s">
        <v>1092</v>
      </c>
      <c r="N480" s="4"/>
      <c r="O480" s="4"/>
      <c r="P480" s="4"/>
    </row>
    <row r="481" spans="1:16" ht="12.45" x14ac:dyDescent="0.2">
      <c r="A481" s="3" t="s">
        <v>13</v>
      </c>
      <c r="B481" t="s">
        <v>1135</v>
      </c>
      <c r="C481" t="s">
        <v>3006</v>
      </c>
      <c r="D481" t="s">
        <v>22</v>
      </c>
      <c r="E481" t="s">
        <v>1136</v>
      </c>
      <c r="F481" t="s">
        <v>18</v>
      </c>
      <c r="G481" s="3" t="s">
        <v>1137</v>
      </c>
      <c r="H481" s="5">
        <v>349</v>
      </c>
      <c r="I481" s="3" t="s">
        <v>1082</v>
      </c>
      <c r="J481" s="3">
        <v>5</v>
      </c>
      <c r="K481" s="3">
        <v>2</v>
      </c>
      <c r="L481" s="3" t="s">
        <v>2904</v>
      </c>
      <c r="M481" s="6" t="s">
        <v>1094</v>
      </c>
      <c r="N481" s="6"/>
      <c r="O481" s="6"/>
      <c r="P481" s="6"/>
    </row>
    <row r="482" spans="1:16" ht="12.45" x14ac:dyDescent="0.2">
      <c r="A482" s="3" t="s">
        <v>13</v>
      </c>
      <c r="B482" t="s">
        <v>1144</v>
      </c>
      <c r="C482" t="s">
        <v>2952</v>
      </c>
      <c r="D482" t="s">
        <v>16</v>
      </c>
      <c r="E482" t="s">
        <v>1145</v>
      </c>
      <c r="F482" t="s">
        <v>18</v>
      </c>
      <c r="G482" s="3" t="s">
        <v>1146</v>
      </c>
      <c r="H482" s="5">
        <v>350</v>
      </c>
      <c r="I482" s="3" t="s">
        <v>1082</v>
      </c>
      <c r="J482" s="3">
        <v>5</v>
      </c>
      <c r="K482" s="3">
        <v>3</v>
      </c>
      <c r="L482" s="3" t="s">
        <v>2904</v>
      </c>
      <c r="M482" s="6" t="s">
        <v>1114</v>
      </c>
      <c r="N482" s="6"/>
      <c r="O482" s="6"/>
      <c r="P482" s="6"/>
    </row>
    <row r="483" spans="1:16" ht="12.45" x14ac:dyDescent="0.2">
      <c r="A483" s="3" t="s">
        <v>13</v>
      </c>
      <c r="B483" t="s">
        <v>1149</v>
      </c>
      <c r="C483" t="s">
        <v>2970</v>
      </c>
      <c r="D483" t="s">
        <v>22</v>
      </c>
      <c r="E483" t="s">
        <v>23</v>
      </c>
      <c r="F483" t="s">
        <v>18</v>
      </c>
      <c r="G483" s="3" t="s">
        <v>1150</v>
      </c>
      <c r="H483" s="5">
        <v>351</v>
      </c>
      <c r="I483" s="3" t="s">
        <v>1082</v>
      </c>
      <c r="J483" s="3">
        <v>5</v>
      </c>
      <c r="K483" s="3">
        <v>3</v>
      </c>
      <c r="L483" s="3" t="s">
        <v>2904</v>
      </c>
      <c r="M483" s="6" t="s">
        <v>1151</v>
      </c>
      <c r="N483" s="6"/>
      <c r="O483" s="6"/>
      <c r="P483" s="6"/>
    </row>
    <row r="484" spans="1:16" ht="12.45" x14ac:dyDescent="0.2">
      <c r="A484" s="3" t="s">
        <v>13</v>
      </c>
      <c r="B484" t="s">
        <v>1152</v>
      </c>
      <c r="C484" t="s">
        <v>2971</v>
      </c>
      <c r="D484" t="s">
        <v>22</v>
      </c>
      <c r="E484" t="s">
        <v>1153</v>
      </c>
      <c r="F484" t="s">
        <v>18</v>
      </c>
      <c r="G484" s="3" t="s">
        <v>1154</v>
      </c>
      <c r="H484" s="5">
        <v>351</v>
      </c>
      <c r="I484" s="3" t="s">
        <v>1082</v>
      </c>
      <c r="J484" s="3">
        <v>5</v>
      </c>
      <c r="K484" s="3">
        <v>3</v>
      </c>
      <c r="L484" s="3" t="s">
        <v>2904</v>
      </c>
      <c r="M484" s="6" t="s">
        <v>1155</v>
      </c>
      <c r="N484" s="6"/>
      <c r="O484" s="6"/>
      <c r="P484" s="6"/>
    </row>
    <row r="485" spans="1:16" ht="12.45" x14ac:dyDescent="0.2">
      <c r="A485" s="3" t="s">
        <v>13</v>
      </c>
      <c r="B485" t="s">
        <v>1156</v>
      </c>
      <c r="C485" t="s">
        <v>2950</v>
      </c>
      <c r="D485" t="s">
        <v>22</v>
      </c>
      <c r="E485" t="s">
        <v>303</v>
      </c>
      <c r="F485" t="s">
        <v>18</v>
      </c>
      <c r="G485" s="3" t="s">
        <v>1157</v>
      </c>
      <c r="H485" s="5">
        <v>352</v>
      </c>
      <c r="I485" s="3" t="s">
        <v>1082</v>
      </c>
      <c r="J485" s="3">
        <v>5</v>
      </c>
      <c r="K485" s="3">
        <v>3</v>
      </c>
      <c r="L485" s="3" t="s">
        <v>2904</v>
      </c>
      <c r="M485" s="6" t="s">
        <v>1152</v>
      </c>
      <c r="N485" s="6"/>
      <c r="O485" s="6"/>
      <c r="P485" s="6"/>
    </row>
    <row r="486" spans="1:16" ht="12.45" x14ac:dyDescent="0.2">
      <c r="A486" s="3" t="s">
        <v>13</v>
      </c>
      <c r="B486" t="s">
        <v>1166</v>
      </c>
      <c r="C486" t="s">
        <v>3005</v>
      </c>
      <c r="D486" t="s">
        <v>28</v>
      </c>
      <c r="E486" t="s">
        <v>29</v>
      </c>
      <c r="F486" t="s">
        <v>18</v>
      </c>
      <c r="G486" s="3" t="s">
        <v>1167</v>
      </c>
      <c r="H486" s="5">
        <v>353</v>
      </c>
      <c r="I486" s="3" t="s">
        <v>1082</v>
      </c>
      <c r="J486" s="3">
        <v>5</v>
      </c>
      <c r="K486" s="3">
        <v>3</v>
      </c>
      <c r="L486" s="3" t="s">
        <v>2904</v>
      </c>
      <c r="M486" s="6" t="s">
        <v>1162</v>
      </c>
      <c r="N486" s="6"/>
      <c r="O486" s="6"/>
      <c r="P486" s="6"/>
    </row>
    <row r="487" spans="1:16" ht="12.45" x14ac:dyDescent="0.2">
      <c r="A487" s="3" t="s">
        <v>13</v>
      </c>
      <c r="B487" s="3" t="s">
        <v>1171</v>
      </c>
      <c r="C487" s="3" t="s">
        <v>67</v>
      </c>
      <c r="D487" s="3" t="s">
        <v>22</v>
      </c>
      <c r="E487" s="3" t="s">
        <v>313</v>
      </c>
      <c r="F487" s="3" t="s">
        <v>18</v>
      </c>
      <c r="G487" s="3"/>
      <c r="H487" s="5" t="s">
        <v>1107</v>
      </c>
      <c r="I487" s="3" t="s">
        <v>1082</v>
      </c>
      <c r="J487" s="5">
        <v>5</v>
      </c>
      <c r="K487" s="5">
        <v>3</v>
      </c>
      <c r="L487" s="3" t="s">
        <v>2904</v>
      </c>
      <c r="M487" s="6" t="s">
        <v>1172</v>
      </c>
      <c r="N487" s="6"/>
      <c r="O487" s="6"/>
      <c r="P487" s="6"/>
    </row>
    <row r="488" spans="1:16" ht="12.45" x14ac:dyDescent="0.2">
      <c r="A488" s="3" t="s">
        <v>13</v>
      </c>
      <c r="B488" s="3" t="s">
        <v>1173</v>
      </c>
      <c r="C488" s="3" t="s">
        <v>175</v>
      </c>
      <c r="D488" s="3" t="s">
        <v>22</v>
      </c>
      <c r="E488" s="3" t="s">
        <v>29</v>
      </c>
      <c r="F488" s="3" t="s">
        <v>18</v>
      </c>
      <c r="G488" s="3"/>
      <c r="H488" s="5" t="s">
        <v>1174</v>
      </c>
      <c r="I488" s="3" t="s">
        <v>1082</v>
      </c>
      <c r="J488" s="5">
        <v>5</v>
      </c>
      <c r="K488" s="5">
        <v>3</v>
      </c>
      <c r="L488" s="3" t="s">
        <v>2904</v>
      </c>
      <c r="M488" s="6" t="s">
        <v>1156</v>
      </c>
      <c r="N488" s="6"/>
      <c r="O488" s="6"/>
      <c r="P488" s="6"/>
    </row>
    <row r="489" spans="1:16" ht="12.45" x14ac:dyDescent="0.2">
      <c r="A489" s="3" t="s">
        <v>13</v>
      </c>
      <c r="B489" s="3" t="s">
        <v>1175</v>
      </c>
      <c r="C489" s="3" t="s">
        <v>67</v>
      </c>
      <c r="D489" s="3" t="s">
        <v>22</v>
      </c>
      <c r="E489" s="3" t="s">
        <v>1176</v>
      </c>
      <c r="F489" s="3" t="s">
        <v>18</v>
      </c>
      <c r="G489" s="3"/>
      <c r="H489" s="5" t="s">
        <v>1177</v>
      </c>
      <c r="I489" s="3" t="s">
        <v>1082</v>
      </c>
      <c r="J489" s="5">
        <v>5</v>
      </c>
      <c r="K489" s="5">
        <v>3</v>
      </c>
      <c r="L489" s="3" t="s">
        <v>2904</v>
      </c>
      <c r="M489" s="6" t="s">
        <v>1156</v>
      </c>
      <c r="N489" s="6"/>
      <c r="O489" s="6"/>
      <c r="P489" s="6"/>
    </row>
    <row r="490" spans="1:16" ht="12.45" x14ac:dyDescent="0.2">
      <c r="A490" s="3" t="s">
        <v>13</v>
      </c>
      <c r="B490" s="3" t="s">
        <v>1178</v>
      </c>
      <c r="C490" s="3" t="s">
        <v>64</v>
      </c>
      <c r="D490" s="3" t="s">
        <v>16</v>
      </c>
      <c r="E490" s="3" t="s">
        <v>1179</v>
      </c>
      <c r="F490" s="3" t="s">
        <v>18</v>
      </c>
      <c r="G490" s="3"/>
      <c r="H490" s="5" t="s">
        <v>1177</v>
      </c>
      <c r="I490" s="3" t="s">
        <v>1082</v>
      </c>
      <c r="J490" s="5">
        <v>5</v>
      </c>
      <c r="K490" s="5">
        <v>3</v>
      </c>
      <c r="L490" s="3" t="s">
        <v>2904</v>
      </c>
      <c r="M490" s="3" t="s">
        <v>1180</v>
      </c>
      <c r="N490" s="3"/>
      <c r="O490" s="3"/>
      <c r="P490" s="3"/>
    </row>
    <row r="491" spans="1:16" ht="12.45" x14ac:dyDescent="0.2">
      <c r="A491" s="3" t="s">
        <v>13</v>
      </c>
      <c r="B491" t="s">
        <v>1183</v>
      </c>
      <c r="C491" t="s">
        <v>2963</v>
      </c>
      <c r="D491" t="s">
        <v>28</v>
      </c>
      <c r="E491" t="s">
        <v>1184</v>
      </c>
      <c r="F491" t="s">
        <v>18</v>
      </c>
      <c r="G491" s="3" t="s">
        <v>1185</v>
      </c>
      <c r="H491" s="5">
        <v>353</v>
      </c>
      <c r="I491" s="3" t="s">
        <v>1082</v>
      </c>
      <c r="J491" s="3">
        <v>5</v>
      </c>
      <c r="K491" s="3">
        <v>4</v>
      </c>
      <c r="L491" s="3" t="s">
        <v>2904</v>
      </c>
      <c r="M491" s="6" t="s">
        <v>1147</v>
      </c>
      <c r="N491" s="6"/>
      <c r="O491" s="6"/>
      <c r="P491" s="6"/>
    </row>
    <row r="492" spans="1:16" ht="12.45" x14ac:dyDescent="0.2">
      <c r="A492" s="3" t="s">
        <v>13</v>
      </c>
      <c r="B492" t="s">
        <v>1186</v>
      </c>
      <c r="C492" t="s">
        <v>3004</v>
      </c>
      <c r="D492" t="s">
        <v>22</v>
      </c>
      <c r="E492" t="s">
        <v>1187</v>
      </c>
      <c r="F492" t="s">
        <v>18</v>
      </c>
      <c r="G492" s="3" t="s">
        <v>1188</v>
      </c>
      <c r="H492" s="5">
        <v>353</v>
      </c>
      <c r="I492" s="3" t="s">
        <v>1082</v>
      </c>
      <c r="J492" s="3">
        <v>5</v>
      </c>
      <c r="K492" s="3">
        <v>5</v>
      </c>
      <c r="L492" s="3" t="s">
        <v>2904</v>
      </c>
      <c r="M492" s="3" t="s">
        <v>1183</v>
      </c>
      <c r="N492" s="3"/>
      <c r="O492" s="3"/>
      <c r="P492" s="3"/>
    </row>
    <row r="493" spans="1:16" ht="12.45" x14ac:dyDescent="0.2">
      <c r="A493" s="3" t="s">
        <v>13</v>
      </c>
      <c r="B493" t="s">
        <v>1138</v>
      </c>
      <c r="C493" t="s">
        <v>2950</v>
      </c>
      <c r="D493" t="s">
        <v>22</v>
      </c>
      <c r="E493" t="s">
        <v>23</v>
      </c>
      <c r="F493" t="s">
        <v>615</v>
      </c>
      <c r="G493" s="3" t="s">
        <v>1139</v>
      </c>
      <c r="H493" s="5">
        <v>349</v>
      </c>
      <c r="I493" s="3" t="s">
        <v>1082</v>
      </c>
      <c r="J493" s="3">
        <v>5</v>
      </c>
      <c r="K493" s="3">
        <v>2</v>
      </c>
      <c r="L493" s="3" t="s">
        <v>2904</v>
      </c>
      <c r="M493" s="4" t="s">
        <v>1100</v>
      </c>
      <c r="N493" s="4"/>
      <c r="O493" s="4"/>
      <c r="P493" s="4"/>
    </row>
    <row r="494" spans="1:16" ht="12.45" x14ac:dyDescent="0.2">
      <c r="A494" s="3" t="s">
        <v>13</v>
      </c>
      <c r="B494" t="s">
        <v>1116</v>
      </c>
      <c r="C494" t="s">
        <v>147</v>
      </c>
      <c r="D494" t="s">
        <v>148</v>
      </c>
      <c r="E494" t="s">
        <v>23</v>
      </c>
      <c r="F494" t="s">
        <v>148</v>
      </c>
      <c r="G494" s="3" t="s">
        <v>1117</v>
      </c>
      <c r="H494" s="5">
        <v>349</v>
      </c>
      <c r="I494" s="3" t="s">
        <v>1082</v>
      </c>
      <c r="J494" s="3">
        <v>4</v>
      </c>
      <c r="K494" s="3">
        <v>2</v>
      </c>
      <c r="L494" s="3" t="s">
        <v>2904</v>
      </c>
      <c r="M494" s="4" t="s">
        <v>1100</v>
      </c>
      <c r="N494" s="4"/>
      <c r="O494" s="4"/>
      <c r="P494" s="4"/>
    </row>
    <row r="495" spans="1:16" ht="12.45" x14ac:dyDescent="0.2">
      <c r="A495" s="3" t="s">
        <v>13</v>
      </c>
      <c r="B495" t="s">
        <v>1129</v>
      </c>
      <c r="C495" t="s">
        <v>2974</v>
      </c>
      <c r="D495" t="s">
        <v>148</v>
      </c>
      <c r="E495" t="s">
        <v>23</v>
      </c>
      <c r="F495" t="s">
        <v>148</v>
      </c>
      <c r="G495" s="3" t="s">
        <v>1130</v>
      </c>
      <c r="H495" s="5">
        <v>347</v>
      </c>
      <c r="I495" s="3" t="s">
        <v>1082</v>
      </c>
      <c r="J495" s="3">
        <v>5</v>
      </c>
      <c r="K495" s="3">
        <v>2</v>
      </c>
      <c r="L495" s="3" t="s">
        <v>2904</v>
      </c>
      <c r="M495" s="6" t="s">
        <v>1088</v>
      </c>
      <c r="N495" s="6"/>
      <c r="O495" s="6"/>
      <c r="P495" s="6"/>
    </row>
    <row r="496" spans="1:16" ht="12.45" x14ac:dyDescent="0.2">
      <c r="A496" s="3" t="s">
        <v>13</v>
      </c>
      <c r="B496" t="s">
        <v>1142</v>
      </c>
      <c r="C496" t="s">
        <v>147</v>
      </c>
      <c r="D496" t="s">
        <v>148</v>
      </c>
      <c r="E496" t="s">
        <v>23</v>
      </c>
      <c r="F496" t="s">
        <v>148</v>
      </c>
      <c r="G496" s="3" t="s">
        <v>1143</v>
      </c>
      <c r="H496" s="5">
        <v>350</v>
      </c>
      <c r="I496" s="3" t="s">
        <v>1082</v>
      </c>
      <c r="J496" s="3">
        <v>5</v>
      </c>
      <c r="K496" s="3">
        <v>3</v>
      </c>
      <c r="L496" s="3" t="s">
        <v>2904</v>
      </c>
      <c r="M496" s="6" t="s">
        <v>1114</v>
      </c>
      <c r="N496" s="6"/>
      <c r="O496" s="6"/>
      <c r="P496" s="6"/>
    </row>
    <row r="497" spans="1:16" ht="12.45" x14ac:dyDescent="0.2">
      <c r="A497" s="3" t="s">
        <v>13</v>
      </c>
      <c r="B497" t="s">
        <v>1147</v>
      </c>
      <c r="C497" t="s">
        <v>147</v>
      </c>
      <c r="D497" t="s">
        <v>148</v>
      </c>
      <c r="E497" t="s">
        <v>23</v>
      </c>
      <c r="F497" t="s">
        <v>148</v>
      </c>
      <c r="G497" s="3" t="s">
        <v>1148</v>
      </c>
      <c r="H497" s="5">
        <v>351</v>
      </c>
      <c r="I497" s="3" t="s">
        <v>1082</v>
      </c>
      <c r="J497" s="3">
        <v>5</v>
      </c>
      <c r="K497" s="3">
        <v>3</v>
      </c>
      <c r="L497" s="3" t="s">
        <v>2904</v>
      </c>
      <c r="M497" s="6" t="s">
        <v>1131</v>
      </c>
      <c r="N497" s="6"/>
      <c r="O497" s="6"/>
      <c r="P497" s="6"/>
    </row>
    <row r="498" spans="1:16" ht="12.45" x14ac:dyDescent="0.2">
      <c r="A498" s="3" t="s">
        <v>13</v>
      </c>
      <c r="B498" t="s">
        <v>1158</v>
      </c>
      <c r="C498" t="s">
        <v>3003</v>
      </c>
      <c r="D498" t="s">
        <v>148</v>
      </c>
      <c r="E498" t="s">
        <v>23</v>
      </c>
      <c r="F498" t="s">
        <v>148</v>
      </c>
      <c r="G498" s="3" t="s">
        <v>1159</v>
      </c>
      <c r="H498" s="5">
        <v>352</v>
      </c>
      <c r="I498" s="3" t="s">
        <v>1082</v>
      </c>
      <c r="J498" s="3">
        <v>5</v>
      </c>
      <c r="K498" s="3">
        <v>3</v>
      </c>
      <c r="L498" s="3" t="s">
        <v>2904</v>
      </c>
      <c r="M498" s="6" t="s">
        <v>1156</v>
      </c>
      <c r="N498" s="6"/>
      <c r="O498" s="6"/>
      <c r="P498" s="6"/>
    </row>
    <row r="499" spans="1:16" ht="12.45" x14ac:dyDescent="0.2">
      <c r="A499" s="3" t="s">
        <v>13</v>
      </c>
      <c r="B499" t="s">
        <v>1164</v>
      </c>
      <c r="C499" t="s">
        <v>147</v>
      </c>
      <c r="D499" t="s">
        <v>148</v>
      </c>
      <c r="E499" t="s">
        <v>23</v>
      </c>
      <c r="F499" t="s">
        <v>148</v>
      </c>
      <c r="G499" s="3" t="s">
        <v>1165</v>
      </c>
      <c r="H499" s="5">
        <v>352</v>
      </c>
      <c r="I499" s="3" t="s">
        <v>1082</v>
      </c>
      <c r="J499" s="3">
        <v>5</v>
      </c>
      <c r="K499" s="3">
        <v>3</v>
      </c>
      <c r="L499" s="3" t="s">
        <v>2904</v>
      </c>
      <c r="M499" s="6" t="s">
        <v>1162</v>
      </c>
      <c r="N499" s="6"/>
      <c r="O499" s="6"/>
      <c r="P499" s="6"/>
    </row>
    <row r="500" spans="1:16" ht="12.45" x14ac:dyDescent="0.2">
      <c r="A500" s="3" t="s">
        <v>13</v>
      </c>
      <c r="B500" t="s">
        <v>1189</v>
      </c>
      <c r="C500" t="s">
        <v>3002</v>
      </c>
      <c r="D500" t="s">
        <v>148</v>
      </c>
      <c r="E500" t="s">
        <v>29</v>
      </c>
      <c r="F500" t="s">
        <v>148</v>
      </c>
      <c r="G500" s="3" t="s">
        <v>1190</v>
      </c>
      <c r="H500" s="5">
        <v>353</v>
      </c>
      <c r="I500" s="3" t="s">
        <v>1082</v>
      </c>
      <c r="J500" s="3">
        <v>5</v>
      </c>
      <c r="K500" s="3">
        <v>5</v>
      </c>
      <c r="L500" s="3" t="s">
        <v>2904</v>
      </c>
      <c r="M500" s="6" t="s">
        <v>1135</v>
      </c>
      <c r="N500" s="6"/>
      <c r="O500" s="6"/>
      <c r="P500" s="6"/>
    </row>
    <row r="501" spans="1:16" ht="12.45" x14ac:dyDescent="0.2">
      <c r="A501" s="3" t="s">
        <v>13</v>
      </c>
      <c r="B501" t="s">
        <v>1100</v>
      </c>
      <c r="C501" t="s">
        <v>2945</v>
      </c>
      <c r="D501" t="s">
        <v>22</v>
      </c>
      <c r="E501" t="s">
        <v>23</v>
      </c>
      <c r="F501" t="s">
        <v>44</v>
      </c>
      <c r="G501" s="3" t="s">
        <v>1101</v>
      </c>
      <c r="H501" s="5">
        <v>346</v>
      </c>
      <c r="I501" s="3" t="s">
        <v>1082</v>
      </c>
      <c r="J501" s="3">
        <v>4</v>
      </c>
      <c r="K501" s="3">
        <v>1</v>
      </c>
      <c r="L501" s="3" t="s">
        <v>2904</v>
      </c>
      <c r="M501" s="3" t="s">
        <v>1080</v>
      </c>
      <c r="N501" s="3"/>
      <c r="O501" s="3"/>
      <c r="P501" s="3"/>
    </row>
    <row r="502" spans="1:16" ht="12.45" x14ac:dyDescent="0.2">
      <c r="A502" s="3" t="s">
        <v>13</v>
      </c>
      <c r="B502" t="s">
        <v>1112</v>
      </c>
      <c r="C502" t="s">
        <v>2946</v>
      </c>
      <c r="D502" t="s">
        <v>28</v>
      </c>
      <c r="E502" t="s">
        <v>23</v>
      </c>
      <c r="F502" t="s">
        <v>44</v>
      </c>
      <c r="G502" s="3" t="s">
        <v>1113</v>
      </c>
      <c r="H502" s="5">
        <v>350</v>
      </c>
      <c r="I502" s="3" t="s">
        <v>1082</v>
      </c>
      <c r="J502" s="3">
        <v>3</v>
      </c>
      <c r="K502" s="3">
        <v>2</v>
      </c>
      <c r="L502" s="3" t="s">
        <v>2904</v>
      </c>
      <c r="M502" s="6" t="s">
        <v>1097</v>
      </c>
      <c r="N502" s="6"/>
      <c r="O502" s="6"/>
      <c r="P502" s="6"/>
    </row>
    <row r="503" spans="1:16" ht="12.45" x14ac:dyDescent="0.2">
      <c r="A503" s="3" t="s">
        <v>13</v>
      </c>
      <c r="B503" t="s">
        <v>1133</v>
      </c>
      <c r="C503" t="s">
        <v>2946</v>
      </c>
      <c r="D503" t="s">
        <v>28</v>
      </c>
      <c r="E503" t="s">
        <v>23</v>
      </c>
      <c r="F503" t="s">
        <v>44</v>
      </c>
      <c r="G503" s="3" t="s">
        <v>1134</v>
      </c>
      <c r="H503" s="5">
        <v>348</v>
      </c>
      <c r="I503" s="3" t="s">
        <v>1082</v>
      </c>
      <c r="J503" s="3">
        <v>5</v>
      </c>
      <c r="K503" s="3">
        <v>2</v>
      </c>
      <c r="L503" s="3" t="s">
        <v>2904</v>
      </c>
      <c r="M503" s="4" t="s">
        <v>1094</v>
      </c>
      <c r="N503" s="4"/>
      <c r="O503" s="4"/>
      <c r="P503" s="4"/>
    </row>
    <row r="504" spans="1:16" ht="12.45" x14ac:dyDescent="0.2">
      <c r="A504" s="3" t="s">
        <v>13</v>
      </c>
      <c r="B504" t="s">
        <v>1160</v>
      </c>
      <c r="C504" t="s">
        <v>2938</v>
      </c>
      <c r="D504" t="s">
        <v>28</v>
      </c>
      <c r="E504" t="s">
        <v>23</v>
      </c>
      <c r="F504" t="s">
        <v>44</v>
      </c>
      <c r="G504" s="3" t="s">
        <v>1161</v>
      </c>
      <c r="H504" s="5">
        <v>352</v>
      </c>
      <c r="I504" s="3" t="s">
        <v>1082</v>
      </c>
      <c r="J504" s="3">
        <v>5</v>
      </c>
      <c r="K504" s="3">
        <v>3</v>
      </c>
      <c r="L504" s="3" t="s">
        <v>2904</v>
      </c>
      <c r="M504" s="6" t="s">
        <v>1112</v>
      </c>
      <c r="N504" s="6"/>
      <c r="O504" s="6"/>
      <c r="P504" s="6"/>
    </row>
    <row r="505" spans="1:16" ht="12.45" x14ac:dyDescent="0.2">
      <c r="A505" s="3" t="s">
        <v>13</v>
      </c>
      <c r="B505" t="s">
        <v>1162</v>
      </c>
      <c r="C505" t="s">
        <v>2946</v>
      </c>
      <c r="D505" t="s">
        <v>28</v>
      </c>
      <c r="E505" t="s">
        <v>23</v>
      </c>
      <c r="F505" t="s">
        <v>44</v>
      </c>
      <c r="G505" s="3" t="s">
        <v>1163</v>
      </c>
      <c r="H505" s="5">
        <v>352</v>
      </c>
      <c r="I505" s="3" t="s">
        <v>1082</v>
      </c>
      <c r="J505" s="3">
        <v>5</v>
      </c>
      <c r="K505" s="3">
        <v>3</v>
      </c>
      <c r="L505" s="3" t="s">
        <v>2904</v>
      </c>
      <c r="M505" s="6" t="s">
        <v>1125</v>
      </c>
      <c r="N505" s="6"/>
      <c r="O505" s="6"/>
      <c r="P505" s="6"/>
    </row>
    <row r="506" spans="1:16" ht="12.45" x14ac:dyDescent="0.2">
      <c r="A506" s="3" t="s">
        <v>13</v>
      </c>
      <c r="B506" s="3" t="s">
        <v>1168</v>
      </c>
      <c r="C506" s="3" t="s">
        <v>1169</v>
      </c>
      <c r="D506" s="3" t="s">
        <v>22</v>
      </c>
      <c r="E506" s="3" t="s">
        <v>212</v>
      </c>
      <c r="F506" s="3" t="s">
        <v>44</v>
      </c>
      <c r="G506" s="3"/>
      <c r="H506" s="5" t="s">
        <v>1107</v>
      </c>
      <c r="I506" s="3" t="s">
        <v>1082</v>
      </c>
      <c r="J506" s="5">
        <v>5</v>
      </c>
      <c r="K506" s="5">
        <v>3</v>
      </c>
      <c r="L506" s="3" t="s">
        <v>2904</v>
      </c>
      <c r="M506" s="6" t="s">
        <v>1170</v>
      </c>
      <c r="N506" s="6"/>
      <c r="O506" s="6"/>
      <c r="P506" s="6"/>
    </row>
    <row r="507" spans="1:16" ht="12.45" x14ac:dyDescent="0.2">
      <c r="A507" s="3" t="s">
        <v>13</v>
      </c>
      <c r="B507" t="s">
        <v>1094</v>
      </c>
      <c r="C507" t="s">
        <v>2940</v>
      </c>
      <c r="D507" t="s">
        <v>22</v>
      </c>
      <c r="E507" t="s">
        <v>23</v>
      </c>
      <c r="F507" t="s">
        <v>1095</v>
      </c>
      <c r="G507" s="3" t="s">
        <v>1096</v>
      </c>
      <c r="H507" s="5">
        <v>346</v>
      </c>
      <c r="I507" s="3" t="s">
        <v>1082</v>
      </c>
      <c r="J507" s="3">
        <v>3</v>
      </c>
      <c r="K507" s="3">
        <v>1</v>
      </c>
      <c r="L507" s="3" t="s">
        <v>2904</v>
      </c>
      <c r="M507" s="6" t="s">
        <v>1080</v>
      </c>
      <c r="N507" s="6"/>
      <c r="O507" s="6"/>
      <c r="P507" s="6"/>
    </row>
    <row r="508" spans="1:16" ht="12.45" x14ac:dyDescent="0.2">
      <c r="A508" s="3" t="s">
        <v>13</v>
      </c>
      <c r="B508" t="s">
        <v>1140</v>
      </c>
      <c r="C508" t="s">
        <v>2940</v>
      </c>
      <c r="D508" t="s">
        <v>28</v>
      </c>
      <c r="E508" t="s">
        <v>1103</v>
      </c>
      <c r="F508" t="s">
        <v>1095</v>
      </c>
      <c r="G508" s="3" t="s">
        <v>1141</v>
      </c>
      <c r="H508" s="5">
        <v>349</v>
      </c>
      <c r="I508" s="3" t="s">
        <v>1082</v>
      </c>
      <c r="J508" s="3">
        <v>5</v>
      </c>
      <c r="K508" s="3">
        <v>2</v>
      </c>
      <c r="L508" s="3" t="s">
        <v>2904</v>
      </c>
      <c r="M508" s="6" t="s">
        <v>1102</v>
      </c>
      <c r="N508" s="6"/>
      <c r="O508" s="6"/>
      <c r="P508" s="6"/>
    </row>
    <row r="509" spans="1:16" ht="12.45" x14ac:dyDescent="0.2">
      <c r="A509" s="3" t="s">
        <v>13</v>
      </c>
      <c r="B509" t="s">
        <v>424</v>
      </c>
      <c r="C509" t="s">
        <v>147</v>
      </c>
      <c r="D509" t="s">
        <v>148</v>
      </c>
      <c r="E509" t="s">
        <v>23</v>
      </c>
      <c r="F509" t="s">
        <v>148</v>
      </c>
      <c r="G509" s="3" t="s">
        <v>425</v>
      </c>
      <c r="H509" s="5">
        <v>286</v>
      </c>
      <c r="I509" s="3" t="s">
        <v>396</v>
      </c>
      <c r="J509" s="3">
        <v>5</v>
      </c>
      <c r="K509" s="3">
        <v>2</v>
      </c>
      <c r="L509" s="3" t="s">
        <v>2910</v>
      </c>
      <c r="M509" s="6" t="s">
        <v>412</v>
      </c>
      <c r="N509" s="6"/>
      <c r="O509" s="6"/>
      <c r="P509" s="6"/>
    </row>
    <row r="510" spans="1:16" ht="12.45" x14ac:dyDescent="0.2">
      <c r="A510" s="3" t="s">
        <v>13</v>
      </c>
      <c r="B510" t="s">
        <v>435</v>
      </c>
      <c r="C510" t="s">
        <v>147</v>
      </c>
      <c r="D510" t="s">
        <v>148</v>
      </c>
      <c r="E510" t="s">
        <v>23</v>
      </c>
      <c r="F510" t="s">
        <v>148</v>
      </c>
      <c r="G510" s="3" t="s">
        <v>436</v>
      </c>
      <c r="H510" s="5">
        <v>286</v>
      </c>
      <c r="I510" s="3" t="s">
        <v>396</v>
      </c>
      <c r="J510" s="3">
        <v>5</v>
      </c>
      <c r="K510" s="3">
        <v>3</v>
      </c>
      <c r="L510" s="3" t="s">
        <v>2910</v>
      </c>
      <c r="M510" s="3" t="s">
        <v>421</v>
      </c>
      <c r="N510" s="3"/>
      <c r="O510" s="3"/>
      <c r="P510" s="3"/>
    </row>
    <row r="511" spans="1:16" ht="12.45" x14ac:dyDescent="0.2">
      <c r="A511" s="3" t="s">
        <v>13</v>
      </c>
      <c r="B511" t="s">
        <v>440</v>
      </c>
      <c r="C511" t="s">
        <v>3001</v>
      </c>
      <c r="D511" t="s">
        <v>148</v>
      </c>
      <c r="E511" t="s">
        <v>23</v>
      </c>
      <c r="F511" t="s">
        <v>148</v>
      </c>
      <c r="G511" s="3" t="s">
        <v>441</v>
      </c>
      <c r="H511" s="5">
        <v>287</v>
      </c>
      <c r="I511" s="3" t="s">
        <v>396</v>
      </c>
      <c r="J511" s="3">
        <v>5</v>
      </c>
      <c r="K511" s="3">
        <v>3</v>
      </c>
      <c r="L511" s="3" t="s">
        <v>2910</v>
      </c>
      <c r="M511" s="3" t="s">
        <v>426</v>
      </c>
      <c r="N511" s="3"/>
      <c r="O511" s="3"/>
      <c r="P511" s="3"/>
    </row>
    <row r="512" spans="1:16" ht="12.45" x14ac:dyDescent="0.2">
      <c r="A512" s="3" t="s">
        <v>13</v>
      </c>
      <c r="B512" t="s">
        <v>442</v>
      </c>
      <c r="C512" t="s">
        <v>147</v>
      </c>
      <c r="D512" t="s">
        <v>148</v>
      </c>
      <c r="E512" t="s">
        <v>23</v>
      </c>
      <c r="F512" t="s">
        <v>148</v>
      </c>
      <c r="G512" s="3" t="s">
        <v>443</v>
      </c>
      <c r="H512" s="5">
        <v>287</v>
      </c>
      <c r="I512" s="3" t="s">
        <v>396</v>
      </c>
      <c r="J512" s="3">
        <v>5</v>
      </c>
      <c r="K512" s="3">
        <v>3</v>
      </c>
      <c r="L512" s="3" t="s">
        <v>2910</v>
      </c>
      <c r="M512" s="6" t="s">
        <v>440</v>
      </c>
      <c r="N512" s="6"/>
      <c r="O512" s="6"/>
      <c r="P512" s="6"/>
    </row>
    <row r="513" spans="1:16" ht="12.45" x14ac:dyDescent="0.2">
      <c r="A513" s="3" t="s">
        <v>13</v>
      </c>
      <c r="B513" t="s">
        <v>446</v>
      </c>
      <c r="C513" t="s">
        <v>147</v>
      </c>
      <c r="D513" t="s">
        <v>148</v>
      </c>
      <c r="E513" t="s">
        <v>23</v>
      </c>
      <c r="F513" t="s">
        <v>148</v>
      </c>
      <c r="G513" s="3" t="s">
        <v>447</v>
      </c>
      <c r="H513" s="5">
        <v>288</v>
      </c>
      <c r="I513" s="3" t="s">
        <v>396</v>
      </c>
      <c r="J513" s="3">
        <v>5</v>
      </c>
      <c r="K513" s="3">
        <v>3</v>
      </c>
      <c r="L513" s="3" t="s">
        <v>2910</v>
      </c>
      <c r="M513" s="4" t="s">
        <v>432</v>
      </c>
      <c r="N513" s="4"/>
      <c r="O513" s="4"/>
      <c r="P513" s="4"/>
    </row>
    <row r="514" spans="1:16" ht="12.45" x14ac:dyDescent="0.2">
      <c r="A514" s="3" t="s">
        <v>13</v>
      </c>
      <c r="B514" t="s">
        <v>448</v>
      </c>
      <c r="C514" t="s">
        <v>147</v>
      </c>
      <c r="D514" t="s">
        <v>148</v>
      </c>
      <c r="E514" t="s">
        <v>23</v>
      </c>
      <c r="F514" t="s">
        <v>148</v>
      </c>
      <c r="G514" s="3" t="s">
        <v>449</v>
      </c>
      <c r="H514" s="5">
        <v>288</v>
      </c>
      <c r="I514" s="3" t="s">
        <v>396</v>
      </c>
      <c r="J514" s="3">
        <v>5</v>
      </c>
      <c r="K514" s="3">
        <v>3</v>
      </c>
      <c r="L514" s="3" t="s">
        <v>2910</v>
      </c>
      <c r="M514" s="6" t="s">
        <v>442</v>
      </c>
      <c r="N514" s="6"/>
      <c r="O514" s="6"/>
      <c r="P514" s="6"/>
    </row>
    <row r="515" spans="1:16" ht="12.45" x14ac:dyDescent="0.2">
      <c r="A515" s="3" t="s">
        <v>13</v>
      </c>
      <c r="B515" s="3" t="s">
        <v>397</v>
      </c>
      <c r="C515" s="3" t="s">
        <v>175</v>
      </c>
      <c r="D515" s="3" t="s">
        <v>22</v>
      </c>
      <c r="E515" s="3" t="s">
        <v>23</v>
      </c>
      <c r="F515" s="3" t="s">
        <v>44</v>
      </c>
      <c r="G515" s="3" t="s">
        <v>398</v>
      </c>
      <c r="H515" s="5">
        <v>284</v>
      </c>
      <c r="I515" s="3" t="s">
        <v>396</v>
      </c>
      <c r="J515" s="3">
        <v>1</v>
      </c>
      <c r="K515" s="3">
        <v>1</v>
      </c>
      <c r="L515" s="3" t="s">
        <v>2910</v>
      </c>
      <c r="M515" s="4"/>
      <c r="N515" s="4"/>
      <c r="O515" s="4"/>
      <c r="P515" s="4"/>
    </row>
    <row r="516" spans="1:16" ht="12.45" x14ac:dyDescent="0.2">
      <c r="A516" s="3" t="s">
        <v>13</v>
      </c>
      <c r="B516" s="3" t="s">
        <v>405</v>
      </c>
      <c r="C516" s="3" t="s">
        <v>154</v>
      </c>
      <c r="D516" s="3" t="s">
        <v>22</v>
      </c>
      <c r="E516" s="3" t="s">
        <v>23</v>
      </c>
      <c r="F516" s="3" t="s">
        <v>44</v>
      </c>
      <c r="G516" s="3" t="s">
        <v>406</v>
      </c>
      <c r="H516" s="5">
        <v>285</v>
      </c>
      <c r="I516" s="3" t="s">
        <v>396</v>
      </c>
      <c r="J516" s="3">
        <v>3</v>
      </c>
      <c r="K516" s="3">
        <v>1</v>
      </c>
      <c r="L516" s="3" t="s">
        <v>2910</v>
      </c>
      <c r="M516" s="4" t="s">
        <v>407</v>
      </c>
      <c r="N516" s="4"/>
      <c r="O516" s="4"/>
      <c r="P516" s="4"/>
    </row>
    <row r="517" spans="1:16" ht="12.45" x14ac:dyDescent="0.2">
      <c r="A517" s="3" t="s">
        <v>13</v>
      </c>
      <c r="B517" s="3" t="s">
        <v>408</v>
      </c>
      <c r="C517" s="3" t="s">
        <v>175</v>
      </c>
      <c r="D517" s="3" t="s">
        <v>22</v>
      </c>
      <c r="E517" s="3" t="s">
        <v>23</v>
      </c>
      <c r="F517" s="3" t="s">
        <v>44</v>
      </c>
      <c r="G517" s="3" t="s">
        <v>409</v>
      </c>
      <c r="H517" s="5">
        <v>284</v>
      </c>
      <c r="I517" s="3" t="s">
        <v>396</v>
      </c>
      <c r="J517" s="3">
        <v>4</v>
      </c>
      <c r="K517" s="3">
        <v>1</v>
      </c>
      <c r="L517" s="3" t="s">
        <v>2910</v>
      </c>
      <c r="M517" s="4" t="s">
        <v>403</v>
      </c>
      <c r="N517" s="4"/>
      <c r="O517" s="4"/>
      <c r="P517" s="4"/>
    </row>
    <row r="518" spans="1:16" ht="12.45" x14ac:dyDescent="0.2">
      <c r="A518" s="3" t="s">
        <v>13</v>
      </c>
      <c r="B518" s="3" t="s">
        <v>414</v>
      </c>
      <c r="C518" s="3" t="s">
        <v>415</v>
      </c>
      <c r="D518" s="3" t="s">
        <v>28</v>
      </c>
      <c r="E518" s="3" t="s">
        <v>23</v>
      </c>
      <c r="F518" s="3" t="s">
        <v>416</v>
      </c>
      <c r="G518" s="3" t="s">
        <v>417</v>
      </c>
      <c r="H518" s="5">
        <v>285</v>
      </c>
      <c r="I518" s="3" t="s">
        <v>396</v>
      </c>
      <c r="J518" s="3">
        <v>5</v>
      </c>
      <c r="K518" s="3">
        <v>1</v>
      </c>
      <c r="L518" s="3" t="s">
        <v>2910</v>
      </c>
      <c r="M518" s="4" t="s">
        <v>397</v>
      </c>
      <c r="N518" s="4"/>
      <c r="O518" s="4"/>
      <c r="P518" s="4"/>
    </row>
    <row r="519" spans="1:16" ht="12.45" x14ac:dyDescent="0.2">
      <c r="A519" s="3" t="s">
        <v>13</v>
      </c>
      <c r="B519" t="s">
        <v>882</v>
      </c>
      <c r="C519" t="s">
        <v>2965</v>
      </c>
      <c r="D519" t="s">
        <v>16</v>
      </c>
      <c r="E519" t="s">
        <v>883</v>
      </c>
      <c r="F519" t="s">
        <v>182</v>
      </c>
      <c r="G519" s="3" t="s">
        <v>884</v>
      </c>
      <c r="H519" s="5">
        <v>326</v>
      </c>
      <c r="I519" s="3" t="s">
        <v>839</v>
      </c>
      <c r="J519" s="3">
        <v>5</v>
      </c>
      <c r="K519" s="3">
        <v>3</v>
      </c>
      <c r="L519" s="3" t="s">
        <v>2910</v>
      </c>
      <c r="M519" s="6" t="s">
        <v>862</v>
      </c>
      <c r="N519" s="6"/>
      <c r="O519" s="6"/>
      <c r="P519" s="6"/>
    </row>
    <row r="520" spans="1:16" ht="12.45" x14ac:dyDescent="0.2">
      <c r="A520" s="3" t="s">
        <v>13</v>
      </c>
      <c r="B520" t="s">
        <v>892</v>
      </c>
      <c r="C520" t="s">
        <v>2948</v>
      </c>
      <c r="D520" t="s">
        <v>22</v>
      </c>
      <c r="E520" t="s">
        <v>23</v>
      </c>
      <c r="F520" t="s">
        <v>182</v>
      </c>
      <c r="G520" s="3" t="s">
        <v>893</v>
      </c>
      <c r="H520" s="5">
        <v>328</v>
      </c>
      <c r="I520" s="3" t="s">
        <v>839</v>
      </c>
      <c r="J520" s="3">
        <v>5</v>
      </c>
      <c r="K520" s="3">
        <v>3</v>
      </c>
      <c r="L520" s="3" t="s">
        <v>2910</v>
      </c>
      <c r="M520" s="6" t="s">
        <v>894</v>
      </c>
      <c r="N520" s="6"/>
      <c r="O520" s="6"/>
      <c r="P520" s="6"/>
    </row>
    <row r="521" spans="1:16" ht="12.45" x14ac:dyDescent="0.2">
      <c r="A521" s="3" t="s">
        <v>13</v>
      </c>
      <c r="B521" t="s">
        <v>895</v>
      </c>
      <c r="C521" t="s">
        <v>3000</v>
      </c>
      <c r="D521" t="s">
        <v>22</v>
      </c>
      <c r="E521" t="s">
        <v>23</v>
      </c>
      <c r="F521" t="s">
        <v>182</v>
      </c>
      <c r="G521" s="3" t="s">
        <v>896</v>
      </c>
      <c r="H521" s="5">
        <v>328</v>
      </c>
      <c r="I521" s="3" t="s">
        <v>839</v>
      </c>
      <c r="J521" s="3">
        <v>5</v>
      </c>
      <c r="K521" s="3">
        <v>3</v>
      </c>
      <c r="L521" s="3" t="s">
        <v>2910</v>
      </c>
      <c r="M521" s="6" t="s">
        <v>873</v>
      </c>
      <c r="N521" s="6"/>
      <c r="O521" s="6"/>
      <c r="P521" s="6"/>
    </row>
    <row r="522" spans="1:16" ht="12.45" x14ac:dyDescent="0.2">
      <c r="A522" s="3" t="s">
        <v>13</v>
      </c>
      <c r="B522" s="3" t="s">
        <v>905</v>
      </c>
      <c r="C522" s="3" t="s">
        <v>906</v>
      </c>
      <c r="D522" s="3" t="s">
        <v>28</v>
      </c>
      <c r="E522" s="3" t="s">
        <v>841</v>
      </c>
      <c r="F522" s="3" t="s">
        <v>182</v>
      </c>
      <c r="G522" s="3"/>
      <c r="H522" s="5" t="s">
        <v>826</v>
      </c>
      <c r="I522" s="3" t="s">
        <v>839</v>
      </c>
      <c r="J522" s="5">
        <v>5</v>
      </c>
      <c r="K522" s="5">
        <v>3</v>
      </c>
      <c r="L522" s="3" t="s">
        <v>2910</v>
      </c>
      <c r="M522" s="4" t="s">
        <v>888</v>
      </c>
      <c r="N522" s="4"/>
      <c r="O522" s="4"/>
      <c r="P522" s="4"/>
    </row>
    <row r="523" spans="1:16" ht="12.45" x14ac:dyDescent="0.2">
      <c r="A523" s="3" t="s">
        <v>13</v>
      </c>
      <c r="B523" t="s">
        <v>836</v>
      </c>
      <c r="C523" t="s">
        <v>2944</v>
      </c>
      <c r="D523" t="s">
        <v>22</v>
      </c>
      <c r="E523" t="s">
        <v>837</v>
      </c>
      <c r="F523" t="s">
        <v>18</v>
      </c>
      <c r="G523" s="3" t="s">
        <v>838</v>
      </c>
      <c r="H523" s="5">
        <v>322</v>
      </c>
      <c r="I523" s="3" t="s">
        <v>839</v>
      </c>
      <c r="J523" s="3">
        <v>1</v>
      </c>
      <c r="K523" s="3">
        <v>1</v>
      </c>
      <c r="L523" s="3" t="s">
        <v>2910</v>
      </c>
      <c r="M523" s="4"/>
      <c r="N523" s="4"/>
      <c r="O523" s="4"/>
      <c r="P523" s="4"/>
    </row>
    <row r="524" spans="1:16" ht="12.45" x14ac:dyDescent="0.2">
      <c r="A524" s="3" t="s">
        <v>13</v>
      </c>
      <c r="B524" t="s">
        <v>840</v>
      </c>
      <c r="C524" t="s">
        <v>2939</v>
      </c>
      <c r="D524" t="s">
        <v>16</v>
      </c>
      <c r="E524" t="s">
        <v>841</v>
      </c>
      <c r="F524" t="s">
        <v>18</v>
      </c>
      <c r="G524" s="3" t="s">
        <v>842</v>
      </c>
      <c r="H524" s="5">
        <v>323</v>
      </c>
      <c r="I524" s="3" t="s">
        <v>839</v>
      </c>
      <c r="J524" s="3">
        <v>3</v>
      </c>
      <c r="K524" s="3">
        <v>1</v>
      </c>
      <c r="L524" s="3" t="s">
        <v>2910</v>
      </c>
      <c r="M524" s="4" t="s">
        <v>836</v>
      </c>
      <c r="N524" s="4"/>
      <c r="O524" s="4"/>
      <c r="P524" s="4"/>
    </row>
    <row r="525" spans="1:16" ht="12.45" x14ac:dyDescent="0.2">
      <c r="A525" s="3" t="s">
        <v>13</v>
      </c>
      <c r="B525" t="s">
        <v>843</v>
      </c>
      <c r="C525" t="s">
        <v>2942</v>
      </c>
      <c r="D525" t="s">
        <v>28</v>
      </c>
      <c r="E525" t="s">
        <v>837</v>
      </c>
      <c r="F525" t="s">
        <v>18</v>
      </c>
      <c r="G525" s="3" t="s">
        <v>844</v>
      </c>
      <c r="H525" s="5">
        <v>323</v>
      </c>
      <c r="I525" s="3" t="s">
        <v>839</v>
      </c>
      <c r="J525" s="3">
        <v>3</v>
      </c>
      <c r="K525" s="3">
        <v>1</v>
      </c>
      <c r="L525" s="3" t="s">
        <v>2910</v>
      </c>
      <c r="M525" s="6"/>
      <c r="N525" s="6"/>
      <c r="O525" s="6"/>
      <c r="P525" s="6"/>
    </row>
    <row r="526" spans="1:16" ht="12.45" x14ac:dyDescent="0.2">
      <c r="A526" s="3" t="s">
        <v>13</v>
      </c>
      <c r="B526" t="s">
        <v>848</v>
      </c>
      <c r="C526" t="s">
        <v>2945</v>
      </c>
      <c r="D526" t="s">
        <v>16</v>
      </c>
      <c r="E526" t="s">
        <v>837</v>
      </c>
      <c r="F526" t="s">
        <v>18</v>
      </c>
      <c r="G526" s="3" t="s">
        <v>849</v>
      </c>
      <c r="H526" s="5">
        <v>323</v>
      </c>
      <c r="I526" s="3" t="s">
        <v>839</v>
      </c>
      <c r="J526" s="3">
        <v>3</v>
      </c>
      <c r="K526" s="3">
        <v>1</v>
      </c>
      <c r="L526" s="3" t="s">
        <v>2910</v>
      </c>
      <c r="M526" s="4"/>
      <c r="N526" s="4"/>
      <c r="O526" s="4"/>
      <c r="P526" s="4"/>
    </row>
    <row r="527" spans="1:16" ht="12.45" x14ac:dyDescent="0.2">
      <c r="A527" s="3" t="s">
        <v>13</v>
      </c>
      <c r="B527" t="s">
        <v>850</v>
      </c>
      <c r="C527" t="s">
        <v>2939</v>
      </c>
      <c r="D527" t="s">
        <v>22</v>
      </c>
      <c r="E527" t="s">
        <v>23</v>
      </c>
      <c r="F527" t="s">
        <v>18</v>
      </c>
      <c r="G527" s="3" t="s">
        <v>851</v>
      </c>
      <c r="H527" s="5">
        <v>324</v>
      </c>
      <c r="I527" s="3" t="s">
        <v>839</v>
      </c>
      <c r="J527" s="3">
        <v>3</v>
      </c>
      <c r="K527" s="3">
        <v>1</v>
      </c>
      <c r="L527" s="3" t="s">
        <v>2910</v>
      </c>
      <c r="M527" s="4"/>
      <c r="N527" s="4"/>
      <c r="O527" s="4"/>
      <c r="P527" s="4"/>
    </row>
    <row r="528" spans="1:16" ht="12.45" x14ac:dyDescent="0.2">
      <c r="A528" s="3" t="s">
        <v>13</v>
      </c>
      <c r="B528" t="s">
        <v>852</v>
      </c>
      <c r="C528" t="s">
        <v>2939</v>
      </c>
      <c r="D528" t="s">
        <v>16</v>
      </c>
      <c r="E528" t="s">
        <v>23</v>
      </c>
      <c r="F528" t="s">
        <v>18</v>
      </c>
      <c r="G528" s="3" t="s">
        <v>853</v>
      </c>
      <c r="H528" s="5">
        <v>324</v>
      </c>
      <c r="I528" s="3" t="s">
        <v>839</v>
      </c>
      <c r="J528" s="3">
        <v>4</v>
      </c>
      <c r="K528" s="3">
        <v>1</v>
      </c>
      <c r="L528" s="3" t="s">
        <v>2910</v>
      </c>
      <c r="M528" s="4" t="s">
        <v>850</v>
      </c>
      <c r="N528" s="4"/>
      <c r="O528" s="4"/>
      <c r="P528" s="4"/>
    </row>
    <row r="529" spans="1:16" ht="12.45" x14ac:dyDescent="0.2">
      <c r="A529" s="3" t="s">
        <v>13</v>
      </c>
      <c r="B529" t="s">
        <v>854</v>
      </c>
      <c r="C529" t="s">
        <v>2971</v>
      </c>
      <c r="D529" t="s">
        <v>22</v>
      </c>
      <c r="E529" t="s">
        <v>23</v>
      </c>
      <c r="F529" t="s">
        <v>18</v>
      </c>
      <c r="G529" s="3" t="s">
        <v>855</v>
      </c>
      <c r="H529" s="5">
        <v>324</v>
      </c>
      <c r="I529" s="3" t="s">
        <v>839</v>
      </c>
      <c r="J529" s="3">
        <v>4</v>
      </c>
      <c r="K529" s="3">
        <v>1</v>
      </c>
      <c r="L529" s="3" t="s">
        <v>2910</v>
      </c>
      <c r="M529" s="4"/>
      <c r="N529" s="4"/>
      <c r="O529" s="4"/>
      <c r="P529" s="4"/>
    </row>
    <row r="530" spans="1:16" ht="12.45" x14ac:dyDescent="0.2">
      <c r="A530" s="3" t="s">
        <v>13</v>
      </c>
      <c r="B530" t="s">
        <v>858</v>
      </c>
      <c r="C530" t="s">
        <v>2945</v>
      </c>
      <c r="D530" t="s">
        <v>22</v>
      </c>
      <c r="E530" t="s">
        <v>23</v>
      </c>
      <c r="F530" t="s">
        <v>18</v>
      </c>
      <c r="G530" s="3" t="s">
        <v>859</v>
      </c>
      <c r="H530" s="5">
        <v>324</v>
      </c>
      <c r="I530" s="3" t="s">
        <v>839</v>
      </c>
      <c r="J530" s="3">
        <v>5</v>
      </c>
      <c r="K530" s="3">
        <v>1</v>
      </c>
      <c r="L530" s="3" t="s">
        <v>2910</v>
      </c>
      <c r="M530" s="3" t="s">
        <v>854</v>
      </c>
      <c r="N530" s="3"/>
      <c r="O530" s="3"/>
      <c r="P530" s="3"/>
    </row>
    <row r="531" spans="1:16" ht="12.45" x14ac:dyDescent="0.2">
      <c r="A531" s="3" t="s">
        <v>13</v>
      </c>
      <c r="B531" t="s">
        <v>860</v>
      </c>
      <c r="C531" t="s">
        <v>2944</v>
      </c>
      <c r="D531" t="s">
        <v>28</v>
      </c>
      <c r="E531" t="s">
        <v>841</v>
      </c>
      <c r="F531" t="s">
        <v>18</v>
      </c>
      <c r="G531" s="3" t="s">
        <v>861</v>
      </c>
      <c r="H531" s="5">
        <v>324</v>
      </c>
      <c r="I531" s="3" t="s">
        <v>839</v>
      </c>
      <c r="J531" s="3">
        <v>4</v>
      </c>
      <c r="K531" s="3">
        <v>2</v>
      </c>
      <c r="L531" s="3" t="s">
        <v>2910</v>
      </c>
      <c r="M531" s="3" t="s">
        <v>840</v>
      </c>
      <c r="N531" s="3"/>
      <c r="O531" s="3"/>
      <c r="P531" s="3"/>
    </row>
    <row r="532" spans="1:16" ht="12.45" x14ac:dyDescent="0.2">
      <c r="A532" s="3" t="s">
        <v>13</v>
      </c>
      <c r="B532" t="s">
        <v>862</v>
      </c>
      <c r="C532" t="s">
        <v>2939</v>
      </c>
      <c r="D532" t="s">
        <v>16</v>
      </c>
      <c r="E532" t="s">
        <v>863</v>
      </c>
      <c r="F532" t="s">
        <v>18</v>
      </c>
      <c r="G532" s="3" t="s">
        <v>864</v>
      </c>
      <c r="H532" s="5">
        <v>325</v>
      </c>
      <c r="I532" s="3" t="s">
        <v>839</v>
      </c>
      <c r="J532" s="3">
        <v>4</v>
      </c>
      <c r="K532" s="3">
        <v>2</v>
      </c>
      <c r="L532" s="3" t="s">
        <v>2910</v>
      </c>
      <c r="M532" s="4" t="s">
        <v>843</v>
      </c>
      <c r="N532" s="4"/>
      <c r="O532" s="4"/>
      <c r="P532" s="4"/>
    </row>
    <row r="533" spans="1:16" ht="12.45" x14ac:dyDescent="0.2">
      <c r="A533" s="3" t="s">
        <v>13</v>
      </c>
      <c r="B533" t="s">
        <v>865</v>
      </c>
      <c r="C533" t="s">
        <v>2942</v>
      </c>
      <c r="D533" t="s">
        <v>28</v>
      </c>
      <c r="E533" t="s">
        <v>837</v>
      </c>
      <c r="F533" t="s">
        <v>18</v>
      </c>
      <c r="G533" s="3" t="s">
        <v>866</v>
      </c>
      <c r="H533" s="5">
        <v>325</v>
      </c>
      <c r="I533" s="3" t="s">
        <v>839</v>
      </c>
      <c r="J533" s="3">
        <v>5</v>
      </c>
      <c r="K533" s="3">
        <v>2</v>
      </c>
      <c r="L533" s="3" t="s">
        <v>2910</v>
      </c>
      <c r="M533" s="4" t="s">
        <v>860</v>
      </c>
      <c r="N533" s="4"/>
      <c r="O533" s="4"/>
      <c r="P533" s="4"/>
    </row>
    <row r="534" spans="1:16" ht="12.45" x14ac:dyDescent="0.2">
      <c r="A534" s="3" t="s">
        <v>13</v>
      </c>
      <c r="B534" t="s">
        <v>867</v>
      </c>
      <c r="C534" t="s">
        <v>2962</v>
      </c>
      <c r="D534" t="s">
        <v>16</v>
      </c>
      <c r="E534" t="s">
        <v>863</v>
      </c>
      <c r="F534" t="s">
        <v>18</v>
      </c>
      <c r="G534" s="3" t="s">
        <v>868</v>
      </c>
      <c r="H534" s="5">
        <v>325</v>
      </c>
      <c r="I534" s="3" t="s">
        <v>839</v>
      </c>
      <c r="J534" s="3">
        <v>5</v>
      </c>
      <c r="K534" s="3">
        <v>2</v>
      </c>
      <c r="L534" s="3" t="s">
        <v>2910</v>
      </c>
      <c r="M534" s="3" t="s">
        <v>862</v>
      </c>
      <c r="N534" s="3"/>
      <c r="O534" s="3"/>
      <c r="P534" s="3"/>
    </row>
    <row r="535" spans="1:16" ht="12.45" x14ac:dyDescent="0.2">
      <c r="A535" s="3" t="s">
        <v>13</v>
      </c>
      <c r="B535" t="s">
        <v>871</v>
      </c>
      <c r="C535" t="s">
        <v>2939</v>
      </c>
      <c r="D535" t="s">
        <v>22</v>
      </c>
      <c r="E535" t="s">
        <v>23</v>
      </c>
      <c r="F535" t="s">
        <v>18</v>
      </c>
      <c r="G535" s="3" t="s">
        <v>872</v>
      </c>
      <c r="H535" s="5">
        <v>326</v>
      </c>
      <c r="I535" s="3" t="s">
        <v>839</v>
      </c>
      <c r="J535" s="3">
        <v>5</v>
      </c>
      <c r="K535" s="3">
        <v>2</v>
      </c>
      <c r="L535" s="3" t="s">
        <v>2910</v>
      </c>
      <c r="M535" s="3" t="s">
        <v>858</v>
      </c>
      <c r="N535" s="3"/>
      <c r="O535" s="3"/>
      <c r="P535" s="3"/>
    </row>
    <row r="536" spans="1:16" ht="12.45" x14ac:dyDescent="0.2">
      <c r="A536" s="3" t="s">
        <v>13</v>
      </c>
      <c r="B536" t="s">
        <v>875</v>
      </c>
      <c r="C536" t="s">
        <v>34</v>
      </c>
      <c r="D536" t="s">
        <v>16</v>
      </c>
      <c r="E536" t="s">
        <v>837</v>
      </c>
      <c r="F536" t="s">
        <v>18</v>
      </c>
      <c r="G536" s="3" t="s">
        <v>876</v>
      </c>
      <c r="H536" s="5">
        <v>323</v>
      </c>
      <c r="I536" s="3" t="s">
        <v>839</v>
      </c>
      <c r="J536" s="3">
        <v>5</v>
      </c>
      <c r="K536" s="3">
        <v>3</v>
      </c>
      <c r="L536" s="3" t="s">
        <v>2910</v>
      </c>
      <c r="M536" s="4" t="s">
        <v>848</v>
      </c>
      <c r="N536" s="4"/>
      <c r="O536" s="4"/>
      <c r="P536" s="4"/>
    </row>
    <row r="537" spans="1:16" ht="12.45" x14ac:dyDescent="0.2">
      <c r="A537" s="3" t="s">
        <v>13</v>
      </c>
      <c r="B537" t="s">
        <v>877</v>
      </c>
      <c r="C537" t="s">
        <v>2999</v>
      </c>
      <c r="D537" t="s">
        <v>148</v>
      </c>
      <c r="E537" t="s">
        <v>841</v>
      </c>
      <c r="F537" t="s">
        <v>18</v>
      </c>
      <c r="G537" s="3" t="s">
        <v>878</v>
      </c>
      <c r="H537" s="5">
        <v>326</v>
      </c>
      <c r="I537" s="3" t="s">
        <v>839</v>
      </c>
      <c r="J537" s="3">
        <v>5</v>
      </c>
      <c r="K537" s="3">
        <v>3</v>
      </c>
      <c r="L537" s="3" t="s">
        <v>2910</v>
      </c>
      <c r="M537" s="3" t="s">
        <v>860</v>
      </c>
      <c r="N537" s="3"/>
      <c r="O537" s="3"/>
      <c r="P537" s="3"/>
    </row>
    <row r="538" spans="1:16" ht="12.45" x14ac:dyDescent="0.2">
      <c r="A538" s="3" t="s">
        <v>13</v>
      </c>
      <c r="B538" t="s">
        <v>885</v>
      </c>
      <c r="C538" t="s">
        <v>2939</v>
      </c>
      <c r="D538" t="s">
        <v>28</v>
      </c>
      <c r="E538" t="s">
        <v>841</v>
      </c>
      <c r="F538" t="s">
        <v>18</v>
      </c>
      <c r="G538" s="3" t="s">
        <v>886</v>
      </c>
      <c r="H538" s="5">
        <v>327</v>
      </c>
      <c r="I538" s="3" t="s">
        <v>839</v>
      </c>
      <c r="J538" s="3">
        <v>5</v>
      </c>
      <c r="K538" s="3">
        <v>3</v>
      </c>
      <c r="L538" s="3" t="s">
        <v>2910</v>
      </c>
      <c r="M538" s="6" t="s">
        <v>887</v>
      </c>
      <c r="N538" s="6"/>
      <c r="O538" s="6"/>
      <c r="P538" s="6"/>
    </row>
    <row r="539" spans="1:16" ht="12.45" x14ac:dyDescent="0.2">
      <c r="A539" s="3" t="s">
        <v>13</v>
      </c>
      <c r="B539" t="s">
        <v>888</v>
      </c>
      <c r="C539" t="s">
        <v>2950</v>
      </c>
      <c r="D539" t="s">
        <v>28</v>
      </c>
      <c r="E539" t="s">
        <v>889</v>
      </c>
      <c r="F539" t="s">
        <v>18</v>
      </c>
      <c r="G539" s="3" t="s">
        <v>890</v>
      </c>
      <c r="H539" s="5">
        <v>327</v>
      </c>
      <c r="I539" s="3" t="s">
        <v>839</v>
      </c>
      <c r="J539" s="3">
        <v>5</v>
      </c>
      <c r="K539" s="3">
        <v>3</v>
      </c>
      <c r="L539" s="3" t="s">
        <v>2910</v>
      </c>
      <c r="M539" s="4" t="s">
        <v>891</v>
      </c>
      <c r="N539" s="4"/>
      <c r="O539" s="4"/>
      <c r="P539" s="4"/>
    </row>
    <row r="540" spans="1:16" ht="12.45" x14ac:dyDescent="0.2">
      <c r="A540" s="3" t="s">
        <v>13</v>
      </c>
      <c r="B540" t="s">
        <v>900</v>
      </c>
      <c r="C540" t="s">
        <v>2946</v>
      </c>
      <c r="D540" t="s">
        <v>28</v>
      </c>
      <c r="E540" t="s">
        <v>142</v>
      </c>
      <c r="F540" t="s">
        <v>18</v>
      </c>
      <c r="G540" s="3" t="s">
        <v>901</v>
      </c>
      <c r="H540" s="5">
        <v>329</v>
      </c>
      <c r="I540" s="3" t="s">
        <v>839</v>
      </c>
      <c r="J540" s="3">
        <v>5</v>
      </c>
      <c r="K540" s="3">
        <v>3</v>
      </c>
      <c r="L540" s="3" t="s">
        <v>2910</v>
      </c>
      <c r="M540" s="4" t="s">
        <v>895</v>
      </c>
      <c r="N540" s="4"/>
      <c r="O540" s="4"/>
      <c r="P540" s="4"/>
    </row>
    <row r="541" spans="1:16" ht="12.45" x14ac:dyDescent="0.2">
      <c r="A541" s="3" t="s">
        <v>13</v>
      </c>
      <c r="B541" t="s">
        <v>902</v>
      </c>
      <c r="C541" t="s">
        <v>2965</v>
      </c>
      <c r="D541" t="s">
        <v>16</v>
      </c>
      <c r="E541" t="s">
        <v>142</v>
      </c>
      <c r="F541" t="s">
        <v>18</v>
      </c>
      <c r="G541" s="3" t="s">
        <v>903</v>
      </c>
      <c r="H541" s="5">
        <v>329</v>
      </c>
      <c r="I541" s="3" t="s">
        <v>839</v>
      </c>
      <c r="J541" s="3">
        <v>5</v>
      </c>
      <c r="K541" s="3">
        <v>3</v>
      </c>
      <c r="L541" s="3" t="s">
        <v>2910</v>
      </c>
      <c r="M541" s="4" t="s">
        <v>900</v>
      </c>
      <c r="N541" s="4"/>
      <c r="O541" s="4"/>
      <c r="P541" s="4"/>
    </row>
    <row r="542" spans="1:16" ht="12.45" x14ac:dyDescent="0.2">
      <c r="A542" s="3" t="s">
        <v>13</v>
      </c>
      <c r="B542" s="3" t="s">
        <v>904</v>
      </c>
      <c r="C542" s="3" t="s">
        <v>694</v>
      </c>
      <c r="D542" s="3" t="s">
        <v>28</v>
      </c>
      <c r="E542" s="3" t="s">
        <v>23</v>
      </c>
      <c r="F542" s="3" t="s">
        <v>18</v>
      </c>
      <c r="G542" s="3"/>
      <c r="H542" s="5" t="s">
        <v>826</v>
      </c>
      <c r="I542" s="3" t="s">
        <v>839</v>
      </c>
      <c r="J542" s="5">
        <v>5</v>
      </c>
      <c r="K542" s="5">
        <v>3</v>
      </c>
      <c r="L542" s="3" t="s">
        <v>2910</v>
      </c>
      <c r="M542" s="4" t="s">
        <v>860</v>
      </c>
      <c r="N542" s="4"/>
      <c r="O542" s="4"/>
      <c r="P542" s="4"/>
    </row>
    <row r="543" spans="1:16" ht="12.45" x14ac:dyDescent="0.2">
      <c r="A543" s="3" t="s">
        <v>13</v>
      </c>
      <c r="B543" t="s">
        <v>907</v>
      </c>
      <c r="C543" t="s">
        <v>766</v>
      </c>
      <c r="D543" t="s">
        <v>16</v>
      </c>
      <c r="E543" t="s">
        <v>142</v>
      </c>
      <c r="F543" t="s">
        <v>18</v>
      </c>
      <c r="G543" s="3" t="s">
        <v>908</v>
      </c>
      <c r="H543" s="5">
        <v>329</v>
      </c>
      <c r="I543" s="3" t="s">
        <v>839</v>
      </c>
      <c r="J543" s="3">
        <v>5</v>
      </c>
      <c r="K543" s="3">
        <v>4</v>
      </c>
      <c r="L543" s="3" t="s">
        <v>2910</v>
      </c>
      <c r="M543" s="4" t="s">
        <v>902</v>
      </c>
      <c r="N543" s="4"/>
      <c r="O543" s="4"/>
      <c r="P543" s="4"/>
    </row>
    <row r="544" spans="1:16" ht="12.45" x14ac:dyDescent="0.2">
      <c r="A544" s="3" t="s">
        <v>13</v>
      </c>
      <c r="B544" t="s">
        <v>911</v>
      </c>
      <c r="C544" t="s">
        <v>2951</v>
      </c>
      <c r="D544" t="s">
        <v>28</v>
      </c>
      <c r="E544" t="s">
        <v>889</v>
      </c>
      <c r="F544" t="s">
        <v>18</v>
      </c>
      <c r="G544" s="3" t="s">
        <v>912</v>
      </c>
      <c r="H544" s="5">
        <v>329</v>
      </c>
      <c r="I544" s="3" t="s">
        <v>839</v>
      </c>
      <c r="J544" s="3">
        <v>5</v>
      </c>
      <c r="K544" s="3">
        <v>4</v>
      </c>
      <c r="L544" s="3" t="s">
        <v>2910</v>
      </c>
      <c r="M544" s="4" t="s">
        <v>888</v>
      </c>
      <c r="N544" s="4"/>
      <c r="O544" s="4"/>
      <c r="P544" s="4"/>
    </row>
    <row r="545" spans="1:16" ht="12.45" x14ac:dyDescent="0.2">
      <c r="A545" s="3" t="s">
        <v>13</v>
      </c>
      <c r="B545" t="s">
        <v>913</v>
      </c>
      <c r="C545" t="s">
        <v>154</v>
      </c>
      <c r="D545" t="s">
        <v>16</v>
      </c>
      <c r="E545" t="s">
        <v>837</v>
      </c>
      <c r="F545" t="s">
        <v>18</v>
      </c>
      <c r="G545" s="3" t="s">
        <v>914</v>
      </c>
      <c r="H545" s="5">
        <v>323</v>
      </c>
      <c r="I545" s="3" t="s">
        <v>839</v>
      </c>
      <c r="J545" s="3">
        <v>5</v>
      </c>
      <c r="K545" s="3">
        <v>5</v>
      </c>
      <c r="L545" s="3" t="s">
        <v>2910</v>
      </c>
      <c r="M545" s="4" t="s">
        <v>875</v>
      </c>
      <c r="N545" s="4"/>
      <c r="O545" s="4"/>
      <c r="P545" s="4"/>
    </row>
    <row r="546" spans="1:16" ht="12.45" x14ac:dyDescent="0.2">
      <c r="A546" s="3" t="s">
        <v>13</v>
      </c>
      <c r="B546" t="s">
        <v>915</v>
      </c>
      <c r="C546" t="s">
        <v>392</v>
      </c>
      <c r="D546" t="s">
        <v>16</v>
      </c>
      <c r="E546" t="s">
        <v>142</v>
      </c>
      <c r="F546" t="s">
        <v>18</v>
      </c>
      <c r="G546" s="3" t="s">
        <v>916</v>
      </c>
      <c r="H546" s="5">
        <v>329</v>
      </c>
      <c r="I546" s="3" t="s">
        <v>839</v>
      </c>
      <c r="J546" s="3">
        <v>5</v>
      </c>
      <c r="K546" s="3">
        <v>5</v>
      </c>
      <c r="L546" s="3" t="s">
        <v>2910</v>
      </c>
      <c r="M546" s="6" t="s">
        <v>907</v>
      </c>
      <c r="N546" s="6"/>
      <c r="O546" s="6"/>
      <c r="P546" s="6"/>
    </row>
    <row r="547" spans="1:16" ht="12.45" x14ac:dyDescent="0.2">
      <c r="A547" s="3" t="s">
        <v>13</v>
      </c>
      <c r="B547" t="s">
        <v>845</v>
      </c>
      <c r="C547" t="s">
        <v>2944</v>
      </c>
      <c r="D547" t="s">
        <v>28</v>
      </c>
      <c r="E547" t="s">
        <v>142</v>
      </c>
      <c r="F547" t="s">
        <v>846</v>
      </c>
      <c r="G547" s="3" t="s">
        <v>847</v>
      </c>
      <c r="H547" s="5">
        <v>323</v>
      </c>
      <c r="I547" s="3" t="s">
        <v>839</v>
      </c>
      <c r="J547" s="3">
        <v>3</v>
      </c>
      <c r="K547" s="3">
        <v>1</v>
      </c>
      <c r="L547" s="3" t="s">
        <v>2910</v>
      </c>
      <c r="M547" s="6"/>
      <c r="N547" s="6"/>
      <c r="O547" s="6"/>
      <c r="P547" s="6"/>
    </row>
    <row r="548" spans="1:16" ht="12.45" x14ac:dyDescent="0.2">
      <c r="A548" s="3" t="s">
        <v>13</v>
      </c>
      <c r="B548" t="s">
        <v>1288</v>
      </c>
      <c r="C548" t="s">
        <v>2940</v>
      </c>
      <c r="D548" t="s">
        <v>22</v>
      </c>
      <c r="E548" t="s">
        <v>23</v>
      </c>
      <c r="F548" t="s">
        <v>182</v>
      </c>
      <c r="G548" s="3" t="str">
        <f>"+1 Appearance. Seduce without appealing to an Intimacy. Roll influence once; apply as different influence to all present."</f>
        <v>+1 Appearance. Seduce without appealing to an Intimacy. Roll influence once; apply as different influence to all present.</v>
      </c>
      <c r="H548" s="5">
        <v>368</v>
      </c>
      <c r="I548" s="3" t="s">
        <v>1277</v>
      </c>
      <c r="J548" s="3">
        <v>3</v>
      </c>
      <c r="K548" s="3">
        <v>1</v>
      </c>
      <c r="L548" s="3" t="s">
        <v>2906</v>
      </c>
      <c r="M548" s="6" t="s">
        <v>1278</v>
      </c>
      <c r="N548" s="6"/>
      <c r="O548" s="6"/>
      <c r="P548" s="6"/>
    </row>
    <row r="549" spans="1:16" ht="12.45" x14ac:dyDescent="0.2">
      <c r="A549" s="3" t="s">
        <v>13</v>
      </c>
      <c r="B549" t="s">
        <v>1278</v>
      </c>
      <c r="C549" t="s">
        <v>2945</v>
      </c>
      <c r="D549" t="s">
        <v>16</v>
      </c>
      <c r="E549" t="s">
        <v>142</v>
      </c>
      <c r="F549" t="s">
        <v>18</v>
      </c>
      <c r="G549" s="3" t="s">
        <v>1279</v>
      </c>
      <c r="H549" s="5">
        <v>361</v>
      </c>
      <c r="I549" s="3" t="s">
        <v>1277</v>
      </c>
      <c r="J549" s="3">
        <v>3</v>
      </c>
      <c r="K549" s="3">
        <v>1</v>
      </c>
      <c r="L549" s="3" t="s">
        <v>2906</v>
      </c>
      <c r="M549" s="6"/>
      <c r="N549" s="6"/>
      <c r="O549" s="6"/>
      <c r="P549" s="6"/>
    </row>
    <row r="550" spans="1:16" ht="12.45" x14ac:dyDescent="0.2">
      <c r="A550" s="3" t="s">
        <v>13</v>
      </c>
      <c r="B550" t="s">
        <v>1280</v>
      </c>
      <c r="C550" t="s">
        <v>2939</v>
      </c>
      <c r="D550" t="s">
        <v>16</v>
      </c>
      <c r="E550" t="s">
        <v>23</v>
      </c>
      <c r="F550" t="s">
        <v>18</v>
      </c>
      <c r="G550" s="3" t="s">
        <v>1281</v>
      </c>
      <c r="H550" s="5">
        <v>364</v>
      </c>
      <c r="I550" s="3" t="s">
        <v>1277</v>
      </c>
      <c r="J550" s="3">
        <v>3</v>
      </c>
      <c r="K550" s="3">
        <v>1</v>
      </c>
      <c r="L550" s="3" t="s">
        <v>2906</v>
      </c>
      <c r="M550" s="6" t="s">
        <v>1278</v>
      </c>
      <c r="N550" s="6"/>
      <c r="O550" s="6"/>
      <c r="P550" s="6"/>
    </row>
    <row r="551" spans="1:16" ht="12.45" x14ac:dyDescent="0.2">
      <c r="A551" s="3" t="s">
        <v>13</v>
      </c>
      <c r="B551" t="s">
        <v>1282</v>
      </c>
      <c r="C551" t="s">
        <v>2939</v>
      </c>
      <c r="D551" t="s">
        <v>16</v>
      </c>
      <c r="E551" t="s">
        <v>23</v>
      </c>
      <c r="F551" t="s">
        <v>18</v>
      </c>
      <c r="G551" s="3" t="s">
        <v>1283</v>
      </c>
      <c r="H551" s="5">
        <v>365</v>
      </c>
      <c r="I551" s="3" t="s">
        <v>1277</v>
      </c>
      <c r="J551" s="3">
        <v>3</v>
      </c>
      <c r="K551" s="3">
        <v>1</v>
      </c>
      <c r="L551" s="3" t="s">
        <v>2906</v>
      </c>
      <c r="M551" s="6" t="s">
        <v>1278</v>
      </c>
      <c r="N551" s="6"/>
      <c r="O551" s="6"/>
      <c r="P551" s="6"/>
    </row>
    <row r="552" spans="1:16" ht="12.45" x14ac:dyDescent="0.2">
      <c r="A552" s="3" t="s">
        <v>13</v>
      </c>
      <c r="B552" t="s">
        <v>1284</v>
      </c>
      <c r="C552" t="s">
        <v>15</v>
      </c>
      <c r="D552" t="s">
        <v>16</v>
      </c>
      <c r="E552" t="s">
        <v>23</v>
      </c>
      <c r="F552" t="s">
        <v>18</v>
      </c>
      <c r="G552" s="3" t="s">
        <v>1285</v>
      </c>
      <c r="H552" s="5">
        <v>366</v>
      </c>
      <c r="I552" s="3" t="s">
        <v>1277</v>
      </c>
      <c r="J552" s="3">
        <v>3</v>
      </c>
      <c r="K552" s="3">
        <v>1</v>
      </c>
      <c r="L552" s="3" t="s">
        <v>2906</v>
      </c>
      <c r="M552" s="6" t="s">
        <v>1278</v>
      </c>
      <c r="N552" s="6"/>
      <c r="O552" s="6"/>
      <c r="P552" s="6"/>
    </row>
    <row r="553" spans="1:16" ht="12.45" x14ac:dyDescent="0.2">
      <c r="A553" s="3" t="s">
        <v>13</v>
      </c>
      <c r="B553" t="s">
        <v>1286</v>
      </c>
      <c r="C553" t="s">
        <v>2939</v>
      </c>
      <c r="D553" t="s">
        <v>16</v>
      </c>
      <c r="E553" t="s">
        <v>142</v>
      </c>
      <c r="F553" t="s">
        <v>18</v>
      </c>
      <c r="G553" s="3" t="s">
        <v>1287</v>
      </c>
      <c r="H553" s="5">
        <v>368</v>
      </c>
      <c r="I553" s="3" t="s">
        <v>1277</v>
      </c>
      <c r="J553" s="3">
        <v>3</v>
      </c>
      <c r="K553" s="3">
        <v>1</v>
      </c>
      <c r="L553" s="3" t="s">
        <v>2906</v>
      </c>
      <c r="M553" s="6" t="s">
        <v>1278</v>
      </c>
      <c r="N553" s="6"/>
      <c r="O553" s="6"/>
      <c r="P553" s="6"/>
    </row>
    <row r="554" spans="1:16" ht="12.45" x14ac:dyDescent="0.2">
      <c r="A554" s="3" t="s">
        <v>13</v>
      </c>
      <c r="B554" t="s">
        <v>1292</v>
      </c>
      <c r="C554" t="s">
        <v>15</v>
      </c>
      <c r="D554" t="s">
        <v>22</v>
      </c>
      <c r="E554" t="s">
        <v>23</v>
      </c>
      <c r="F554" t="s">
        <v>18</v>
      </c>
      <c r="G554" s="3" t="s">
        <v>1293</v>
      </c>
      <c r="H554" s="5">
        <v>367</v>
      </c>
      <c r="I554" s="3" t="s">
        <v>1277</v>
      </c>
      <c r="J554" s="3">
        <v>4</v>
      </c>
      <c r="K554" s="3">
        <v>1</v>
      </c>
      <c r="L554" s="3" t="s">
        <v>2906</v>
      </c>
      <c r="M554" s="6" t="s">
        <v>1284</v>
      </c>
      <c r="N554" s="6"/>
      <c r="O554" s="6"/>
      <c r="P554" s="6"/>
    </row>
    <row r="555" spans="1:16" ht="12.45" x14ac:dyDescent="0.2">
      <c r="A555" s="3" t="s">
        <v>13</v>
      </c>
      <c r="B555" t="s">
        <v>1294</v>
      </c>
      <c r="C555" t="s">
        <v>740</v>
      </c>
      <c r="D555" t="s">
        <v>28</v>
      </c>
      <c r="E555" t="s">
        <v>23</v>
      </c>
      <c r="F555" t="s">
        <v>18</v>
      </c>
      <c r="G555" s="3" t="s">
        <v>1295</v>
      </c>
      <c r="H555" s="5">
        <v>367</v>
      </c>
      <c r="I555" s="3" t="s">
        <v>1277</v>
      </c>
      <c r="J555" s="3">
        <v>4</v>
      </c>
      <c r="K555" s="3">
        <v>1</v>
      </c>
      <c r="L555" s="3" t="s">
        <v>2906</v>
      </c>
      <c r="M555" s="6" t="s">
        <v>1284</v>
      </c>
      <c r="N555" s="6"/>
      <c r="O555" s="6"/>
      <c r="P555" s="6"/>
    </row>
    <row r="556" spans="1:16" ht="12.45" x14ac:dyDescent="0.2">
      <c r="A556" s="3" t="s">
        <v>13</v>
      </c>
      <c r="B556" t="s">
        <v>1296</v>
      </c>
      <c r="C556" t="s">
        <v>2945</v>
      </c>
      <c r="D556" t="s">
        <v>16</v>
      </c>
      <c r="E556" t="s">
        <v>142</v>
      </c>
      <c r="F556" t="s">
        <v>18</v>
      </c>
      <c r="G556" s="3" t="s">
        <v>1297</v>
      </c>
      <c r="H556" s="5">
        <v>368</v>
      </c>
      <c r="I556" s="3" t="s">
        <v>1277</v>
      </c>
      <c r="J556" s="3">
        <v>4</v>
      </c>
      <c r="K556" s="3">
        <v>1</v>
      </c>
      <c r="L556" s="3" t="s">
        <v>2906</v>
      </c>
      <c r="M556" s="6" t="s">
        <v>1278</v>
      </c>
      <c r="N556" s="6"/>
      <c r="O556" s="6"/>
      <c r="P556" s="6"/>
    </row>
    <row r="557" spans="1:16" ht="12.45" x14ac:dyDescent="0.2">
      <c r="A557" s="3" t="s">
        <v>13</v>
      </c>
      <c r="B557" t="s">
        <v>1298</v>
      </c>
      <c r="C557" t="s">
        <v>2939</v>
      </c>
      <c r="D557" t="s">
        <v>16</v>
      </c>
      <c r="E557" t="s">
        <v>23</v>
      </c>
      <c r="F557" t="s">
        <v>18</v>
      </c>
      <c r="G557" s="3" t="s">
        <v>1299</v>
      </c>
      <c r="H557" s="5">
        <v>368</v>
      </c>
      <c r="I557" s="3" t="s">
        <v>1277</v>
      </c>
      <c r="J557" s="3">
        <v>4</v>
      </c>
      <c r="K557" s="3">
        <v>1</v>
      </c>
      <c r="L557" s="3" t="s">
        <v>2906</v>
      </c>
      <c r="M557" s="6" t="s">
        <v>1278</v>
      </c>
      <c r="N557" s="6"/>
      <c r="O557" s="6"/>
      <c r="P557" s="6"/>
    </row>
    <row r="558" spans="1:16" ht="12.45" x14ac:dyDescent="0.2">
      <c r="A558" s="3" t="s">
        <v>13</v>
      </c>
      <c r="B558" t="s">
        <v>1300</v>
      </c>
      <c r="C558" t="s">
        <v>2943</v>
      </c>
      <c r="D558" t="s">
        <v>28</v>
      </c>
      <c r="E558" t="s">
        <v>142</v>
      </c>
      <c r="F558" t="s">
        <v>18</v>
      </c>
      <c r="G558" s="3" t="s">
        <v>1301</v>
      </c>
      <c r="H558" s="5">
        <v>368</v>
      </c>
      <c r="I558" s="3" t="s">
        <v>1277</v>
      </c>
      <c r="J558" s="3">
        <v>4</v>
      </c>
      <c r="K558" s="3">
        <v>1</v>
      </c>
      <c r="L558" s="3" t="s">
        <v>2906</v>
      </c>
      <c r="M558" s="6" t="s">
        <v>1288</v>
      </c>
      <c r="N558" s="6"/>
      <c r="O558" s="6"/>
      <c r="P558" s="6"/>
    </row>
    <row r="559" spans="1:16" ht="12.45" x14ac:dyDescent="0.2">
      <c r="A559" s="3" t="s">
        <v>13</v>
      </c>
      <c r="B559" t="s">
        <v>1302</v>
      </c>
      <c r="C559" t="s">
        <v>2950</v>
      </c>
      <c r="D559" t="s">
        <v>28</v>
      </c>
      <c r="E559" t="s">
        <v>23</v>
      </c>
      <c r="F559" t="s">
        <v>18</v>
      </c>
      <c r="G559" s="3" t="s">
        <v>1303</v>
      </c>
      <c r="H559" s="5">
        <v>361</v>
      </c>
      <c r="I559" s="3" t="s">
        <v>1277</v>
      </c>
      <c r="J559" s="3">
        <v>5</v>
      </c>
      <c r="K559" s="3">
        <v>1</v>
      </c>
      <c r="L559" s="3" t="s">
        <v>2906</v>
      </c>
      <c r="M559" s="6" t="s">
        <v>1278</v>
      </c>
      <c r="N559" s="6"/>
      <c r="O559" s="6"/>
      <c r="P559" s="6"/>
    </row>
    <row r="560" spans="1:16" ht="12.45" x14ac:dyDescent="0.2">
      <c r="A560" s="3" t="s">
        <v>13</v>
      </c>
      <c r="B560" t="s">
        <v>1311</v>
      </c>
      <c r="C560" t="s">
        <v>2946</v>
      </c>
      <c r="D560" t="s">
        <v>28</v>
      </c>
      <c r="E560" t="s">
        <v>23</v>
      </c>
      <c r="F560" t="s">
        <v>18</v>
      </c>
      <c r="G560" s="3" t="s">
        <v>1312</v>
      </c>
      <c r="H560" s="5">
        <v>364</v>
      </c>
      <c r="I560" s="3" t="s">
        <v>1277</v>
      </c>
      <c r="J560" s="3">
        <v>4</v>
      </c>
      <c r="K560" s="3">
        <v>2</v>
      </c>
      <c r="L560" s="3" t="s">
        <v>2906</v>
      </c>
      <c r="M560" s="6" t="s">
        <v>1280</v>
      </c>
      <c r="N560" s="6"/>
      <c r="O560" s="6"/>
      <c r="P560" s="6"/>
    </row>
    <row r="561" spans="1:16" ht="12.45" x14ac:dyDescent="0.2">
      <c r="A561" s="3" t="s">
        <v>13</v>
      </c>
      <c r="B561" t="s">
        <v>1313</v>
      </c>
      <c r="C561" t="s">
        <v>2946</v>
      </c>
      <c r="D561" t="s">
        <v>28</v>
      </c>
      <c r="E561" t="s">
        <v>142</v>
      </c>
      <c r="F561" t="s">
        <v>18</v>
      </c>
      <c r="G561" s="3" t="s">
        <v>1314</v>
      </c>
      <c r="H561" s="5">
        <v>366</v>
      </c>
      <c r="I561" s="3" t="s">
        <v>1277</v>
      </c>
      <c r="J561" s="3">
        <v>4</v>
      </c>
      <c r="K561" s="3">
        <v>2</v>
      </c>
      <c r="L561" s="3" t="s">
        <v>2906</v>
      </c>
      <c r="M561" s="6" t="s">
        <v>1282</v>
      </c>
      <c r="N561" s="6"/>
      <c r="O561" s="6"/>
      <c r="P561" s="6"/>
    </row>
    <row r="562" spans="1:16" ht="12.45" x14ac:dyDescent="0.2">
      <c r="A562" s="3" t="s">
        <v>13</v>
      </c>
      <c r="B562" s="3" t="s">
        <v>1317</v>
      </c>
      <c r="C562" s="3" t="s">
        <v>1318</v>
      </c>
      <c r="D562" s="3" t="s">
        <v>22</v>
      </c>
      <c r="E562" s="3" t="s">
        <v>23</v>
      </c>
      <c r="F562" s="3" t="s">
        <v>18</v>
      </c>
      <c r="G562" s="3"/>
      <c r="H562" s="5" t="s">
        <v>1319</v>
      </c>
      <c r="I562" s="3" t="s">
        <v>1277</v>
      </c>
      <c r="J562" s="5">
        <v>4</v>
      </c>
      <c r="K562" s="5">
        <v>2</v>
      </c>
      <c r="L562" s="3" t="s">
        <v>2906</v>
      </c>
      <c r="M562" s="3" t="s">
        <v>1289</v>
      </c>
      <c r="N562" s="3"/>
      <c r="O562" s="3"/>
      <c r="P562" s="3"/>
    </row>
    <row r="563" spans="1:16" ht="12.45" x14ac:dyDescent="0.2">
      <c r="A563" s="3" t="s">
        <v>13</v>
      </c>
      <c r="B563" s="3" t="s">
        <v>1320</v>
      </c>
      <c r="C563" s="3" t="s">
        <v>15</v>
      </c>
      <c r="D563" s="3" t="s">
        <v>16</v>
      </c>
      <c r="E563" s="3" t="s">
        <v>142</v>
      </c>
      <c r="F563" s="3" t="s">
        <v>18</v>
      </c>
      <c r="G563" s="3"/>
      <c r="H563" s="5" t="s">
        <v>1321</v>
      </c>
      <c r="I563" s="3" t="s">
        <v>1277</v>
      </c>
      <c r="J563" s="5">
        <v>4</v>
      </c>
      <c r="K563" s="5">
        <v>2</v>
      </c>
      <c r="L563" s="3" t="s">
        <v>2906</v>
      </c>
      <c r="M563" s="6" t="s">
        <v>1315</v>
      </c>
      <c r="N563" s="6"/>
      <c r="O563" s="6"/>
      <c r="P563" s="6"/>
    </row>
    <row r="564" spans="1:16" ht="12.45" x14ac:dyDescent="0.2">
      <c r="A564" s="3" t="s">
        <v>13</v>
      </c>
      <c r="B564" t="s">
        <v>1322</v>
      </c>
      <c r="C564" t="s">
        <v>2950</v>
      </c>
      <c r="D564" t="s">
        <v>16</v>
      </c>
      <c r="E564" t="s">
        <v>23</v>
      </c>
      <c r="F564" t="s">
        <v>18</v>
      </c>
      <c r="G564" s="3" t="s">
        <v>1323</v>
      </c>
      <c r="H564" s="5">
        <v>364</v>
      </c>
      <c r="I564" s="3" t="s">
        <v>1277</v>
      </c>
      <c r="J564" s="3">
        <v>5</v>
      </c>
      <c r="K564" s="3">
        <v>2</v>
      </c>
      <c r="L564" s="3" t="s">
        <v>2906</v>
      </c>
      <c r="M564" s="6" t="s">
        <v>1311</v>
      </c>
      <c r="N564" s="6"/>
      <c r="O564" s="6"/>
      <c r="P564" s="6"/>
    </row>
    <row r="565" spans="1:16" ht="12.45" x14ac:dyDescent="0.2">
      <c r="A565" s="3" t="s">
        <v>13</v>
      </c>
      <c r="B565" t="s">
        <v>1326</v>
      </c>
      <c r="C565" t="s">
        <v>2943</v>
      </c>
      <c r="D565" t="s">
        <v>22</v>
      </c>
      <c r="E565" t="s">
        <v>23</v>
      </c>
      <c r="F565" t="s">
        <v>18</v>
      </c>
      <c r="G565" s="3" t="s">
        <v>1327</v>
      </c>
      <c r="H565" s="5">
        <v>366</v>
      </c>
      <c r="I565" s="3" t="s">
        <v>1277</v>
      </c>
      <c r="J565" s="3">
        <v>5</v>
      </c>
      <c r="K565" s="3">
        <v>2</v>
      </c>
      <c r="L565" s="3" t="s">
        <v>2906</v>
      </c>
      <c r="M565" s="6" t="s">
        <v>1289</v>
      </c>
      <c r="N565" s="6"/>
      <c r="O565" s="6"/>
      <c r="P565" s="6"/>
    </row>
    <row r="566" spans="1:16" ht="12.45" x14ac:dyDescent="0.2">
      <c r="A566" s="3" t="s">
        <v>13</v>
      </c>
      <c r="B566" t="s">
        <v>1330</v>
      </c>
      <c r="C566" t="s">
        <v>2942</v>
      </c>
      <c r="D566" t="s">
        <v>28</v>
      </c>
      <c r="E566" t="s">
        <v>142</v>
      </c>
      <c r="F566" t="s">
        <v>18</v>
      </c>
      <c r="G566" s="3" t="s">
        <v>1331</v>
      </c>
      <c r="H566" s="5">
        <v>367</v>
      </c>
      <c r="I566" s="3" t="s">
        <v>1277</v>
      </c>
      <c r="J566" s="3">
        <v>5</v>
      </c>
      <c r="K566" s="3">
        <v>2</v>
      </c>
      <c r="L566" s="3" t="s">
        <v>2906</v>
      </c>
      <c r="M566" s="3" t="s">
        <v>1294</v>
      </c>
      <c r="N566" s="3"/>
      <c r="O566" s="3"/>
      <c r="P566" s="3"/>
    </row>
    <row r="567" spans="1:16" ht="12.45" x14ac:dyDescent="0.2">
      <c r="A567" s="3" t="s">
        <v>13</v>
      </c>
      <c r="B567" t="s">
        <v>1337</v>
      </c>
      <c r="C567" t="s">
        <v>2998</v>
      </c>
      <c r="D567" t="s">
        <v>22</v>
      </c>
      <c r="E567" t="s">
        <v>23</v>
      </c>
      <c r="F567" t="s">
        <v>18</v>
      </c>
      <c r="G567" s="3" t="s">
        <v>1338</v>
      </c>
      <c r="H567" s="5">
        <v>362</v>
      </c>
      <c r="I567" s="3" t="s">
        <v>1277</v>
      </c>
      <c r="J567" s="3">
        <v>5</v>
      </c>
      <c r="K567" s="3">
        <v>3</v>
      </c>
      <c r="L567" s="3" t="s">
        <v>2906</v>
      </c>
      <c r="M567" s="3" t="s">
        <v>1334</v>
      </c>
      <c r="N567" s="3"/>
      <c r="O567" s="3"/>
      <c r="P567" s="3"/>
    </row>
    <row r="568" spans="1:16" ht="12.45" x14ac:dyDescent="0.2">
      <c r="A568" s="3" t="s">
        <v>13</v>
      </c>
      <c r="B568" t="s">
        <v>1339</v>
      </c>
      <c r="C568" t="s">
        <v>2938</v>
      </c>
      <c r="D568" t="s">
        <v>28</v>
      </c>
      <c r="E568" t="s">
        <v>889</v>
      </c>
      <c r="F568" t="s">
        <v>18</v>
      </c>
      <c r="G568" s="3" t="s">
        <v>1340</v>
      </c>
      <c r="H568" s="5">
        <v>363</v>
      </c>
      <c r="I568" s="3" t="s">
        <v>1277</v>
      </c>
      <c r="J568" s="3">
        <v>5</v>
      </c>
      <c r="K568" s="3">
        <v>3</v>
      </c>
      <c r="L568" s="3" t="s">
        <v>2906</v>
      </c>
      <c r="M568" s="3"/>
      <c r="N568" s="6"/>
      <c r="O568" s="6"/>
      <c r="P568" s="6"/>
    </row>
    <row r="569" spans="1:16" ht="12.45" x14ac:dyDescent="0.2">
      <c r="A569" s="3" t="s">
        <v>13</v>
      </c>
      <c r="B569" t="s">
        <v>1341</v>
      </c>
      <c r="C569" t="s">
        <v>2938</v>
      </c>
      <c r="D569" t="s">
        <v>28</v>
      </c>
      <c r="E569" t="s">
        <v>23</v>
      </c>
      <c r="F569" t="s">
        <v>18</v>
      </c>
      <c r="G569" s="3" t="s">
        <v>1342</v>
      </c>
      <c r="H569" s="5">
        <v>363</v>
      </c>
      <c r="I569" s="3" t="s">
        <v>1277</v>
      </c>
      <c r="J569" s="3">
        <v>5</v>
      </c>
      <c r="K569" s="3">
        <v>3</v>
      </c>
      <c r="L569" s="3" t="s">
        <v>2906</v>
      </c>
      <c r="M569" s="3"/>
      <c r="N569" s="6"/>
      <c r="O569" s="6"/>
      <c r="P569" s="6"/>
    </row>
    <row r="570" spans="1:16" ht="12.45" x14ac:dyDescent="0.2">
      <c r="A570" s="3" t="s">
        <v>13</v>
      </c>
      <c r="B570" t="s">
        <v>1343</v>
      </c>
      <c r="C570" t="s">
        <v>2950</v>
      </c>
      <c r="D570" t="s">
        <v>22</v>
      </c>
      <c r="E570" t="s">
        <v>23</v>
      </c>
      <c r="F570" t="s">
        <v>18</v>
      </c>
      <c r="G570" s="3" t="s">
        <v>1344</v>
      </c>
      <c r="H570" s="5">
        <v>364</v>
      </c>
      <c r="I570" s="3" t="s">
        <v>1277</v>
      </c>
      <c r="J570" s="3">
        <v>5</v>
      </c>
      <c r="K570" s="3">
        <v>3</v>
      </c>
      <c r="L570" s="3" t="s">
        <v>2906</v>
      </c>
      <c r="M570" t="s">
        <v>1322</v>
      </c>
      <c r="N570" s="6"/>
      <c r="O570" s="6"/>
      <c r="P570" s="6"/>
    </row>
    <row r="571" spans="1:16" ht="12.45" x14ac:dyDescent="0.2">
      <c r="A571" s="3" t="s">
        <v>13</v>
      </c>
      <c r="B571" t="s">
        <v>1347</v>
      </c>
      <c r="C571" t="s">
        <v>2943</v>
      </c>
      <c r="D571" t="s">
        <v>28</v>
      </c>
      <c r="E571" t="s">
        <v>142</v>
      </c>
      <c r="F571" t="s">
        <v>18</v>
      </c>
      <c r="G571" s="3" t="s">
        <v>1348</v>
      </c>
      <c r="H571" s="5">
        <v>367</v>
      </c>
      <c r="I571" s="3" t="s">
        <v>1277</v>
      </c>
      <c r="J571" s="3">
        <v>5</v>
      </c>
      <c r="K571" s="3">
        <v>3</v>
      </c>
      <c r="L571" s="3" t="s">
        <v>2906</v>
      </c>
      <c r="M571" s="6" t="s">
        <v>1349</v>
      </c>
      <c r="N571" s="6"/>
      <c r="O571" s="6"/>
      <c r="P571" s="6"/>
    </row>
    <row r="572" spans="1:16" ht="12.45" x14ac:dyDescent="0.2">
      <c r="A572" s="3" t="s">
        <v>13</v>
      </c>
      <c r="B572" s="3" t="s">
        <v>1350</v>
      </c>
      <c r="C572" s="3" t="s">
        <v>43</v>
      </c>
      <c r="D572" s="3" t="s">
        <v>22</v>
      </c>
      <c r="E572" s="3" t="s">
        <v>142</v>
      </c>
      <c r="F572" s="3" t="s">
        <v>18</v>
      </c>
      <c r="G572" s="3"/>
      <c r="H572" s="5" t="s">
        <v>1319</v>
      </c>
      <c r="I572" s="3" t="s">
        <v>1277</v>
      </c>
      <c r="J572" s="5">
        <v>5</v>
      </c>
      <c r="K572" s="5">
        <v>3</v>
      </c>
      <c r="L572" s="3" t="s">
        <v>2906</v>
      </c>
      <c r="M572" s="6" t="s">
        <v>1351</v>
      </c>
      <c r="N572" s="6"/>
      <c r="O572" s="6"/>
      <c r="P572" s="6"/>
    </row>
    <row r="573" spans="1:16" ht="12.45" x14ac:dyDescent="0.2">
      <c r="A573" s="3" t="s">
        <v>13</v>
      </c>
      <c r="B573" s="3" t="s">
        <v>1352</v>
      </c>
      <c r="C573" s="3" t="s">
        <v>175</v>
      </c>
      <c r="D573" s="3" t="s">
        <v>22</v>
      </c>
      <c r="E573" s="3" t="s">
        <v>23</v>
      </c>
      <c r="F573" s="3" t="s">
        <v>18</v>
      </c>
      <c r="G573" s="3"/>
      <c r="H573" s="5" t="s">
        <v>1321</v>
      </c>
      <c r="I573" s="3" t="s">
        <v>1277</v>
      </c>
      <c r="J573" s="5">
        <v>5</v>
      </c>
      <c r="K573" s="5">
        <v>3</v>
      </c>
      <c r="L573" s="3" t="s">
        <v>2906</v>
      </c>
      <c r="M573" s="6" t="s">
        <v>1320</v>
      </c>
      <c r="N573" s="6"/>
      <c r="O573" s="6"/>
      <c r="P573" s="6"/>
    </row>
    <row r="574" spans="1:16" ht="12.45" x14ac:dyDescent="0.2">
      <c r="A574" s="3" t="s">
        <v>13</v>
      </c>
      <c r="B574" t="s">
        <v>1357</v>
      </c>
      <c r="C574" t="s">
        <v>43</v>
      </c>
      <c r="D574" t="s">
        <v>22</v>
      </c>
      <c r="E574" t="s">
        <v>889</v>
      </c>
      <c r="F574" t="s">
        <v>18</v>
      </c>
      <c r="G574" s="3" t="s">
        <v>1358</v>
      </c>
      <c r="H574" s="5">
        <v>363</v>
      </c>
      <c r="I574" s="3" t="s">
        <v>1277</v>
      </c>
      <c r="J574" s="3">
        <v>5</v>
      </c>
      <c r="K574" s="3">
        <v>4</v>
      </c>
      <c r="L574" s="3" t="s">
        <v>2906</v>
      </c>
      <c r="M574" s="6" t="s">
        <v>1339</v>
      </c>
      <c r="N574" s="6"/>
      <c r="O574" s="6"/>
      <c r="P574" s="6"/>
    </row>
    <row r="575" spans="1:16" ht="12.45" x14ac:dyDescent="0.2">
      <c r="A575" s="3" t="s">
        <v>13</v>
      </c>
      <c r="B575" t="s">
        <v>1361</v>
      </c>
      <c r="C575" t="s">
        <v>1362</v>
      </c>
      <c r="D575" t="s">
        <v>22</v>
      </c>
      <c r="E575" t="s">
        <v>23</v>
      </c>
      <c r="F575" t="s">
        <v>18</v>
      </c>
      <c r="G575" s="3" t="s">
        <v>1363</v>
      </c>
      <c r="H575" s="5">
        <v>362</v>
      </c>
      <c r="I575" s="3" t="s">
        <v>1277</v>
      </c>
      <c r="J575" s="3">
        <v>5</v>
      </c>
      <c r="K575" s="3">
        <v>5</v>
      </c>
      <c r="L575" s="3" t="s">
        <v>2906</v>
      </c>
      <c r="M575" s="6" t="s">
        <v>1359</v>
      </c>
      <c r="N575" s="6"/>
      <c r="O575" s="6"/>
      <c r="P575" s="6"/>
    </row>
    <row r="576" spans="1:16" ht="12.45" x14ac:dyDescent="0.2">
      <c r="A576" s="3" t="s">
        <v>13</v>
      </c>
      <c r="B576" t="s">
        <v>1274</v>
      </c>
      <c r="C576" t="s">
        <v>2940</v>
      </c>
      <c r="D576" t="s">
        <v>16</v>
      </c>
      <c r="E576" t="s">
        <v>23</v>
      </c>
      <c r="F576" t="s">
        <v>1275</v>
      </c>
      <c r="G576" s="3" t="s">
        <v>1276</v>
      </c>
      <c r="H576" s="5">
        <v>362</v>
      </c>
      <c r="I576" s="3" t="s">
        <v>1277</v>
      </c>
      <c r="J576" s="3">
        <v>2</v>
      </c>
      <c r="K576" s="3">
        <v>1</v>
      </c>
      <c r="L576" s="3" t="s">
        <v>2906</v>
      </c>
      <c r="M576" s="6"/>
      <c r="N576" s="6"/>
      <c r="O576" s="6"/>
      <c r="P576" s="6"/>
    </row>
    <row r="577" spans="1:16" ht="12.45" x14ac:dyDescent="0.2">
      <c r="A577" s="3" t="s">
        <v>13</v>
      </c>
      <c r="B577" t="s">
        <v>1334</v>
      </c>
      <c r="C577" t="s">
        <v>2962</v>
      </c>
      <c r="D577" t="s">
        <v>22</v>
      </c>
      <c r="E577" t="s">
        <v>23</v>
      </c>
      <c r="F577" t="s">
        <v>1335</v>
      </c>
      <c r="G577" s="3" t="s">
        <v>1336</v>
      </c>
      <c r="H577" s="5">
        <v>362</v>
      </c>
      <c r="I577" s="3" t="s">
        <v>1277</v>
      </c>
      <c r="J577" s="3">
        <v>5</v>
      </c>
      <c r="K577" s="3">
        <v>3</v>
      </c>
      <c r="L577" s="3" t="s">
        <v>2906</v>
      </c>
      <c r="M577" s="3" t="s">
        <v>1332</v>
      </c>
      <c r="N577" s="3"/>
      <c r="O577" s="3"/>
      <c r="P577" s="3"/>
    </row>
    <row r="578" spans="1:16" ht="12.45" x14ac:dyDescent="0.2">
      <c r="A578" s="3" t="s">
        <v>13</v>
      </c>
      <c r="B578" t="s">
        <v>1359</v>
      </c>
      <c r="C578" t="s">
        <v>2970</v>
      </c>
      <c r="D578" t="s">
        <v>22</v>
      </c>
      <c r="E578" t="s">
        <v>23</v>
      </c>
      <c r="F578" t="s">
        <v>1275</v>
      </c>
      <c r="G578" s="3" t="s">
        <v>1360</v>
      </c>
      <c r="H578" s="5">
        <v>362</v>
      </c>
      <c r="I578" s="3" t="s">
        <v>1277</v>
      </c>
      <c r="J578" s="3">
        <v>5</v>
      </c>
      <c r="K578" s="3">
        <v>5</v>
      </c>
      <c r="L578" s="3" t="s">
        <v>2906</v>
      </c>
      <c r="M578" s="6" t="s">
        <v>1355</v>
      </c>
      <c r="N578" s="6"/>
      <c r="O578" s="6"/>
      <c r="P578" s="6"/>
    </row>
    <row r="579" spans="1:16" ht="12.45" x14ac:dyDescent="0.2">
      <c r="A579" s="3" t="s">
        <v>13</v>
      </c>
      <c r="B579" t="s">
        <v>1289</v>
      </c>
      <c r="C579" t="s">
        <v>2939</v>
      </c>
      <c r="D579" t="s">
        <v>28</v>
      </c>
      <c r="E579" t="s">
        <v>23</v>
      </c>
      <c r="F579" t="s">
        <v>1290</v>
      </c>
      <c r="G579" s="3" t="s">
        <v>1291</v>
      </c>
      <c r="H579" s="5">
        <v>365</v>
      </c>
      <c r="I579" s="3" t="s">
        <v>1277</v>
      </c>
      <c r="J579" s="3">
        <v>4</v>
      </c>
      <c r="K579" s="3">
        <v>1</v>
      </c>
      <c r="L579" s="3" t="s">
        <v>2906</v>
      </c>
      <c r="M579" s="6" t="s">
        <v>1282</v>
      </c>
      <c r="N579" s="6"/>
      <c r="O579" s="6"/>
      <c r="P579" s="6"/>
    </row>
    <row r="580" spans="1:16" ht="12.45" x14ac:dyDescent="0.2">
      <c r="A580" s="3" t="s">
        <v>13</v>
      </c>
      <c r="B580" t="s">
        <v>1324</v>
      </c>
      <c r="C580" t="s">
        <v>2939</v>
      </c>
      <c r="D580" t="s">
        <v>28</v>
      </c>
      <c r="E580" t="s">
        <v>23</v>
      </c>
      <c r="F580" t="s">
        <v>1290</v>
      </c>
      <c r="G580" s="3" t="s">
        <v>1325</v>
      </c>
      <c r="H580" s="5">
        <v>365</v>
      </c>
      <c r="I580" s="3" t="s">
        <v>1277</v>
      </c>
      <c r="J580" s="3">
        <v>5</v>
      </c>
      <c r="K580" s="3">
        <v>2</v>
      </c>
      <c r="L580" s="3" t="s">
        <v>2906</v>
      </c>
      <c r="M580" s="3" t="s">
        <v>1289</v>
      </c>
      <c r="N580" s="3"/>
      <c r="O580" s="3"/>
      <c r="P580" s="3"/>
    </row>
    <row r="581" spans="1:16" ht="12.45" x14ac:dyDescent="0.2">
      <c r="A581" s="3" t="s">
        <v>13</v>
      </c>
      <c r="B581" t="s">
        <v>1328</v>
      </c>
      <c r="C581" t="s">
        <v>2939</v>
      </c>
      <c r="D581" t="s">
        <v>28</v>
      </c>
      <c r="E581" t="s">
        <v>23</v>
      </c>
      <c r="F581" t="s">
        <v>1290</v>
      </c>
      <c r="G581" s="3" t="s">
        <v>1329</v>
      </c>
      <c r="H581" s="5">
        <v>366</v>
      </c>
      <c r="I581" s="3" t="s">
        <v>1277</v>
      </c>
      <c r="J581" s="3">
        <v>5</v>
      </c>
      <c r="K581" s="3">
        <v>2</v>
      </c>
      <c r="L581" s="3" t="s">
        <v>2906</v>
      </c>
      <c r="M581" s="6" t="s">
        <v>1313</v>
      </c>
      <c r="N581" s="6"/>
      <c r="O581" s="6"/>
      <c r="P581" s="6"/>
    </row>
    <row r="582" spans="1:16" ht="12.45" x14ac:dyDescent="0.2">
      <c r="A582" s="3" t="s">
        <v>13</v>
      </c>
      <c r="B582" t="s">
        <v>1345</v>
      </c>
      <c r="C582" t="s">
        <v>2951</v>
      </c>
      <c r="D582" t="s">
        <v>28</v>
      </c>
      <c r="E582" t="s">
        <v>23</v>
      </c>
      <c r="F582" t="s">
        <v>1290</v>
      </c>
      <c r="G582" s="3" t="s">
        <v>1346</v>
      </c>
      <c r="H582" s="5">
        <v>366</v>
      </c>
      <c r="I582" s="3" t="s">
        <v>1277</v>
      </c>
      <c r="J582" s="3">
        <v>5</v>
      </c>
      <c r="K582" s="3">
        <v>3</v>
      </c>
      <c r="L582" s="3" t="s">
        <v>2906</v>
      </c>
      <c r="M582" s="6" t="s">
        <v>1324</v>
      </c>
      <c r="N582" s="6"/>
      <c r="O582" s="6"/>
      <c r="P582" s="6"/>
    </row>
    <row r="583" spans="1:16" ht="12.45" x14ac:dyDescent="0.2">
      <c r="A583" s="3" t="s">
        <v>13</v>
      </c>
      <c r="B583" t="s">
        <v>1306</v>
      </c>
      <c r="C583" t="s">
        <v>147</v>
      </c>
      <c r="D583" t="s">
        <v>148</v>
      </c>
      <c r="E583" t="s">
        <v>23</v>
      </c>
      <c r="F583" t="s">
        <v>148</v>
      </c>
      <c r="G583" s="3" t="s">
        <v>1307</v>
      </c>
      <c r="H583" s="5">
        <v>361</v>
      </c>
      <c r="I583" s="3" t="s">
        <v>1277</v>
      </c>
      <c r="J583" s="3">
        <v>4</v>
      </c>
      <c r="K583" s="3">
        <v>2</v>
      </c>
      <c r="L583" s="3" t="s">
        <v>2906</v>
      </c>
      <c r="M583" t="s">
        <v>1278</v>
      </c>
      <c r="N583" s="6"/>
      <c r="O583" s="6"/>
      <c r="P583" s="6"/>
    </row>
    <row r="584" spans="1:16" ht="12.45" x14ac:dyDescent="0.2">
      <c r="A584" s="3" t="s">
        <v>13</v>
      </c>
      <c r="B584" t="s">
        <v>1308</v>
      </c>
      <c r="C584" t="s">
        <v>2997</v>
      </c>
      <c r="D584" t="s">
        <v>148</v>
      </c>
      <c r="E584" t="s">
        <v>23</v>
      </c>
      <c r="F584" t="s">
        <v>148</v>
      </c>
      <c r="G584" s="3" t="s">
        <v>1309</v>
      </c>
      <c r="H584" s="5">
        <v>363</v>
      </c>
      <c r="I584" s="3" t="s">
        <v>1277</v>
      </c>
      <c r="J584" s="3">
        <v>4</v>
      </c>
      <c r="K584" s="3">
        <v>2</v>
      </c>
      <c r="L584" s="3" t="s">
        <v>2906</v>
      </c>
      <c r="M584" s="6" t="s">
        <v>1310</v>
      </c>
      <c r="N584" s="6"/>
      <c r="O584" s="6"/>
      <c r="P584" s="6"/>
    </row>
    <row r="585" spans="1:16" ht="12.45" x14ac:dyDescent="0.2">
      <c r="A585" s="3" t="s">
        <v>13</v>
      </c>
      <c r="B585" t="s">
        <v>1355</v>
      </c>
      <c r="C585" t="s">
        <v>147</v>
      </c>
      <c r="D585" t="s">
        <v>148</v>
      </c>
      <c r="E585" t="s">
        <v>142</v>
      </c>
      <c r="F585" t="s">
        <v>148</v>
      </c>
      <c r="G585" s="3" t="s">
        <v>1356</v>
      </c>
      <c r="H585" s="5">
        <v>362</v>
      </c>
      <c r="I585" s="3" t="s">
        <v>1277</v>
      </c>
      <c r="J585" s="3">
        <v>5</v>
      </c>
      <c r="K585" s="3">
        <v>4</v>
      </c>
      <c r="L585" s="3" t="s">
        <v>2906</v>
      </c>
      <c r="M585" s="6" t="s">
        <v>1332</v>
      </c>
      <c r="N585" s="6"/>
      <c r="O585" s="6"/>
      <c r="P585" s="6"/>
    </row>
    <row r="586" spans="1:16" ht="12.45" x14ac:dyDescent="0.2">
      <c r="A586" s="3" t="s">
        <v>13</v>
      </c>
      <c r="B586" t="s">
        <v>1304</v>
      </c>
      <c r="C586" t="s">
        <v>2944</v>
      </c>
      <c r="D586" t="s">
        <v>22</v>
      </c>
      <c r="E586" t="s">
        <v>23</v>
      </c>
      <c r="F586" t="s">
        <v>44</v>
      </c>
      <c r="G586" s="3" t="s">
        <v>1305</v>
      </c>
      <c r="H586" s="5">
        <v>368</v>
      </c>
      <c r="I586" s="3" t="s">
        <v>1277</v>
      </c>
      <c r="J586" s="3">
        <v>5</v>
      </c>
      <c r="K586" s="3">
        <v>1</v>
      </c>
      <c r="L586" s="3" t="s">
        <v>2906</v>
      </c>
      <c r="M586" s="6" t="s">
        <v>1286</v>
      </c>
      <c r="N586" s="6"/>
      <c r="O586" s="6"/>
      <c r="P586" s="6"/>
    </row>
    <row r="587" spans="1:16" ht="12.45" x14ac:dyDescent="0.2">
      <c r="A587" s="3" t="s">
        <v>13</v>
      </c>
      <c r="B587" t="s">
        <v>1315</v>
      </c>
      <c r="C587" t="s">
        <v>2939</v>
      </c>
      <c r="D587" t="s">
        <v>28</v>
      </c>
      <c r="E587" t="s">
        <v>23</v>
      </c>
      <c r="F587" t="s">
        <v>44</v>
      </c>
      <c r="G587" s="3" t="s">
        <v>1316</v>
      </c>
      <c r="H587" s="5">
        <v>367</v>
      </c>
      <c r="I587" s="3" t="s">
        <v>1277</v>
      </c>
      <c r="J587" s="3">
        <v>4</v>
      </c>
      <c r="K587" s="3">
        <v>2</v>
      </c>
      <c r="L587" s="3" t="s">
        <v>2906</v>
      </c>
      <c r="M587" s="6" t="s">
        <v>1278</v>
      </c>
      <c r="N587" s="6"/>
      <c r="O587" s="6"/>
      <c r="P587" s="6"/>
    </row>
    <row r="588" spans="1:16" ht="12.45" x14ac:dyDescent="0.2">
      <c r="A588" s="3" t="s">
        <v>13</v>
      </c>
      <c r="B588" t="s">
        <v>1332</v>
      </c>
      <c r="C588" t="s">
        <v>2946</v>
      </c>
      <c r="D588" t="s">
        <v>22</v>
      </c>
      <c r="E588" t="s">
        <v>23</v>
      </c>
      <c r="F588" t="s">
        <v>44</v>
      </c>
      <c r="G588" s="3" t="s">
        <v>1333</v>
      </c>
      <c r="H588" s="5">
        <v>362</v>
      </c>
      <c r="I588" s="3" t="s">
        <v>1277</v>
      </c>
      <c r="J588" s="3">
        <v>5</v>
      </c>
      <c r="K588" s="3">
        <v>3</v>
      </c>
      <c r="L588" s="3" t="s">
        <v>2906</v>
      </c>
      <c r="M588" s="6" t="s">
        <v>1306</v>
      </c>
      <c r="N588" s="6"/>
      <c r="O588" s="6"/>
      <c r="P588" s="6"/>
    </row>
    <row r="589" spans="1:16" ht="12.45" x14ac:dyDescent="0.2">
      <c r="A589" s="3" t="s">
        <v>13</v>
      </c>
      <c r="B589" s="3" t="s">
        <v>1353</v>
      </c>
      <c r="C589" s="3" t="s">
        <v>1354</v>
      </c>
      <c r="D589" s="3" t="s">
        <v>28</v>
      </c>
      <c r="E589" s="3" t="s">
        <v>23</v>
      </c>
      <c r="F589" s="3" t="s">
        <v>44</v>
      </c>
      <c r="G589" s="3"/>
      <c r="H589" s="5" t="s">
        <v>1321</v>
      </c>
      <c r="I589" s="3" t="s">
        <v>1277</v>
      </c>
      <c r="J589" s="5">
        <v>5</v>
      </c>
      <c r="K589" s="5">
        <v>3</v>
      </c>
      <c r="L589" s="3" t="s">
        <v>2906</v>
      </c>
      <c r="M589" s="6" t="s">
        <v>1280</v>
      </c>
      <c r="N589" s="6"/>
      <c r="O589" s="6"/>
      <c r="P589" s="6"/>
    </row>
    <row r="590" spans="1:16" ht="12.45" x14ac:dyDescent="0.2">
      <c r="A590" s="3" t="s">
        <v>13</v>
      </c>
      <c r="B590" t="s">
        <v>879</v>
      </c>
      <c r="C590" t="s">
        <v>2939</v>
      </c>
      <c r="D590" t="s">
        <v>22</v>
      </c>
      <c r="E590" t="s">
        <v>841</v>
      </c>
      <c r="F590" t="s">
        <v>880</v>
      </c>
      <c r="G590" s="3" t="s">
        <v>881</v>
      </c>
      <c r="H590" s="5">
        <v>326</v>
      </c>
      <c r="I590" s="3" t="s">
        <v>839</v>
      </c>
      <c r="J590" s="3">
        <v>5</v>
      </c>
      <c r="K590" s="3">
        <v>3</v>
      </c>
      <c r="L590" s="3" t="s">
        <v>2910</v>
      </c>
      <c r="M590" s="4" t="s">
        <v>877</v>
      </c>
      <c r="N590" s="4"/>
      <c r="O590" s="4"/>
      <c r="P590" s="4"/>
    </row>
    <row r="591" spans="1:16" ht="12.45" x14ac:dyDescent="0.2">
      <c r="A591" s="3" t="s">
        <v>13</v>
      </c>
      <c r="B591" t="s">
        <v>897</v>
      </c>
      <c r="C591" t="s">
        <v>2939</v>
      </c>
      <c r="D591" t="s">
        <v>22</v>
      </c>
      <c r="E591" t="s">
        <v>142</v>
      </c>
      <c r="F591" t="s">
        <v>898</v>
      </c>
      <c r="G591" s="3" t="s">
        <v>899</v>
      </c>
      <c r="H591" s="5">
        <v>328</v>
      </c>
      <c r="I591" s="3" t="s">
        <v>839</v>
      </c>
      <c r="J591" s="3">
        <v>5</v>
      </c>
      <c r="K591" s="3">
        <v>3</v>
      </c>
      <c r="L591" s="3" t="s">
        <v>2910</v>
      </c>
      <c r="M591" s="4" t="s">
        <v>895</v>
      </c>
      <c r="N591" s="4"/>
      <c r="O591" s="4"/>
      <c r="P591" s="4"/>
    </row>
    <row r="592" spans="1:16" ht="12.45" x14ac:dyDescent="0.2">
      <c r="A592" s="3" t="s">
        <v>13</v>
      </c>
      <c r="B592" t="s">
        <v>909</v>
      </c>
      <c r="C592" t="s">
        <v>147</v>
      </c>
      <c r="D592" t="s">
        <v>148</v>
      </c>
      <c r="E592" t="s">
        <v>841</v>
      </c>
      <c r="F592" t="s">
        <v>148</v>
      </c>
      <c r="G592" s="3" t="s">
        <v>910</v>
      </c>
      <c r="H592" s="5">
        <v>329</v>
      </c>
      <c r="I592" s="3" t="s">
        <v>839</v>
      </c>
      <c r="J592" s="3">
        <v>5</v>
      </c>
      <c r="K592" s="3">
        <v>4</v>
      </c>
      <c r="L592" s="3" t="s">
        <v>2910</v>
      </c>
      <c r="M592" s="4" t="s">
        <v>879</v>
      </c>
      <c r="N592" s="4"/>
      <c r="O592" s="4"/>
      <c r="P592" s="4"/>
    </row>
    <row r="593" spans="1:16" ht="12.45" x14ac:dyDescent="0.2">
      <c r="A593" s="3" t="s">
        <v>13</v>
      </c>
      <c r="B593" t="s">
        <v>856</v>
      </c>
      <c r="C593" t="s">
        <v>2996</v>
      </c>
      <c r="D593" t="s">
        <v>22</v>
      </c>
      <c r="E593" t="s">
        <v>23</v>
      </c>
      <c r="F593" t="s">
        <v>44</v>
      </c>
      <c r="G593" s="3" t="s">
        <v>857</v>
      </c>
      <c r="H593" s="5">
        <v>324</v>
      </c>
      <c r="I593" s="3" t="s">
        <v>839</v>
      </c>
      <c r="J593" s="3">
        <v>5</v>
      </c>
      <c r="K593" s="3">
        <v>1</v>
      </c>
      <c r="L593" s="3" t="s">
        <v>2910</v>
      </c>
      <c r="M593" s="4"/>
      <c r="N593" s="4"/>
      <c r="O593" s="4"/>
      <c r="P593" s="4"/>
    </row>
    <row r="594" spans="1:16" ht="12.45" x14ac:dyDescent="0.2">
      <c r="A594" s="3" t="s">
        <v>13</v>
      </c>
      <c r="B594" t="s">
        <v>869</v>
      </c>
      <c r="C594" t="s">
        <v>2946</v>
      </c>
      <c r="D594" t="s">
        <v>22</v>
      </c>
      <c r="E594" t="s">
        <v>23</v>
      </c>
      <c r="F594" t="s">
        <v>44</v>
      </c>
      <c r="G594" s="3" t="s">
        <v>870</v>
      </c>
      <c r="H594" s="5">
        <v>325</v>
      </c>
      <c r="I594" s="3" t="s">
        <v>839</v>
      </c>
      <c r="J594" s="3">
        <v>5</v>
      </c>
      <c r="K594" s="3">
        <v>2</v>
      </c>
      <c r="L594" s="3" t="s">
        <v>2910</v>
      </c>
      <c r="M594" s="6" t="s">
        <v>856</v>
      </c>
      <c r="N594" s="6"/>
      <c r="O594" s="6"/>
      <c r="P594" s="6"/>
    </row>
    <row r="595" spans="1:16" ht="12.45" x14ac:dyDescent="0.2">
      <c r="A595" s="3" t="s">
        <v>13</v>
      </c>
      <c r="B595" t="s">
        <v>873</v>
      </c>
      <c r="C595" t="s">
        <v>2950</v>
      </c>
      <c r="D595" t="s">
        <v>22</v>
      </c>
      <c r="E595" t="s">
        <v>23</v>
      </c>
      <c r="F595" t="s">
        <v>44</v>
      </c>
      <c r="G595" s="3" t="s">
        <v>874</v>
      </c>
      <c r="H595" s="5">
        <v>326</v>
      </c>
      <c r="I595" s="3" t="s">
        <v>839</v>
      </c>
      <c r="J595" s="3">
        <v>5</v>
      </c>
      <c r="K595" s="3">
        <v>2</v>
      </c>
      <c r="L595" s="3" t="s">
        <v>2910</v>
      </c>
      <c r="M595" s="4" t="s">
        <v>854</v>
      </c>
      <c r="N595" s="4"/>
      <c r="O595" s="4"/>
      <c r="P595" s="4"/>
    </row>
    <row r="596" spans="1:16" ht="12.45" x14ac:dyDescent="0.2">
      <c r="A596" s="3" t="s">
        <v>13</v>
      </c>
      <c r="B596" t="s">
        <v>1254</v>
      </c>
      <c r="C596" t="s">
        <v>2995</v>
      </c>
      <c r="D596" t="s">
        <v>22</v>
      </c>
      <c r="E596" t="s">
        <v>430</v>
      </c>
      <c r="F596" t="s">
        <v>182</v>
      </c>
      <c r="G596" s="3" t="s">
        <v>1255</v>
      </c>
      <c r="H596" s="5">
        <v>359</v>
      </c>
      <c r="I596" s="3" t="s">
        <v>1193</v>
      </c>
      <c r="J596" s="3">
        <v>5</v>
      </c>
      <c r="K596" s="3">
        <v>3</v>
      </c>
      <c r="L596" s="3" t="s">
        <v>2910</v>
      </c>
      <c r="M596" s="6" t="s">
        <v>1230</v>
      </c>
      <c r="N596" s="6"/>
      <c r="O596" s="6"/>
      <c r="P596" s="6"/>
    </row>
    <row r="597" spans="1:16" ht="12.45" x14ac:dyDescent="0.2">
      <c r="A597" s="3" t="s">
        <v>13</v>
      </c>
      <c r="B597" t="s">
        <v>1194</v>
      </c>
      <c r="C597" t="s">
        <v>147</v>
      </c>
      <c r="D597" t="s">
        <v>22</v>
      </c>
      <c r="E597" t="s">
        <v>23</v>
      </c>
      <c r="F597" t="s">
        <v>18</v>
      </c>
      <c r="G597" s="3" t="s">
        <v>1195</v>
      </c>
      <c r="H597" s="5">
        <v>354</v>
      </c>
      <c r="I597" s="3" t="s">
        <v>1193</v>
      </c>
      <c r="J597" s="3">
        <v>2</v>
      </c>
      <c r="K597" s="3">
        <v>1</v>
      </c>
      <c r="L597" s="3" t="s">
        <v>2910</v>
      </c>
      <c r="M597" s="6" t="s">
        <v>1191</v>
      </c>
      <c r="N597" s="6"/>
      <c r="O597" s="6"/>
      <c r="P597" s="6"/>
    </row>
    <row r="598" spans="1:16" ht="12.45" x14ac:dyDescent="0.2">
      <c r="A598" s="3" t="s">
        <v>13</v>
      </c>
      <c r="B598" t="s">
        <v>1196</v>
      </c>
      <c r="C598" t="s">
        <v>2939</v>
      </c>
      <c r="D598" t="s">
        <v>16</v>
      </c>
      <c r="E598" t="s">
        <v>17</v>
      </c>
      <c r="F598" t="s">
        <v>18</v>
      </c>
      <c r="G598" s="3" t="s">
        <v>1197</v>
      </c>
      <c r="H598" s="5">
        <v>354</v>
      </c>
      <c r="I598" s="3" t="s">
        <v>1193</v>
      </c>
      <c r="J598" s="3">
        <v>2</v>
      </c>
      <c r="K598" s="3">
        <v>1</v>
      </c>
      <c r="L598" s="3" t="s">
        <v>2910</v>
      </c>
      <c r="M598" s="6" t="s">
        <v>1191</v>
      </c>
      <c r="N598" s="6"/>
      <c r="O598" s="6"/>
      <c r="P598" s="6"/>
    </row>
    <row r="599" spans="1:16" ht="12.45" x14ac:dyDescent="0.2">
      <c r="A599" s="3" t="s">
        <v>13</v>
      </c>
      <c r="B599" t="s">
        <v>1198</v>
      </c>
      <c r="C599" t="s">
        <v>2939</v>
      </c>
      <c r="D599" t="s">
        <v>28</v>
      </c>
      <c r="E599" t="s">
        <v>23</v>
      </c>
      <c r="F599" t="s">
        <v>18</v>
      </c>
      <c r="G599" s="3" t="s">
        <v>1199</v>
      </c>
      <c r="H599" s="5">
        <v>355</v>
      </c>
      <c r="I599" s="3" t="s">
        <v>1193</v>
      </c>
      <c r="J599" s="3">
        <v>2</v>
      </c>
      <c r="K599" s="3">
        <v>1</v>
      </c>
      <c r="L599" s="3" t="s">
        <v>2910</v>
      </c>
      <c r="M599" s="6"/>
      <c r="N599" s="6"/>
      <c r="O599" s="6"/>
      <c r="P599" s="6"/>
    </row>
    <row r="600" spans="1:16" ht="12.45" x14ac:dyDescent="0.2">
      <c r="A600" s="3" t="s">
        <v>13</v>
      </c>
      <c r="B600" t="s">
        <v>1204</v>
      </c>
      <c r="C600" t="s">
        <v>2944</v>
      </c>
      <c r="D600" t="s">
        <v>16</v>
      </c>
      <c r="E600" t="s">
        <v>29</v>
      </c>
      <c r="F600" t="s">
        <v>18</v>
      </c>
      <c r="G600" s="3" t="s">
        <v>1205</v>
      </c>
      <c r="H600" s="5">
        <v>354</v>
      </c>
      <c r="I600" s="3" t="s">
        <v>1193</v>
      </c>
      <c r="J600" s="3">
        <v>3</v>
      </c>
      <c r="K600" s="3">
        <v>1</v>
      </c>
      <c r="L600" s="3" t="s">
        <v>2910</v>
      </c>
      <c r="M600" s="6" t="s">
        <v>1196</v>
      </c>
      <c r="N600" s="6"/>
      <c r="O600" s="6"/>
      <c r="P600" s="6"/>
    </row>
    <row r="601" spans="1:16" ht="12.45" x14ac:dyDescent="0.2">
      <c r="A601" s="3" t="s">
        <v>13</v>
      </c>
      <c r="B601" t="s">
        <v>1206</v>
      </c>
      <c r="C601" t="s">
        <v>2948</v>
      </c>
      <c r="D601" t="s">
        <v>22</v>
      </c>
      <c r="E601" t="s">
        <v>23</v>
      </c>
      <c r="F601" t="s">
        <v>18</v>
      </c>
      <c r="G601" s="3" t="s">
        <v>1207</v>
      </c>
      <c r="H601" s="5">
        <v>355</v>
      </c>
      <c r="I601" s="3" t="s">
        <v>1193</v>
      </c>
      <c r="J601" s="3">
        <v>3</v>
      </c>
      <c r="K601" s="3">
        <v>1</v>
      </c>
      <c r="L601" s="3" t="s">
        <v>2910</v>
      </c>
      <c r="M601" s="3" t="s">
        <v>1196</v>
      </c>
      <c r="N601" s="3"/>
      <c r="O601" s="3"/>
      <c r="P601" s="3"/>
    </row>
    <row r="602" spans="1:16" ht="12.45" x14ac:dyDescent="0.2">
      <c r="A602" s="3" t="s">
        <v>13</v>
      </c>
      <c r="B602" t="s">
        <v>1213</v>
      </c>
      <c r="C602" t="s">
        <v>2950</v>
      </c>
      <c r="D602" t="s">
        <v>22</v>
      </c>
      <c r="E602" t="s">
        <v>17</v>
      </c>
      <c r="F602" t="s">
        <v>18</v>
      </c>
      <c r="G602" s="3" t="s">
        <v>1214</v>
      </c>
      <c r="H602" s="5">
        <v>355</v>
      </c>
      <c r="I602" s="3" t="s">
        <v>1193</v>
      </c>
      <c r="J602" s="3">
        <v>4</v>
      </c>
      <c r="K602" s="3">
        <v>1</v>
      </c>
      <c r="L602" s="3" t="s">
        <v>2910</v>
      </c>
      <c r="M602" s="3" t="s">
        <v>1204</v>
      </c>
      <c r="N602" s="3"/>
      <c r="O602" s="3"/>
      <c r="P602" s="3"/>
    </row>
    <row r="603" spans="1:16" ht="12.45" x14ac:dyDescent="0.2">
      <c r="A603" s="3" t="s">
        <v>13</v>
      </c>
      <c r="B603" t="s">
        <v>1217</v>
      </c>
      <c r="C603" t="s">
        <v>147</v>
      </c>
      <c r="D603" t="s">
        <v>22</v>
      </c>
      <c r="E603" t="s">
        <v>23</v>
      </c>
      <c r="F603" t="s">
        <v>18</v>
      </c>
      <c r="G603" s="3" t="s">
        <v>1218</v>
      </c>
      <c r="H603" s="5">
        <v>356</v>
      </c>
      <c r="I603" s="3" t="s">
        <v>1193</v>
      </c>
      <c r="J603" s="3">
        <v>5</v>
      </c>
      <c r="K603" s="3">
        <v>1</v>
      </c>
      <c r="L603" s="3" t="s">
        <v>2910</v>
      </c>
      <c r="M603" s="6" t="s">
        <v>1208</v>
      </c>
      <c r="N603" s="6"/>
      <c r="O603" s="6"/>
      <c r="P603" s="6"/>
    </row>
    <row r="604" spans="1:16" ht="12.45" x14ac:dyDescent="0.2">
      <c r="A604" s="3" t="s">
        <v>13</v>
      </c>
      <c r="B604" t="s">
        <v>1221</v>
      </c>
      <c r="C604" t="s">
        <v>2994</v>
      </c>
      <c r="D604" t="s">
        <v>16</v>
      </c>
      <c r="E604" t="s">
        <v>29</v>
      </c>
      <c r="F604" t="s">
        <v>18</v>
      </c>
      <c r="G604" s="3" t="s">
        <v>1222</v>
      </c>
      <c r="H604" s="5">
        <v>356</v>
      </c>
      <c r="I604" s="3" t="s">
        <v>1193</v>
      </c>
      <c r="J604" s="3">
        <v>4</v>
      </c>
      <c r="K604" s="3">
        <v>2</v>
      </c>
      <c r="L604" s="3" t="s">
        <v>2910</v>
      </c>
      <c r="M604" s="6" t="s">
        <v>1202</v>
      </c>
      <c r="N604" s="6"/>
      <c r="O604" s="6"/>
      <c r="P604" s="6"/>
    </row>
    <row r="605" spans="1:16" ht="12.45" x14ac:dyDescent="0.2">
      <c r="A605" s="3" t="s">
        <v>13</v>
      </c>
      <c r="B605" t="s">
        <v>1228</v>
      </c>
      <c r="C605" t="s">
        <v>2943</v>
      </c>
      <c r="D605" t="s">
        <v>28</v>
      </c>
      <c r="E605" t="s">
        <v>23</v>
      </c>
      <c r="F605" t="s">
        <v>18</v>
      </c>
      <c r="G605" s="3" t="s">
        <v>1229</v>
      </c>
      <c r="H605" s="5">
        <v>357</v>
      </c>
      <c r="I605" s="3" t="s">
        <v>1193</v>
      </c>
      <c r="J605" s="3">
        <v>4</v>
      </c>
      <c r="K605" s="3">
        <v>2</v>
      </c>
      <c r="L605" s="3" t="s">
        <v>2910</v>
      </c>
      <c r="M605" s="6" t="s">
        <v>1198</v>
      </c>
      <c r="N605" s="6"/>
      <c r="O605" s="6"/>
      <c r="P605" s="6"/>
    </row>
    <row r="606" spans="1:16" ht="12.45" x14ac:dyDescent="0.2">
      <c r="A606" s="3" t="s">
        <v>13</v>
      </c>
      <c r="B606" t="s">
        <v>1230</v>
      </c>
      <c r="C606" t="s">
        <v>147</v>
      </c>
      <c r="D606" t="s">
        <v>148</v>
      </c>
      <c r="E606" t="s">
        <v>23</v>
      </c>
      <c r="F606" t="s">
        <v>18</v>
      </c>
      <c r="G606" s="3" t="s">
        <v>1231</v>
      </c>
      <c r="H606" s="5">
        <v>357</v>
      </c>
      <c r="I606" s="3" t="s">
        <v>1193</v>
      </c>
      <c r="J606" s="3">
        <v>4</v>
      </c>
      <c r="K606" s="3">
        <v>2</v>
      </c>
      <c r="L606" s="3" t="s">
        <v>2910</v>
      </c>
      <c r="M606" s="6" t="s">
        <v>1208</v>
      </c>
      <c r="N606" s="6"/>
      <c r="O606" s="6"/>
      <c r="P606" s="6"/>
    </row>
    <row r="607" spans="1:16" ht="12.45" x14ac:dyDescent="0.2">
      <c r="A607" s="3" t="s">
        <v>13</v>
      </c>
      <c r="B607" t="s">
        <v>1232</v>
      </c>
      <c r="C607" t="s">
        <v>2942</v>
      </c>
      <c r="D607" t="s">
        <v>22</v>
      </c>
      <c r="E607" t="s">
        <v>23</v>
      </c>
      <c r="F607" t="s">
        <v>18</v>
      </c>
      <c r="G607" s="3" t="s">
        <v>1233</v>
      </c>
      <c r="H607" s="5">
        <v>356</v>
      </c>
      <c r="I607" s="3" t="s">
        <v>1193</v>
      </c>
      <c r="J607" s="3">
        <v>5</v>
      </c>
      <c r="K607" s="3">
        <v>2</v>
      </c>
      <c r="L607" s="3" t="s">
        <v>2910</v>
      </c>
      <c r="M607" s="6" t="s">
        <v>1191</v>
      </c>
      <c r="N607" s="6"/>
      <c r="O607" s="6"/>
      <c r="P607" s="6"/>
    </row>
    <row r="608" spans="1:16" ht="12.45" x14ac:dyDescent="0.2">
      <c r="A608" s="3" t="s">
        <v>13</v>
      </c>
      <c r="B608" t="s">
        <v>1234</v>
      </c>
      <c r="C608" t="s">
        <v>2946</v>
      </c>
      <c r="D608" t="s">
        <v>22</v>
      </c>
      <c r="E608" t="s">
        <v>23</v>
      </c>
      <c r="F608" t="s">
        <v>18</v>
      </c>
      <c r="G608" s="3" t="s">
        <v>1235</v>
      </c>
      <c r="H608" s="5">
        <v>356</v>
      </c>
      <c r="I608" s="3" t="s">
        <v>1193</v>
      </c>
      <c r="J608" s="3">
        <v>5</v>
      </c>
      <c r="K608" s="3">
        <v>2</v>
      </c>
      <c r="L608" s="3" t="s">
        <v>2910</v>
      </c>
      <c r="M608" s="6" t="s">
        <v>1204</v>
      </c>
      <c r="N608" s="6"/>
      <c r="O608" s="6"/>
      <c r="P608" s="6"/>
    </row>
    <row r="609" spans="1:16" ht="12.45" x14ac:dyDescent="0.2">
      <c r="A609" s="3" t="s">
        <v>13</v>
      </c>
      <c r="B609" t="s">
        <v>1236</v>
      </c>
      <c r="C609" t="s">
        <v>2943</v>
      </c>
      <c r="D609" t="s">
        <v>28</v>
      </c>
      <c r="E609" t="s">
        <v>23</v>
      </c>
      <c r="F609" t="s">
        <v>18</v>
      </c>
      <c r="G609" s="3" t="s">
        <v>1237</v>
      </c>
      <c r="H609" s="5">
        <v>356</v>
      </c>
      <c r="I609" s="3" t="s">
        <v>1193</v>
      </c>
      <c r="J609" s="3">
        <v>5</v>
      </c>
      <c r="K609" s="3">
        <v>2</v>
      </c>
      <c r="L609" s="3" t="s">
        <v>2910</v>
      </c>
      <c r="M609" s="6" t="s">
        <v>1234</v>
      </c>
      <c r="N609" s="6"/>
      <c r="O609" s="6"/>
      <c r="P609" s="6"/>
    </row>
    <row r="610" spans="1:16" ht="12.45" x14ac:dyDescent="0.2">
      <c r="A610" s="3" t="s">
        <v>13</v>
      </c>
      <c r="B610" t="s">
        <v>1244</v>
      </c>
      <c r="C610" t="s">
        <v>2948</v>
      </c>
      <c r="D610" t="s">
        <v>28</v>
      </c>
      <c r="E610" t="s">
        <v>23</v>
      </c>
      <c r="F610" t="s">
        <v>18</v>
      </c>
      <c r="G610" s="3" t="s">
        <v>1245</v>
      </c>
      <c r="H610" s="5">
        <v>358</v>
      </c>
      <c r="I610" s="3" t="s">
        <v>1193</v>
      </c>
      <c r="J610" s="3">
        <v>5</v>
      </c>
      <c r="K610" s="3">
        <v>3</v>
      </c>
      <c r="L610" s="3" t="s">
        <v>2910</v>
      </c>
      <c r="M610" s="6" t="s">
        <v>1236</v>
      </c>
      <c r="N610" s="6"/>
      <c r="O610" s="6"/>
      <c r="P610" s="6"/>
    </row>
    <row r="611" spans="1:16" ht="12.45" x14ac:dyDescent="0.2">
      <c r="A611" s="3" t="s">
        <v>13</v>
      </c>
      <c r="B611" t="s">
        <v>1252</v>
      </c>
      <c r="C611" t="s">
        <v>2993</v>
      </c>
      <c r="D611" t="s">
        <v>28</v>
      </c>
      <c r="E611" t="s">
        <v>23</v>
      </c>
      <c r="F611" t="s">
        <v>18</v>
      </c>
      <c r="G611" s="3" t="s">
        <v>1253</v>
      </c>
      <c r="H611" s="5">
        <v>358</v>
      </c>
      <c r="I611" s="3" t="s">
        <v>1193</v>
      </c>
      <c r="J611" s="3">
        <v>5</v>
      </c>
      <c r="K611" s="3">
        <v>3</v>
      </c>
      <c r="L611" s="3" t="s">
        <v>2910</v>
      </c>
      <c r="M611" s="6" t="s">
        <v>1228</v>
      </c>
      <c r="N611" s="6"/>
      <c r="O611" s="6"/>
      <c r="P611" s="6"/>
    </row>
    <row r="612" spans="1:16" ht="12.45" x14ac:dyDescent="0.2">
      <c r="A612" s="3" t="s">
        <v>13</v>
      </c>
      <c r="B612" s="3" t="s">
        <v>1256</v>
      </c>
      <c r="C612" s="3" t="s">
        <v>1257</v>
      </c>
      <c r="D612" s="3" t="s">
        <v>22</v>
      </c>
      <c r="E612" s="3" t="s">
        <v>23</v>
      </c>
      <c r="F612" s="3" t="s">
        <v>18</v>
      </c>
      <c r="G612" s="3"/>
      <c r="H612" s="5" t="s">
        <v>1239</v>
      </c>
      <c r="I612" s="3" t="s">
        <v>1193</v>
      </c>
      <c r="J612" s="5">
        <v>5</v>
      </c>
      <c r="K612" s="5">
        <v>3</v>
      </c>
      <c r="L612" s="3" t="s">
        <v>2910</v>
      </c>
      <c r="M612" s="6" t="s">
        <v>1228</v>
      </c>
      <c r="N612" s="6"/>
      <c r="O612" s="6"/>
      <c r="P612" s="6"/>
    </row>
    <row r="613" spans="1:16" ht="12.45" x14ac:dyDescent="0.2">
      <c r="A613" s="3" t="s">
        <v>13</v>
      </c>
      <c r="B613" t="s">
        <v>1263</v>
      </c>
      <c r="C613" t="s">
        <v>2963</v>
      </c>
      <c r="D613" t="s">
        <v>22</v>
      </c>
      <c r="E613" t="s">
        <v>23</v>
      </c>
      <c r="F613" t="s">
        <v>18</v>
      </c>
      <c r="G613" s="3" t="s">
        <v>1264</v>
      </c>
      <c r="H613" s="5">
        <v>359</v>
      </c>
      <c r="I613" s="3" t="s">
        <v>1193</v>
      </c>
      <c r="J613" s="3">
        <v>5</v>
      </c>
      <c r="K613" s="3">
        <v>4</v>
      </c>
      <c r="L613" s="3" t="s">
        <v>2910</v>
      </c>
      <c r="M613" s="3" t="s">
        <v>1248</v>
      </c>
      <c r="N613" s="3"/>
      <c r="O613" s="3"/>
      <c r="P613" s="3"/>
    </row>
    <row r="614" spans="1:16" ht="12.45" x14ac:dyDescent="0.2">
      <c r="A614" s="3" t="s">
        <v>13</v>
      </c>
      <c r="B614" t="s">
        <v>1265</v>
      </c>
      <c r="C614" t="s">
        <v>1266</v>
      </c>
      <c r="D614" t="s">
        <v>22</v>
      </c>
      <c r="E614" t="s">
        <v>23</v>
      </c>
      <c r="F614" t="s">
        <v>18</v>
      </c>
      <c r="G614" s="3" t="s">
        <v>1267</v>
      </c>
      <c r="H614" s="5">
        <v>359</v>
      </c>
      <c r="I614" s="3" t="s">
        <v>1193</v>
      </c>
      <c r="J614" s="3">
        <v>5</v>
      </c>
      <c r="K614" s="3">
        <v>5</v>
      </c>
      <c r="L614" s="3" t="s">
        <v>2910</v>
      </c>
      <c r="M614" s="3" t="s">
        <v>1259</v>
      </c>
      <c r="N614" s="3"/>
      <c r="O614" s="3"/>
      <c r="P614" s="3"/>
    </row>
    <row r="615" spans="1:16" ht="12.45" x14ac:dyDescent="0.2">
      <c r="A615" s="3" t="s">
        <v>13</v>
      </c>
      <c r="B615" t="s">
        <v>1268</v>
      </c>
      <c r="C615" t="s">
        <v>2992</v>
      </c>
      <c r="D615" t="s">
        <v>28</v>
      </c>
      <c r="E615" t="s">
        <v>142</v>
      </c>
      <c r="F615" t="s">
        <v>18</v>
      </c>
      <c r="G615" s="3" t="s">
        <v>1270</v>
      </c>
      <c r="H615" s="5">
        <v>360</v>
      </c>
      <c r="I615" s="3" t="s">
        <v>1193</v>
      </c>
      <c r="J615" s="3">
        <v>5</v>
      </c>
      <c r="K615" s="3">
        <v>5</v>
      </c>
      <c r="L615" s="3" t="s">
        <v>2910</v>
      </c>
      <c r="M615" s="6" t="s">
        <v>1271</v>
      </c>
      <c r="N615" s="6"/>
      <c r="O615" s="6"/>
      <c r="P615" s="6"/>
    </row>
    <row r="616" spans="1:16" ht="12.45" x14ac:dyDescent="0.2">
      <c r="A616" s="3" t="s">
        <v>13</v>
      </c>
      <c r="B616" t="s">
        <v>1200</v>
      </c>
      <c r="C616" t="s">
        <v>147</v>
      </c>
      <c r="D616" t="s">
        <v>148</v>
      </c>
      <c r="E616" t="s">
        <v>23</v>
      </c>
      <c r="F616" t="s">
        <v>148</v>
      </c>
      <c r="G616" s="3" t="s">
        <v>1201</v>
      </c>
      <c r="H616" s="5">
        <v>354</v>
      </c>
      <c r="I616" s="3" t="s">
        <v>1193</v>
      </c>
      <c r="J616" s="3">
        <v>3</v>
      </c>
      <c r="K616" s="3">
        <v>1</v>
      </c>
      <c r="L616" s="3" t="s">
        <v>2910</v>
      </c>
      <c r="M616" s="6" t="s">
        <v>1194</v>
      </c>
      <c r="N616" s="6"/>
      <c r="O616" s="6"/>
      <c r="P616" s="6"/>
    </row>
    <row r="617" spans="1:16" ht="12.45" x14ac:dyDescent="0.2">
      <c r="A617" s="3" t="s">
        <v>13</v>
      </c>
      <c r="B617" t="s">
        <v>1210</v>
      </c>
      <c r="C617" t="s">
        <v>147</v>
      </c>
      <c r="D617" t="s">
        <v>148</v>
      </c>
      <c r="E617" t="s">
        <v>23</v>
      </c>
      <c r="F617" t="s">
        <v>148</v>
      </c>
      <c r="G617" s="3" t="s">
        <v>1211</v>
      </c>
      <c r="H617" s="5">
        <v>360</v>
      </c>
      <c r="I617" s="3" t="s">
        <v>1193</v>
      </c>
      <c r="J617" s="3">
        <v>3</v>
      </c>
      <c r="K617" s="3">
        <v>1</v>
      </c>
      <c r="L617" s="3" t="s">
        <v>2910</v>
      </c>
      <c r="M617" s="6"/>
      <c r="N617" s="6"/>
      <c r="O617" s="6"/>
      <c r="P617" s="6"/>
    </row>
    <row r="618" spans="1:16" ht="12.45" x14ac:dyDescent="0.2">
      <c r="A618" s="3" t="s">
        <v>13</v>
      </c>
      <c r="B618" s="3" t="s">
        <v>1238</v>
      </c>
      <c r="C618" s="3" t="s">
        <v>2991</v>
      </c>
      <c r="D618" s="3" t="s">
        <v>148</v>
      </c>
      <c r="E618" s="3" t="s">
        <v>23</v>
      </c>
      <c r="F618" s="3" t="s">
        <v>148</v>
      </c>
      <c r="G618" s="3"/>
      <c r="H618" s="5" t="s">
        <v>1239</v>
      </c>
      <c r="I618" s="3" t="s">
        <v>1193</v>
      </c>
      <c r="J618" s="5">
        <v>5</v>
      </c>
      <c r="K618" s="5">
        <v>2</v>
      </c>
      <c r="L618" s="3" t="s">
        <v>2910</v>
      </c>
      <c r="M618" s="6" t="s">
        <v>1208</v>
      </c>
      <c r="N618" s="6"/>
      <c r="O618" s="6"/>
      <c r="P618" s="6"/>
    </row>
    <row r="619" spans="1:16" ht="12.45" x14ac:dyDescent="0.2">
      <c r="A619" s="3" t="s">
        <v>13</v>
      </c>
      <c r="B619" t="s">
        <v>1240</v>
      </c>
      <c r="C619" t="s">
        <v>147</v>
      </c>
      <c r="D619" t="s">
        <v>148</v>
      </c>
      <c r="E619" t="s">
        <v>23</v>
      </c>
      <c r="F619" t="s">
        <v>148</v>
      </c>
      <c r="G619" s="3" t="s">
        <v>1241</v>
      </c>
      <c r="H619" s="5">
        <v>361</v>
      </c>
      <c r="I619" s="3" t="s">
        <v>1193</v>
      </c>
      <c r="J619" s="3">
        <v>4</v>
      </c>
      <c r="K619" s="3">
        <v>3</v>
      </c>
      <c r="L619" s="3" t="s">
        <v>2910</v>
      </c>
      <c r="M619" s="6" t="s">
        <v>1210</v>
      </c>
      <c r="N619" s="6"/>
      <c r="O619" s="6"/>
      <c r="P619" s="6"/>
    </row>
    <row r="620" spans="1:16" ht="12.45" x14ac:dyDescent="0.2">
      <c r="A620" s="3" t="s">
        <v>13</v>
      </c>
      <c r="B620" t="s">
        <v>1448</v>
      </c>
      <c r="C620" t="s">
        <v>2990</v>
      </c>
      <c r="D620" t="s">
        <v>22</v>
      </c>
      <c r="E620" t="s">
        <v>23</v>
      </c>
      <c r="F620" t="s">
        <v>182</v>
      </c>
      <c r="G620" s="3" t="s">
        <v>1449</v>
      </c>
      <c r="H620" s="5">
        <v>376</v>
      </c>
      <c r="I620" s="3" t="s">
        <v>1430</v>
      </c>
      <c r="J620" s="3">
        <v>3</v>
      </c>
      <c r="K620" s="3">
        <v>1</v>
      </c>
      <c r="L620" s="3" t="s">
        <v>2903</v>
      </c>
      <c r="M620" s="6" t="s">
        <v>1431</v>
      </c>
      <c r="N620" s="6"/>
      <c r="O620" s="6"/>
      <c r="P620" s="6"/>
    </row>
    <row r="621" spans="1:16" ht="12.45" x14ac:dyDescent="0.2">
      <c r="A621" s="3" t="s">
        <v>13</v>
      </c>
      <c r="B621" t="s">
        <v>1474</v>
      </c>
      <c r="C621" t="s">
        <v>2938</v>
      </c>
      <c r="D621" t="s">
        <v>28</v>
      </c>
      <c r="E621" t="s">
        <v>23</v>
      </c>
      <c r="F621" t="s">
        <v>182</v>
      </c>
      <c r="G621" s="3" t="s">
        <v>1475</v>
      </c>
      <c r="H621" s="5">
        <v>378</v>
      </c>
      <c r="I621" s="3" t="s">
        <v>1430</v>
      </c>
      <c r="J621" s="3">
        <v>4</v>
      </c>
      <c r="K621" s="3">
        <v>3</v>
      </c>
      <c r="L621" s="3" t="s">
        <v>2903</v>
      </c>
      <c r="M621" s="6" t="s">
        <v>1456</v>
      </c>
      <c r="N621" s="6"/>
      <c r="O621" s="6"/>
      <c r="P621" s="6"/>
    </row>
    <row r="622" spans="1:16" ht="12.45" x14ac:dyDescent="0.2">
      <c r="A622" s="3" t="s">
        <v>13</v>
      </c>
      <c r="B622" s="3" t="s">
        <v>1433</v>
      </c>
      <c r="C622" s="3" t="s">
        <v>34</v>
      </c>
      <c r="D622" s="3" t="s">
        <v>22</v>
      </c>
      <c r="E622" s="3" t="s">
        <v>23</v>
      </c>
      <c r="F622" s="3" t="s">
        <v>18</v>
      </c>
      <c r="G622" s="3"/>
      <c r="H622" s="5" t="s">
        <v>1427</v>
      </c>
      <c r="I622" s="3" t="s">
        <v>1430</v>
      </c>
      <c r="J622" s="5">
        <v>2</v>
      </c>
      <c r="K622" s="5">
        <v>1</v>
      </c>
      <c r="L622" s="3" t="s">
        <v>2903</v>
      </c>
      <c r="M622" s="6" t="s">
        <v>1431</v>
      </c>
      <c r="N622" s="6"/>
      <c r="O622" s="6"/>
      <c r="P622" s="6"/>
    </row>
    <row r="623" spans="1:16" ht="12.45" x14ac:dyDescent="0.2">
      <c r="A623" s="3" t="s">
        <v>13</v>
      </c>
      <c r="B623" t="s">
        <v>1431</v>
      </c>
      <c r="C623" t="s">
        <v>2945</v>
      </c>
      <c r="D623" t="s">
        <v>28</v>
      </c>
      <c r="E623" t="s">
        <v>23</v>
      </c>
      <c r="F623" t="s">
        <v>18</v>
      </c>
      <c r="G623" s="3" t="s">
        <v>1432</v>
      </c>
      <c r="H623" s="5">
        <v>376</v>
      </c>
      <c r="I623" s="3" t="s">
        <v>1430</v>
      </c>
      <c r="J623" s="3">
        <v>1</v>
      </c>
      <c r="K623" s="3">
        <v>1</v>
      </c>
      <c r="L623" s="3" t="s">
        <v>2903</v>
      </c>
      <c r="M623" s="6"/>
      <c r="N623" s="6"/>
      <c r="O623" s="6"/>
      <c r="P623" s="6"/>
    </row>
    <row r="624" spans="1:16" ht="12.45" x14ac:dyDescent="0.2">
      <c r="A624" s="3" t="s">
        <v>13</v>
      </c>
      <c r="B624" t="s">
        <v>1437</v>
      </c>
      <c r="C624" s="3" t="s">
        <v>1438</v>
      </c>
      <c r="D624" t="s">
        <v>22</v>
      </c>
      <c r="E624" t="s">
        <v>1439</v>
      </c>
      <c r="F624" t="s">
        <v>18</v>
      </c>
      <c r="G624" s="3" t="s">
        <v>1440</v>
      </c>
      <c r="H624" s="5">
        <v>374</v>
      </c>
      <c r="I624" s="3" t="s">
        <v>1430</v>
      </c>
      <c r="J624" s="3">
        <v>2</v>
      </c>
      <c r="K624" s="3">
        <v>1</v>
      </c>
      <c r="L624" s="3" t="s">
        <v>2903</v>
      </c>
      <c r="M624" s="6" t="s">
        <v>1434</v>
      </c>
      <c r="N624" s="6"/>
      <c r="O624" s="6"/>
      <c r="P624" s="6"/>
    </row>
    <row r="625" spans="1:16" ht="12.45" x14ac:dyDescent="0.2">
      <c r="A625" s="3" t="s">
        <v>13</v>
      </c>
      <c r="B625" t="s">
        <v>1441</v>
      </c>
      <c r="C625" t="s">
        <v>2960</v>
      </c>
      <c r="D625" t="s">
        <v>28</v>
      </c>
      <c r="E625" t="s">
        <v>142</v>
      </c>
      <c r="F625" t="s">
        <v>18</v>
      </c>
      <c r="G625" s="3" t="s">
        <v>1442</v>
      </c>
      <c r="H625" s="5">
        <v>375</v>
      </c>
      <c r="I625" s="3" t="s">
        <v>1430</v>
      </c>
      <c r="J625" s="3">
        <v>2</v>
      </c>
      <c r="K625" s="3">
        <v>1</v>
      </c>
      <c r="L625" s="3" t="s">
        <v>2903</v>
      </c>
      <c r="M625" s="6" t="s">
        <v>1428</v>
      </c>
      <c r="N625" s="6"/>
      <c r="O625" s="6"/>
      <c r="P625" s="6"/>
    </row>
    <row r="626" spans="1:16" ht="12.45" x14ac:dyDescent="0.2">
      <c r="A626" s="3" t="s">
        <v>13</v>
      </c>
      <c r="B626" t="s">
        <v>1446</v>
      </c>
      <c r="C626" t="s">
        <v>2942</v>
      </c>
      <c r="D626" t="s">
        <v>28</v>
      </c>
      <c r="E626" t="s">
        <v>212</v>
      </c>
      <c r="F626" t="s">
        <v>18</v>
      </c>
      <c r="G626" s="3" t="s">
        <v>1447</v>
      </c>
      <c r="H626" s="5">
        <v>376</v>
      </c>
      <c r="I626" s="3" t="s">
        <v>1430</v>
      </c>
      <c r="J626" s="3">
        <v>3</v>
      </c>
      <c r="K626" s="3">
        <v>1</v>
      </c>
      <c r="L626" s="3" t="s">
        <v>2903</v>
      </c>
      <c r="M626" s="6" t="s">
        <v>1428</v>
      </c>
      <c r="N626" s="6"/>
      <c r="O626" s="6"/>
      <c r="P626" s="6"/>
    </row>
    <row r="627" spans="1:16" ht="12.45" x14ac:dyDescent="0.2">
      <c r="A627" s="3" t="s">
        <v>13</v>
      </c>
      <c r="B627" t="s">
        <v>1452</v>
      </c>
      <c r="C627" t="s">
        <v>2989</v>
      </c>
      <c r="D627" t="s">
        <v>22</v>
      </c>
      <c r="E627" t="s">
        <v>1454</v>
      </c>
      <c r="F627" t="s">
        <v>18</v>
      </c>
      <c r="G627" s="3" t="s">
        <v>1455</v>
      </c>
      <c r="H627" s="5">
        <v>376</v>
      </c>
      <c r="I627" s="3" t="s">
        <v>1430</v>
      </c>
      <c r="J627" s="3">
        <v>3</v>
      </c>
      <c r="K627" s="3">
        <v>1</v>
      </c>
      <c r="L627" s="3" t="s">
        <v>2903</v>
      </c>
      <c r="M627" s="6"/>
      <c r="N627" s="6"/>
      <c r="O627" s="6"/>
      <c r="P627" s="6"/>
    </row>
    <row r="628" spans="1:16" ht="12.45" x14ac:dyDescent="0.2">
      <c r="A628" s="3" t="s">
        <v>13</v>
      </c>
      <c r="B628" t="s">
        <v>1456</v>
      </c>
      <c r="C628" t="s">
        <v>2944</v>
      </c>
      <c r="D628" t="s">
        <v>22</v>
      </c>
      <c r="E628" t="s">
        <v>23</v>
      </c>
      <c r="F628" t="s">
        <v>18</v>
      </c>
      <c r="G628" s="3" t="s">
        <v>1457</v>
      </c>
      <c r="H628" s="5">
        <v>377</v>
      </c>
      <c r="I628" s="3" t="s">
        <v>1430</v>
      </c>
      <c r="J628" s="3">
        <v>3</v>
      </c>
      <c r="K628" s="3">
        <v>2</v>
      </c>
      <c r="L628" s="3" t="s">
        <v>2903</v>
      </c>
      <c r="M628" s="6" t="s">
        <v>1431</v>
      </c>
      <c r="N628" s="6"/>
      <c r="O628" s="6"/>
      <c r="P628" s="6"/>
    </row>
    <row r="629" spans="1:16" ht="12.45" x14ac:dyDescent="0.2">
      <c r="A629" s="3" t="s">
        <v>13</v>
      </c>
      <c r="B629" t="s">
        <v>1464</v>
      </c>
      <c r="C629" t="s">
        <v>2988</v>
      </c>
      <c r="D629" t="s">
        <v>22</v>
      </c>
      <c r="E629" t="s">
        <v>1136</v>
      </c>
      <c r="F629" t="s">
        <v>18</v>
      </c>
      <c r="G629" s="3" t="s">
        <v>1465</v>
      </c>
      <c r="H629" s="5">
        <v>377</v>
      </c>
      <c r="I629" s="3" t="s">
        <v>1430</v>
      </c>
      <c r="J629" s="3">
        <v>4</v>
      </c>
      <c r="K629" s="3">
        <v>2</v>
      </c>
      <c r="L629" s="3" t="s">
        <v>2903</v>
      </c>
      <c r="M629" s="6" t="s">
        <v>1452</v>
      </c>
      <c r="N629" s="6"/>
      <c r="O629" s="6"/>
      <c r="P629" s="6"/>
    </row>
    <row r="630" spans="1:16" ht="12.45" x14ac:dyDescent="0.2">
      <c r="A630" s="3" t="s">
        <v>13</v>
      </c>
      <c r="B630" t="s">
        <v>1466</v>
      </c>
      <c r="C630" t="s">
        <v>2987</v>
      </c>
      <c r="D630" t="s">
        <v>22</v>
      </c>
      <c r="E630" t="s">
        <v>29</v>
      </c>
      <c r="F630" t="s">
        <v>18</v>
      </c>
      <c r="G630" s="3" t="s">
        <v>1467</v>
      </c>
      <c r="H630" s="5">
        <v>377</v>
      </c>
      <c r="I630" s="3" t="s">
        <v>1430</v>
      </c>
      <c r="J630" s="3">
        <v>5</v>
      </c>
      <c r="K630" s="3">
        <v>2</v>
      </c>
      <c r="L630" s="3" t="s">
        <v>2903</v>
      </c>
      <c r="M630" s="3" t="s">
        <v>1468</v>
      </c>
      <c r="N630" s="3"/>
      <c r="O630" s="3"/>
      <c r="P630" s="3"/>
    </row>
    <row r="631" spans="1:16" ht="12.45" x14ac:dyDescent="0.2">
      <c r="A631" s="3" t="s">
        <v>13</v>
      </c>
      <c r="B631" t="s">
        <v>1479</v>
      </c>
      <c r="C631" t="s">
        <v>2944</v>
      </c>
      <c r="D631" t="s">
        <v>22</v>
      </c>
      <c r="E631" t="s">
        <v>23</v>
      </c>
      <c r="F631" t="s">
        <v>18</v>
      </c>
      <c r="G631" s="3" t="s">
        <v>1480</v>
      </c>
      <c r="H631" s="5">
        <v>378</v>
      </c>
      <c r="I631" s="3" t="s">
        <v>1430</v>
      </c>
      <c r="J631" s="3">
        <v>5</v>
      </c>
      <c r="K631" s="3">
        <v>3</v>
      </c>
      <c r="L631" s="3" t="s">
        <v>2903</v>
      </c>
      <c r="M631" s="6" t="s">
        <v>1476</v>
      </c>
      <c r="N631" s="6"/>
      <c r="O631" s="6"/>
      <c r="P631" s="6"/>
    </row>
    <row r="632" spans="1:16" ht="12.45" x14ac:dyDescent="0.2">
      <c r="A632" s="3" t="s">
        <v>13</v>
      </c>
      <c r="B632" t="s">
        <v>1481</v>
      </c>
      <c r="C632" t="s">
        <v>2942</v>
      </c>
      <c r="D632" t="s">
        <v>22</v>
      </c>
      <c r="E632" t="s">
        <v>29</v>
      </c>
      <c r="F632" t="s">
        <v>18</v>
      </c>
      <c r="G632" s="3" t="s">
        <v>1482</v>
      </c>
      <c r="H632" s="5">
        <v>378</v>
      </c>
      <c r="I632" s="3" t="s">
        <v>1430</v>
      </c>
      <c r="J632" s="3">
        <v>5</v>
      </c>
      <c r="K632" s="3">
        <v>3</v>
      </c>
      <c r="L632" s="3" t="s">
        <v>2903</v>
      </c>
      <c r="M632" s="6" t="s">
        <v>1466</v>
      </c>
      <c r="N632" s="6"/>
      <c r="O632" s="6"/>
      <c r="P632" s="6"/>
    </row>
    <row r="633" spans="1:16" ht="12.45" x14ac:dyDescent="0.2">
      <c r="A633" s="3" t="s">
        <v>13</v>
      </c>
      <c r="B633" t="s">
        <v>1485</v>
      </c>
      <c r="C633" t="s">
        <v>2943</v>
      </c>
      <c r="D633" t="s">
        <v>22</v>
      </c>
      <c r="E633" t="s">
        <v>29</v>
      </c>
      <c r="F633" t="s">
        <v>18</v>
      </c>
      <c r="G633" s="3" t="s">
        <v>1486</v>
      </c>
      <c r="H633" s="5">
        <v>379</v>
      </c>
      <c r="I633" s="3" t="s">
        <v>1430</v>
      </c>
      <c r="J633" s="3">
        <v>5</v>
      </c>
      <c r="K633" s="3">
        <v>3</v>
      </c>
      <c r="L633" s="3" t="s">
        <v>2903</v>
      </c>
      <c r="M633" s="6" t="s">
        <v>1464</v>
      </c>
      <c r="N633" s="6"/>
      <c r="O633" s="6"/>
      <c r="P633" s="6"/>
    </row>
    <row r="634" spans="1:16" ht="12.45" x14ac:dyDescent="0.2">
      <c r="A634" s="3" t="s">
        <v>13</v>
      </c>
      <c r="B634" t="s">
        <v>1443</v>
      </c>
      <c r="C634" t="s">
        <v>2986</v>
      </c>
      <c r="D634" t="s">
        <v>22</v>
      </c>
      <c r="E634" t="s">
        <v>50</v>
      </c>
      <c r="F634" t="s">
        <v>1444</v>
      </c>
      <c r="G634" s="3" t="s">
        <v>1445</v>
      </c>
      <c r="H634" s="5">
        <v>374</v>
      </c>
      <c r="I634" s="3" t="s">
        <v>1430</v>
      </c>
      <c r="J634" s="3">
        <v>3</v>
      </c>
      <c r="K634" s="3">
        <v>1</v>
      </c>
      <c r="L634" s="3" t="s">
        <v>2903</v>
      </c>
      <c r="M634" s="6" t="s">
        <v>1437</v>
      </c>
      <c r="N634" s="6"/>
      <c r="O634" s="6"/>
      <c r="P634" s="6"/>
    </row>
    <row r="635" spans="1:16" ht="12.45" x14ac:dyDescent="0.2">
      <c r="A635" s="3" t="s">
        <v>13</v>
      </c>
      <c r="B635" t="s">
        <v>1462</v>
      </c>
      <c r="C635" t="s">
        <v>2942</v>
      </c>
      <c r="D635" t="s">
        <v>22</v>
      </c>
      <c r="E635" t="s">
        <v>23</v>
      </c>
      <c r="F635" t="s">
        <v>563</v>
      </c>
      <c r="G635" s="3" t="s">
        <v>1463</v>
      </c>
      <c r="H635" s="5">
        <v>377</v>
      </c>
      <c r="I635" s="3" t="s">
        <v>1430</v>
      </c>
      <c r="J635" s="3">
        <v>4</v>
      </c>
      <c r="K635" s="3">
        <v>2</v>
      </c>
      <c r="L635" s="3" t="s">
        <v>2903</v>
      </c>
      <c r="M635" s="6" t="s">
        <v>1450</v>
      </c>
      <c r="N635" s="6"/>
      <c r="O635" s="6"/>
      <c r="P635" s="6"/>
    </row>
    <row r="636" spans="1:16" ht="12.45" x14ac:dyDescent="0.2">
      <c r="A636" s="3" t="s">
        <v>13</v>
      </c>
      <c r="B636" t="s">
        <v>1483</v>
      </c>
      <c r="C636" t="s">
        <v>2951</v>
      </c>
      <c r="D636" t="s">
        <v>22</v>
      </c>
      <c r="E636" t="s">
        <v>23</v>
      </c>
      <c r="F636" t="s">
        <v>563</v>
      </c>
      <c r="G636" s="3" t="s">
        <v>1484</v>
      </c>
      <c r="H636" s="5">
        <v>379</v>
      </c>
      <c r="I636" s="3" t="s">
        <v>1430</v>
      </c>
      <c r="J636" s="3">
        <v>5</v>
      </c>
      <c r="K636" s="3">
        <v>3</v>
      </c>
      <c r="L636" s="3" t="s">
        <v>2903</v>
      </c>
      <c r="M636" s="6" t="s">
        <v>1462</v>
      </c>
      <c r="N636" s="6"/>
      <c r="O636" s="6"/>
      <c r="P636" s="6"/>
    </row>
    <row r="637" spans="1:16" ht="12.45" x14ac:dyDescent="0.2">
      <c r="A637" s="3" t="s">
        <v>13</v>
      </c>
      <c r="B637" t="s">
        <v>1434</v>
      </c>
      <c r="C637" t="s">
        <v>2944</v>
      </c>
      <c r="D637" t="s">
        <v>22</v>
      </c>
      <c r="E637" t="s">
        <v>50</v>
      </c>
      <c r="F637" t="s">
        <v>1435</v>
      </c>
      <c r="G637" s="3" t="s">
        <v>1436</v>
      </c>
      <c r="H637" s="5">
        <v>374</v>
      </c>
      <c r="I637" s="3" t="s">
        <v>1430</v>
      </c>
      <c r="J637" s="3">
        <v>2</v>
      </c>
      <c r="K637" s="3">
        <v>1</v>
      </c>
      <c r="L637" s="3" t="s">
        <v>2903</v>
      </c>
      <c r="M637" s="6"/>
      <c r="N637" s="6"/>
      <c r="O637" s="6"/>
      <c r="P637" s="6"/>
    </row>
    <row r="638" spans="1:16" ht="12.45" x14ac:dyDescent="0.2">
      <c r="A638" s="3" t="s">
        <v>13</v>
      </c>
      <c r="B638" t="s">
        <v>1460</v>
      </c>
      <c r="C638" t="s">
        <v>2948</v>
      </c>
      <c r="D638" t="s">
        <v>22</v>
      </c>
      <c r="E638" t="s">
        <v>1439</v>
      </c>
      <c r="F638" t="s">
        <v>615</v>
      </c>
      <c r="G638" s="3" t="s">
        <v>1461</v>
      </c>
      <c r="H638" s="5">
        <v>377</v>
      </c>
      <c r="I638" s="3" t="s">
        <v>1430</v>
      </c>
      <c r="J638" s="3">
        <v>4</v>
      </c>
      <c r="K638" s="3">
        <v>2</v>
      </c>
      <c r="L638" s="3" t="s">
        <v>2903</v>
      </c>
      <c r="M638" s="3" t="s">
        <v>1443</v>
      </c>
      <c r="N638" s="3"/>
      <c r="O638" s="3"/>
      <c r="P638" s="3"/>
    </row>
    <row r="639" spans="1:16" ht="12.45" x14ac:dyDescent="0.2">
      <c r="A639" s="3" t="s">
        <v>13</v>
      </c>
      <c r="B639" t="s">
        <v>1428</v>
      </c>
      <c r="C639" t="s">
        <v>147</v>
      </c>
      <c r="D639" t="s">
        <v>148</v>
      </c>
      <c r="E639" t="s">
        <v>430</v>
      </c>
      <c r="F639" t="s">
        <v>148</v>
      </c>
      <c r="G639" s="3" t="s">
        <v>1429</v>
      </c>
      <c r="H639" s="5">
        <v>375</v>
      </c>
      <c r="I639" s="3" t="s">
        <v>1430</v>
      </c>
      <c r="J639" s="3">
        <v>1</v>
      </c>
      <c r="K639" s="3">
        <v>1</v>
      </c>
      <c r="L639" s="3" t="s">
        <v>2903</v>
      </c>
      <c r="M639" s="6"/>
      <c r="N639" s="6"/>
      <c r="O639" s="6"/>
      <c r="P639" s="6"/>
    </row>
    <row r="640" spans="1:16" ht="12.45" x14ac:dyDescent="0.2">
      <c r="A640" s="3" t="s">
        <v>13</v>
      </c>
      <c r="B640" t="s">
        <v>1469</v>
      </c>
      <c r="C640" t="s">
        <v>147</v>
      </c>
      <c r="D640" t="s">
        <v>148</v>
      </c>
      <c r="E640" t="s">
        <v>23</v>
      </c>
      <c r="F640" t="s">
        <v>148</v>
      </c>
      <c r="G640" s="3" t="s">
        <v>1470</v>
      </c>
      <c r="H640" s="5">
        <v>377</v>
      </c>
      <c r="I640" s="3" t="s">
        <v>1430</v>
      </c>
      <c r="J640" s="3">
        <v>5</v>
      </c>
      <c r="K640" s="3">
        <v>2</v>
      </c>
      <c r="L640" s="3" t="s">
        <v>2903</v>
      </c>
      <c r="M640" s="6" t="s">
        <v>1471</v>
      </c>
      <c r="N640" s="6"/>
      <c r="O640" s="6"/>
      <c r="P640" s="6"/>
    </row>
    <row r="641" spans="1:16" ht="12.45" x14ac:dyDescent="0.2">
      <c r="A641" s="3" t="s">
        <v>13</v>
      </c>
      <c r="B641" t="s">
        <v>1491</v>
      </c>
      <c r="C641" t="s">
        <v>147</v>
      </c>
      <c r="D641" t="s">
        <v>148</v>
      </c>
      <c r="E641" t="s">
        <v>1145</v>
      </c>
      <c r="F641" t="s">
        <v>148</v>
      </c>
      <c r="G641" s="3" t="s">
        <v>1492</v>
      </c>
      <c r="H641" s="5">
        <v>380</v>
      </c>
      <c r="I641" s="3" t="s">
        <v>1430</v>
      </c>
      <c r="J641" s="3">
        <v>5</v>
      </c>
      <c r="K641" s="3">
        <v>5</v>
      </c>
      <c r="L641" s="3" t="s">
        <v>2903</v>
      </c>
      <c r="M641" s="6" t="s">
        <v>1466</v>
      </c>
      <c r="N641" s="6"/>
      <c r="O641" s="6"/>
      <c r="P641" s="6"/>
    </row>
    <row r="642" spans="1:16" ht="12.45" x14ac:dyDescent="0.2">
      <c r="A642" s="3" t="s">
        <v>13</v>
      </c>
      <c r="B642" s="3" t="s">
        <v>1489</v>
      </c>
      <c r="C642" s="3" t="s">
        <v>64</v>
      </c>
      <c r="D642" s="3" t="s">
        <v>22</v>
      </c>
      <c r="E642" s="3" t="s">
        <v>50</v>
      </c>
      <c r="F642" s="3" t="s">
        <v>44</v>
      </c>
      <c r="G642" s="3"/>
      <c r="H642" s="5" t="s">
        <v>1490</v>
      </c>
      <c r="I642" s="3" t="s">
        <v>1430</v>
      </c>
      <c r="J642" s="5">
        <v>5</v>
      </c>
      <c r="K642" s="5">
        <v>4</v>
      </c>
      <c r="L642" s="3" t="s">
        <v>2903</v>
      </c>
      <c r="M642" s="6" t="s">
        <v>1481</v>
      </c>
      <c r="N642" s="6"/>
      <c r="O642" s="6"/>
      <c r="P642" s="6"/>
    </row>
    <row r="643" spans="1:16" ht="12.45" x14ac:dyDescent="0.2">
      <c r="A643" s="3" t="s">
        <v>13</v>
      </c>
      <c r="B643" t="s">
        <v>1450</v>
      </c>
      <c r="C643" t="s">
        <v>2944</v>
      </c>
      <c r="D643" t="s">
        <v>22</v>
      </c>
      <c r="E643" t="s">
        <v>23</v>
      </c>
      <c r="F643" t="s">
        <v>44</v>
      </c>
      <c r="G643" s="3" t="s">
        <v>1451</v>
      </c>
      <c r="H643" s="5">
        <v>376</v>
      </c>
      <c r="I643" s="3" t="s">
        <v>1430</v>
      </c>
      <c r="J643" s="3">
        <v>3</v>
      </c>
      <c r="K643" s="3">
        <v>1</v>
      </c>
      <c r="L643" s="3" t="s">
        <v>2903</v>
      </c>
      <c r="M643" s="3"/>
      <c r="N643" s="3"/>
      <c r="O643" s="3"/>
      <c r="P643" s="3"/>
    </row>
    <row r="644" spans="1:16" ht="12.45" x14ac:dyDescent="0.2">
      <c r="A644" s="3" t="s">
        <v>13</v>
      </c>
      <c r="B644" t="s">
        <v>1458</v>
      </c>
      <c r="C644" t="s">
        <v>2940</v>
      </c>
      <c r="D644" t="s">
        <v>28</v>
      </c>
      <c r="E644" t="s">
        <v>50</v>
      </c>
      <c r="F644" t="s">
        <v>44</v>
      </c>
      <c r="G644" s="3" t="s">
        <v>1459</v>
      </c>
      <c r="H644" s="5">
        <v>376</v>
      </c>
      <c r="I644" s="3" t="s">
        <v>1430</v>
      </c>
      <c r="J644" s="3">
        <v>4</v>
      </c>
      <c r="K644" s="3">
        <v>2</v>
      </c>
      <c r="L644" s="3" t="s">
        <v>2903</v>
      </c>
      <c r="M644" s="6" t="s">
        <v>1443</v>
      </c>
      <c r="N644" s="6"/>
      <c r="O644" s="6"/>
      <c r="P644" s="6"/>
    </row>
    <row r="645" spans="1:16" ht="12.45" x14ac:dyDescent="0.2">
      <c r="A645" s="3" t="s">
        <v>13</v>
      </c>
      <c r="B645" t="s">
        <v>1472</v>
      </c>
      <c r="C645" t="s">
        <v>2940</v>
      </c>
      <c r="D645" t="s">
        <v>28</v>
      </c>
      <c r="E645" t="s">
        <v>23</v>
      </c>
      <c r="F645" t="s">
        <v>44</v>
      </c>
      <c r="G645" s="3" t="s">
        <v>1473</v>
      </c>
      <c r="H645" s="5">
        <v>378</v>
      </c>
      <c r="I645" s="3" t="s">
        <v>1430</v>
      </c>
      <c r="J645" s="3">
        <v>5</v>
      </c>
      <c r="K645" s="3">
        <v>2</v>
      </c>
      <c r="L645" s="3" t="s">
        <v>2903</v>
      </c>
      <c r="M645" s="6" t="s">
        <v>1464</v>
      </c>
      <c r="N645" s="6"/>
      <c r="O645" s="6"/>
      <c r="P645" s="6"/>
    </row>
    <row r="646" spans="1:16" ht="12.45" x14ac:dyDescent="0.2">
      <c r="A646" s="3" t="s">
        <v>13</v>
      </c>
      <c r="B646" t="s">
        <v>1487</v>
      </c>
      <c r="C646" t="s">
        <v>2938</v>
      </c>
      <c r="D646" t="s">
        <v>28</v>
      </c>
      <c r="E646" t="s">
        <v>23</v>
      </c>
      <c r="F646" t="s">
        <v>44</v>
      </c>
      <c r="G646" s="3" t="s">
        <v>1488</v>
      </c>
      <c r="H646" s="5">
        <v>379</v>
      </c>
      <c r="I646" s="3" t="s">
        <v>1430</v>
      </c>
      <c r="J646" s="3">
        <v>5</v>
      </c>
      <c r="K646" s="3">
        <v>3</v>
      </c>
      <c r="L646" s="3" t="s">
        <v>2903</v>
      </c>
      <c r="M646" s="6" t="s">
        <v>1472</v>
      </c>
      <c r="N646" s="6"/>
      <c r="O646" s="6"/>
      <c r="P646" s="6"/>
    </row>
    <row r="647" spans="1:16" ht="12.45" x14ac:dyDescent="0.2">
      <c r="A647" s="3" t="s">
        <v>13</v>
      </c>
      <c r="B647" t="s">
        <v>1476</v>
      </c>
      <c r="C647" t="s">
        <v>2985</v>
      </c>
      <c r="D647" t="s">
        <v>28</v>
      </c>
      <c r="E647" t="s">
        <v>23</v>
      </c>
      <c r="F647" t="s">
        <v>1477</v>
      </c>
      <c r="G647" s="3" t="s">
        <v>1478</v>
      </c>
      <c r="H647" s="5">
        <v>378</v>
      </c>
      <c r="I647" s="3" t="s">
        <v>1430</v>
      </c>
      <c r="J647" s="3">
        <v>5</v>
      </c>
      <c r="K647" s="3">
        <v>3</v>
      </c>
      <c r="L647" s="3" t="s">
        <v>2903</v>
      </c>
      <c r="M647" s="6" t="s">
        <v>1469</v>
      </c>
      <c r="N647" s="6"/>
      <c r="O647" s="6"/>
      <c r="P647" s="6"/>
    </row>
    <row r="648" spans="1:16" ht="12.45" x14ac:dyDescent="0.2">
      <c r="A648" s="3" t="s">
        <v>13</v>
      </c>
      <c r="B648" t="s">
        <v>1498</v>
      </c>
      <c r="C648" t="s">
        <v>2950</v>
      </c>
      <c r="D648" t="s">
        <v>16</v>
      </c>
      <c r="E648" t="s">
        <v>23</v>
      </c>
      <c r="F648" t="s">
        <v>18</v>
      </c>
      <c r="G648" s="3" t="s">
        <v>1499</v>
      </c>
      <c r="H648" s="5">
        <v>381</v>
      </c>
      <c r="I648" s="3" t="s">
        <v>1495</v>
      </c>
      <c r="J648" s="3">
        <v>2</v>
      </c>
      <c r="K648" s="3">
        <v>1</v>
      </c>
      <c r="L648" s="3" t="s">
        <v>2907</v>
      </c>
      <c r="M648" s="6"/>
      <c r="N648" s="6"/>
      <c r="O648" s="6"/>
      <c r="P648" s="6"/>
    </row>
    <row r="649" spans="1:16" ht="12.45" x14ac:dyDescent="0.2">
      <c r="A649" s="3" t="s">
        <v>13</v>
      </c>
      <c r="B649" t="s">
        <v>1500</v>
      </c>
      <c r="C649" t="s">
        <v>2942</v>
      </c>
      <c r="D649" t="s">
        <v>22</v>
      </c>
      <c r="E649" t="s">
        <v>23</v>
      </c>
      <c r="F649" t="s">
        <v>18</v>
      </c>
      <c r="G649" s="3" t="s">
        <v>1501</v>
      </c>
      <c r="H649" s="5">
        <v>380</v>
      </c>
      <c r="I649" s="3" t="s">
        <v>1495</v>
      </c>
      <c r="J649" s="3">
        <v>3</v>
      </c>
      <c r="K649" s="3">
        <v>1</v>
      </c>
      <c r="L649" s="3" t="s">
        <v>2907</v>
      </c>
      <c r="M649" s="6" t="s">
        <v>1496</v>
      </c>
      <c r="N649" s="6"/>
      <c r="O649" s="6"/>
      <c r="P649" s="6"/>
    </row>
    <row r="650" spans="1:16" ht="12.45" x14ac:dyDescent="0.2">
      <c r="A650" s="3" t="s">
        <v>13</v>
      </c>
      <c r="B650" t="s">
        <v>1502</v>
      </c>
      <c r="C650" t="s">
        <v>2984</v>
      </c>
      <c r="D650" t="s">
        <v>22</v>
      </c>
      <c r="E650" t="s">
        <v>23</v>
      </c>
      <c r="F650" t="s">
        <v>18</v>
      </c>
      <c r="G650" s="3" t="s">
        <v>1503</v>
      </c>
      <c r="H650" s="5">
        <v>380</v>
      </c>
      <c r="I650" s="3" t="s">
        <v>1495</v>
      </c>
      <c r="J650" s="3">
        <v>3</v>
      </c>
      <c r="K650" s="3">
        <v>1</v>
      </c>
      <c r="L650" s="3" t="s">
        <v>2907</v>
      </c>
      <c r="M650" s="6" t="s">
        <v>1496</v>
      </c>
      <c r="N650" s="6"/>
      <c r="O650" s="6"/>
      <c r="P650" s="6"/>
    </row>
    <row r="651" spans="1:16" ht="12.45" x14ac:dyDescent="0.2">
      <c r="A651" s="3" t="s">
        <v>13</v>
      </c>
      <c r="B651" t="s">
        <v>1504</v>
      </c>
      <c r="C651" t="s">
        <v>2939</v>
      </c>
      <c r="D651" t="s">
        <v>22</v>
      </c>
      <c r="E651" t="s">
        <v>23</v>
      </c>
      <c r="F651" t="s">
        <v>18</v>
      </c>
      <c r="G651" s="3" t="s">
        <v>1505</v>
      </c>
      <c r="H651" s="5">
        <v>381</v>
      </c>
      <c r="I651" s="3" t="s">
        <v>1495</v>
      </c>
      <c r="J651" s="3">
        <v>3</v>
      </c>
      <c r="K651" s="3">
        <v>1</v>
      </c>
      <c r="L651" s="3" t="s">
        <v>2907</v>
      </c>
      <c r="M651" s="6" t="s">
        <v>1493</v>
      </c>
      <c r="N651" s="6"/>
      <c r="O651" s="6"/>
      <c r="P651" s="6"/>
    </row>
    <row r="652" spans="1:16" ht="12.45" x14ac:dyDescent="0.2">
      <c r="A652" s="3" t="s">
        <v>13</v>
      </c>
      <c r="B652" t="s">
        <v>1508</v>
      </c>
      <c r="C652" t="s">
        <v>2983</v>
      </c>
      <c r="D652" t="s">
        <v>22</v>
      </c>
      <c r="E652" t="s">
        <v>23</v>
      </c>
      <c r="F652" t="s">
        <v>18</v>
      </c>
      <c r="G652" s="3" t="s">
        <v>1509</v>
      </c>
      <c r="H652" s="5">
        <v>381</v>
      </c>
      <c r="I652" s="3" t="s">
        <v>1495</v>
      </c>
      <c r="J652" s="3">
        <v>3</v>
      </c>
      <c r="K652" s="3">
        <v>1</v>
      </c>
      <c r="L652" s="3" t="s">
        <v>2907</v>
      </c>
      <c r="M652" s="6" t="s">
        <v>1506</v>
      </c>
      <c r="N652" s="6"/>
      <c r="O652" s="6"/>
      <c r="P652" s="6"/>
    </row>
    <row r="653" spans="1:16" ht="12.45" x14ac:dyDescent="0.2">
      <c r="A653" s="3" t="s">
        <v>13</v>
      </c>
      <c r="B653" t="s">
        <v>1513</v>
      </c>
      <c r="C653" t="s">
        <v>2982</v>
      </c>
      <c r="D653" t="s">
        <v>28</v>
      </c>
      <c r="E653" t="s">
        <v>23</v>
      </c>
      <c r="F653" t="s">
        <v>18</v>
      </c>
      <c r="G653" s="3" t="s">
        <v>1514</v>
      </c>
      <c r="H653" s="5">
        <v>381</v>
      </c>
      <c r="I653" s="3" t="s">
        <v>1495</v>
      </c>
      <c r="J653" s="3">
        <v>3</v>
      </c>
      <c r="K653" s="3">
        <v>2</v>
      </c>
      <c r="L653" s="3" t="s">
        <v>2907</v>
      </c>
      <c r="M653" s="6" t="s">
        <v>1493</v>
      </c>
      <c r="N653" s="6"/>
      <c r="O653" s="6"/>
      <c r="P653" s="6"/>
    </row>
    <row r="654" spans="1:16" ht="12.45" x14ac:dyDescent="0.2">
      <c r="A654" s="3" t="s">
        <v>13</v>
      </c>
      <c r="B654" t="s">
        <v>1515</v>
      </c>
      <c r="C654" t="s">
        <v>147</v>
      </c>
      <c r="D654" t="s">
        <v>22</v>
      </c>
      <c r="E654" t="s">
        <v>23</v>
      </c>
      <c r="F654" t="s">
        <v>18</v>
      </c>
      <c r="G654" s="3" t="s">
        <v>1516</v>
      </c>
      <c r="H654" s="5">
        <v>383</v>
      </c>
      <c r="I654" s="3" t="s">
        <v>1495</v>
      </c>
      <c r="J654" s="3">
        <v>3</v>
      </c>
      <c r="K654" s="3">
        <v>2</v>
      </c>
      <c r="L654" s="3" t="s">
        <v>2907</v>
      </c>
      <c r="M654" s="6" t="s">
        <v>1498</v>
      </c>
      <c r="N654" s="6"/>
      <c r="O654" s="6"/>
      <c r="P654" s="6"/>
    </row>
    <row r="655" spans="1:16" ht="12.45" x14ac:dyDescent="0.2">
      <c r="A655" s="3" t="s">
        <v>13</v>
      </c>
      <c r="B655" t="s">
        <v>1517</v>
      </c>
      <c r="C655" t="s">
        <v>2981</v>
      </c>
      <c r="D655" t="s">
        <v>22</v>
      </c>
      <c r="E655" t="s">
        <v>212</v>
      </c>
      <c r="F655" t="s">
        <v>18</v>
      </c>
      <c r="G655" s="3" t="s">
        <v>1518</v>
      </c>
      <c r="H655" s="5">
        <v>382</v>
      </c>
      <c r="I655" s="3" t="s">
        <v>1495</v>
      </c>
      <c r="J655" s="3">
        <v>4</v>
      </c>
      <c r="K655" s="3">
        <v>2</v>
      </c>
      <c r="L655" s="3" t="s">
        <v>2907</v>
      </c>
      <c r="M655" s="6" t="s">
        <v>1500</v>
      </c>
      <c r="N655" s="6"/>
      <c r="O655" s="6"/>
      <c r="P655" s="6"/>
    </row>
    <row r="656" spans="1:16" ht="12.45" x14ac:dyDescent="0.2">
      <c r="A656" s="3" t="s">
        <v>13</v>
      </c>
      <c r="B656" t="s">
        <v>1519</v>
      </c>
      <c r="C656" t="s">
        <v>2939</v>
      </c>
      <c r="D656" t="s">
        <v>16</v>
      </c>
      <c r="E656" t="s">
        <v>23</v>
      </c>
      <c r="F656" t="s">
        <v>18</v>
      </c>
      <c r="G656" s="3" t="s">
        <v>1520</v>
      </c>
      <c r="H656" s="5">
        <v>382</v>
      </c>
      <c r="I656" s="3" t="s">
        <v>1495</v>
      </c>
      <c r="J656" s="3">
        <v>4</v>
      </c>
      <c r="K656" s="3">
        <v>2</v>
      </c>
      <c r="L656" s="3" t="s">
        <v>2907</v>
      </c>
      <c r="M656" s="6" t="s">
        <v>1502</v>
      </c>
      <c r="N656" s="6"/>
      <c r="O656" s="6"/>
      <c r="P656" s="6"/>
    </row>
    <row r="657" spans="1:16" ht="12.45" x14ac:dyDescent="0.2">
      <c r="A657" s="3" t="s">
        <v>13</v>
      </c>
      <c r="B657" t="s">
        <v>1521</v>
      </c>
      <c r="C657" t="s">
        <v>2980</v>
      </c>
      <c r="D657" t="s">
        <v>22</v>
      </c>
      <c r="E657" t="s">
        <v>23</v>
      </c>
      <c r="F657" t="s">
        <v>18</v>
      </c>
      <c r="G657" s="3" t="s">
        <v>1522</v>
      </c>
      <c r="H657" s="5">
        <v>382</v>
      </c>
      <c r="I657" s="3" t="s">
        <v>1495</v>
      </c>
      <c r="J657" s="3">
        <v>4</v>
      </c>
      <c r="K657" s="3">
        <v>2</v>
      </c>
      <c r="L657" s="3" t="s">
        <v>2907</v>
      </c>
      <c r="M657" s="6" t="s">
        <v>1504</v>
      </c>
      <c r="N657" s="6"/>
      <c r="O657" s="6"/>
      <c r="P657" s="6"/>
    </row>
    <row r="658" spans="1:16" ht="12.45" x14ac:dyDescent="0.2">
      <c r="A658" s="3" t="s">
        <v>13</v>
      </c>
      <c r="B658" t="s">
        <v>1523</v>
      </c>
      <c r="C658" t="s">
        <v>2940</v>
      </c>
      <c r="D658" t="s">
        <v>22</v>
      </c>
      <c r="E658" t="s">
        <v>1103</v>
      </c>
      <c r="F658" t="s">
        <v>18</v>
      </c>
      <c r="G658" s="3" t="s">
        <v>1524</v>
      </c>
      <c r="H658" s="5">
        <v>383</v>
      </c>
      <c r="I658" s="3" t="s">
        <v>1495</v>
      </c>
      <c r="J658" s="3">
        <v>4</v>
      </c>
      <c r="K658" s="3">
        <v>2</v>
      </c>
      <c r="L658" s="3" t="s">
        <v>2907</v>
      </c>
      <c r="M658" s="6" t="s">
        <v>1506</v>
      </c>
      <c r="N658" s="6"/>
      <c r="O658" s="6"/>
      <c r="P658" s="6"/>
    </row>
    <row r="659" spans="1:16" ht="12.45" x14ac:dyDescent="0.2">
      <c r="A659" s="3" t="s">
        <v>13</v>
      </c>
      <c r="B659" t="s">
        <v>1525</v>
      </c>
      <c r="C659" t="s">
        <v>2942</v>
      </c>
      <c r="D659" t="s">
        <v>22</v>
      </c>
      <c r="E659" t="s">
        <v>23</v>
      </c>
      <c r="F659" t="s">
        <v>18</v>
      </c>
      <c r="G659" s="3" t="s">
        <v>1526</v>
      </c>
      <c r="H659" s="5">
        <v>383</v>
      </c>
      <c r="I659" s="3" t="s">
        <v>1495</v>
      </c>
      <c r="J659" s="3">
        <v>4</v>
      </c>
      <c r="K659" s="3">
        <v>2</v>
      </c>
      <c r="L659" s="3" t="s">
        <v>2907</v>
      </c>
      <c r="M659" s="6" t="s">
        <v>1506</v>
      </c>
      <c r="N659" s="6"/>
      <c r="O659" s="6"/>
      <c r="P659" s="6"/>
    </row>
    <row r="660" spans="1:16" ht="12.45" x14ac:dyDescent="0.2">
      <c r="A660" s="3" t="s">
        <v>13</v>
      </c>
      <c r="B660" t="s">
        <v>1533</v>
      </c>
      <c r="C660" t="s">
        <v>2979</v>
      </c>
      <c r="D660" t="s">
        <v>16</v>
      </c>
      <c r="E660" t="s">
        <v>23</v>
      </c>
      <c r="F660" t="s">
        <v>18</v>
      </c>
      <c r="G660" s="3" t="s">
        <v>1534</v>
      </c>
      <c r="H660" s="5">
        <v>382</v>
      </c>
      <c r="I660" s="3" t="s">
        <v>1495</v>
      </c>
      <c r="J660" s="3">
        <v>5</v>
      </c>
      <c r="K660" s="3">
        <v>2</v>
      </c>
      <c r="L660" s="3" t="s">
        <v>2907</v>
      </c>
      <c r="M660" s="6" t="s">
        <v>1502</v>
      </c>
      <c r="N660" s="6"/>
      <c r="O660" s="6"/>
      <c r="P660" s="6"/>
    </row>
    <row r="661" spans="1:16" ht="12.45" x14ac:dyDescent="0.2">
      <c r="A661" s="3" t="s">
        <v>13</v>
      </c>
      <c r="B661" t="s">
        <v>1535</v>
      </c>
      <c r="C661" t="s">
        <v>2943</v>
      </c>
      <c r="D661" t="s">
        <v>16</v>
      </c>
      <c r="E661" t="s">
        <v>23</v>
      </c>
      <c r="F661" t="s">
        <v>18</v>
      </c>
      <c r="G661" s="3" t="s">
        <v>1536</v>
      </c>
      <c r="H661" s="5">
        <v>383</v>
      </c>
      <c r="I661" s="3" t="s">
        <v>1495</v>
      </c>
      <c r="J661" s="3">
        <v>5</v>
      </c>
      <c r="K661" s="3">
        <v>2</v>
      </c>
      <c r="L661" s="3" t="s">
        <v>2907</v>
      </c>
      <c r="M661" s="6" t="s">
        <v>1521</v>
      </c>
      <c r="N661" s="6"/>
      <c r="O661" s="6"/>
      <c r="P661" s="6"/>
    </row>
    <row r="662" spans="1:16" ht="12.45" x14ac:dyDescent="0.2">
      <c r="A662" s="3" t="s">
        <v>13</v>
      </c>
      <c r="B662" t="s">
        <v>1537</v>
      </c>
      <c r="C662" t="s">
        <v>2978</v>
      </c>
      <c r="D662" t="s">
        <v>28</v>
      </c>
      <c r="E662" t="s">
        <v>23</v>
      </c>
      <c r="F662" t="s">
        <v>18</v>
      </c>
      <c r="G662" s="3" t="s">
        <v>1538</v>
      </c>
      <c r="H662" s="5">
        <v>383</v>
      </c>
      <c r="I662" s="3" t="s">
        <v>1495</v>
      </c>
      <c r="J662" s="3">
        <v>5</v>
      </c>
      <c r="K662" s="3">
        <v>2</v>
      </c>
      <c r="L662" s="3" t="s">
        <v>2907</v>
      </c>
      <c r="M662" s="3" t="s">
        <v>1508</v>
      </c>
      <c r="N662" s="3"/>
      <c r="O662" s="3"/>
      <c r="P662" s="3"/>
    </row>
    <row r="663" spans="1:16" ht="12.45" x14ac:dyDescent="0.2">
      <c r="A663" s="3" t="s">
        <v>13</v>
      </c>
      <c r="B663" t="s">
        <v>1539</v>
      </c>
      <c r="C663" t="s">
        <v>2945</v>
      </c>
      <c r="D663" t="s">
        <v>22</v>
      </c>
      <c r="E663" t="s">
        <v>23</v>
      </c>
      <c r="F663" t="s">
        <v>18</v>
      </c>
      <c r="G663" s="3" t="s">
        <v>1540</v>
      </c>
      <c r="H663" s="5">
        <v>383</v>
      </c>
      <c r="I663" s="3" t="s">
        <v>1495</v>
      </c>
      <c r="J663" s="3">
        <v>5</v>
      </c>
      <c r="K663" s="3">
        <v>2</v>
      </c>
      <c r="L663" s="3" t="s">
        <v>2907</v>
      </c>
      <c r="M663" s="3" t="s">
        <v>1525</v>
      </c>
      <c r="N663" s="3"/>
      <c r="O663" s="3"/>
      <c r="P663" s="3"/>
    </row>
    <row r="664" spans="1:16" ht="12.45" x14ac:dyDescent="0.2">
      <c r="A664" s="3" t="s">
        <v>13</v>
      </c>
      <c r="B664" t="s">
        <v>1547</v>
      </c>
      <c r="C664" t="s">
        <v>2977</v>
      </c>
      <c r="D664" t="s">
        <v>16</v>
      </c>
      <c r="E664" t="s">
        <v>23</v>
      </c>
      <c r="F664" t="s">
        <v>18</v>
      </c>
      <c r="G664" s="3" t="s">
        <v>1548</v>
      </c>
      <c r="H664" s="5">
        <v>384</v>
      </c>
      <c r="I664" s="3" t="s">
        <v>1495</v>
      </c>
      <c r="J664" s="3">
        <v>5</v>
      </c>
      <c r="K664" s="3">
        <v>3</v>
      </c>
      <c r="L664" s="3" t="s">
        <v>2907</v>
      </c>
      <c r="M664" s="6" t="s">
        <v>1517</v>
      </c>
      <c r="N664" s="6"/>
      <c r="O664" s="6"/>
      <c r="P664" s="6"/>
    </row>
    <row r="665" spans="1:16" ht="12.45" x14ac:dyDescent="0.2">
      <c r="A665" s="3" t="s">
        <v>13</v>
      </c>
      <c r="B665" t="s">
        <v>1551</v>
      </c>
      <c r="C665" t="s">
        <v>2939</v>
      </c>
      <c r="D665" t="s">
        <v>22</v>
      </c>
      <c r="E665" t="s">
        <v>23</v>
      </c>
      <c r="F665" t="s">
        <v>18</v>
      </c>
      <c r="G665" s="3" t="s">
        <v>1552</v>
      </c>
      <c r="H665" s="5">
        <v>384</v>
      </c>
      <c r="I665" s="3" t="s">
        <v>1495</v>
      </c>
      <c r="J665" s="3">
        <v>5</v>
      </c>
      <c r="K665" s="3">
        <v>3</v>
      </c>
      <c r="L665" s="3" t="s">
        <v>2907</v>
      </c>
      <c r="M665" s="3" t="s">
        <v>1529</v>
      </c>
      <c r="N665" s="3"/>
      <c r="O665" s="3"/>
      <c r="P665" s="3"/>
    </row>
    <row r="666" spans="1:16" ht="12.45" x14ac:dyDescent="0.2">
      <c r="A666" s="3" t="s">
        <v>13</v>
      </c>
      <c r="B666" t="s">
        <v>1557</v>
      </c>
      <c r="C666" t="s">
        <v>2962</v>
      </c>
      <c r="D666" t="s">
        <v>22</v>
      </c>
      <c r="E666" t="s">
        <v>23</v>
      </c>
      <c r="F666" t="s">
        <v>18</v>
      </c>
      <c r="G666" s="3" t="s">
        <v>1558</v>
      </c>
      <c r="H666" s="5">
        <v>385</v>
      </c>
      <c r="I666" s="3" t="s">
        <v>1495</v>
      </c>
      <c r="J666" s="3">
        <v>5</v>
      </c>
      <c r="K666" s="3">
        <v>3</v>
      </c>
      <c r="L666" s="3" t="s">
        <v>2907</v>
      </c>
      <c r="M666" s="6" t="s">
        <v>1555</v>
      </c>
      <c r="N666" s="6"/>
      <c r="O666" s="6"/>
      <c r="P666" s="6"/>
    </row>
    <row r="667" spans="1:16" ht="12.45" x14ac:dyDescent="0.2">
      <c r="A667" s="3" t="s">
        <v>13</v>
      </c>
      <c r="B667" t="s">
        <v>1559</v>
      </c>
      <c r="C667" t="s">
        <v>2976</v>
      </c>
      <c r="D667" t="s">
        <v>22</v>
      </c>
      <c r="E667" t="s">
        <v>23</v>
      </c>
      <c r="F667" t="s">
        <v>18</v>
      </c>
      <c r="G667" s="3" t="s">
        <v>1560</v>
      </c>
      <c r="H667" s="5">
        <v>385</v>
      </c>
      <c r="I667" s="3" t="s">
        <v>1495</v>
      </c>
      <c r="J667" s="3">
        <v>5</v>
      </c>
      <c r="K667" s="3">
        <v>3</v>
      </c>
      <c r="L667" s="3" t="s">
        <v>2907</v>
      </c>
      <c r="M667" s="6" t="s">
        <v>1513</v>
      </c>
      <c r="N667" s="6"/>
      <c r="O667" s="6"/>
      <c r="P667" s="6"/>
    </row>
    <row r="668" spans="1:16" ht="12.45" x14ac:dyDescent="0.2">
      <c r="A668" s="3" t="s">
        <v>13</v>
      </c>
      <c r="B668" t="s">
        <v>1565</v>
      </c>
      <c r="C668" t="s">
        <v>2946</v>
      </c>
      <c r="D668" t="s">
        <v>22</v>
      </c>
      <c r="E668" t="s">
        <v>303</v>
      </c>
      <c r="F668" t="s">
        <v>18</v>
      </c>
      <c r="G668" s="3" t="s">
        <v>1566</v>
      </c>
      <c r="H668" s="5">
        <v>386</v>
      </c>
      <c r="I668" s="3" t="s">
        <v>1495</v>
      </c>
      <c r="J668" s="3">
        <v>5</v>
      </c>
      <c r="K668" s="3">
        <v>3</v>
      </c>
      <c r="L668" s="3" t="s">
        <v>2907</v>
      </c>
      <c r="M668" s="6" t="s">
        <v>1523</v>
      </c>
      <c r="N668" s="6"/>
      <c r="O668" s="6"/>
      <c r="P668" s="6"/>
    </row>
    <row r="669" spans="1:16" ht="12.45" x14ac:dyDescent="0.2">
      <c r="A669" s="3" t="s">
        <v>13</v>
      </c>
      <c r="B669" s="3" t="s">
        <v>1510</v>
      </c>
      <c r="C669" s="3" t="s">
        <v>40</v>
      </c>
      <c r="D669" s="3" t="s">
        <v>22</v>
      </c>
      <c r="E669" s="3" t="s">
        <v>23</v>
      </c>
      <c r="F669" s="3" t="s">
        <v>1511</v>
      </c>
      <c r="G669" s="3"/>
      <c r="H669" s="5" t="s">
        <v>1490</v>
      </c>
      <c r="I669" s="3" t="s">
        <v>1495</v>
      </c>
      <c r="J669" s="5">
        <v>3</v>
      </c>
      <c r="K669" s="5">
        <v>1</v>
      </c>
      <c r="L669" s="3" t="s">
        <v>2907</v>
      </c>
      <c r="M669" s="6" t="s">
        <v>1512</v>
      </c>
      <c r="N669" s="6"/>
      <c r="O669" s="6"/>
      <c r="P669" s="6"/>
    </row>
    <row r="670" spans="1:16" ht="12.45" x14ac:dyDescent="0.2">
      <c r="A670" s="3" t="s">
        <v>13</v>
      </c>
      <c r="B670" t="s">
        <v>1543</v>
      </c>
      <c r="C670" t="s">
        <v>2938</v>
      </c>
      <c r="D670" t="s">
        <v>22</v>
      </c>
      <c r="E670" t="s">
        <v>23</v>
      </c>
      <c r="F670" t="s">
        <v>563</v>
      </c>
      <c r="G670" s="3" t="s">
        <v>1544</v>
      </c>
      <c r="H670" s="5">
        <v>383</v>
      </c>
      <c r="I670" s="3" t="s">
        <v>1495</v>
      </c>
      <c r="J670" s="3">
        <v>5</v>
      </c>
      <c r="K670" s="3">
        <v>3</v>
      </c>
      <c r="L670" s="3" t="s">
        <v>2907</v>
      </c>
      <c r="M670" s="3" t="s">
        <v>1493</v>
      </c>
      <c r="N670" s="3"/>
      <c r="O670" s="3"/>
      <c r="P670" s="3"/>
    </row>
    <row r="671" spans="1:16" ht="12.45" x14ac:dyDescent="0.2">
      <c r="A671" s="3" t="s">
        <v>13</v>
      </c>
      <c r="B671" t="s">
        <v>1561</v>
      </c>
      <c r="C671" t="s">
        <v>2942</v>
      </c>
      <c r="D671" t="s">
        <v>22</v>
      </c>
      <c r="E671" t="s">
        <v>23</v>
      </c>
      <c r="F671" t="s">
        <v>563</v>
      </c>
      <c r="G671" s="3" t="s">
        <v>1562</v>
      </c>
      <c r="H671" s="5">
        <v>385</v>
      </c>
      <c r="I671" s="3" t="s">
        <v>1495</v>
      </c>
      <c r="J671" s="3">
        <v>5</v>
      </c>
      <c r="K671" s="3">
        <v>3</v>
      </c>
      <c r="L671" s="3" t="s">
        <v>2907</v>
      </c>
      <c r="M671" s="6" t="s">
        <v>1559</v>
      </c>
      <c r="N671" s="6"/>
      <c r="O671" s="6"/>
      <c r="P671" s="6"/>
    </row>
    <row r="672" spans="1:16" ht="12.45" x14ac:dyDescent="0.2">
      <c r="A672" s="3" t="s">
        <v>13</v>
      </c>
      <c r="B672" t="s">
        <v>1496</v>
      </c>
      <c r="C672" t="s">
        <v>2942</v>
      </c>
      <c r="D672" t="s">
        <v>22</v>
      </c>
      <c r="E672" t="s">
        <v>23</v>
      </c>
      <c r="F672" t="s">
        <v>683</v>
      </c>
      <c r="G672" s="3" t="s">
        <v>1497</v>
      </c>
      <c r="H672" s="5">
        <v>380</v>
      </c>
      <c r="I672" s="3" t="s">
        <v>1495</v>
      </c>
      <c r="J672" s="3">
        <v>2</v>
      </c>
      <c r="K672" s="3">
        <v>1</v>
      </c>
      <c r="L672" s="3" t="s">
        <v>2907</v>
      </c>
      <c r="M672" s="6" t="s">
        <v>1493</v>
      </c>
      <c r="N672" s="6"/>
      <c r="O672" s="6"/>
      <c r="P672" s="6"/>
    </row>
    <row r="673" spans="1:16" ht="12.45" x14ac:dyDescent="0.2">
      <c r="A673" s="3" t="s">
        <v>13</v>
      </c>
      <c r="B673" t="s">
        <v>1531</v>
      </c>
      <c r="C673" t="s">
        <v>2945</v>
      </c>
      <c r="D673" t="s">
        <v>22</v>
      </c>
      <c r="E673" t="s">
        <v>23</v>
      </c>
      <c r="F673" t="s">
        <v>615</v>
      </c>
      <c r="G673" s="3" t="s">
        <v>1532</v>
      </c>
      <c r="H673" s="5">
        <v>382</v>
      </c>
      <c r="I673" s="3" t="s">
        <v>1495</v>
      </c>
      <c r="J673" s="3">
        <v>5</v>
      </c>
      <c r="K673" s="3">
        <v>2</v>
      </c>
      <c r="L673" s="3" t="s">
        <v>2907</v>
      </c>
      <c r="M673" s="4" t="s">
        <v>1519</v>
      </c>
      <c r="N673" s="4"/>
      <c r="O673" s="4"/>
      <c r="P673" s="4"/>
    </row>
    <row r="674" spans="1:16" ht="12.45" x14ac:dyDescent="0.2">
      <c r="A674" s="3" t="s">
        <v>13</v>
      </c>
      <c r="B674" t="s">
        <v>1555</v>
      </c>
      <c r="C674" t="s">
        <v>2939</v>
      </c>
      <c r="D674" t="s">
        <v>22</v>
      </c>
      <c r="E674" t="s">
        <v>23</v>
      </c>
      <c r="F674" t="s">
        <v>615</v>
      </c>
      <c r="G674" s="3" t="s">
        <v>1556</v>
      </c>
      <c r="H674" s="5">
        <v>385</v>
      </c>
      <c r="I674" s="3" t="s">
        <v>1495</v>
      </c>
      <c r="J674" s="3">
        <v>5</v>
      </c>
      <c r="K674" s="3">
        <v>3</v>
      </c>
      <c r="L674" s="3" t="s">
        <v>2907</v>
      </c>
      <c r="M674" s="6" t="s">
        <v>1533</v>
      </c>
      <c r="N674" s="6"/>
      <c r="O674" s="6"/>
      <c r="P674" s="6"/>
    </row>
    <row r="675" spans="1:16" ht="12.45" x14ac:dyDescent="0.2">
      <c r="A675" s="3" t="s">
        <v>13</v>
      </c>
      <c r="B675" t="s">
        <v>1493</v>
      </c>
      <c r="C675" t="s">
        <v>147</v>
      </c>
      <c r="D675" t="s">
        <v>148</v>
      </c>
      <c r="E675" t="s">
        <v>23</v>
      </c>
      <c r="F675" t="s">
        <v>148</v>
      </c>
      <c r="G675" s="3" t="s">
        <v>1494</v>
      </c>
      <c r="H675" s="5">
        <v>380</v>
      </c>
      <c r="I675" s="3" t="s">
        <v>1495</v>
      </c>
      <c r="J675" s="3">
        <v>1</v>
      </c>
      <c r="K675" s="3">
        <v>1</v>
      </c>
      <c r="L675" s="3" t="s">
        <v>2907</v>
      </c>
      <c r="M675" s="6"/>
      <c r="N675" s="6"/>
      <c r="O675" s="6"/>
      <c r="P675" s="6"/>
    </row>
    <row r="676" spans="1:16" ht="12.45" x14ac:dyDescent="0.2">
      <c r="A676" s="3" t="s">
        <v>13</v>
      </c>
      <c r="B676" t="s">
        <v>1506</v>
      </c>
      <c r="C676" t="s">
        <v>2975</v>
      </c>
      <c r="D676" t="s">
        <v>22</v>
      </c>
      <c r="E676" t="s">
        <v>23</v>
      </c>
      <c r="F676" t="s">
        <v>148</v>
      </c>
      <c r="G676" s="3" t="s">
        <v>1507</v>
      </c>
      <c r="H676" s="5">
        <v>381</v>
      </c>
      <c r="I676" s="3" t="s">
        <v>1495</v>
      </c>
      <c r="J676" s="3">
        <v>3</v>
      </c>
      <c r="K676" s="3">
        <v>1</v>
      </c>
      <c r="L676" s="3" t="s">
        <v>2907</v>
      </c>
      <c r="M676" s="6" t="s">
        <v>1498</v>
      </c>
      <c r="N676" s="6"/>
      <c r="O676" s="6"/>
      <c r="P676" s="6"/>
    </row>
    <row r="677" spans="1:16" ht="12.45" x14ac:dyDescent="0.2">
      <c r="A677" s="3" t="s">
        <v>13</v>
      </c>
      <c r="B677" t="s">
        <v>1529</v>
      </c>
      <c r="C677" t="s">
        <v>2974</v>
      </c>
      <c r="D677" t="s">
        <v>148</v>
      </c>
      <c r="E677" t="s">
        <v>23</v>
      </c>
      <c r="F677" t="s">
        <v>148</v>
      </c>
      <c r="G677" s="3" t="s">
        <v>1530</v>
      </c>
      <c r="H677" s="5">
        <v>382</v>
      </c>
      <c r="I677" s="3" t="s">
        <v>1495</v>
      </c>
      <c r="J677" s="3">
        <v>5</v>
      </c>
      <c r="K677" s="3">
        <v>2</v>
      </c>
      <c r="L677" s="3" t="s">
        <v>2907</v>
      </c>
      <c r="M677" s="6" t="s">
        <v>1519</v>
      </c>
      <c r="N677" s="6"/>
      <c r="O677" s="6"/>
      <c r="P677" s="6"/>
    </row>
    <row r="678" spans="1:16" ht="12.45" x14ac:dyDescent="0.2">
      <c r="A678" s="3" t="s">
        <v>13</v>
      </c>
      <c r="B678" t="s">
        <v>1541</v>
      </c>
      <c r="C678" t="s">
        <v>147</v>
      </c>
      <c r="D678" t="s">
        <v>148</v>
      </c>
      <c r="E678" t="s">
        <v>23</v>
      </c>
      <c r="F678" t="s">
        <v>148</v>
      </c>
      <c r="G678" s="3" t="s">
        <v>1542</v>
      </c>
      <c r="H678" s="5">
        <v>386</v>
      </c>
      <c r="I678" s="3" t="s">
        <v>1495</v>
      </c>
      <c r="J678" s="3">
        <v>4</v>
      </c>
      <c r="K678" s="3">
        <v>3</v>
      </c>
      <c r="L678" s="3" t="s">
        <v>2907</v>
      </c>
      <c r="M678" s="3" t="s">
        <v>1515</v>
      </c>
      <c r="N678" s="3"/>
      <c r="O678" s="3"/>
      <c r="P678" s="3"/>
    </row>
    <row r="679" spans="1:16" ht="12.45" x14ac:dyDescent="0.2">
      <c r="A679" s="3" t="s">
        <v>13</v>
      </c>
      <c r="B679" t="s">
        <v>1545</v>
      </c>
      <c r="C679" t="s">
        <v>147</v>
      </c>
      <c r="D679" t="s">
        <v>148</v>
      </c>
      <c r="E679" t="s">
        <v>23</v>
      </c>
      <c r="F679" t="s">
        <v>148</v>
      </c>
      <c r="G679" s="3" t="s">
        <v>1546</v>
      </c>
      <c r="H679" s="5">
        <v>384</v>
      </c>
      <c r="I679" s="3" t="s">
        <v>1495</v>
      </c>
      <c r="J679" s="3">
        <v>5</v>
      </c>
      <c r="K679" s="3">
        <v>3</v>
      </c>
      <c r="L679" s="3" t="s">
        <v>2907</v>
      </c>
      <c r="M679" s="6" t="s">
        <v>1493</v>
      </c>
      <c r="N679" s="6"/>
      <c r="O679" s="6"/>
      <c r="P679" s="6"/>
    </row>
    <row r="680" spans="1:16" ht="12.45" x14ac:dyDescent="0.2">
      <c r="A680" s="3" t="s">
        <v>13</v>
      </c>
      <c r="B680" t="s">
        <v>1549</v>
      </c>
      <c r="C680" t="s">
        <v>147</v>
      </c>
      <c r="D680" t="s">
        <v>148</v>
      </c>
      <c r="E680" t="s">
        <v>23</v>
      </c>
      <c r="F680" t="s">
        <v>148</v>
      </c>
      <c r="G680" s="3" t="s">
        <v>1550</v>
      </c>
      <c r="H680" s="5">
        <v>384</v>
      </c>
      <c r="I680" s="3" t="s">
        <v>1495</v>
      </c>
      <c r="J680" s="3">
        <v>5</v>
      </c>
      <c r="K680" s="3">
        <v>3</v>
      </c>
      <c r="L680" s="3" t="s">
        <v>2907</v>
      </c>
      <c r="M680" s="6" t="s">
        <v>1529</v>
      </c>
      <c r="N680" s="6"/>
      <c r="O680" s="6"/>
      <c r="P680" s="6"/>
    </row>
    <row r="681" spans="1:16" ht="12.45" x14ac:dyDescent="0.2">
      <c r="A681" s="3" t="s">
        <v>13</v>
      </c>
      <c r="B681" t="s">
        <v>1563</v>
      </c>
      <c r="C681" t="s">
        <v>147</v>
      </c>
      <c r="D681" t="s">
        <v>148</v>
      </c>
      <c r="E681" t="s">
        <v>23</v>
      </c>
      <c r="F681" t="s">
        <v>148</v>
      </c>
      <c r="G681" s="3" t="s">
        <v>1564</v>
      </c>
      <c r="H681" s="5">
        <v>385</v>
      </c>
      <c r="I681" s="3" t="s">
        <v>1495</v>
      </c>
      <c r="J681" s="3">
        <v>5</v>
      </c>
      <c r="K681" s="3">
        <v>3</v>
      </c>
      <c r="L681" s="3" t="s">
        <v>2907</v>
      </c>
      <c r="M681" s="6" t="s">
        <v>1515</v>
      </c>
      <c r="N681" s="6"/>
      <c r="O681" s="6"/>
      <c r="P681" s="6"/>
    </row>
    <row r="682" spans="1:16" ht="12.45" x14ac:dyDescent="0.2">
      <c r="A682" s="3" t="s">
        <v>13</v>
      </c>
      <c r="B682" t="s">
        <v>1527</v>
      </c>
      <c r="C682" t="s">
        <v>2940</v>
      </c>
      <c r="D682" t="s">
        <v>22</v>
      </c>
      <c r="E682" t="s">
        <v>212</v>
      </c>
      <c r="F682" t="s">
        <v>44</v>
      </c>
      <c r="G682" s="3" t="s">
        <v>1528</v>
      </c>
      <c r="H682" s="5">
        <v>382</v>
      </c>
      <c r="I682" s="3" t="s">
        <v>1495</v>
      </c>
      <c r="J682" s="3">
        <v>5</v>
      </c>
      <c r="K682" s="3">
        <v>2</v>
      </c>
      <c r="L682" s="3" t="s">
        <v>2907</v>
      </c>
      <c r="M682" s="6" t="s">
        <v>1519</v>
      </c>
      <c r="N682" s="6"/>
      <c r="O682" s="6"/>
      <c r="P682" s="6"/>
    </row>
    <row r="683" spans="1:16" ht="12.45" x14ac:dyDescent="0.2">
      <c r="A683" s="3" t="s">
        <v>13</v>
      </c>
      <c r="B683" t="s">
        <v>1553</v>
      </c>
      <c r="C683" t="s">
        <v>2973</v>
      </c>
      <c r="D683" t="s">
        <v>28</v>
      </c>
      <c r="E683" t="s">
        <v>212</v>
      </c>
      <c r="F683" t="s">
        <v>44</v>
      </c>
      <c r="G683" s="3" t="s">
        <v>1554</v>
      </c>
      <c r="H683" s="5">
        <v>385</v>
      </c>
      <c r="I683" s="3" t="s">
        <v>1495</v>
      </c>
      <c r="J683" s="3">
        <v>5</v>
      </c>
      <c r="K683" s="3">
        <v>3</v>
      </c>
      <c r="L683" s="3" t="s">
        <v>2907</v>
      </c>
      <c r="M683" s="6" t="s">
        <v>1533</v>
      </c>
      <c r="N683" s="6"/>
      <c r="O683" s="6"/>
      <c r="P683" s="6"/>
    </row>
    <row r="684" spans="1:16" ht="12.45" x14ac:dyDescent="0.2">
      <c r="A684" s="3" t="s">
        <v>13</v>
      </c>
      <c r="B684" t="s">
        <v>1567</v>
      </c>
      <c r="C684" t="s">
        <v>2940</v>
      </c>
      <c r="D684" t="s">
        <v>28</v>
      </c>
      <c r="E684" t="s">
        <v>23</v>
      </c>
      <c r="F684" t="s">
        <v>44</v>
      </c>
      <c r="G684" s="3" t="s">
        <v>1568</v>
      </c>
      <c r="H684" s="5">
        <v>386</v>
      </c>
      <c r="I684" s="3" t="s">
        <v>1495</v>
      </c>
      <c r="J684" s="3">
        <v>5</v>
      </c>
      <c r="K684" s="3">
        <v>3</v>
      </c>
      <c r="L684" s="3" t="s">
        <v>2907</v>
      </c>
      <c r="M684" s="6" t="s">
        <v>1539</v>
      </c>
      <c r="N684" s="6"/>
      <c r="O684" s="6"/>
      <c r="P684" s="6"/>
    </row>
    <row r="685" spans="1:16" ht="12.45" x14ac:dyDescent="0.2">
      <c r="A685" s="3" t="s">
        <v>13</v>
      </c>
      <c r="B685" t="s">
        <v>1242</v>
      </c>
      <c r="C685" t="s">
        <v>147</v>
      </c>
      <c r="D685" t="s">
        <v>148</v>
      </c>
      <c r="E685" t="s">
        <v>23</v>
      </c>
      <c r="F685" t="s">
        <v>148</v>
      </c>
      <c r="G685" s="3" t="s">
        <v>1243</v>
      </c>
      <c r="H685" s="5">
        <v>358</v>
      </c>
      <c r="I685" s="3" t="s">
        <v>1193</v>
      </c>
      <c r="J685" s="3">
        <v>5</v>
      </c>
      <c r="K685" s="3">
        <v>3</v>
      </c>
      <c r="L685" s="3" t="s">
        <v>2910</v>
      </c>
      <c r="M685" s="6" t="s">
        <v>1232</v>
      </c>
      <c r="N685" s="6"/>
      <c r="O685" s="6"/>
      <c r="P685" s="6"/>
    </row>
    <row r="686" spans="1:16" ht="12.45" x14ac:dyDescent="0.2">
      <c r="A686" s="3" t="s">
        <v>13</v>
      </c>
      <c r="B686" t="s">
        <v>1246</v>
      </c>
      <c r="C686" t="s">
        <v>147</v>
      </c>
      <c r="D686" t="s">
        <v>148</v>
      </c>
      <c r="E686" t="s">
        <v>23</v>
      </c>
      <c r="F686" t="s">
        <v>148</v>
      </c>
      <c r="G686" s="3" t="s">
        <v>1247</v>
      </c>
      <c r="H686" s="5">
        <v>358</v>
      </c>
      <c r="I686" s="3" t="s">
        <v>1193</v>
      </c>
      <c r="J686" s="3">
        <v>5</v>
      </c>
      <c r="K686" s="3">
        <v>3</v>
      </c>
      <c r="L686" s="3" t="s">
        <v>2910</v>
      </c>
      <c r="M686" s="6" t="s">
        <v>1226</v>
      </c>
      <c r="N686" s="6"/>
      <c r="O686" s="6"/>
      <c r="P686" s="6"/>
    </row>
    <row r="687" spans="1:16" ht="12.45" x14ac:dyDescent="0.2">
      <c r="A687" s="3" t="s">
        <v>13</v>
      </c>
      <c r="B687" t="s">
        <v>1248</v>
      </c>
      <c r="C687" t="s">
        <v>147</v>
      </c>
      <c r="D687" t="s">
        <v>148</v>
      </c>
      <c r="E687" t="s">
        <v>23</v>
      </c>
      <c r="F687" t="s">
        <v>148</v>
      </c>
      <c r="G687" s="3" t="s">
        <v>1249</v>
      </c>
      <c r="H687" s="5">
        <v>358</v>
      </c>
      <c r="I687" s="3" t="s">
        <v>1193</v>
      </c>
      <c r="J687" s="3">
        <v>5</v>
      </c>
      <c r="K687" s="3">
        <v>3</v>
      </c>
      <c r="L687" s="3" t="s">
        <v>2910</v>
      </c>
      <c r="M687" s="6" t="s">
        <v>1226</v>
      </c>
      <c r="N687" s="6"/>
      <c r="O687" s="6"/>
      <c r="P687" s="6"/>
    </row>
    <row r="688" spans="1:16" ht="12.45" x14ac:dyDescent="0.2">
      <c r="A688" s="3" t="s">
        <v>13</v>
      </c>
      <c r="B688" t="s">
        <v>1250</v>
      </c>
      <c r="C688" t="s">
        <v>147</v>
      </c>
      <c r="D688" t="s">
        <v>148</v>
      </c>
      <c r="E688" t="s">
        <v>23</v>
      </c>
      <c r="F688" t="s">
        <v>148</v>
      </c>
      <c r="G688" s="3" t="s">
        <v>1251</v>
      </c>
      <c r="H688" s="5">
        <v>358</v>
      </c>
      <c r="I688" s="3" t="s">
        <v>1193</v>
      </c>
      <c r="J688" s="3">
        <v>5</v>
      </c>
      <c r="K688" s="3">
        <v>3</v>
      </c>
      <c r="L688" s="3" t="s">
        <v>2910</v>
      </c>
      <c r="M688" s="6" t="s">
        <v>1248</v>
      </c>
      <c r="N688" s="6"/>
      <c r="O688" s="6"/>
      <c r="P688" s="6"/>
    </row>
    <row r="689" spans="1:16" ht="12.45" x14ac:dyDescent="0.2">
      <c r="A689" s="3" t="s">
        <v>13</v>
      </c>
      <c r="B689" t="s">
        <v>1259</v>
      </c>
      <c r="C689" t="s">
        <v>147</v>
      </c>
      <c r="D689" t="s">
        <v>148</v>
      </c>
      <c r="E689" t="s">
        <v>23</v>
      </c>
      <c r="F689" t="s">
        <v>148</v>
      </c>
      <c r="G689" s="3" t="s">
        <v>1260</v>
      </c>
      <c r="H689" s="5">
        <v>359</v>
      </c>
      <c r="I689" s="3" t="s">
        <v>1193</v>
      </c>
      <c r="J689" s="3">
        <v>5</v>
      </c>
      <c r="K689" s="3">
        <v>4</v>
      </c>
      <c r="L689" s="3" t="s">
        <v>2910</v>
      </c>
      <c r="M689" s="6" t="s">
        <v>1242</v>
      </c>
      <c r="N689" s="6"/>
      <c r="O689" s="6"/>
      <c r="P689" s="6"/>
    </row>
    <row r="690" spans="1:16" ht="12.45" x14ac:dyDescent="0.2">
      <c r="A690" s="3" t="s">
        <v>13</v>
      </c>
      <c r="B690" t="s">
        <v>1261</v>
      </c>
      <c r="C690" t="s">
        <v>2972</v>
      </c>
      <c r="D690" t="s">
        <v>148</v>
      </c>
      <c r="E690" t="s">
        <v>23</v>
      </c>
      <c r="F690" t="s">
        <v>148</v>
      </c>
      <c r="G690" s="3" t="s">
        <v>1262</v>
      </c>
      <c r="H690" s="5">
        <v>359</v>
      </c>
      <c r="I690" s="3" t="s">
        <v>1193</v>
      </c>
      <c r="J690" s="3">
        <v>5</v>
      </c>
      <c r="K690" s="3">
        <v>4</v>
      </c>
      <c r="L690" s="3" t="s">
        <v>2910</v>
      </c>
      <c r="M690" s="6" t="s">
        <v>1244</v>
      </c>
      <c r="N690" s="6"/>
      <c r="O690" s="6"/>
      <c r="P690" s="6"/>
    </row>
    <row r="691" spans="1:16" ht="12.45" x14ac:dyDescent="0.2">
      <c r="A691" s="3" t="s">
        <v>13</v>
      </c>
      <c r="B691" t="s">
        <v>1272</v>
      </c>
      <c r="C691" t="s">
        <v>147</v>
      </c>
      <c r="D691" t="s">
        <v>148</v>
      </c>
      <c r="E691" t="s">
        <v>23</v>
      </c>
      <c r="F691" t="s">
        <v>148</v>
      </c>
      <c r="G691" s="3" t="s">
        <v>1273</v>
      </c>
      <c r="H691" s="5">
        <v>361</v>
      </c>
      <c r="I691" s="3" t="s">
        <v>1193</v>
      </c>
      <c r="J691" s="3">
        <v>5</v>
      </c>
      <c r="K691" s="3">
        <v>5</v>
      </c>
      <c r="L691" s="3" t="s">
        <v>2910</v>
      </c>
      <c r="M691" s="3" t="s">
        <v>1240</v>
      </c>
      <c r="N691" s="3"/>
      <c r="O691" s="3"/>
      <c r="P691" s="3"/>
    </row>
    <row r="692" spans="1:16" ht="12.45" x14ac:dyDescent="0.2">
      <c r="A692" s="3" t="s">
        <v>13</v>
      </c>
      <c r="B692" t="s">
        <v>1191</v>
      </c>
      <c r="C692" t="s">
        <v>2944</v>
      </c>
      <c r="D692" t="s">
        <v>22</v>
      </c>
      <c r="E692" t="s">
        <v>23</v>
      </c>
      <c r="F692" t="s">
        <v>44</v>
      </c>
      <c r="G692" s="3" t="s">
        <v>1192</v>
      </c>
      <c r="H692" s="5">
        <v>354</v>
      </c>
      <c r="I692" s="3" t="s">
        <v>1193</v>
      </c>
      <c r="J692" s="3">
        <v>1</v>
      </c>
      <c r="K692" s="3">
        <v>1</v>
      </c>
      <c r="L692" s="3" t="s">
        <v>2910</v>
      </c>
      <c r="M692" s="6"/>
      <c r="N692" s="6"/>
      <c r="O692" s="6"/>
      <c r="P692" s="6"/>
    </row>
    <row r="693" spans="1:16" ht="12.45" x14ac:dyDescent="0.2">
      <c r="A693" s="3" t="s">
        <v>13</v>
      </c>
      <c r="B693" t="s">
        <v>1202</v>
      </c>
      <c r="C693" t="s">
        <v>2940</v>
      </c>
      <c r="D693" t="s">
        <v>28</v>
      </c>
      <c r="E693" t="s">
        <v>23</v>
      </c>
      <c r="F693" t="s">
        <v>44</v>
      </c>
      <c r="G693" s="3" t="s">
        <v>1203</v>
      </c>
      <c r="H693" s="5">
        <v>354</v>
      </c>
      <c r="I693" s="3" t="s">
        <v>1193</v>
      </c>
      <c r="J693" s="3">
        <v>3</v>
      </c>
      <c r="K693" s="3">
        <v>1</v>
      </c>
      <c r="L693" s="3" t="s">
        <v>2910</v>
      </c>
      <c r="M693" s="6" t="s">
        <v>1196</v>
      </c>
      <c r="N693" s="6"/>
      <c r="O693" s="6"/>
      <c r="P693" s="6"/>
    </row>
    <row r="694" spans="1:16" ht="12.45" x14ac:dyDescent="0.2">
      <c r="A694" s="3" t="s">
        <v>13</v>
      </c>
      <c r="B694" t="s">
        <v>1208</v>
      </c>
      <c r="C694" t="s">
        <v>2948</v>
      </c>
      <c r="D694" t="s">
        <v>22</v>
      </c>
      <c r="E694" t="s">
        <v>23</v>
      </c>
      <c r="F694" t="s">
        <v>44</v>
      </c>
      <c r="G694" s="3" t="s">
        <v>1209</v>
      </c>
      <c r="H694" s="5">
        <v>356</v>
      </c>
      <c r="I694" s="3" t="s">
        <v>1193</v>
      </c>
      <c r="J694" s="3">
        <v>3</v>
      </c>
      <c r="K694" s="3">
        <v>1</v>
      </c>
      <c r="L694" s="3" t="s">
        <v>2910</v>
      </c>
      <c r="M694" s="6"/>
      <c r="N694" s="6"/>
      <c r="O694" s="6"/>
      <c r="P694" s="6"/>
    </row>
    <row r="695" spans="1:16" ht="12.45" x14ac:dyDescent="0.2">
      <c r="A695" s="3" t="s">
        <v>13</v>
      </c>
      <c r="B695" t="s">
        <v>1215</v>
      </c>
      <c r="C695" t="s">
        <v>2944</v>
      </c>
      <c r="D695" t="s">
        <v>28</v>
      </c>
      <c r="E695" t="s">
        <v>23</v>
      </c>
      <c r="F695" t="s">
        <v>44</v>
      </c>
      <c r="G695" s="3" t="s">
        <v>1216</v>
      </c>
      <c r="H695" s="5">
        <v>355</v>
      </c>
      <c r="I695" s="3" t="s">
        <v>1193</v>
      </c>
      <c r="J695" s="3">
        <v>5</v>
      </c>
      <c r="K695" s="3">
        <v>1</v>
      </c>
      <c r="L695" s="3" t="s">
        <v>2910</v>
      </c>
      <c r="M695" s="6" t="s">
        <v>1213</v>
      </c>
      <c r="N695" s="6"/>
      <c r="O695" s="6"/>
      <c r="P695" s="6"/>
    </row>
    <row r="696" spans="1:16" ht="12.45" x14ac:dyDescent="0.2">
      <c r="A696" s="3" t="s">
        <v>13</v>
      </c>
      <c r="B696" t="s">
        <v>1219</v>
      </c>
      <c r="C696" t="s">
        <v>2948</v>
      </c>
      <c r="D696" t="s">
        <v>28</v>
      </c>
      <c r="E696" t="s">
        <v>23</v>
      </c>
      <c r="F696" t="s">
        <v>44</v>
      </c>
      <c r="G696" s="3" t="s">
        <v>1220</v>
      </c>
      <c r="H696" s="5">
        <v>357</v>
      </c>
      <c r="I696" s="3" t="s">
        <v>1193</v>
      </c>
      <c r="J696" s="3">
        <v>3</v>
      </c>
      <c r="K696" s="3">
        <v>2</v>
      </c>
      <c r="L696" s="3" t="s">
        <v>2910</v>
      </c>
      <c r="M696" s="6" t="s">
        <v>1196</v>
      </c>
      <c r="N696" s="6"/>
      <c r="O696" s="6"/>
      <c r="P696" s="6"/>
    </row>
    <row r="697" spans="1:16" ht="12.45" x14ac:dyDescent="0.2">
      <c r="A697" s="3" t="s">
        <v>13</v>
      </c>
      <c r="B697" t="s">
        <v>1223</v>
      </c>
      <c r="C697" t="s">
        <v>2971</v>
      </c>
      <c r="D697" t="s">
        <v>22</v>
      </c>
      <c r="E697" t="s">
        <v>23</v>
      </c>
      <c r="F697" t="s">
        <v>44</v>
      </c>
      <c r="G697" s="3" t="s">
        <v>1224</v>
      </c>
      <c r="H697" s="5">
        <v>357</v>
      </c>
      <c r="I697" s="3" t="s">
        <v>1193</v>
      </c>
      <c r="J697" s="3">
        <v>4</v>
      </c>
      <c r="K697" s="3">
        <v>2</v>
      </c>
      <c r="L697" s="3" t="s">
        <v>2910</v>
      </c>
      <c r="M697" s="6" t="s">
        <v>1225</v>
      </c>
      <c r="N697" s="6"/>
      <c r="O697" s="6"/>
      <c r="P697" s="6"/>
    </row>
    <row r="698" spans="1:16" ht="12.45" x14ac:dyDescent="0.2">
      <c r="A698" s="3" t="s">
        <v>13</v>
      </c>
      <c r="B698" s="3" t="s">
        <v>1258</v>
      </c>
      <c r="C698" s="3" t="s">
        <v>67</v>
      </c>
      <c r="D698" s="3" t="s">
        <v>22</v>
      </c>
      <c r="E698" s="3" t="s">
        <v>23</v>
      </c>
      <c r="F698" s="3" t="s">
        <v>44</v>
      </c>
      <c r="G698" s="3"/>
      <c r="H698" s="5" t="s">
        <v>1239</v>
      </c>
      <c r="I698" s="3" t="s">
        <v>1193</v>
      </c>
      <c r="J698" s="5">
        <v>5</v>
      </c>
      <c r="K698" s="5">
        <v>3</v>
      </c>
      <c r="L698" s="3" t="s">
        <v>2910</v>
      </c>
      <c r="M698" s="6" t="s">
        <v>1236</v>
      </c>
      <c r="N698" s="6"/>
      <c r="O698" s="6"/>
      <c r="P698" s="6"/>
    </row>
    <row r="699" spans="1:16" ht="12.45" x14ac:dyDescent="0.2">
      <c r="A699" s="3" t="s">
        <v>13</v>
      </c>
      <c r="B699" t="s">
        <v>1226</v>
      </c>
      <c r="C699" t="s">
        <v>2938</v>
      </c>
      <c r="D699" t="s">
        <v>28</v>
      </c>
      <c r="E699" t="s">
        <v>23</v>
      </c>
      <c r="F699" t="s">
        <v>751</v>
      </c>
      <c r="G699" s="3" t="s">
        <v>1227</v>
      </c>
      <c r="H699" s="5">
        <v>357</v>
      </c>
      <c r="I699" s="3" t="s">
        <v>1193</v>
      </c>
      <c r="J699" s="3">
        <v>4</v>
      </c>
      <c r="K699" s="3">
        <v>2</v>
      </c>
      <c r="L699" s="3" t="s">
        <v>2910</v>
      </c>
      <c r="M699" s="6" t="s">
        <v>1219</v>
      </c>
      <c r="N699" s="6"/>
      <c r="O699" s="6"/>
      <c r="P699" s="6"/>
    </row>
    <row r="700" spans="1:16" ht="12.45" x14ac:dyDescent="0.2">
      <c r="A700" s="3" t="s">
        <v>13</v>
      </c>
      <c r="B700" t="s">
        <v>1384</v>
      </c>
      <c r="C700" t="s">
        <v>2963</v>
      </c>
      <c r="D700" t="s">
        <v>28</v>
      </c>
      <c r="E700" t="s">
        <v>23</v>
      </c>
      <c r="F700" t="s">
        <v>182</v>
      </c>
      <c r="G700" s="3" t="s">
        <v>1385</v>
      </c>
      <c r="H700" s="5">
        <v>370</v>
      </c>
      <c r="I700" s="3" t="s">
        <v>1366</v>
      </c>
      <c r="J700" s="3">
        <v>5</v>
      </c>
      <c r="K700" s="3">
        <v>2</v>
      </c>
      <c r="L700" s="3" t="s">
        <v>2911</v>
      </c>
      <c r="M700" s="3" t="s">
        <v>1378</v>
      </c>
      <c r="N700" s="3"/>
      <c r="O700" s="3"/>
      <c r="P700" s="3"/>
    </row>
    <row r="701" spans="1:16" ht="12.45" x14ac:dyDescent="0.2">
      <c r="A701" s="3" t="s">
        <v>13</v>
      </c>
      <c r="B701" t="s">
        <v>1386</v>
      </c>
      <c r="C701" t="s">
        <v>2946</v>
      </c>
      <c r="D701" t="s">
        <v>28</v>
      </c>
      <c r="E701" t="s">
        <v>23</v>
      </c>
      <c r="F701" t="s">
        <v>182</v>
      </c>
      <c r="G701" s="3" t="s">
        <v>1387</v>
      </c>
      <c r="H701" s="5">
        <v>371</v>
      </c>
      <c r="I701" s="3" t="s">
        <v>1366</v>
      </c>
      <c r="J701" s="3">
        <v>5</v>
      </c>
      <c r="K701" s="3">
        <v>2</v>
      </c>
      <c r="L701" s="3" t="s">
        <v>2911</v>
      </c>
      <c r="M701" s="6" t="s">
        <v>1380</v>
      </c>
      <c r="N701" s="6"/>
      <c r="O701" s="6"/>
      <c r="P701" s="6"/>
    </row>
    <row r="702" spans="1:16" ht="12.45" x14ac:dyDescent="0.2">
      <c r="A702" s="3" t="s">
        <v>13</v>
      </c>
      <c r="B702" t="s">
        <v>1401</v>
      </c>
      <c r="C702" t="s">
        <v>2938</v>
      </c>
      <c r="D702" t="s">
        <v>28</v>
      </c>
      <c r="E702" t="s">
        <v>1402</v>
      </c>
      <c r="F702" t="s">
        <v>182</v>
      </c>
      <c r="G702" s="3" t="s">
        <v>1403</v>
      </c>
      <c r="H702" s="5">
        <v>372</v>
      </c>
      <c r="I702" s="3" t="s">
        <v>1366</v>
      </c>
      <c r="J702" s="3">
        <v>5</v>
      </c>
      <c r="K702" s="3">
        <v>3</v>
      </c>
      <c r="L702" s="3" t="s">
        <v>2911</v>
      </c>
      <c r="M702" s="6" t="s">
        <v>1404</v>
      </c>
      <c r="N702" s="6"/>
      <c r="O702" s="6"/>
      <c r="P702" s="6"/>
    </row>
    <row r="703" spans="1:16" ht="12.45" x14ac:dyDescent="0.2">
      <c r="A703" s="3" t="s">
        <v>13</v>
      </c>
      <c r="B703" t="s">
        <v>1409</v>
      </c>
      <c r="C703" t="s">
        <v>2940</v>
      </c>
      <c r="D703" t="s">
        <v>28</v>
      </c>
      <c r="E703" t="s">
        <v>430</v>
      </c>
      <c r="F703" t="s">
        <v>182</v>
      </c>
      <c r="G703" s="3" t="s">
        <v>1410</v>
      </c>
      <c r="H703" s="5">
        <v>373</v>
      </c>
      <c r="I703" s="3" t="s">
        <v>1366</v>
      </c>
      <c r="J703" s="3">
        <v>5</v>
      </c>
      <c r="K703" s="3">
        <v>3</v>
      </c>
      <c r="L703" s="3" t="s">
        <v>2911</v>
      </c>
      <c r="M703" s="6" t="s">
        <v>1407</v>
      </c>
      <c r="N703" s="6"/>
      <c r="O703" s="6"/>
      <c r="P703" s="6"/>
    </row>
    <row r="704" spans="1:16" ht="12.45" x14ac:dyDescent="0.2">
      <c r="A704" s="3" t="s">
        <v>13</v>
      </c>
      <c r="B704" t="s">
        <v>1419</v>
      </c>
      <c r="C704" t="s">
        <v>2946</v>
      </c>
      <c r="D704" t="s">
        <v>28</v>
      </c>
      <c r="E704" t="s">
        <v>23</v>
      </c>
      <c r="F704" t="s">
        <v>182</v>
      </c>
      <c r="G704" s="3" t="s">
        <v>1420</v>
      </c>
      <c r="H704" s="5">
        <v>374</v>
      </c>
      <c r="I704" s="3" t="s">
        <v>1366</v>
      </c>
      <c r="J704" s="3">
        <v>5</v>
      </c>
      <c r="K704" s="3">
        <v>4</v>
      </c>
      <c r="L704" s="3" t="s">
        <v>2911</v>
      </c>
      <c r="M704" s="6" t="s">
        <v>1421</v>
      </c>
      <c r="N704" s="6"/>
      <c r="O704" s="6"/>
      <c r="P704" s="6"/>
    </row>
    <row r="705" spans="1:16" ht="12.45" x14ac:dyDescent="0.2">
      <c r="A705" s="3" t="s">
        <v>13</v>
      </c>
      <c r="B705" s="3" t="s">
        <v>1424</v>
      </c>
      <c r="C705" s="3" t="s">
        <v>1425</v>
      </c>
      <c r="D705" s="3" t="s">
        <v>28</v>
      </c>
      <c r="E705" s="3" t="s">
        <v>23</v>
      </c>
      <c r="F705" s="3" t="s">
        <v>182</v>
      </c>
      <c r="G705" s="3"/>
      <c r="H705" s="5" t="s">
        <v>1416</v>
      </c>
      <c r="I705" s="3" t="s">
        <v>1366</v>
      </c>
      <c r="J705" s="5">
        <v>5</v>
      </c>
      <c r="K705" s="5">
        <v>4</v>
      </c>
      <c r="L705" s="3" t="s">
        <v>2911</v>
      </c>
      <c r="M705" s="6" t="s">
        <v>1407</v>
      </c>
      <c r="N705" s="6"/>
      <c r="O705" s="6"/>
      <c r="P705" s="6"/>
    </row>
    <row r="706" spans="1:16" ht="12.45" x14ac:dyDescent="0.2">
      <c r="A706" s="3" t="s">
        <v>13</v>
      </c>
      <c r="B706" s="3" t="s">
        <v>1426</v>
      </c>
      <c r="C706" s="3" t="s">
        <v>761</v>
      </c>
      <c r="D706" s="3" t="s">
        <v>28</v>
      </c>
      <c r="E706" s="3" t="s">
        <v>23</v>
      </c>
      <c r="F706" s="3" t="s">
        <v>182</v>
      </c>
      <c r="G706" s="3"/>
      <c r="H706" s="5" t="s">
        <v>1427</v>
      </c>
      <c r="I706" s="3" t="s">
        <v>1366</v>
      </c>
      <c r="J706" s="5">
        <v>5</v>
      </c>
      <c r="K706" s="5">
        <v>5</v>
      </c>
      <c r="L706" s="3" t="s">
        <v>2911</v>
      </c>
      <c r="M706" s="6" t="s">
        <v>1419</v>
      </c>
      <c r="N706" s="6"/>
      <c r="O706" s="6"/>
      <c r="P706" s="6"/>
    </row>
    <row r="707" spans="1:16" ht="12.45" x14ac:dyDescent="0.2">
      <c r="A707" s="3" t="s">
        <v>13</v>
      </c>
      <c r="B707" t="s">
        <v>1367</v>
      </c>
      <c r="C707" t="s">
        <v>2944</v>
      </c>
      <c r="D707" t="s">
        <v>16</v>
      </c>
      <c r="E707" t="s">
        <v>23</v>
      </c>
      <c r="F707" t="s">
        <v>18</v>
      </c>
      <c r="G707" s="3" t="s">
        <v>1368</v>
      </c>
      <c r="H707" s="5">
        <v>369</v>
      </c>
      <c r="I707" s="3" t="s">
        <v>1366</v>
      </c>
      <c r="J707" s="3">
        <v>3</v>
      </c>
      <c r="K707" s="3">
        <v>1</v>
      </c>
      <c r="L707" s="3" t="s">
        <v>2911</v>
      </c>
      <c r="M707" s="6"/>
      <c r="N707" s="6"/>
      <c r="O707" s="6"/>
      <c r="P707" s="6"/>
    </row>
    <row r="708" spans="1:16" ht="12.45" x14ac:dyDescent="0.2">
      <c r="A708" s="3" t="s">
        <v>13</v>
      </c>
      <c r="B708" s="3" t="s">
        <v>1371</v>
      </c>
      <c r="C708" s="3" t="s">
        <v>34</v>
      </c>
      <c r="D708" s="3" t="s">
        <v>22</v>
      </c>
      <c r="E708" s="3" t="s">
        <v>23</v>
      </c>
      <c r="F708" s="3" t="s">
        <v>18</v>
      </c>
      <c r="G708" s="3"/>
      <c r="H708" s="5" t="s">
        <v>1372</v>
      </c>
      <c r="I708" s="3" t="s">
        <v>1366</v>
      </c>
      <c r="J708" s="5">
        <v>4</v>
      </c>
      <c r="K708" s="5">
        <v>1</v>
      </c>
      <c r="L708" s="3" t="s">
        <v>2911</v>
      </c>
      <c r="M708" s="6" t="s">
        <v>1364</v>
      </c>
      <c r="N708" s="6"/>
      <c r="O708" s="6"/>
      <c r="P708" s="6"/>
    </row>
    <row r="709" spans="1:16" ht="12.45" x14ac:dyDescent="0.2">
      <c r="A709" s="3" t="s">
        <v>13</v>
      </c>
      <c r="B709" t="s">
        <v>1376</v>
      </c>
      <c r="C709" t="s">
        <v>2944</v>
      </c>
      <c r="D709" t="s">
        <v>16</v>
      </c>
      <c r="E709" t="s">
        <v>23</v>
      </c>
      <c r="F709" t="s">
        <v>18</v>
      </c>
      <c r="G709" s="3" t="s">
        <v>1377</v>
      </c>
      <c r="H709" s="5">
        <v>370</v>
      </c>
      <c r="I709" s="3" t="s">
        <v>1366</v>
      </c>
      <c r="J709" s="3">
        <v>4</v>
      </c>
      <c r="K709" s="3">
        <v>2</v>
      </c>
      <c r="L709" s="3" t="s">
        <v>2911</v>
      </c>
      <c r="M709" s="6" t="s">
        <v>1367</v>
      </c>
      <c r="N709" s="6"/>
      <c r="O709" s="6"/>
      <c r="P709" s="6"/>
    </row>
    <row r="710" spans="1:16" ht="12.45" x14ac:dyDescent="0.2">
      <c r="A710" s="3" t="s">
        <v>13</v>
      </c>
      <c r="B710" t="s">
        <v>1380</v>
      </c>
      <c r="C710" t="s">
        <v>2942</v>
      </c>
      <c r="D710" t="s">
        <v>16</v>
      </c>
      <c r="E710" t="s">
        <v>23</v>
      </c>
      <c r="F710" t="s">
        <v>18</v>
      </c>
      <c r="G710" s="3" t="s">
        <v>1381</v>
      </c>
      <c r="H710" s="5">
        <v>371</v>
      </c>
      <c r="I710" s="3" t="s">
        <v>1366</v>
      </c>
      <c r="J710" s="3">
        <v>4</v>
      </c>
      <c r="K710" s="3">
        <v>2</v>
      </c>
      <c r="L710" s="3" t="s">
        <v>2911</v>
      </c>
      <c r="M710" s="6" t="s">
        <v>1375</v>
      </c>
      <c r="N710" s="6"/>
      <c r="O710" s="6"/>
      <c r="P710" s="6"/>
    </row>
    <row r="711" spans="1:16" ht="12.45" x14ac:dyDescent="0.2">
      <c r="A711" s="3" t="s">
        <v>13</v>
      </c>
      <c r="B711" t="s">
        <v>1382</v>
      </c>
      <c r="C711" t="s">
        <v>2944</v>
      </c>
      <c r="D711" t="s">
        <v>28</v>
      </c>
      <c r="E711" t="s">
        <v>23</v>
      </c>
      <c r="F711" t="s">
        <v>18</v>
      </c>
      <c r="G711" s="3" t="s">
        <v>1383</v>
      </c>
      <c r="H711" s="5">
        <v>370</v>
      </c>
      <c r="I711" s="3" t="s">
        <v>1366</v>
      </c>
      <c r="J711" s="3">
        <v>5</v>
      </c>
      <c r="K711" s="3">
        <v>2</v>
      </c>
      <c r="L711" s="3" t="s">
        <v>2911</v>
      </c>
      <c r="M711" s="6" t="s">
        <v>1376</v>
      </c>
      <c r="N711" s="6"/>
      <c r="O711" s="6"/>
      <c r="P711" s="6"/>
    </row>
    <row r="712" spans="1:16" ht="12.45" x14ac:dyDescent="0.2">
      <c r="A712" s="3" t="s">
        <v>13</v>
      </c>
      <c r="B712" t="s">
        <v>1388</v>
      </c>
      <c r="C712" t="s">
        <v>2943</v>
      </c>
      <c r="D712" t="s">
        <v>16</v>
      </c>
      <c r="E712" t="s">
        <v>23</v>
      </c>
      <c r="F712" t="s">
        <v>18</v>
      </c>
      <c r="G712" s="3" t="s">
        <v>1389</v>
      </c>
      <c r="H712" s="5">
        <v>371</v>
      </c>
      <c r="I712" s="3" t="s">
        <v>1366</v>
      </c>
      <c r="J712" s="3">
        <v>5</v>
      </c>
      <c r="K712" s="3">
        <v>3</v>
      </c>
      <c r="L712" s="3" t="s">
        <v>2911</v>
      </c>
      <c r="M712" s="6" t="s">
        <v>1390</v>
      </c>
      <c r="N712" s="6"/>
      <c r="O712" s="6"/>
      <c r="P712" s="6"/>
    </row>
    <row r="713" spans="1:16" ht="12.45" x14ac:dyDescent="0.2">
      <c r="A713" s="3" t="s">
        <v>13</v>
      </c>
      <c r="B713" t="s">
        <v>1391</v>
      </c>
      <c r="C713" t="s">
        <v>2970</v>
      </c>
      <c r="D713" t="s">
        <v>22</v>
      </c>
      <c r="E713" t="s">
        <v>23</v>
      </c>
      <c r="F713" t="s">
        <v>18</v>
      </c>
      <c r="G713" s="3" t="s">
        <v>1392</v>
      </c>
      <c r="H713" s="5">
        <v>371</v>
      </c>
      <c r="I713" s="3" t="s">
        <v>1366</v>
      </c>
      <c r="J713" s="3">
        <v>5</v>
      </c>
      <c r="K713" s="3">
        <v>3</v>
      </c>
      <c r="L713" s="3" t="s">
        <v>2911</v>
      </c>
      <c r="M713" s="6" t="s">
        <v>1376</v>
      </c>
      <c r="N713" s="6"/>
      <c r="O713" s="6"/>
      <c r="P713" s="6"/>
    </row>
    <row r="714" spans="1:16" ht="12.45" x14ac:dyDescent="0.2">
      <c r="A714" s="3" t="s">
        <v>13</v>
      </c>
      <c r="B714" t="s">
        <v>1397</v>
      </c>
      <c r="C714" t="s">
        <v>2944</v>
      </c>
      <c r="D714" t="s">
        <v>22</v>
      </c>
      <c r="E714" t="s">
        <v>23</v>
      </c>
      <c r="F714" t="s">
        <v>18</v>
      </c>
      <c r="G714" s="3" t="s">
        <v>1398</v>
      </c>
      <c r="H714" s="5">
        <v>372</v>
      </c>
      <c r="I714" s="3" t="s">
        <v>1366</v>
      </c>
      <c r="J714" s="3">
        <v>5</v>
      </c>
      <c r="K714" s="3">
        <v>3</v>
      </c>
      <c r="L714" s="3" t="s">
        <v>2911</v>
      </c>
      <c r="M714" s="6" t="s">
        <v>1378</v>
      </c>
      <c r="N714" s="6"/>
      <c r="O714" s="6"/>
      <c r="P714" s="6"/>
    </row>
    <row r="715" spans="1:16" ht="12.45" x14ac:dyDescent="0.2">
      <c r="A715" s="3" t="s">
        <v>13</v>
      </c>
      <c r="B715" t="s">
        <v>1399</v>
      </c>
      <c r="C715" t="s">
        <v>2950</v>
      </c>
      <c r="D715" t="s">
        <v>22</v>
      </c>
      <c r="E715" t="s">
        <v>23</v>
      </c>
      <c r="F715" t="s">
        <v>18</v>
      </c>
      <c r="G715" s="3" t="s">
        <v>1400</v>
      </c>
      <c r="H715" s="5">
        <v>372</v>
      </c>
      <c r="I715" s="3" t="s">
        <v>1366</v>
      </c>
      <c r="J715" s="3">
        <v>5</v>
      </c>
      <c r="K715" s="3">
        <v>3</v>
      </c>
      <c r="L715" s="3" t="s">
        <v>2911</v>
      </c>
      <c r="M715" s="6" t="s">
        <v>1397</v>
      </c>
      <c r="N715" s="6"/>
      <c r="O715" s="6"/>
      <c r="P715" s="6"/>
    </row>
    <row r="716" spans="1:16" ht="12.45" x14ac:dyDescent="0.2">
      <c r="A716" s="3" t="s">
        <v>13</v>
      </c>
      <c r="B716" t="s">
        <v>1407</v>
      </c>
      <c r="C716" t="s">
        <v>2969</v>
      </c>
      <c r="D716" t="s">
        <v>28</v>
      </c>
      <c r="E716" t="s">
        <v>23</v>
      </c>
      <c r="F716" t="s">
        <v>18</v>
      </c>
      <c r="G716" s="3" t="s">
        <v>1408</v>
      </c>
      <c r="H716" s="5">
        <v>373</v>
      </c>
      <c r="I716" s="3" t="s">
        <v>1366</v>
      </c>
      <c r="J716" s="3">
        <v>5</v>
      </c>
      <c r="K716" s="3">
        <v>3</v>
      </c>
      <c r="L716" s="3" t="s">
        <v>2911</v>
      </c>
      <c r="M716" s="6" t="s">
        <v>1384</v>
      </c>
      <c r="N716" s="6"/>
      <c r="O716" s="6"/>
      <c r="P716" s="6"/>
    </row>
    <row r="717" spans="1:16" ht="12.45" x14ac:dyDescent="0.2">
      <c r="A717" s="3" t="s">
        <v>13</v>
      </c>
      <c r="B717" t="s">
        <v>1411</v>
      </c>
      <c r="C717" t="s">
        <v>2962</v>
      </c>
      <c r="D717" t="s">
        <v>16</v>
      </c>
      <c r="E717" t="s">
        <v>23</v>
      </c>
      <c r="F717" t="s">
        <v>18</v>
      </c>
      <c r="G717" s="3" t="s">
        <v>1412</v>
      </c>
      <c r="H717" s="5">
        <v>373</v>
      </c>
      <c r="I717" s="3" t="s">
        <v>1366</v>
      </c>
      <c r="J717" s="3">
        <v>5</v>
      </c>
      <c r="K717" s="3">
        <v>3</v>
      </c>
      <c r="L717" s="3" t="s">
        <v>2911</v>
      </c>
      <c r="M717" s="6" t="s">
        <v>1386</v>
      </c>
      <c r="N717" s="6"/>
      <c r="O717" s="6"/>
      <c r="P717" s="6"/>
    </row>
    <row r="718" spans="1:16" ht="12.45" x14ac:dyDescent="0.2">
      <c r="A718" s="3" t="s">
        <v>13</v>
      </c>
      <c r="B718" s="3" t="s">
        <v>1413</v>
      </c>
      <c r="C718" s="3" t="s">
        <v>67</v>
      </c>
      <c r="D718" s="3" t="s">
        <v>28</v>
      </c>
      <c r="E718" s="3" t="s">
        <v>29</v>
      </c>
      <c r="F718" s="3" t="s">
        <v>18</v>
      </c>
      <c r="G718" s="3"/>
      <c r="H718" s="5" t="s">
        <v>1372</v>
      </c>
      <c r="I718" s="3" t="s">
        <v>1366</v>
      </c>
      <c r="J718" s="5">
        <v>5</v>
      </c>
      <c r="K718" s="5">
        <v>3</v>
      </c>
      <c r="L718" s="3" t="s">
        <v>2911</v>
      </c>
      <c r="M718" s="6" t="s">
        <v>1388</v>
      </c>
      <c r="N718" s="6"/>
      <c r="O718" s="6"/>
      <c r="P718" s="6"/>
    </row>
    <row r="719" spans="1:16" ht="12.45" x14ac:dyDescent="0.2">
      <c r="A719" s="3" t="s">
        <v>13</v>
      </c>
      <c r="B719" s="3" t="s">
        <v>1414</v>
      </c>
      <c r="C719" s="3" t="s">
        <v>154</v>
      </c>
      <c r="D719" s="3" t="s">
        <v>22</v>
      </c>
      <c r="E719" s="3" t="s">
        <v>23</v>
      </c>
      <c r="F719" s="3" t="s">
        <v>18</v>
      </c>
      <c r="G719" s="3"/>
      <c r="H719" s="5" t="s">
        <v>1372</v>
      </c>
      <c r="I719" s="3" t="s">
        <v>1366</v>
      </c>
      <c r="J719" s="5">
        <v>5</v>
      </c>
      <c r="K719" s="5">
        <v>3</v>
      </c>
      <c r="L719" s="3" t="s">
        <v>2911</v>
      </c>
      <c r="M719" s="6" t="s">
        <v>1378</v>
      </c>
      <c r="N719" s="6"/>
      <c r="O719" s="6"/>
      <c r="P719" s="6"/>
    </row>
    <row r="720" spans="1:16" ht="12.45" x14ac:dyDescent="0.2">
      <c r="A720" s="3" t="s">
        <v>13</v>
      </c>
      <c r="B720" s="3" t="s">
        <v>1415</v>
      </c>
      <c r="C720" s="3" t="s">
        <v>47</v>
      </c>
      <c r="D720" s="3" t="s">
        <v>22</v>
      </c>
      <c r="E720" s="3" t="s">
        <v>142</v>
      </c>
      <c r="F720" s="3" t="s">
        <v>18</v>
      </c>
      <c r="G720" s="3"/>
      <c r="H720" s="5" t="s">
        <v>1416</v>
      </c>
      <c r="I720" s="3" t="s">
        <v>1366</v>
      </c>
      <c r="J720" s="5">
        <v>5</v>
      </c>
      <c r="K720" s="5">
        <v>3</v>
      </c>
      <c r="L720" s="3" t="s">
        <v>2911</v>
      </c>
      <c r="M720" s="6" t="s">
        <v>1380</v>
      </c>
      <c r="N720" s="6"/>
      <c r="O720" s="6"/>
      <c r="P720" s="6"/>
    </row>
    <row r="721" spans="1:16" ht="12.45" x14ac:dyDescent="0.2">
      <c r="A721" s="3" t="s">
        <v>13</v>
      </c>
      <c r="B721" t="s">
        <v>1417</v>
      </c>
      <c r="C721" t="s">
        <v>147</v>
      </c>
      <c r="D721" t="s">
        <v>22</v>
      </c>
      <c r="E721" t="s">
        <v>23</v>
      </c>
      <c r="F721" t="s">
        <v>18</v>
      </c>
      <c r="G721" s="3" t="s">
        <v>1418</v>
      </c>
      <c r="H721" s="5">
        <v>373</v>
      </c>
      <c r="I721" s="3" t="s">
        <v>1366</v>
      </c>
      <c r="J721" s="3">
        <v>5</v>
      </c>
      <c r="K721" s="3">
        <v>4</v>
      </c>
      <c r="L721" s="3" t="s">
        <v>2911</v>
      </c>
      <c r="M721" s="6" t="s">
        <v>1393</v>
      </c>
      <c r="N721" s="6"/>
      <c r="O721" s="6"/>
      <c r="P721" s="6"/>
    </row>
    <row r="722" spans="1:16" ht="12.45" x14ac:dyDescent="0.2">
      <c r="A722" s="3" t="s">
        <v>13</v>
      </c>
      <c r="B722" t="s">
        <v>1369</v>
      </c>
      <c r="C722" t="s">
        <v>147</v>
      </c>
      <c r="D722" t="s">
        <v>148</v>
      </c>
      <c r="E722" t="s">
        <v>23</v>
      </c>
      <c r="F722" t="s">
        <v>148</v>
      </c>
      <c r="G722" s="3" t="s">
        <v>1370</v>
      </c>
      <c r="H722" s="5">
        <v>370</v>
      </c>
      <c r="I722" s="3" t="s">
        <v>1366</v>
      </c>
      <c r="J722" s="3">
        <v>3</v>
      </c>
      <c r="K722" s="3">
        <v>1</v>
      </c>
      <c r="L722" s="3" t="s">
        <v>2911</v>
      </c>
      <c r="M722" s="6"/>
      <c r="N722" s="6"/>
      <c r="O722" s="6"/>
      <c r="P722" s="6"/>
    </row>
    <row r="723" spans="1:16" ht="12.45" x14ac:dyDescent="0.2">
      <c r="A723" s="3" t="s">
        <v>13</v>
      </c>
      <c r="B723" t="s">
        <v>1373</v>
      </c>
      <c r="C723" t="s">
        <v>147</v>
      </c>
      <c r="D723" t="s">
        <v>148</v>
      </c>
      <c r="E723" t="s">
        <v>23</v>
      </c>
      <c r="F723" t="s">
        <v>148</v>
      </c>
      <c r="G723" s="3" t="s">
        <v>1374</v>
      </c>
      <c r="H723" s="5">
        <v>370</v>
      </c>
      <c r="I723" s="3" t="s">
        <v>1366</v>
      </c>
      <c r="J723" s="3">
        <v>5</v>
      </c>
      <c r="K723" s="3">
        <v>1</v>
      </c>
      <c r="L723" s="3" t="s">
        <v>2911</v>
      </c>
      <c r="M723" s="3" t="s">
        <v>1375</v>
      </c>
      <c r="N723" s="3"/>
      <c r="O723" s="3"/>
      <c r="P723" s="3"/>
    </row>
    <row r="724" spans="1:16" ht="12.45" x14ac:dyDescent="0.2">
      <c r="A724" s="3" t="s">
        <v>13</v>
      </c>
      <c r="B724" t="s">
        <v>1405</v>
      </c>
      <c r="C724" t="s">
        <v>147</v>
      </c>
      <c r="D724" t="s">
        <v>148</v>
      </c>
      <c r="E724" t="s">
        <v>23</v>
      </c>
      <c r="F724" t="s">
        <v>148</v>
      </c>
      <c r="G724" s="3" t="s">
        <v>1406</v>
      </c>
      <c r="H724" s="5">
        <v>372</v>
      </c>
      <c r="I724" s="3" t="s">
        <v>1366</v>
      </c>
      <c r="J724" s="3">
        <v>5</v>
      </c>
      <c r="K724" s="3">
        <v>3</v>
      </c>
      <c r="L724" s="3" t="s">
        <v>2911</v>
      </c>
      <c r="M724" s="6" t="s">
        <v>1384</v>
      </c>
      <c r="N724" s="6"/>
      <c r="O724" s="6"/>
      <c r="P724" s="6"/>
    </row>
    <row r="725" spans="1:16" ht="12.45" x14ac:dyDescent="0.2">
      <c r="A725" s="3" t="s">
        <v>13</v>
      </c>
      <c r="B725" t="s">
        <v>1364</v>
      </c>
      <c r="C725" t="s">
        <v>2968</v>
      </c>
      <c r="D725" t="s">
        <v>22</v>
      </c>
      <c r="E725" t="s">
        <v>23</v>
      </c>
      <c r="F725" t="s">
        <v>44</v>
      </c>
      <c r="G725" s="3" t="s">
        <v>1365</v>
      </c>
      <c r="H725" s="5">
        <v>369</v>
      </c>
      <c r="I725" s="3" t="s">
        <v>1366</v>
      </c>
      <c r="J725" s="3">
        <v>2</v>
      </c>
      <c r="K725" s="3">
        <v>1</v>
      </c>
      <c r="L725" s="3" t="s">
        <v>2911</v>
      </c>
      <c r="M725" s="6"/>
      <c r="N725" s="6"/>
      <c r="O725" s="6"/>
      <c r="P725" s="6"/>
    </row>
    <row r="726" spans="1:16" ht="12.45" x14ac:dyDescent="0.2">
      <c r="A726" s="3" t="s">
        <v>13</v>
      </c>
      <c r="B726" t="s">
        <v>1378</v>
      </c>
      <c r="C726" t="s">
        <v>2948</v>
      </c>
      <c r="D726" t="s">
        <v>28</v>
      </c>
      <c r="E726" t="s">
        <v>23</v>
      </c>
      <c r="F726" t="s">
        <v>44</v>
      </c>
      <c r="G726" s="3" t="s">
        <v>1379</v>
      </c>
      <c r="H726" s="5">
        <v>370</v>
      </c>
      <c r="I726" s="3" t="s">
        <v>1366</v>
      </c>
      <c r="J726" s="3">
        <v>4</v>
      </c>
      <c r="K726" s="3">
        <v>2</v>
      </c>
      <c r="L726" s="3" t="s">
        <v>2911</v>
      </c>
      <c r="M726" s="6" t="s">
        <v>1364</v>
      </c>
      <c r="N726" s="6"/>
      <c r="O726" s="6"/>
      <c r="P726" s="6"/>
    </row>
    <row r="727" spans="1:16" ht="12.45" x14ac:dyDescent="0.2">
      <c r="A727" s="3" t="s">
        <v>13</v>
      </c>
      <c r="B727" t="s">
        <v>1393</v>
      </c>
      <c r="C727" t="s">
        <v>2946</v>
      </c>
      <c r="D727" t="s">
        <v>22</v>
      </c>
      <c r="E727" t="s">
        <v>23</v>
      </c>
      <c r="F727" t="s">
        <v>44</v>
      </c>
      <c r="G727" s="3" t="s">
        <v>1394</v>
      </c>
      <c r="H727" s="5">
        <v>371</v>
      </c>
      <c r="I727" s="3" t="s">
        <v>1366</v>
      </c>
      <c r="J727" s="3">
        <v>5</v>
      </c>
      <c r="K727" s="3">
        <v>3</v>
      </c>
      <c r="L727" s="3" t="s">
        <v>2911</v>
      </c>
      <c r="M727" s="6" t="s">
        <v>1378</v>
      </c>
      <c r="N727" s="6"/>
      <c r="O727" s="6"/>
      <c r="P727" s="6"/>
    </row>
    <row r="728" spans="1:16" ht="12.45" x14ac:dyDescent="0.2">
      <c r="A728" s="3" t="s">
        <v>13</v>
      </c>
      <c r="B728" t="s">
        <v>1395</v>
      </c>
      <c r="C728" t="s">
        <v>2963</v>
      </c>
      <c r="D728" t="s">
        <v>22</v>
      </c>
      <c r="E728" t="s">
        <v>23</v>
      </c>
      <c r="F728" t="s">
        <v>44</v>
      </c>
      <c r="G728" s="3" t="s">
        <v>1396</v>
      </c>
      <c r="H728" s="5">
        <v>371</v>
      </c>
      <c r="I728" s="3" t="s">
        <v>1366</v>
      </c>
      <c r="J728" s="3">
        <v>5</v>
      </c>
      <c r="K728" s="3">
        <v>3</v>
      </c>
      <c r="L728" s="3" t="s">
        <v>2911</v>
      </c>
      <c r="M728" s="6" t="s">
        <v>1378</v>
      </c>
      <c r="N728" s="6"/>
      <c r="O728" s="6"/>
      <c r="P728" s="6"/>
    </row>
    <row r="729" spans="1:16" ht="12.45" x14ac:dyDescent="0.2">
      <c r="A729" s="3" t="s">
        <v>13</v>
      </c>
      <c r="B729" t="s">
        <v>1422</v>
      </c>
      <c r="C729" t="s">
        <v>2967</v>
      </c>
      <c r="D729" t="s">
        <v>22</v>
      </c>
      <c r="E729" t="s">
        <v>23</v>
      </c>
      <c r="F729" t="s">
        <v>44</v>
      </c>
      <c r="G729" s="3" t="s">
        <v>1423</v>
      </c>
      <c r="H729" s="5">
        <v>374</v>
      </c>
      <c r="I729" s="3" t="s">
        <v>1366</v>
      </c>
      <c r="J729" s="3">
        <v>5</v>
      </c>
      <c r="K729" s="3">
        <v>4</v>
      </c>
      <c r="L729" s="3" t="s">
        <v>2911</v>
      </c>
      <c r="M729" s="6" t="s">
        <v>1395</v>
      </c>
      <c r="N729" s="6"/>
      <c r="O729" s="6"/>
      <c r="P729" s="6"/>
    </row>
    <row r="730" spans="1:16" ht="12.45" x14ac:dyDescent="0.2">
      <c r="A730" s="3" t="s">
        <v>13</v>
      </c>
      <c r="B730" s="3" t="s">
        <v>1675</v>
      </c>
      <c r="C730" s="3" t="s">
        <v>34</v>
      </c>
      <c r="D730" s="3" t="s">
        <v>22</v>
      </c>
      <c r="E730" s="3" t="s">
        <v>23</v>
      </c>
      <c r="F730" s="3" t="s">
        <v>44</v>
      </c>
      <c r="G730" s="3"/>
      <c r="H730" s="5" t="s">
        <v>1659</v>
      </c>
      <c r="I730" s="3" t="s">
        <v>1662</v>
      </c>
      <c r="J730" s="5">
        <v>4</v>
      </c>
      <c r="K730" s="5">
        <v>1</v>
      </c>
      <c r="L730" s="3" t="s">
        <v>2907</v>
      </c>
      <c r="M730" s="6" t="s">
        <v>1663</v>
      </c>
      <c r="N730" s="6"/>
      <c r="O730" s="6"/>
      <c r="P730" s="6"/>
    </row>
    <row r="731" spans="1:16" ht="12.45" x14ac:dyDescent="0.2">
      <c r="A731" s="3" t="s">
        <v>13</v>
      </c>
      <c r="B731" t="s">
        <v>1765</v>
      </c>
      <c r="C731" t="s">
        <v>2950</v>
      </c>
      <c r="D731" t="s">
        <v>22</v>
      </c>
      <c r="E731" t="s">
        <v>23</v>
      </c>
      <c r="F731" t="s">
        <v>44</v>
      </c>
      <c r="G731" s="3" t="s">
        <v>1766</v>
      </c>
      <c r="H731" s="5">
        <v>402</v>
      </c>
      <c r="I731" s="3" t="s">
        <v>1662</v>
      </c>
      <c r="J731" s="3">
        <v>5</v>
      </c>
      <c r="K731" s="3">
        <v>4</v>
      </c>
      <c r="L731" s="3" t="s">
        <v>2907</v>
      </c>
      <c r="M731" s="3" t="s">
        <v>1763</v>
      </c>
      <c r="N731" s="3"/>
      <c r="O731" s="3"/>
      <c r="P731" s="3"/>
    </row>
    <row r="732" spans="1:16" ht="12.45" x14ac:dyDescent="0.2">
      <c r="A732" s="3" t="s">
        <v>13</v>
      </c>
      <c r="B732" t="s">
        <v>1779</v>
      </c>
      <c r="C732" t="s">
        <v>2940</v>
      </c>
      <c r="D732" t="s">
        <v>22</v>
      </c>
      <c r="E732" t="s">
        <v>142</v>
      </c>
      <c r="F732" t="s">
        <v>182</v>
      </c>
      <c r="G732" s="3" t="s">
        <v>1780</v>
      </c>
      <c r="H732" s="5">
        <v>403</v>
      </c>
      <c r="I732" s="3" t="s">
        <v>1778</v>
      </c>
      <c r="J732" s="3">
        <v>3</v>
      </c>
      <c r="K732" s="3">
        <v>1</v>
      </c>
      <c r="L732" s="3" t="s">
        <v>2908</v>
      </c>
      <c r="M732" s="6" t="s">
        <v>1776</v>
      </c>
      <c r="N732" s="6"/>
      <c r="O732" s="6"/>
      <c r="P732" s="6"/>
    </row>
    <row r="733" spans="1:16" ht="12.45" x14ac:dyDescent="0.2">
      <c r="A733" s="3" t="s">
        <v>13</v>
      </c>
      <c r="B733" t="s">
        <v>1787</v>
      </c>
      <c r="C733" t="s">
        <v>2940</v>
      </c>
      <c r="D733" t="s">
        <v>28</v>
      </c>
      <c r="E733" t="s">
        <v>142</v>
      </c>
      <c r="F733" t="s">
        <v>182</v>
      </c>
      <c r="G733" s="3" t="s">
        <v>1788</v>
      </c>
      <c r="H733" s="5">
        <v>404</v>
      </c>
      <c r="I733" s="3" t="s">
        <v>1778</v>
      </c>
      <c r="J733" s="3">
        <v>4</v>
      </c>
      <c r="K733" s="3">
        <v>1</v>
      </c>
      <c r="L733" s="3" t="s">
        <v>2908</v>
      </c>
      <c r="M733" s="6" t="s">
        <v>1783</v>
      </c>
      <c r="N733" s="6"/>
      <c r="O733" s="6"/>
      <c r="P733" s="6"/>
    </row>
    <row r="734" spans="1:16" ht="12.45" x14ac:dyDescent="0.2">
      <c r="A734" s="3" t="s">
        <v>13</v>
      </c>
      <c r="B734" s="3" t="s">
        <v>1789</v>
      </c>
      <c r="C734" s="3" t="s">
        <v>175</v>
      </c>
      <c r="D734" s="3" t="s">
        <v>28</v>
      </c>
      <c r="E734" s="3" t="s">
        <v>142</v>
      </c>
      <c r="F734" s="3" t="s">
        <v>182</v>
      </c>
      <c r="G734" s="3"/>
      <c r="H734" s="5" t="s">
        <v>1711</v>
      </c>
      <c r="I734" s="3" t="s">
        <v>1778</v>
      </c>
      <c r="J734" s="5">
        <v>4</v>
      </c>
      <c r="K734" s="5">
        <v>1</v>
      </c>
      <c r="L734" s="3" t="s">
        <v>2908</v>
      </c>
      <c r="M734" s="6" t="s">
        <v>1776</v>
      </c>
      <c r="N734" s="6"/>
      <c r="O734" s="6"/>
      <c r="P734" s="6"/>
    </row>
    <row r="735" spans="1:16" ht="12.45" x14ac:dyDescent="0.2">
      <c r="A735" s="3" t="s">
        <v>13</v>
      </c>
      <c r="B735" t="s">
        <v>1790</v>
      </c>
      <c r="C735" t="s">
        <v>2963</v>
      </c>
      <c r="D735" t="s">
        <v>22</v>
      </c>
      <c r="E735" t="s">
        <v>142</v>
      </c>
      <c r="F735" t="s">
        <v>182</v>
      </c>
      <c r="G735" s="3" t="s">
        <v>1791</v>
      </c>
      <c r="H735" s="5">
        <v>405</v>
      </c>
      <c r="I735" s="3" t="s">
        <v>1778</v>
      </c>
      <c r="J735" s="3">
        <v>4</v>
      </c>
      <c r="K735" s="3">
        <v>2</v>
      </c>
      <c r="L735" s="3" t="s">
        <v>2908</v>
      </c>
      <c r="M735" s="3" t="s">
        <v>1779</v>
      </c>
      <c r="N735" s="3"/>
      <c r="O735" s="3"/>
      <c r="P735" s="3"/>
    </row>
    <row r="736" spans="1:16" ht="12.45" x14ac:dyDescent="0.2">
      <c r="A736" s="3" t="s">
        <v>13</v>
      </c>
      <c r="B736" t="s">
        <v>1805</v>
      </c>
      <c r="C736" t="s">
        <v>2966</v>
      </c>
      <c r="D736" t="s">
        <v>22</v>
      </c>
      <c r="E736" t="s">
        <v>547</v>
      </c>
      <c r="F736" t="s">
        <v>182</v>
      </c>
      <c r="G736" s="3" t="s">
        <v>1806</v>
      </c>
      <c r="H736" s="5">
        <v>406</v>
      </c>
      <c r="I736" s="3" t="s">
        <v>1778</v>
      </c>
      <c r="J736" s="3">
        <v>5</v>
      </c>
      <c r="K736" s="3">
        <v>3</v>
      </c>
      <c r="L736" s="3" t="s">
        <v>2908</v>
      </c>
      <c r="M736" s="6" t="s">
        <v>1790</v>
      </c>
      <c r="N736" s="6"/>
      <c r="O736" s="6"/>
      <c r="P736" s="6"/>
    </row>
    <row r="737" spans="1:16" ht="12.45" x14ac:dyDescent="0.2">
      <c r="A737" s="3" t="s">
        <v>13</v>
      </c>
      <c r="B737" t="s">
        <v>1807</v>
      </c>
      <c r="C737" t="s">
        <v>2938</v>
      </c>
      <c r="D737" t="s">
        <v>22</v>
      </c>
      <c r="E737" t="s">
        <v>142</v>
      </c>
      <c r="F737" t="s">
        <v>182</v>
      </c>
      <c r="G737" s="3" t="s">
        <v>1808</v>
      </c>
      <c r="H737" s="5">
        <v>407</v>
      </c>
      <c r="I737" s="3" t="s">
        <v>1778</v>
      </c>
      <c r="J737" s="3">
        <v>5</v>
      </c>
      <c r="K737" s="3">
        <v>3</v>
      </c>
      <c r="L737" s="3" t="s">
        <v>2908</v>
      </c>
      <c r="M737" s="6" t="s">
        <v>1792</v>
      </c>
      <c r="N737" s="6"/>
      <c r="O737" s="6"/>
      <c r="P737" s="6"/>
    </row>
    <row r="738" spans="1:16" ht="12.45" x14ac:dyDescent="0.2">
      <c r="A738" s="3" t="s">
        <v>13</v>
      </c>
      <c r="B738" t="s">
        <v>1816</v>
      </c>
      <c r="C738" t="s">
        <v>2965</v>
      </c>
      <c r="D738" t="s">
        <v>22</v>
      </c>
      <c r="E738" t="s">
        <v>1817</v>
      </c>
      <c r="F738" t="s">
        <v>182</v>
      </c>
      <c r="G738" s="3" t="s">
        <v>1818</v>
      </c>
      <c r="H738" s="5">
        <v>407</v>
      </c>
      <c r="I738" s="3" t="s">
        <v>1778</v>
      </c>
      <c r="J738" s="3">
        <v>5</v>
      </c>
      <c r="K738" s="3">
        <v>3</v>
      </c>
      <c r="L738" s="3" t="s">
        <v>2908</v>
      </c>
      <c r="M738" t="s">
        <v>1796</v>
      </c>
      <c r="N738" s="6"/>
      <c r="O738" s="6"/>
      <c r="P738" s="6"/>
    </row>
    <row r="739" spans="1:16" ht="12.45" x14ac:dyDescent="0.2">
      <c r="A739" s="3" t="s">
        <v>13</v>
      </c>
      <c r="B739" t="s">
        <v>1830</v>
      </c>
      <c r="C739" t="s">
        <v>2938</v>
      </c>
      <c r="D739" t="s">
        <v>22</v>
      </c>
      <c r="E739" t="s">
        <v>1817</v>
      </c>
      <c r="F739" t="s">
        <v>182</v>
      </c>
      <c r="G739" s="3" t="s">
        <v>1831</v>
      </c>
      <c r="H739" s="5">
        <v>409</v>
      </c>
      <c r="I739" s="3" t="s">
        <v>1778</v>
      </c>
      <c r="J739" s="3">
        <v>5</v>
      </c>
      <c r="K739" s="3">
        <v>4</v>
      </c>
      <c r="L739" s="3" t="s">
        <v>2908</v>
      </c>
      <c r="M739" t="s">
        <v>1819</v>
      </c>
      <c r="N739" s="6"/>
      <c r="O739" s="6"/>
      <c r="P739" s="6"/>
    </row>
    <row r="740" spans="1:16" ht="12.45" x14ac:dyDescent="0.2">
      <c r="A740" s="3" t="s">
        <v>13</v>
      </c>
      <c r="B740" t="s">
        <v>1776</v>
      </c>
      <c r="C740" t="s">
        <v>2950</v>
      </c>
      <c r="D740" t="s">
        <v>22</v>
      </c>
      <c r="E740" t="s">
        <v>23</v>
      </c>
      <c r="F740" t="s">
        <v>18</v>
      </c>
      <c r="G740" s="3" t="s">
        <v>1777</v>
      </c>
      <c r="H740" s="5">
        <v>403</v>
      </c>
      <c r="I740" s="3" t="s">
        <v>1778</v>
      </c>
      <c r="J740" s="3">
        <v>2</v>
      </c>
      <c r="K740" s="3">
        <v>1</v>
      </c>
      <c r="L740" s="3" t="s">
        <v>2908</v>
      </c>
      <c r="M740" s="6"/>
      <c r="N740" s="6"/>
      <c r="O740" s="6"/>
      <c r="P740" s="6"/>
    </row>
    <row r="741" spans="1:16" ht="12.45" x14ac:dyDescent="0.2">
      <c r="A741" s="3" t="s">
        <v>13</v>
      </c>
      <c r="B741" t="s">
        <v>1783</v>
      </c>
      <c r="C741" t="s">
        <v>2944</v>
      </c>
      <c r="D741" t="s">
        <v>16</v>
      </c>
      <c r="E741" t="s">
        <v>23</v>
      </c>
      <c r="F741" t="s">
        <v>18</v>
      </c>
      <c r="G741" s="3" t="s">
        <v>1784</v>
      </c>
      <c r="H741" s="5">
        <v>404</v>
      </c>
      <c r="I741" s="3" t="s">
        <v>1778</v>
      </c>
      <c r="J741" s="3">
        <v>3</v>
      </c>
      <c r="K741" s="3">
        <v>1</v>
      </c>
      <c r="L741" s="3" t="s">
        <v>2908</v>
      </c>
      <c r="M741" s="6"/>
      <c r="N741" s="6"/>
      <c r="O741" s="6"/>
      <c r="P741" s="6"/>
    </row>
    <row r="742" spans="1:16" ht="12.45" x14ac:dyDescent="0.2">
      <c r="A742" s="3" t="s">
        <v>13</v>
      </c>
      <c r="B742" t="s">
        <v>1785</v>
      </c>
      <c r="C742" t="s">
        <v>2944</v>
      </c>
      <c r="D742" t="s">
        <v>28</v>
      </c>
      <c r="E742" t="s">
        <v>142</v>
      </c>
      <c r="F742" t="s">
        <v>18</v>
      </c>
      <c r="G742" s="3" t="s">
        <v>1786</v>
      </c>
      <c r="H742" s="5">
        <v>405</v>
      </c>
      <c r="I742" s="3" t="s">
        <v>1778</v>
      </c>
      <c r="J742" s="3">
        <v>3</v>
      </c>
      <c r="K742" s="3">
        <v>1</v>
      </c>
      <c r="L742" s="3" t="s">
        <v>2908</v>
      </c>
      <c r="M742" s="6" t="s">
        <v>1783</v>
      </c>
      <c r="N742" s="6"/>
      <c r="O742" s="6"/>
      <c r="P742" s="6"/>
    </row>
    <row r="743" spans="1:16" ht="12.45" x14ac:dyDescent="0.2">
      <c r="A743" s="3" t="s">
        <v>13</v>
      </c>
      <c r="B743" t="s">
        <v>1794</v>
      </c>
      <c r="C743" t="s">
        <v>2943</v>
      </c>
      <c r="D743" t="s">
        <v>28</v>
      </c>
      <c r="E743" t="s">
        <v>142</v>
      </c>
      <c r="F743" t="s">
        <v>18</v>
      </c>
      <c r="G743" s="3" t="s">
        <v>1795</v>
      </c>
      <c r="H743" s="5">
        <v>405</v>
      </c>
      <c r="I743" s="3" t="s">
        <v>1778</v>
      </c>
      <c r="J743" s="3">
        <v>4</v>
      </c>
      <c r="K743" s="3">
        <v>2</v>
      </c>
      <c r="L743" s="3" t="s">
        <v>2908</v>
      </c>
      <c r="M743" s="6" t="s">
        <v>1783</v>
      </c>
      <c r="N743" s="6"/>
      <c r="O743" s="6"/>
      <c r="P743" s="6"/>
    </row>
    <row r="744" spans="1:16" ht="12.45" x14ac:dyDescent="0.2">
      <c r="A744" s="3" t="s">
        <v>13</v>
      </c>
      <c r="B744" t="s">
        <v>1796</v>
      </c>
      <c r="C744" t="s">
        <v>2939</v>
      </c>
      <c r="D744" t="s">
        <v>22</v>
      </c>
      <c r="E744" t="s">
        <v>142</v>
      </c>
      <c r="F744" t="s">
        <v>18</v>
      </c>
      <c r="G744" s="3" t="s">
        <v>1797</v>
      </c>
      <c r="H744" s="5">
        <v>406</v>
      </c>
      <c r="I744" s="3" t="s">
        <v>1778</v>
      </c>
      <c r="J744" s="3">
        <v>4</v>
      </c>
      <c r="K744" s="3">
        <v>2</v>
      </c>
      <c r="L744" s="3" t="s">
        <v>2908</v>
      </c>
      <c r="M744" s="6" t="s">
        <v>1785</v>
      </c>
      <c r="N744" s="6"/>
      <c r="O744" s="6"/>
      <c r="P744" s="6"/>
    </row>
    <row r="745" spans="1:16" ht="12.45" x14ac:dyDescent="0.2">
      <c r="A745" s="3" t="s">
        <v>13</v>
      </c>
      <c r="B745" t="s">
        <v>1798</v>
      </c>
      <c r="C745" t="s">
        <v>2945</v>
      </c>
      <c r="D745" t="s">
        <v>22</v>
      </c>
      <c r="E745" t="s">
        <v>23</v>
      </c>
      <c r="F745" t="s">
        <v>18</v>
      </c>
      <c r="G745" s="3" t="s">
        <v>1799</v>
      </c>
      <c r="H745" s="5">
        <v>405</v>
      </c>
      <c r="I745" s="3" t="s">
        <v>1778</v>
      </c>
      <c r="J745" s="3">
        <v>5</v>
      </c>
      <c r="K745" s="3">
        <v>2</v>
      </c>
      <c r="L745" s="3" t="s">
        <v>2908</v>
      </c>
      <c r="M745" s="6" t="s">
        <v>1794</v>
      </c>
      <c r="N745" s="6"/>
      <c r="O745" s="6"/>
      <c r="P745" s="6"/>
    </row>
    <row r="746" spans="1:16" ht="12.45" x14ac:dyDescent="0.2">
      <c r="A746" s="3" t="s">
        <v>13</v>
      </c>
      <c r="B746" t="s">
        <v>1800</v>
      </c>
      <c r="C746" t="s">
        <v>2964</v>
      </c>
      <c r="D746" t="s">
        <v>22</v>
      </c>
      <c r="E746" t="s">
        <v>23</v>
      </c>
      <c r="F746" t="s">
        <v>18</v>
      </c>
      <c r="G746" s="3" t="s">
        <v>1801</v>
      </c>
      <c r="H746" s="5">
        <v>405</v>
      </c>
      <c r="I746" s="3" t="s">
        <v>1778</v>
      </c>
      <c r="J746" s="3">
        <v>5</v>
      </c>
      <c r="K746" s="3">
        <v>2</v>
      </c>
      <c r="L746" s="3" t="s">
        <v>2908</v>
      </c>
      <c r="M746" s="3" t="s">
        <v>1787</v>
      </c>
      <c r="N746" s="3"/>
      <c r="O746" s="3"/>
      <c r="P746" s="3"/>
    </row>
    <row r="747" spans="1:16" ht="12.45" x14ac:dyDescent="0.2">
      <c r="A747" s="3" t="s">
        <v>13</v>
      </c>
      <c r="B747" t="s">
        <v>1802</v>
      </c>
      <c r="C747" t="s">
        <v>2944</v>
      </c>
      <c r="D747" t="s">
        <v>22</v>
      </c>
      <c r="E747" t="s">
        <v>142</v>
      </c>
      <c r="F747" t="s">
        <v>18</v>
      </c>
      <c r="G747" s="3" t="s">
        <v>1803</v>
      </c>
      <c r="H747" s="5">
        <v>406</v>
      </c>
      <c r="I747" s="3" t="s">
        <v>1778</v>
      </c>
      <c r="J747" s="3">
        <v>5</v>
      </c>
      <c r="K747" s="3">
        <v>2</v>
      </c>
      <c r="L747" s="3" t="s">
        <v>2908</v>
      </c>
      <c r="M747" s="6" t="s">
        <v>1796</v>
      </c>
      <c r="N747" s="6"/>
      <c r="O747" s="6"/>
      <c r="P747" s="6"/>
    </row>
    <row r="748" spans="1:16" ht="12.45" x14ac:dyDescent="0.2">
      <c r="A748" s="3" t="s">
        <v>13</v>
      </c>
      <c r="B748" s="3" t="s">
        <v>1804</v>
      </c>
      <c r="C748" s="3" t="s">
        <v>43</v>
      </c>
      <c r="D748" s="3" t="s">
        <v>22</v>
      </c>
      <c r="E748" s="3" t="s">
        <v>142</v>
      </c>
      <c r="F748" s="3" t="s">
        <v>18</v>
      </c>
      <c r="G748" s="3"/>
      <c r="H748" s="5" t="s">
        <v>1711</v>
      </c>
      <c r="I748" s="3" t="s">
        <v>1778</v>
      </c>
      <c r="J748" s="5">
        <v>5</v>
      </c>
      <c r="K748" s="5">
        <v>2</v>
      </c>
      <c r="L748" s="3" t="s">
        <v>2908</v>
      </c>
      <c r="M748" s="6" t="s">
        <v>1787</v>
      </c>
      <c r="N748" s="6"/>
      <c r="O748" s="6"/>
      <c r="P748" s="6"/>
    </row>
    <row r="749" spans="1:16" ht="12.45" x14ac:dyDescent="0.2">
      <c r="A749" s="3" t="s">
        <v>13</v>
      </c>
      <c r="B749" t="s">
        <v>1819</v>
      </c>
      <c r="C749" t="s">
        <v>2946</v>
      </c>
      <c r="D749" t="s">
        <v>22</v>
      </c>
      <c r="E749" t="s">
        <v>142</v>
      </c>
      <c r="F749" t="s">
        <v>18</v>
      </c>
      <c r="G749" s="3" t="s">
        <v>1820</v>
      </c>
      <c r="H749" s="5">
        <v>408</v>
      </c>
      <c r="I749" s="3" t="s">
        <v>1778</v>
      </c>
      <c r="J749" s="3">
        <v>5</v>
      </c>
      <c r="K749" s="3">
        <v>3</v>
      </c>
      <c r="L749" s="3" t="s">
        <v>2908</v>
      </c>
      <c r="M749" t="s">
        <v>1802</v>
      </c>
      <c r="N749" s="6"/>
      <c r="O749" s="6"/>
      <c r="P749" s="6"/>
    </row>
    <row r="750" spans="1:16" ht="12.45" x14ac:dyDescent="0.2">
      <c r="A750" s="3" t="s">
        <v>13</v>
      </c>
      <c r="B750" s="3" t="s">
        <v>1821</v>
      </c>
      <c r="C750" s="3" t="s">
        <v>154</v>
      </c>
      <c r="D750" s="3" t="s">
        <v>16</v>
      </c>
      <c r="E750" s="3" t="s">
        <v>1822</v>
      </c>
      <c r="F750" s="3" t="s">
        <v>18</v>
      </c>
      <c r="G750" s="3"/>
      <c r="H750" s="5" t="s">
        <v>1823</v>
      </c>
      <c r="I750" s="3" t="s">
        <v>1778</v>
      </c>
      <c r="J750" s="5">
        <v>5</v>
      </c>
      <c r="K750" s="5">
        <v>3</v>
      </c>
      <c r="L750" s="3" t="s">
        <v>2908</v>
      </c>
      <c r="M750" t="s">
        <v>1824</v>
      </c>
      <c r="N750" s="6"/>
      <c r="O750" s="6"/>
      <c r="P750" s="6"/>
    </row>
    <row r="751" spans="1:16" ht="12.45" x14ac:dyDescent="0.2">
      <c r="A751" s="3" t="s">
        <v>13</v>
      </c>
      <c r="B751" t="s">
        <v>1827</v>
      </c>
      <c r="C751" t="s">
        <v>2963</v>
      </c>
      <c r="D751" t="s">
        <v>22</v>
      </c>
      <c r="E751" t="s">
        <v>1817</v>
      </c>
      <c r="F751" t="s">
        <v>18</v>
      </c>
      <c r="G751" s="3" t="s">
        <v>1828</v>
      </c>
      <c r="H751" s="5">
        <v>408</v>
      </c>
      <c r="I751" s="3" t="s">
        <v>1778</v>
      </c>
      <c r="J751" s="3">
        <v>5</v>
      </c>
      <c r="K751" s="3">
        <v>4</v>
      </c>
      <c r="L751" s="3" t="s">
        <v>2908</v>
      </c>
      <c r="M751" s="6" t="s">
        <v>1829</v>
      </c>
      <c r="N751" s="6"/>
      <c r="O751" s="6"/>
      <c r="P751" s="6"/>
    </row>
    <row r="752" spans="1:16" ht="12.45" x14ac:dyDescent="0.2">
      <c r="A752" s="3" t="s">
        <v>13</v>
      </c>
      <c r="B752" t="s">
        <v>1809</v>
      </c>
      <c r="C752" t="s">
        <v>2948</v>
      </c>
      <c r="D752" t="s">
        <v>22</v>
      </c>
      <c r="E752" t="s">
        <v>547</v>
      </c>
      <c r="F752" t="s">
        <v>683</v>
      </c>
      <c r="G752" s="3" t="s">
        <v>1810</v>
      </c>
      <c r="H752" s="5">
        <v>407</v>
      </c>
      <c r="I752" s="3" t="s">
        <v>1778</v>
      </c>
      <c r="J752" s="3">
        <v>5</v>
      </c>
      <c r="K752" s="3">
        <v>3</v>
      </c>
      <c r="L752" s="3" t="s">
        <v>2908</v>
      </c>
      <c r="M752" s="6" t="s">
        <v>1811</v>
      </c>
      <c r="N752" s="6"/>
      <c r="O752" s="6"/>
      <c r="P752" s="6"/>
    </row>
    <row r="753" spans="1:16" ht="12.45" x14ac:dyDescent="0.2">
      <c r="A753" s="3" t="s">
        <v>13</v>
      </c>
      <c r="B753" t="s">
        <v>1814</v>
      </c>
      <c r="C753" t="s">
        <v>147</v>
      </c>
      <c r="D753" t="s">
        <v>148</v>
      </c>
      <c r="E753" t="s">
        <v>23</v>
      </c>
      <c r="F753" t="s">
        <v>148</v>
      </c>
      <c r="G753" s="3" t="s">
        <v>1815</v>
      </c>
      <c r="H753" s="5">
        <v>407</v>
      </c>
      <c r="I753" s="3" t="s">
        <v>1778</v>
      </c>
      <c r="J753" s="3">
        <v>5</v>
      </c>
      <c r="K753" s="3">
        <v>3</v>
      </c>
      <c r="L753" s="3" t="s">
        <v>2908</v>
      </c>
      <c r="M753" t="s">
        <v>1798</v>
      </c>
      <c r="N753" s="6"/>
      <c r="O753" s="6"/>
      <c r="P753" s="6"/>
    </row>
    <row r="754" spans="1:16" ht="12.45" x14ac:dyDescent="0.2">
      <c r="A754" s="3" t="s">
        <v>13</v>
      </c>
      <c r="B754" t="s">
        <v>1825</v>
      </c>
      <c r="C754" t="s">
        <v>147</v>
      </c>
      <c r="D754" t="s">
        <v>148</v>
      </c>
      <c r="E754" t="s">
        <v>23</v>
      </c>
      <c r="F754" t="s">
        <v>148</v>
      </c>
      <c r="G754" s="3" t="s">
        <v>1826</v>
      </c>
      <c r="H754" s="5">
        <v>408</v>
      </c>
      <c r="I754" s="3" t="s">
        <v>1778</v>
      </c>
      <c r="J754" s="3">
        <v>5</v>
      </c>
      <c r="K754" s="3">
        <v>4</v>
      </c>
      <c r="L754" s="3" t="s">
        <v>2908</v>
      </c>
      <c r="M754" t="s">
        <v>1809</v>
      </c>
      <c r="N754" s="6"/>
      <c r="O754" s="6"/>
      <c r="P754" s="6"/>
    </row>
    <row r="755" spans="1:16" ht="12.45" x14ac:dyDescent="0.2">
      <c r="A755" s="3" t="s">
        <v>13</v>
      </c>
      <c r="B755" t="s">
        <v>1781</v>
      </c>
      <c r="C755" t="s">
        <v>2944</v>
      </c>
      <c r="D755" t="s">
        <v>28</v>
      </c>
      <c r="E755" t="s">
        <v>23</v>
      </c>
      <c r="F755" t="s">
        <v>44</v>
      </c>
      <c r="G755" s="3" t="s">
        <v>1782</v>
      </c>
      <c r="H755" s="5">
        <v>403</v>
      </c>
      <c r="I755" s="3" t="s">
        <v>1778</v>
      </c>
      <c r="J755" s="3">
        <v>3</v>
      </c>
      <c r="K755" s="3">
        <v>1</v>
      </c>
      <c r="L755" s="3" t="s">
        <v>2908</v>
      </c>
      <c r="M755" s="6"/>
      <c r="N755" s="6"/>
      <c r="O755" s="6"/>
      <c r="P755" s="6"/>
    </row>
    <row r="756" spans="1:16" ht="12.45" x14ac:dyDescent="0.2">
      <c r="A756" s="3" t="s">
        <v>13</v>
      </c>
      <c r="B756" t="s">
        <v>1792</v>
      </c>
      <c r="C756" t="s">
        <v>2946</v>
      </c>
      <c r="D756" t="s">
        <v>28</v>
      </c>
      <c r="E756" t="s">
        <v>142</v>
      </c>
      <c r="F756" t="s">
        <v>44</v>
      </c>
      <c r="G756" s="3" t="s">
        <v>1793</v>
      </c>
      <c r="H756" s="5">
        <v>405</v>
      </c>
      <c r="I756" s="3" t="s">
        <v>1778</v>
      </c>
      <c r="J756" s="3">
        <v>4</v>
      </c>
      <c r="K756" s="3">
        <v>2</v>
      </c>
      <c r="L756" s="3" t="s">
        <v>2908</v>
      </c>
      <c r="M756" s="6" t="s">
        <v>1781</v>
      </c>
      <c r="N756" s="6"/>
      <c r="O756" s="6"/>
      <c r="P756" s="6"/>
    </row>
    <row r="757" spans="1:16" ht="12.45" x14ac:dyDescent="0.2">
      <c r="A757" s="3" t="s">
        <v>13</v>
      </c>
      <c r="B757" t="s">
        <v>1812</v>
      </c>
      <c r="C757" t="s">
        <v>2944</v>
      </c>
      <c r="D757" t="s">
        <v>22</v>
      </c>
      <c r="E757" t="s">
        <v>23</v>
      </c>
      <c r="F757" t="s">
        <v>44</v>
      </c>
      <c r="G757" s="3" t="s">
        <v>1813</v>
      </c>
      <c r="H757" s="5">
        <v>407</v>
      </c>
      <c r="I757" s="3" t="s">
        <v>1778</v>
      </c>
      <c r="J757" s="3">
        <v>5</v>
      </c>
      <c r="K757" s="3">
        <v>3</v>
      </c>
      <c r="L757" s="3" t="s">
        <v>2908</v>
      </c>
      <c r="M757" t="s">
        <v>1809</v>
      </c>
      <c r="N757" s="6"/>
      <c r="O757" s="6"/>
      <c r="P757" s="6"/>
    </row>
    <row r="758" spans="1:16" ht="12.45" x14ac:dyDescent="0.2">
      <c r="A758" s="3" t="s">
        <v>13</v>
      </c>
      <c r="B758" s="3" t="s">
        <v>724</v>
      </c>
      <c r="C758" s="3" t="s">
        <v>15</v>
      </c>
      <c r="D758" s="3" t="s">
        <v>16</v>
      </c>
      <c r="E758" s="3" t="s">
        <v>23</v>
      </c>
      <c r="F758" s="3" t="s">
        <v>18</v>
      </c>
      <c r="G758" s="3"/>
      <c r="H758" s="5" t="s">
        <v>725</v>
      </c>
      <c r="I758" s="3" t="s">
        <v>726</v>
      </c>
      <c r="J758" s="5">
        <v>3</v>
      </c>
      <c r="K758" s="5">
        <v>1</v>
      </c>
      <c r="L758" s="3" t="s">
        <v>2909</v>
      </c>
      <c r="M758" s="4" t="s">
        <v>727</v>
      </c>
      <c r="N758" s="4"/>
      <c r="O758" s="4"/>
      <c r="P758" s="4"/>
    </row>
    <row r="759" spans="1:16" ht="12.45" x14ac:dyDescent="0.2">
      <c r="A759" s="3" t="s">
        <v>13</v>
      </c>
      <c r="B759" t="s">
        <v>731</v>
      </c>
      <c r="C759" t="s">
        <v>147</v>
      </c>
      <c r="D759" t="s">
        <v>22</v>
      </c>
      <c r="E759" t="s">
        <v>23</v>
      </c>
      <c r="F759" t="s">
        <v>18</v>
      </c>
      <c r="G759" s="3" t="s">
        <v>732</v>
      </c>
      <c r="H759" s="5">
        <v>311</v>
      </c>
      <c r="I759" s="3" t="s">
        <v>726</v>
      </c>
      <c r="J759" s="3">
        <v>1</v>
      </c>
      <c r="K759" s="3">
        <v>1</v>
      </c>
      <c r="L759" s="3" t="s">
        <v>2909</v>
      </c>
      <c r="M759" s="4"/>
      <c r="N759" s="4"/>
      <c r="O759" s="4"/>
      <c r="P759" s="4"/>
    </row>
    <row r="760" spans="1:16" ht="12.45" x14ac:dyDescent="0.2">
      <c r="A760" s="3" t="s">
        <v>13</v>
      </c>
      <c r="B760" t="s">
        <v>727</v>
      </c>
      <c r="C760" t="s">
        <v>2940</v>
      </c>
      <c r="D760" t="s">
        <v>28</v>
      </c>
      <c r="E760" t="s">
        <v>142</v>
      </c>
      <c r="F760" t="s">
        <v>18</v>
      </c>
      <c r="G760" s="3" t="s">
        <v>735</v>
      </c>
      <c r="H760" s="5">
        <v>312</v>
      </c>
      <c r="I760" s="3" t="s">
        <v>726</v>
      </c>
      <c r="J760" s="3">
        <v>3</v>
      </c>
      <c r="K760" s="3">
        <v>1</v>
      </c>
      <c r="L760" s="3" t="s">
        <v>2909</v>
      </c>
      <c r="M760" s="4" t="s">
        <v>731</v>
      </c>
      <c r="N760" s="4"/>
      <c r="O760" s="4"/>
      <c r="P760" s="4"/>
    </row>
    <row r="761" spans="1:16" ht="12.45" x14ac:dyDescent="0.2">
      <c r="A761" s="3" t="s">
        <v>13</v>
      </c>
      <c r="B761" t="s">
        <v>730</v>
      </c>
      <c r="C761" t="s">
        <v>2944</v>
      </c>
      <c r="D761" t="s">
        <v>22</v>
      </c>
      <c r="E761" t="s">
        <v>23</v>
      </c>
      <c r="F761" t="s">
        <v>18</v>
      </c>
      <c r="G761" s="3" t="s">
        <v>738</v>
      </c>
      <c r="H761" s="5">
        <v>312</v>
      </c>
      <c r="I761" s="3" t="s">
        <v>726</v>
      </c>
      <c r="J761" s="3">
        <v>4</v>
      </c>
      <c r="K761" s="3">
        <v>1</v>
      </c>
      <c r="L761" s="3" t="s">
        <v>2909</v>
      </c>
      <c r="M761" s="6" t="s">
        <v>727</v>
      </c>
      <c r="N761" s="6"/>
      <c r="O761" s="6"/>
      <c r="P761" s="6"/>
    </row>
    <row r="762" spans="1:16" ht="12.45" x14ac:dyDescent="0.2">
      <c r="A762" s="3" t="s">
        <v>13</v>
      </c>
      <c r="B762" t="s">
        <v>739</v>
      </c>
      <c r="C762" t="s">
        <v>2962</v>
      </c>
      <c r="D762" t="s">
        <v>28</v>
      </c>
      <c r="E762" t="s">
        <v>23</v>
      </c>
      <c r="F762" t="s">
        <v>18</v>
      </c>
      <c r="G762" s="3" t="s">
        <v>741</v>
      </c>
      <c r="H762" s="5">
        <v>312</v>
      </c>
      <c r="I762" s="3" t="s">
        <v>726</v>
      </c>
      <c r="J762" s="3">
        <v>5</v>
      </c>
      <c r="K762" s="3">
        <v>1</v>
      </c>
      <c r="L762" s="3" t="s">
        <v>2909</v>
      </c>
      <c r="M762" s="3" t="s">
        <v>727</v>
      </c>
      <c r="N762" s="3"/>
      <c r="O762" s="3"/>
      <c r="P762" s="3"/>
    </row>
    <row r="763" spans="1:16" ht="12.45" x14ac:dyDescent="0.2">
      <c r="A763" s="3" t="s">
        <v>13</v>
      </c>
      <c r="B763" t="s">
        <v>744</v>
      </c>
      <c r="C763" t="s">
        <v>2961</v>
      </c>
      <c r="D763" t="s">
        <v>22</v>
      </c>
      <c r="E763" t="s">
        <v>23</v>
      </c>
      <c r="F763" t="s">
        <v>18</v>
      </c>
      <c r="G763" s="3" t="s">
        <v>745</v>
      </c>
      <c r="H763" s="5">
        <v>312</v>
      </c>
      <c r="I763" s="3" t="s">
        <v>726</v>
      </c>
      <c r="J763" s="3">
        <v>5</v>
      </c>
      <c r="K763" s="3">
        <v>2</v>
      </c>
      <c r="L763" s="3" t="s">
        <v>2909</v>
      </c>
      <c r="M763" s="3" t="s">
        <v>739</v>
      </c>
      <c r="N763" s="3"/>
      <c r="O763" s="3"/>
      <c r="P763" s="3"/>
    </row>
    <row r="764" spans="1:16" ht="12.45" x14ac:dyDescent="0.2">
      <c r="A764" s="3" t="s">
        <v>13</v>
      </c>
      <c r="B764" t="s">
        <v>746</v>
      </c>
      <c r="C764" t="s">
        <v>2946</v>
      </c>
      <c r="D764" t="s">
        <v>16</v>
      </c>
      <c r="E764" t="s">
        <v>142</v>
      </c>
      <c r="F764" t="s">
        <v>18</v>
      </c>
      <c r="G764" s="3" t="s">
        <v>747</v>
      </c>
      <c r="H764" s="5">
        <v>313</v>
      </c>
      <c r="I764" s="3" t="s">
        <v>726</v>
      </c>
      <c r="J764" s="3">
        <v>5</v>
      </c>
      <c r="K764" s="3">
        <v>2</v>
      </c>
      <c r="L764" s="3" t="s">
        <v>2909</v>
      </c>
      <c r="M764" s="4" t="s">
        <v>730</v>
      </c>
      <c r="N764" s="4"/>
      <c r="O764" s="4"/>
      <c r="P764" s="4"/>
    </row>
    <row r="765" spans="1:16" ht="12.45" x14ac:dyDescent="0.2">
      <c r="A765" s="3" t="s">
        <v>13</v>
      </c>
      <c r="B765" t="s">
        <v>753</v>
      </c>
      <c r="C765" t="s">
        <v>2944</v>
      </c>
      <c r="D765" t="s">
        <v>16</v>
      </c>
      <c r="E765" t="s">
        <v>142</v>
      </c>
      <c r="F765" t="s">
        <v>18</v>
      </c>
      <c r="G765" s="3" t="s">
        <v>754</v>
      </c>
      <c r="H765" s="5">
        <v>313</v>
      </c>
      <c r="I765" s="3" t="s">
        <v>726</v>
      </c>
      <c r="J765" s="3">
        <v>5</v>
      </c>
      <c r="K765" s="3">
        <v>3</v>
      </c>
      <c r="L765" s="3" t="s">
        <v>2909</v>
      </c>
      <c r="M765" s="4" t="s">
        <v>755</v>
      </c>
      <c r="N765" s="4"/>
      <c r="O765" s="4"/>
      <c r="P765" s="4"/>
    </row>
    <row r="766" spans="1:16" ht="12.45" x14ac:dyDescent="0.2">
      <c r="A766" s="3" t="s">
        <v>13</v>
      </c>
      <c r="B766" t="s">
        <v>756</v>
      </c>
      <c r="C766" t="s">
        <v>2938</v>
      </c>
      <c r="D766" t="s">
        <v>28</v>
      </c>
      <c r="E766" t="s">
        <v>23</v>
      </c>
      <c r="F766" t="s">
        <v>18</v>
      </c>
      <c r="G766" s="3" t="s">
        <v>757</v>
      </c>
      <c r="H766" s="5">
        <v>313</v>
      </c>
      <c r="I766" s="3" t="s">
        <v>726</v>
      </c>
      <c r="J766" s="3">
        <v>5</v>
      </c>
      <c r="K766" s="3">
        <v>3</v>
      </c>
      <c r="L766" s="3" t="s">
        <v>2909</v>
      </c>
      <c r="M766" s="4" t="s">
        <v>753</v>
      </c>
      <c r="N766" s="4"/>
      <c r="O766" s="4"/>
      <c r="P766" s="4"/>
    </row>
    <row r="767" spans="1:16" ht="12.45" x14ac:dyDescent="0.2">
      <c r="A767" s="3" t="s">
        <v>13</v>
      </c>
      <c r="B767" t="s">
        <v>758</v>
      </c>
      <c r="C767" t="s">
        <v>2940</v>
      </c>
      <c r="D767" t="s">
        <v>28</v>
      </c>
      <c r="E767" t="s">
        <v>23</v>
      </c>
      <c r="F767" t="s">
        <v>18</v>
      </c>
      <c r="G767" s="3" t="s">
        <v>759</v>
      </c>
      <c r="H767" s="5">
        <v>314</v>
      </c>
      <c r="I767" s="3" t="s">
        <v>726</v>
      </c>
      <c r="J767" s="3">
        <v>5</v>
      </c>
      <c r="K767" s="3">
        <v>3</v>
      </c>
      <c r="L767" s="3" t="s">
        <v>2909</v>
      </c>
      <c r="M767" s="6" t="s">
        <v>756</v>
      </c>
      <c r="N767" s="6"/>
      <c r="O767" s="6"/>
      <c r="P767" s="6"/>
    </row>
    <row r="768" spans="1:16" ht="12.45" x14ac:dyDescent="0.2">
      <c r="A768" s="3" t="s">
        <v>13</v>
      </c>
      <c r="B768" t="s">
        <v>760</v>
      </c>
      <c r="C768" t="s">
        <v>2960</v>
      </c>
      <c r="D768" t="s">
        <v>22</v>
      </c>
      <c r="E768" t="s">
        <v>23</v>
      </c>
      <c r="F768" t="s">
        <v>18</v>
      </c>
      <c r="G768" s="3" t="s">
        <v>762</v>
      </c>
      <c r="H768" s="5">
        <v>314</v>
      </c>
      <c r="I768" s="3" t="s">
        <v>726</v>
      </c>
      <c r="J768" s="3">
        <v>5</v>
      </c>
      <c r="K768" s="3">
        <v>4</v>
      </c>
      <c r="L768" s="3" t="s">
        <v>2909</v>
      </c>
      <c r="M768" s="4" t="s">
        <v>748</v>
      </c>
      <c r="N768" s="4"/>
      <c r="O768" s="4"/>
      <c r="P768" s="4"/>
    </row>
    <row r="769" spans="1:16" ht="12.45" x14ac:dyDescent="0.2">
      <c r="A769" s="3" t="s">
        <v>13</v>
      </c>
      <c r="B769" t="s">
        <v>763</v>
      </c>
      <c r="C769" t="s">
        <v>2950</v>
      </c>
      <c r="D769" t="s">
        <v>22</v>
      </c>
      <c r="E769" t="s">
        <v>23</v>
      </c>
      <c r="F769" t="s">
        <v>18</v>
      </c>
      <c r="G769" s="3" t="s">
        <v>764</v>
      </c>
      <c r="H769" s="5">
        <v>315</v>
      </c>
      <c r="I769" s="3" t="s">
        <v>726</v>
      </c>
      <c r="J769" s="3">
        <v>5</v>
      </c>
      <c r="K769" s="3">
        <v>4</v>
      </c>
      <c r="L769" s="3" t="s">
        <v>2909</v>
      </c>
      <c r="M769" s="6" t="s">
        <v>758</v>
      </c>
      <c r="N769" s="6"/>
      <c r="O769" s="6"/>
      <c r="P769" s="6"/>
    </row>
    <row r="770" spans="1:16" ht="12.45" x14ac:dyDescent="0.2">
      <c r="A770" s="3" t="s">
        <v>13</v>
      </c>
      <c r="B770" t="s">
        <v>765</v>
      </c>
      <c r="C770" t="s">
        <v>2959</v>
      </c>
      <c r="D770" t="s">
        <v>28</v>
      </c>
      <c r="E770" t="s">
        <v>23</v>
      </c>
      <c r="F770" t="s">
        <v>18</v>
      </c>
      <c r="G770" s="3" t="s">
        <v>767</v>
      </c>
      <c r="H770" s="5">
        <v>315</v>
      </c>
      <c r="I770" s="3" t="s">
        <v>726</v>
      </c>
      <c r="J770" s="3">
        <v>5</v>
      </c>
      <c r="K770" s="3">
        <v>5</v>
      </c>
      <c r="L770" s="3" t="s">
        <v>2909</v>
      </c>
      <c r="M770" s="6" t="s">
        <v>768</v>
      </c>
      <c r="N770" s="6"/>
      <c r="O770" s="6"/>
      <c r="P770" s="6"/>
    </row>
    <row r="771" spans="1:16" ht="12.45" x14ac:dyDescent="0.2">
      <c r="A771" s="3" t="s">
        <v>13</v>
      </c>
      <c r="B771" s="3" t="s">
        <v>728</v>
      </c>
      <c r="C771" s="3" t="s">
        <v>34</v>
      </c>
      <c r="D771" s="3" t="s">
        <v>28</v>
      </c>
      <c r="E771" s="3" t="s">
        <v>142</v>
      </c>
      <c r="F771" s="3" t="s">
        <v>729</v>
      </c>
      <c r="G771" s="3"/>
      <c r="H771" s="5" t="s">
        <v>725</v>
      </c>
      <c r="I771" s="3" t="s">
        <v>726</v>
      </c>
      <c r="J771" s="5">
        <v>4</v>
      </c>
      <c r="K771" s="5">
        <v>2</v>
      </c>
      <c r="L771" s="3" t="s">
        <v>2909</v>
      </c>
      <c r="M771" s="3" t="s">
        <v>730</v>
      </c>
      <c r="N771" s="3"/>
      <c r="O771" s="3"/>
      <c r="P771" s="3"/>
    </row>
    <row r="772" spans="1:16" ht="12.45" x14ac:dyDescent="0.2">
      <c r="A772" s="3" t="s">
        <v>13</v>
      </c>
      <c r="B772" t="s">
        <v>733</v>
      </c>
      <c r="C772" t="s">
        <v>147</v>
      </c>
      <c r="D772" t="s">
        <v>148</v>
      </c>
      <c r="E772" t="s">
        <v>23</v>
      </c>
      <c r="F772" t="s">
        <v>148</v>
      </c>
      <c r="G772" s="3" t="s">
        <v>734</v>
      </c>
      <c r="H772" s="5">
        <v>311</v>
      </c>
      <c r="I772" s="3" t="s">
        <v>726</v>
      </c>
      <c r="J772" s="3">
        <v>2</v>
      </c>
      <c r="K772" s="3">
        <v>1</v>
      </c>
      <c r="L772" s="3" t="s">
        <v>2909</v>
      </c>
      <c r="M772" s="6" t="s">
        <v>731</v>
      </c>
      <c r="N772" s="6"/>
      <c r="O772" s="6"/>
      <c r="P772" s="6"/>
    </row>
    <row r="773" spans="1:16" ht="12.45" x14ac:dyDescent="0.2">
      <c r="A773" s="3" t="s">
        <v>13</v>
      </c>
      <c r="B773" t="s">
        <v>736</v>
      </c>
      <c r="C773" t="s">
        <v>147</v>
      </c>
      <c r="D773" t="s">
        <v>148</v>
      </c>
      <c r="E773" t="s">
        <v>23</v>
      </c>
      <c r="F773" t="s">
        <v>148</v>
      </c>
      <c r="G773" s="3" t="s">
        <v>737</v>
      </c>
      <c r="H773" s="5">
        <v>312</v>
      </c>
      <c r="I773" s="3" t="s">
        <v>726</v>
      </c>
      <c r="J773" s="3">
        <v>4</v>
      </c>
      <c r="K773" s="3">
        <v>1</v>
      </c>
      <c r="L773" s="3" t="s">
        <v>2909</v>
      </c>
      <c r="M773" s="3" t="s">
        <v>727</v>
      </c>
      <c r="N773" s="3"/>
      <c r="O773" s="3"/>
      <c r="P773" s="3"/>
    </row>
    <row r="774" spans="1:16" ht="12.45" x14ac:dyDescent="0.2">
      <c r="A774" s="3" t="s">
        <v>13</v>
      </c>
      <c r="B774" t="s">
        <v>742</v>
      </c>
      <c r="C774" t="s">
        <v>147</v>
      </c>
      <c r="D774" t="s">
        <v>148</v>
      </c>
      <c r="E774" t="s">
        <v>142</v>
      </c>
      <c r="F774" t="s">
        <v>148</v>
      </c>
      <c r="G774" s="3" t="s">
        <v>743</v>
      </c>
      <c r="H774" s="5">
        <v>312</v>
      </c>
      <c r="I774" s="3" t="s">
        <v>726</v>
      </c>
      <c r="J774" s="3">
        <v>5</v>
      </c>
      <c r="K774" s="3">
        <v>2</v>
      </c>
      <c r="L774" s="3" t="s">
        <v>2909</v>
      </c>
      <c r="M774" s="3" t="s">
        <v>736</v>
      </c>
      <c r="N774" s="3"/>
      <c r="O774" s="3"/>
      <c r="P774" s="3"/>
    </row>
    <row r="775" spans="1:16" ht="12.45" x14ac:dyDescent="0.2">
      <c r="A775" s="3" t="s">
        <v>13</v>
      </c>
      <c r="B775" t="s">
        <v>748</v>
      </c>
      <c r="C775" t="s">
        <v>2948</v>
      </c>
      <c r="D775" t="s">
        <v>22</v>
      </c>
      <c r="E775" t="s">
        <v>142</v>
      </c>
      <c r="F775" t="s">
        <v>44</v>
      </c>
      <c r="G775" s="3" t="s">
        <v>749</v>
      </c>
      <c r="H775" s="5">
        <v>313</v>
      </c>
      <c r="I775" s="3" t="s">
        <v>726</v>
      </c>
      <c r="J775" s="3">
        <v>5</v>
      </c>
      <c r="K775" s="3">
        <v>3</v>
      </c>
      <c r="L775" s="3" t="s">
        <v>2909</v>
      </c>
      <c r="M775" s="4" t="s">
        <v>742</v>
      </c>
      <c r="N775" s="4"/>
      <c r="O775" s="4"/>
      <c r="P775" s="4"/>
    </row>
    <row r="776" spans="1:16" ht="12.45" x14ac:dyDescent="0.2">
      <c r="A776" s="3" t="s">
        <v>13</v>
      </c>
      <c r="B776" t="s">
        <v>750</v>
      </c>
      <c r="C776" t="s">
        <v>2958</v>
      </c>
      <c r="D776" t="s">
        <v>22</v>
      </c>
      <c r="E776" t="s">
        <v>23</v>
      </c>
      <c r="F776" t="s">
        <v>751</v>
      </c>
      <c r="G776" s="3" t="s">
        <v>752</v>
      </c>
      <c r="H776" s="5">
        <v>313</v>
      </c>
      <c r="I776" s="3" t="s">
        <v>726</v>
      </c>
      <c r="J776" s="3">
        <v>5</v>
      </c>
      <c r="K776" s="3">
        <v>3</v>
      </c>
      <c r="L776" s="3" t="s">
        <v>2909</v>
      </c>
      <c r="M776" s="3" t="s">
        <v>739</v>
      </c>
      <c r="N776" s="3"/>
      <c r="O776" s="3"/>
      <c r="P776" s="3"/>
    </row>
    <row r="777" spans="1:16" ht="12.45" x14ac:dyDescent="0.2">
      <c r="A777" s="3" t="s">
        <v>13</v>
      </c>
      <c r="B777" s="3" t="s">
        <v>150</v>
      </c>
      <c r="C777" s="3" t="s">
        <v>34</v>
      </c>
      <c r="D777" s="3" t="s">
        <v>22</v>
      </c>
      <c r="E777" s="3" t="s">
        <v>142</v>
      </c>
      <c r="F777" s="3" t="s">
        <v>151</v>
      </c>
      <c r="G777" s="4" t="s">
        <v>152</v>
      </c>
      <c r="H777" s="5">
        <v>263</v>
      </c>
      <c r="I777" s="3" t="s">
        <v>124</v>
      </c>
      <c r="J777" s="3">
        <v>4</v>
      </c>
      <c r="K777" s="3">
        <v>1</v>
      </c>
      <c r="L777" s="3" t="s">
        <v>2914</v>
      </c>
      <c r="M777" s="4" t="s">
        <v>141</v>
      </c>
      <c r="N777" s="4"/>
      <c r="O777" s="4"/>
      <c r="P777" s="4"/>
    </row>
    <row r="778" spans="1:16" ht="12.45" x14ac:dyDescent="0.2">
      <c r="A778" s="3" t="s">
        <v>13</v>
      </c>
      <c r="B778" s="3" t="s">
        <v>181</v>
      </c>
      <c r="C778" s="3" t="s">
        <v>43</v>
      </c>
      <c r="D778" s="3" t="s">
        <v>22</v>
      </c>
      <c r="E778" s="3" t="s">
        <v>23</v>
      </c>
      <c r="F778" s="3" t="s">
        <v>182</v>
      </c>
      <c r="G778" s="6" t="s">
        <v>183</v>
      </c>
      <c r="H778" s="5">
        <v>265</v>
      </c>
      <c r="I778" s="3" t="s">
        <v>124</v>
      </c>
      <c r="J778" s="3">
        <v>5</v>
      </c>
      <c r="K778" s="3">
        <v>3</v>
      </c>
      <c r="L778" s="3" t="s">
        <v>2914</v>
      </c>
      <c r="M778" s="4" t="s">
        <v>177</v>
      </c>
      <c r="N778" s="4"/>
      <c r="O778" s="4"/>
      <c r="P778" s="4"/>
    </row>
    <row r="779" spans="1:16" ht="12.45" x14ac:dyDescent="0.2">
      <c r="A779" s="3" t="s">
        <v>13</v>
      </c>
      <c r="B779" s="3" t="s">
        <v>125</v>
      </c>
      <c r="C779" s="3" t="s">
        <v>40</v>
      </c>
      <c r="D779" s="3" t="s">
        <v>16</v>
      </c>
      <c r="E779" s="3" t="s">
        <v>23</v>
      </c>
      <c r="F779" s="3" t="s">
        <v>18</v>
      </c>
      <c r="G779" s="6" t="s">
        <v>126</v>
      </c>
      <c r="H779" s="5">
        <v>261</v>
      </c>
      <c r="I779" s="3" t="s">
        <v>124</v>
      </c>
      <c r="J779" s="3">
        <v>2</v>
      </c>
      <c r="K779" s="3">
        <v>1</v>
      </c>
      <c r="L779" s="3" t="s">
        <v>2914</v>
      </c>
      <c r="M779" s="4"/>
      <c r="N779" s="4"/>
      <c r="O779" s="4"/>
      <c r="P779" s="4"/>
    </row>
    <row r="780" spans="1:16" ht="12.45" x14ac:dyDescent="0.2">
      <c r="A780" s="3" t="s">
        <v>13</v>
      </c>
      <c r="B780" s="3" t="s">
        <v>127</v>
      </c>
      <c r="C780" s="3" t="s">
        <v>128</v>
      </c>
      <c r="D780" s="3" t="s">
        <v>22</v>
      </c>
      <c r="E780" s="3" t="s">
        <v>23</v>
      </c>
      <c r="F780" s="3" t="s">
        <v>18</v>
      </c>
      <c r="G780" s="4" t="s">
        <v>129</v>
      </c>
      <c r="H780" s="5">
        <v>261</v>
      </c>
      <c r="I780" s="3" t="s">
        <v>124</v>
      </c>
      <c r="J780" s="3">
        <v>2</v>
      </c>
      <c r="K780" s="3">
        <v>1</v>
      </c>
      <c r="L780" s="3" t="s">
        <v>2914</v>
      </c>
      <c r="M780" s="3" t="s">
        <v>130</v>
      </c>
      <c r="N780" s="3"/>
      <c r="O780" s="3"/>
      <c r="P780" s="3"/>
    </row>
    <row r="781" spans="1:16" ht="12.45" x14ac:dyDescent="0.2">
      <c r="A781" s="3" t="s">
        <v>13</v>
      </c>
      <c r="B781" s="3" t="s">
        <v>131</v>
      </c>
      <c r="C781" s="3" t="s">
        <v>34</v>
      </c>
      <c r="D781" s="3" t="s">
        <v>22</v>
      </c>
      <c r="E781" s="3" t="s">
        <v>23</v>
      </c>
      <c r="F781" s="3" t="s">
        <v>18</v>
      </c>
      <c r="G781" s="6" t="s">
        <v>132</v>
      </c>
      <c r="H781" s="5">
        <v>261</v>
      </c>
      <c r="I781" s="3" t="s">
        <v>124</v>
      </c>
      <c r="J781" s="3">
        <v>3</v>
      </c>
      <c r="K781" s="3">
        <v>1</v>
      </c>
      <c r="L781" s="3" t="s">
        <v>2914</v>
      </c>
      <c r="M781" s="6" t="s">
        <v>125</v>
      </c>
      <c r="N781" s="6"/>
      <c r="O781" s="6"/>
      <c r="P781" s="6"/>
    </row>
    <row r="782" spans="1:16" ht="12.45" x14ac:dyDescent="0.2">
      <c r="A782" s="3" t="s">
        <v>13</v>
      </c>
      <c r="B782" s="3" t="s">
        <v>133</v>
      </c>
      <c r="C782" s="3" t="s">
        <v>34</v>
      </c>
      <c r="D782" s="3" t="s">
        <v>16</v>
      </c>
      <c r="E782" s="3" t="s">
        <v>23</v>
      </c>
      <c r="F782" s="3" t="s">
        <v>18</v>
      </c>
      <c r="G782" t="s">
        <v>134</v>
      </c>
      <c r="H782" s="5">
        <v>262</v>
      </c>
      <c r="I782" s="3" t="s">
        <v>124</v>
      </c>
      <c r="J782" s="3">
        <v>3</v>
      </c>
      <c r="K782" s="3">
        <v>1</v>
      </c>
      <c r="L782" s="3" t="s">
        <v>2914</v>
      </c>
      <c r="M782" s="4"/>
      <c r="N782" s="4"/>
      <c r="O782" s="4"/>
      <c r="P782" s="4"/>
    </row>
    <row r="783" spans="1:16" ht="12.45" x14ac:dyDescent="0.2">
      <c r="A783" s="3" t="s">
        <v>13</v>
      </c>
      <c r="B783" s="3" t="s">
        <v>138</v>
      </c>
      <c r="C783" s="3" t="s">
        <v>27</v>
      </c>
      <c r="D783" s="3" t="s">
        <v>16</v>
      </c>
      <c r="E783" s="3" t="s">
        <v>29</v>
      </c>
      <c r="F783" s="3" t="s">
        <v>18</v>
      </c>
      <c r="G783" s="4" t="s">
        <v>139</v>
      </c>
      <c r="H783" s="5">
        <v>262</v>
      </c>
      <c r="I783" s="3" t="s">
        <v>124</v>
      </c>
      <c r="J783" s="3">
        <v>3</v>
      </c>
      <c r="K783" s="3">
        <v>1</v>
      </c>
      <c r="L783" s="3" t="s">
        <v>2914</v>
      </c>
      <c r="M783" s="4" t="s">
        <v>140</v>
      </c>
      <c r="N783" s="4"/>
      <c r="O783" s="4"/>
      <c r="P783" s="4"/>
    </row>
    <row r="784" spans="1:16" ht="12.45" x14ac:dyDescent="0.2">
      <c r="A784" s="3" t="s">
        <v>13</v>
      </c>
      <c r="B784" s="3" t="s">
        <v>153</v>
      </c>
      <c r="C784" s="3" t="s">
        <v>154</v>
      </c>
      <c r="D784" s="3" t="s">
        <v>22</v>
      </c>
      <c r="E784" s="3" t="s">
        <v>23</v>
      </c>
      <c r="F784" s="3" t="s">
        <v>18</v>
      </c>
      <c r="G784" s="3"/>
      <c r="H784" s="5" t="s">
        <v>155</v>
      </c>
      <c r="I784" s="3" t="s">
        <v>124</v>
      </c>
      <c r="J784" s="5">
        <v>4</v>
      </c>
      <c r="K784" s="5">
        <v>1</v>
      </c>
      <c r="L784" s="3" t="s">
        <v>2914</v>
      </c>
      <c r="M784" s="6" t="s">
        <v>135</v>
      </c>
      <c r="N784" s="6"/>
      <c r="O784" s="6"/>
      <c r="P784" s="6"/>
    </row>
    <row r="785" spans="1:16" ht="12.45" x14ac:dyDescent="0.2">
      <c r="A785" s="3" t="s">
        <v>13</v>
      </c>
      <c r="B785" s="3" t="s">
        <v>162</v>
      </c>
      <c r="C785" s="3" t="s">
        <v>15</v>
      </c>
      <c r="D785" s="3" t="s">
        <v>16</v>
      </c>
      <c r="E785" s="3" t="s">
        <v>29</v>
      </c>
      <c r="F785" s="3" t="s">
        <v>18</v>
      </c>
      <c r="G785" s="6" t="s">
        <v>163</v>
      </c>
      <c r="H785" s="5">
        <v>264</v>
      </c>
      <c r="I785" s="3" t="s">
        <v>124</v>
      </c>
      <c r="J785" s="3">
        <v>3</v>
      </c>
      <c r="K785" s="3">
        <v>2</v>
      </c>
      <c r="L785" s="3" t="s">
        <v>2914</v>
      </c>
      <c r="M785" s="6" t="s">
        <v>135</v>
      </c>
      <c r="N785" s="6"/>
      <c r="O785" s="6"/>
      <c r="P785" s="6"/>
    </row>
    <row r="786" spans="1:16" ht="12.45" x14ac:dyDescent="0.2">
      <c r="A786" s="3" t="s">
        <v>13</v>
      </c>
      <c r="B786" s="3" t="s">
        <v>170</v>
      </c>
      <c r="C786" s="3" t="s">
        <v>27</v>
      </c>
      <c r="D786" s="3" t="s">
        <v>16</v>
      </c>
      <c r="E786" s="3" t="s">
        <v>50</v>
      </c>
      <c r="F786" s="3" t="s">
        <v>18</v>
      </c>
      <c r="G786" s="4" t="s">
        <v>171</v>
      </c>
      <c r="H786" s="5">
        <v>264</v>
      </c>
      <c r="I786" s="3" t="s">
        <v>124</v>
      </c>
      <c r="J786" s="3">
        <v>5</v>
      </c>
      <c r="K786" s="3">
        <v>2</v>
      </c>
      <c r="L786" s="3" t="s">
        <v>2914</v>
      </c>
      <c r="M786" s="4" t="s">
        <v>145</v>
      </c>
      <c r="N786" s="4"/>
      <c r="O786" s="4"/>
      <c r="P786" s="4"/>
    </row>
    <row r="787" spans="1:16" ht="12.45" x14ac:dyDescent="0.2">
      <c r="A787" s="3" t="s">
        <v>13</v>
      </c>
      <c r="B787" s="3" t="s">
        <v>174</v>
      </c>
      <c r="C787" s="3" t="s">
        <v>175</v>
      </c>
      <c r="D787" s="3" t="s">
        <v>22</v>
      </c>
      <c r="E787" s="3" t="s">
        <v>23</v>
      </c>
      <c r="F787" s="3" t="s">
        <v>18</v>
      </c>
      <c r="G787" s="6" t="s">
        <v>176</v>
      </c>
      <c r="H787" s="5">
        <v>265</v>
      </c>
      <c r="I787" s="3" t="s">
        <v>124</v>
      </c>
      <c r="J787" s="3">
        <v>5</v>
      </c>
      <c r="K787" s="3">
        <v>2</v>
      </c>
      <c r="L787" s="3" t="s">
        <v>2914</v>
      </c>
      <c r="M787" s="4" t="s">
        <v>135</v>
      </c>
      <c r="N787" s="4"/>
      <c r="O787" s="4"/>
      <c r="P787" s="4"/>
    </row>
    <row r="788" spans="1:16" ht="12.45" x14ac:dyDescent="0.2">
      <c r="A788" s="3" t="s">
        <v>13</v>
      </c>
      <c r="B788" s="3" t="s">
        <v>184</v>
      </c>
      <c r="C788" s="3" t="s">
        <v>43</v>
      </c>
      <c r="D788" s="3" t="s">
        <v>16</v>
      </c>
      <c r="E788" s="3" t="s">
        <v>23</v>
      </c>
      <c r="F788" s="3" t="s">
        <v>18</v>
      </c>
      <c r="G788" s="4" t="s">
        <v>185</v>
      </c>
      <c r="H788" s="5">
        <v>265</v>
      </c>
      <c r="I788" s="3" t="s">
        <v>124</v>
      </c>
      <c r="J788" s="3">
        <v>5</v>
      </c>
      <c r="K788" s="3">
        <v>3</v>
      </c>
      <c r="L788" s="3" t="s">
        <v>2914</v>
      </c>
      <c r="M788" s="6" t="s">
        <v>167</v>
      </c>
      <c r="N788" s="6"/>
      <c r="O788" s="6"/>
      <c r="P788" s="6"/>
    </row>
    <row r="789" spans="1:16" ht="12.45" x14ac:dyDescent="0.2">
      <c r="A789" s="3" t="s">
        <v>13</v>
      </c>
      <c r="B789" s="3" t="s">
        <v>186</v>
      </c>
      <c r="C789" s="3" t="s">
        <v>187</v>
      </c>
      <c r="D789" s="3" t="s">
        <v>16</v>
      </c>
      <c r="E789" s="3" t="s">
        <v>23</v>
      </c>
      <c r="F789" s="3" t="s">
        <v>18</v>
      </c>
      <c r="G789" s="4" t="s">
        <v>188</v>
      </c>
      <c r="H789" s="5">
        <v>265</v>
      </c>
      <c r="I789" s="3" t="s">
        <v>124</v>
      </c>
      <c r="J789" s="3">
        <v>5</v>
      </c>
      <c r="K789" s="3">
        <v>3</v>
      </c>
      <c r="L789" s="3" t="s">
        <v>2914</v>
      </c>
      <c r="M789" s="4" t="s">
        <v>172</v>
      </c>
      <c r="N789" s="4"/>
      <c r="O789" s="4"/>
      <c r="P789" s="4"/>
    </row>
    <row r="790" spans="1:16" ht="12.45" x14ac:dyDescent="0.2">
      <c r="A790" s="3" t="s">
        <v>13</v>
      </c>
      <c r="B790" s="3" t="s">
        <v>189</v>
      </c>
      <c r="C790" s="3" t="s">
        <v>27</v>
      </c>
      <c r="D790" s="3" t="s">
        <v>22</v>
      </c>
      <c r="E790" s="3" t="s">
        <v>23</v>
      </c>
      <c r="F790" s="3" t="s">
        <v>18</v>
      </c>
      <c r="G790" s="4" t="s">
        <v>190</v>
      </c>
      <c r="H790" s="5">
        <v>265</v>
      </c>
      <c r="I790" s="3" t="s">
        <v>124</v>
      </c>
      <c r="J790" s="3">
        <v>5</v>
      </c>
      <c r="K790" s="3">
        <v>3</v>
      </c>
      <c r="L790" s="3" t="s">
        <v>2914</v>
      </c>
      <c r="M790" s="6" t="s">
        <v>191</v>
      </c>
      <c r="N790" s="6"/>
      <c r="O790" s="6"/>
      <c r="P790" s="6"/>
    </row>
    <row r="791" spans="1:16" ht="12.45" x14ac:dyDescent="0.2">
      <c r="A791" s="3" t="s">
        <v>13</v>
      </c>
      <c r="B791" s="3" t="s">
        <v>192</v>
      </c>
      <c r="C791" s="3" t="s">
        <v>154</v>
      </c>
      <c r="D791" s="3" t="s">
        <v>16</v>
      </c>
      <c r="E791" s="3" t="s">
        <v>23</v>
      </c>
      <c r="F791" s="3" t="s">
        <v>18</v>
      </c>
      <c r="G791" s="4" t="s">
        <v>193</v>
      </c>
      <c r="H791" s="5">
        <v>266</v>
      </c>
      <c r="I791" s="3" t="s">
        <v>124</v>
      </c>
      <c r="J791" s="3">
        <v>5</v>
      </c>
      <c r="K791" s="3">
        <v>3</v>
      </c>
      <c r="L791" s="3" t="s">
        <v>2914</v>
      </c>
      <c r="M791" s="6" t="s">
        <v>174</v>
      </c>
      <c r="N791" s="6"/>
      <c r="O791" s="6"/>
      <c r="P791" s="6"/>
    </row>
    <row r="792" spans="1:16" ht="12.45" x14ac:dyDescent="0.2">
      <c r="A792" s="3" t="s">
        <v>13</v>
      </c>
      <c r="B792" s="3" t="s">
        <v>208</v>
      </c>
      <c r="C792" s="3" t="s">
        <v>53</v>
      </c>
      <c r="D792" s="3" t="s">
        <v>16</v>
      </c>
      <c r="E792" s="3" t="s">
        <v>23</v>
      </c>
      <c r="F792" s="3" t="s">
        <v>18</v>
      </c>
      <c r="G792" s="4" t="s">
        <v>209</v>
      </c>
      <c r="H792" s="5">
        <v>267</v>
      </c>
      <c r="I792" s="3" t="s">
        <v>124</v>
      </c>
      <c r="J792" s="3">
        <v>5</v>
      </c>
      <c r="K792" s="3">
        <v>5</v>
      </c>
      <c r="L792" s="3" t="s">
        <v>2914</v>
      </c>
      <c r="M792" s="4" t="s">
        <v>204</v>
      </c>
      <c r="N792" s="4"/>
      <c r="O792" s="4"/>
      <c r="P792" s="4"/>
    </row>
    <row r="793" spans="1:16" ht="12.45" x14ac:dyDescent="0.2">
      <c r="A793" s="3" t="s">
        <v>13</v>
      </c>
      <c r="B793" s="3" t="s">
        <v>177</v>
      </c>
      <c r="C793" s="3" t="s">
        <v>178</v>
      </c>
      <c r="D793" s="3" t="s">
        <v>28</v>
      </c>
      <c r="E793" s="3" t="s">
        <v>23</v>
      </c>
      <c r="F793" s="3" t="s">
        <v>179</v>
      </c>
      <c r="G793" s="6" t="s">
        <v>180</v>
      </c>
      <c r="H793" s="5">
        <v>265</v>
      </c>
      <c r="I793" s="3" t="s">
        <v>124</v>
      </c>
      <c r="J793" s="3">
        <v>5</v>
      </c>
      <c r="K793" s="3">
        <v>3</v>
      </c>
      <c r="L793" s="3" t="s">
        <v>2914</v>
      </c>
      <c r="M793" s="4" t="s">
        <v>164</v>
      </c>
      <c r="N793" s="4"/>
      <c r="O793" s="4"/>
      <c r="P793" s="4"/>
    </row>
    <row r="794" spans="1:16" ht="12.45" x14ac:dyDescent="0.2">
      <c r="A794" s="3" t="s">
        <v>13</v>
      </c>
      <c r="B794" s="3" t="s">
        <v>156</v>
      </c>
      <c r="C794" s="3" t="s">
        <v>157</v>
      </c>
      <c r="D794" s="3" t="s">
        <v>16</v>
      </c>
      <c r="E794" s="3" t="s">
        <v>23</v>
      </c>
      <c r="F794" s="3" t="s">
        <v>158</v>
      </c>
      <c r="G794" s="6" t="s">
        <v>159</v>
      </c>
      <c r="H794" s="5">
        <v>262</v>
      </c>
      <c r="I794" s="3" t="s">
        <v>124</v>
      </c>
      <c r="J794" s="3">
        <v>5</v>
      </c>
      <c r="K794" s="3">
        <v>1</v>
      </c>
      <c r="L794" s="3" t="s">
        <v>2914</v>
      </c>
      <c r="M794" s="4" t="s">
        <v>135</v>
      </c>
      <c r="N794" s="4"/>
      <c r="O794" s="4"/>
      <c r="P794" s="4"/>
    </row>
    <row r="795" spans="1:16" ht="12.45" x14ac:dyDescent="0.2">
      <c r="A795" s="3" t="s">
        <v>13</v>
      </c>
      <c r="B795" s="3" t="s">
        <v>167</v>
      </c>
      <c r="C795" s="3" t="s">
        <v>43</v>
      </c>
      <c r="D795" s="3" t="s">
        <v>22</v>
      </c>
      <c r="E795" s="3" t="s">
        <v>23</v>
      </c>
      <c r="F795" s="3" t="s">
        <v>168</v>
      </c>
      <c r="G795" s="4" t="s">
        <v>169</v>
      </c>
      <c r="H795" s="5">
        <v>264</v>
      </c>
      <c r="I795" s="3" t="s">
        <v>124</v>
      </c>
      <c r="J795" s="3">
        <v>4</v>
      </c>
      <c r="K795" s="3">
        <v>2</v>
      </c>
      <c r="L795" s="3" t="s">
        <v>2914</v>
      </c>
      <c r="M795" s="6" t="s">
        <v>133</v>
      </c>
      <c r="N795" s="6"/>
      <c r="O795" s="6"/>
      <c r="P795" s="6"/>
    </row>
    <row r="796" spans="1:16" ht="12.45" x14ac:dyDescent="0.2">
      <c r="A796" s="3" t="s">
        <v>13</v>
      </c>
      <c r="B796" s="3" t="s">
        <v>141</v>
      </c>
      <c r="C796" s="3" t="s">
        <v>34</v>
      </c>
      <c r="D796" s="3" t="s">
        <v>22</v>
      </c>
      <c r="E796" s="3" t="s">
        <v>142</v>
      </c>
      <c r="F796" s="3" t="s">
        <v>143</v>
      </c>
      <c r="G796" s="4" t="s">
        <v>144</v>
      </c>
      <c r="H796" s="5">
        <v>263</v>
      </c>
      <c r="I796" s="3" t="s">
        <v>124</v>
      </c>
      <c r="J796" s="3">
        <v>3</v>
      </c>
      <c r="K796" s="3">
        <v>1</v>
      </c>
      <c r="L796" s="3" t="s">
        <v>2914</v>
      </c>
      <c r="M796" s="4" t="s">
        <v>145</v>
      </c>
      <c r="N796" s="4"/>
      <c r="O796" s="4"/>
      <c r="P796" s="4"/>
    </row>
    <row r="797" spans="1:16" ht="12.45" x14ac:dyDescent="0.2">
      <c r="A797" s="3" t="s">
        <v>13</v>
      </c>
      <c r="B797" s="3" t="s">
        <v>146</v>
      </c>
      <c r="C797" s="3" t="s">
        <v>147</v>
      </c>
      <c r="D797" s="3" t="s">
        <v>148</v>
      </c>
      <c r="E797" s="3" t="s">
        <v>23</v>
      </c>
      <c r="F797" s="3" t="s">
        <v>148</v>
      </c>
      <c r="G797" s="4" t="s">
        <v>149</v>
      </c>
      <c r="H797" s="5">
        <v>262</v>
      </c>
      <c r="I797" s="3" t="s">
        <v>124</v>
      </c>
      <c r="J797" s="3">
        <v>4</v>
      </c>
      <c r="K797" s="3">
        <v>1</v>
      </c>
      <c r="L797" s="3" t="s">
        <v>2914</v>
      </c>
      <c r="M797" s="4" t="s">
        <v>133</v>
      </c>
      <c r="N797" s="4"/>
      <c r="O797" s="4"/>
      <c r="P797" s="4"/>
    </row>
    <row r="798" spans="1:16" ht="12.45" x14ac:dyDescent="0.2">
      <c r="A798" s="3" t="s">
        <v>13</v>
      </c>
      <c r="B798" s="3" t="s">
        <v>160</v>
      </c>
      <c r="C798" s="3" t="s">
        <v>147</v>
      </c>
      <c r="D798" s="3" t="s">
        <v>148</v>
      </c>
      <c r="E798" s="3" t="s">
        <v>23</v>
      </c>
      <c r="F798" s="3" t="s">
        <v>148</v>
      </c>
      <c r="G798" s="6" t="s">
        <v>161</v>
      </c>
      <c r="H798" s="5">
        <v>264</v>
      </c>
      <c r="I798" s="3" t="s">
        <v>124</v>
      </c>
      <c r="J798" s="3">
        <v>3</v>
      </c>
      <c r="K798" s="3">
        <v>2</v>
      </c>
      <c r="L798" s="3" t="s">
        <v>2914</v>
      </c>
      <c r="M798" s="6" t="s">
        <v>133</v>
      </c>
      <c r="N798" s="6"/>
      <c r="O798" s="6"/>
      <c r="P798" s="6"/>
    </row>
    <row r="799" spans="1:16" ht="12.45" x14ac:dyDescent="0.2">
      <c r="A799" s="3" t="s">
        <v>13</v>
      </c>
      <c r="B799" s="3" t="s">
        <v>164</v>
      </c>
      <c r="C799" s="3" t="s">
        <v>165</v>
      </c>
      <c r="D799" s="3" t="s">
        <v>148</v>
      </c>
      <c r="E799" s="3" t="s">
        <v>23</v>
      </c>
      <c r="F799" s="3" t="s">
        <v>148</v>
      </c>
      <c r="G799" s="4" t="s">
        <v>166</v>
      </c>
      <c r="H799" s="5">
        <v>264</v>
      </c>
      <c r="I799" s="3" t="s">
        <v>124</v>
      </c>
      <c r="J799" s="3">
        <v>4</v>
      </c>
      <c r="K799" s="3">
        <v>2</v>
      </c>
      <c r="L799" s="3" t="s">
        <v>2914</v>
      </c>
      <c r="M799" s="6" t="s">
        <v>131</v>
      </c>
      <c r="N799" s="6"/>
      <c r="O799" s="6"/>
      <c r="P799" s="6"/>
    </row>
    <row r="800" spans="1:16" ht="12.45" x14ac:dyDescent="0.2">
      <c r="A800" s="3" t="s">
        <v>13</v>
      </c>
      <c r="B800" s="3" t="s">
        <v>172</v>
      </c>
      <c r="C800" s="3" t="s">
        <v>147</v>
      </c>
      <c r="D800" s="3" t="s">
        <v>148</v>
      </c>
      <c r="E800" s="3" t="s">
        <v>23</v>
      </c>
      <c r="F800" s="3" t="s">
        <v>148</v>
      </c>
      <c r="G800" s="4" t="s">
        <v>173</v>
      </c>
      <c r="H800" s="5">
        <v>264</v>
      </c>
      <c r="I800" s="3" t="s">
        <v>124</v>
      </c>
      <c r="J800" s="3">
        <v>5</v>
      </c>
      <c r="K800" s="3">
        <v>2</v>
      </c>
      <c r="L800" s="3" t="s">
        <v>2914</v>
      </c>
      <c r="M800" s="4" t="s">
        <v>146</v>
      </c>
      <c r="N800" s="4"/>
      <c r="O800" s="4"/>
      <c r="P800" s="4"/>
    </row>
    <row r="801" spans="1:16" ht="12.45" x14ac:dyDescent="0.2">
      <c r="A801" s="3" t="s">
        <v>13</v>
      </c>
      <c r="B801" s="3" t="s">
        <v>194</v>
      </c>
      <c r="C801" s="3" t="s">
        <v>147</v>
      </c>
      <c r="D801" s="3" t="s">
        <v>148</v>
      </c>
      <c r="E801" s="3" t="s">
        <v>23</v>
      </c>
      <c r="F801" s="3" t="s">
        <v>148</v>
      </c>
      <c r="G801" s="4" t="s">
        <v>195</v>
      </c>
      <c r="H801" s="5">
        <v>266</v>
      </c>
      <c r="I801" s="3" t="s">
        <v>124</v>
      </c>
      <c r="J801" s="3">
        <v>5</v>
      </c>
      <c r="K801" s="3">
        <v>3</v>
      </c>
      <c r="L801" s="3" t="s">
        <v>2914</v>
      </c>
      <c r="M801" s="4" t="s">
        <v>192</v>
      </c>
      <c r="N801" s="4"/>
      <c r="O801" s="4"/>
      <c r="P801" s="4"/>
    </row>
    <row r="802" spans="1:16" ht="12.45" x14ac:dyDescent="0.2">
      <c r="A802" s="3" t="s">
        <v>13</v>
      </c>
      <c r="B802" s="3" t="s">
        <v>196</v>
      </c>
      <c r="C802" s="3" t="s">
        <v>147</v>
      </c>
      <c r="D802" s="3" t="s">
        <v>148</v>
      </c>
      <c r="E802" s="3" t="s">
        <v>23</v>
      </c>
      <c r="F802" s="3" t="s">
        <v>148</v>
      </c>
      <c r="G802" s="6" t="s">
        <v>197</v>
      </c>
      <c r="H802" s="5">
        <v>266</v>
      </c>
      <c r="I802" s="3" t="s">
        <v>124</v>
      </c>
      <c r="J802" s="3">
        <v>5</v>
      </c>
      <c r="K802" s="3">
        <v>3</v>
      </c>
      <c r="L802" s="3" t="s">
        <v>2914</v>
      </c>
      <c r="M802" s="4" t="s">
        <v>198</v>
      </c>
      <c r="N802" s="4"/>
      <c r="O802" s="4"/>
      <c r="P802" s="4"/>
    </row>
    <row r="803" spans="1:16" ht="12.45" x14ac:dyDescent="0.2">
      <c r="A803" s="3" t="s">
        <v>13</v>
      </c>
      <c r="B803" s="3" t="s">
        <v>199</v>
      </c>
      <c r="C803" s="3" t="s">
        <v>147</v>
      </c>
      <c r="D803" s="3" t="s">
        <v>148</v>
      </c>
      <c r="E803" s="3" t="s">
        <v>23</v>
      </c>
      <c r="F803" s="3" t="s">
        <v>148</v>
      </c>
      <c r="G803" s="4" t="s">
        <v>200</v>
      </c>
      <c r="H803" s="5">
        <v>266</v>
      </c>
      <c r="I803" s="3" t="s">
        <v>124</v>
      </c>
      <c r="J803" s="3">
        <v>5</v>
      </c>
      <c r="K803" s="3">
        <v>4</v>
      </c>
      <c r="L803" s="3" t="s">
        <v>2914</v>
      </c>
      <c r="M803" s="3" t="s">
        <v>189</v>
      </c>
      <c r="N803" s="3"/>
      <c r="O803" s="3"/>
      <c r="P803" s="3"/>
    </row>
    <row r="804" spans="1:16" ht="12.45" x14ac:dyDescent="0.2">
      <c r="A804" s="3" t="s">
        <v>13</v>
      </c>
      <c r="B804" s="3" t="s">
        <v>201</v>
      </c>
      <c r="C804" s="3" t="s">
        <v>147</v>
      </c>
      <c r="D804" s="3" t="s">
        <v>148</v>
      </c>
      <c r="E804" s="3" t="s">
        <v>23</v>
      </c>
      <c r="F804" s="3" t="s">
        <v>148</v>
      </c>
      <c r="G804" s="6" t="s">
        <v>202</v>
      </c>
      <c r="H804" s="5">
        <v>266</v>
      </c>
      <c r="I804" s="3" t="s">
        <v>124</v>
      </c>
      <c r="J804" s="3">
        <v>5</v>
      </c>
      <c r="K804" s="3">
        <v>4</v>
      </c>
      <c r="L804" s="3" t="s">
        <v>2914</v>
      </c>
      <c r="M804" s="4" t="s">
        <v>203</v>
      </c>
      <c r="N804" s="4"/>
      <c r="O804" s="4"/>
      <c r="P804" s="4"/>
    </row>
    <row r="805" spans="1:16" ht="12.45" x14ac:dyDescent="0.2">
      <c r="A805" s="3" t="s">
        <v>13</v>
      </c>
      <c r="B805" s="3" t="s">
        <v>204</v>
      </c>
      <c r="C805" s="3" t="s">
        <v>147</v>
      </c>
      <c r="D805" s="3" t="s">
        <v>148</v>
      </c>
      <c r="E805" s="3" t="s">
        <v>23</v>
      </c>
      <c r="F805" s="3" t="s">
        <v>148</v>
      </c>
      <c r="G805" s="6" t="s">
        <v>205</v>
      </c>
      <c r="H805" s="5">
        <v>266</v>
      </c>
      <c r="I805" s="3" t="s">
        <v>124</v>
      </c>
      <c r="J805" s="3">
        <v>5</v>
      </c>
      <c r="K805" s="3">
        <v>4</v>
      </c>
      <c r="L805" s="3" t="s">
        <v>2914</v>
      </c>
      <c r="M805" s="4" t="s">
        <v>194</v>
      </c>
      <c r="N805" s="4"/>
      <c r="O805" s="4"/>
      <c r="P805" s="4"/>
    </row>
    <row r="806" spans="1:16" ht="12.45" x14ac:dyDescent="0.2">
      <c r="A806" s="3" t="s">
        <v>13</v>
      </c>
      <c r="B806" s="3" t="s">
        <v>206</v>
      </c>
      <c r="C806" s="3" t="s">
        <v>147</v>
      </c>
      <c r="D806" s="3" t="s">
        <v>148</v>
      </c>
      <c r="E806" s="3" t="s">
        <v>23</v>
      </c>
      <c r="F806" s="3" t="s">
        <v>148</v>
      </c>
      <c r="G806" s="4" t="s">
        <v>207</v>
      </c>
      <c r="H806" s="5">
        <v>266</v>
      </c>
      <c r="I806" s="3" t="s">
        <v>124</v>
      </c>
      <c r="J806" s="3">
        <v>5</v>
      </c>
      <c r="K806" s="3">
        <v>5</v>
      </c>
      <c r="L806" s="3" t="s">
        <v>2914</v>
      </c>
      <c r="M806" s="4" t="s">
        <v>199</v>
      </c>
      <c r="N806" s="4"/>
      <c r="O806" s="4"/>
      <c r="P806" s="4"/>
    </row>
    <row r="807" spans="1:16" ht="12.45" x14ac:dyDescent="0.2">
      <c r="A807" s="3" t="s">
        <v>13</v>
      </c>
      <c r="B807" s="3" t="s">
        <v>122</v>
      </c>
      <c r="C807" s="3" t="s">
        <v>34</v>
      </c>
      <c r="D807" s="3" t="s">
        <v>22</v>
      </c>
      <c r="E807" s="3" t="s">
        <v>23</v>
      </c>
      <c r="F807" s="3" t="s">
        <v>44</v>
      </c>
      <c r="G807" s="6" t="s">
        <v>123</v>
      </c>
      <c r="H807" s="5">
        <v>261</v>
      </c>
      <c r="I807" s="3" t="s">
        <v>124</v>
      </c>
      <c r="J807" s="3">
        <v>1</v>
      </c>
      <c r="K807" s="3">
        <v>1</v>
      </c>
      <c r="L807" s="3" t="s">
        <v>2914</v>
      </c>
      <c r="M807" s="3"/>
      <c r="N807" s="3"/>
      <c r="O807" s="3"/>
      <c r="P807" s="3"/>
    </row>
    <row r="808" spans="1:16" ht="12.45" x14ac:dyDescent="0.2">
      <c r="A808" s="3" t="s">
        <v>13</v>
      </c>
      <c r="B808" s="3" t="s">
        <v>135</v>
      </c>
      <c r="C808" s="3" t="s">
        <v>136</v>
      </c>
      <c r="D808" s="3" t="s">
        <v>28</v>
      </c>
      <c r="E808" s="3" t="s">
        <v>23</v>
      </c>
      <c r="F808" s="3" t="s">
        <v>44</v>
      </c>
      <c r="G808" s="4" t="s">
        <v>137</v>
      </c>
      <c r="H808" s="5">
        <v>262</v>
      </c>
      <c r="I808" s="3" t="s">
        <v>124</v>
      </c>
      <c r="J808" s="3">
        <v>3</v>
      </c>
      <c r="K808" s="3">
        <v>1</v>
      </c>
      <c r="L808" s="3" t="s">
        <v>2914</v>
      </c>
      <c r="M808" s="4"/>
      <c r="N808" s="4"/>
      <c r="O808" s="4"/>
      <c r="P808" s="4"/>
    </row>
    <row r="809" spans="1:16" ht="12.45" x14ac:dyDescent="0.2">
      <c r="A809" s="3" t="s">
        <v>13</v>
      </c>
      <c r="B809" s="3" t="s">
        <v>210</v>
      </c>
      <c r="C809" s="3" t="s">
        <v>211</v>
      </c>
      <c r="D809" s="3" t="s">
        <v>28</v>
      </c>
      <c r="E809" s="3" t="s">
        <v>212</v>
      </c>
      <c r="F809" s="3" t="s">
        <v>44</v>
      </c>
      <c r="G809" s="3"/>
      <c r="H809" s="5" t="s">
        <v>213</v>
      </c>
      <c r="I809" s="3" t="s">
        <v>124</v>
      </c>
      <c r="J809" s="5">
        <v>5</v>
      </c>
      <c r="K809" s="5">
        <v>5</v>
      </c>
      <c r="L809" s="3" t="s">
        <v>2914</v>
      </c>
      <c r="M809" s="6" t="s">
        <v>214</v>
      </c>
      <c r="N809" s="6"/>
      <c r="O809" s="6"/>
      <c r="P809" s="6"/>
    </row>
    <row r="810" spans="1:16" ht="12.45" x14ac:dyDescent="0.2">
      <c r="A810" s="3" t="s">
        <v>13</v>
      </c>
      <c r="B810" t="s">
        <v>1849</v>
      </c>
      <c r="C810" t="s">
        <v>2946</v>
      </c>
      <c r="D810" t="s">
        <v>22</v>
      </c>
      <c r="E810" t="s">
        <v>23</v>
      </c>
      <c r="F810" t="s">
        <v>182</v>
      </c>
      <c r="G810" s="3" t="s">
        <v>1850</v>
      </c>
      <c r="H810" s="5">
        <v>409</v>
      </c>
      <c r="I810" s="3" t="s">
        <v>1834</v>
      </c>
      <c r="J810" s="3">
        <v>4</v>
      </c>
      <c r="K810" s="3">
        <v>2</v>
      </c>
      <c r="L810" s="3" t="s">
        <v>2906</v>
      </c>
      <c r="M810" s="6" t="s">
        <v>1837</v>
      </c>
      <c r="N810" s="6"/>
      <c r="O810" s="6"/>
      <c r="P810" s="6"/>
    </row>
    <row r="811" spans="1:16" ht="12.45" x14ac:dyDescent="0.2">
      <c r="A811" s="3" t="s">
        <v>13</v>
      </c>
      <c r="B811" t="s">
        <v>1872</v>
      </c>
      <c r="C811" t="s">
        <v>2948</v>
      </c>
      <c r="D811" t="s">
        <v>28</v>
      </c>
      <c r="E811" t="s">
        <v>23</v>
      </c>
      <c r="F811" t="s">
        <v>182</v>
      </c>
      <c r="G811" s="3" t="s">
        <v>1873</v>
      </c>
      <c r="H811" s="5">
        <v>412</v>
      </c>
      <c r="I811" s="3" t="s">
        <v>1834</v>
      </c>
      <c r="J811" s="3">
        <v>5</v>
      </c>
      <c r="K811" s="3">
        <v>3</v>
      </c>
      <c r="L811" s="3" t="s">
        <v>2906</v>
      </c>
      <c r="M811" s="6" t="s">
        <v>1870</v>
      </c>
      <c r="N811" s="6"/>
      <c r="O811" s="6"/>
      <c r="P811" s="6"/>
    </row>
    <row r="812" spans="1:16" ht="12.45" x14ac:dyDescent="0.2">
      <c r="A812" s="3" t="s">
        <v>13</v>
      </c>
      <c r="B812" t="s">
        <v>1879</v>
      </c>
      <c r="C812" t="s">
        <v>2946</v>
      </c>
      <c r="D812" t="s">
        <v>22</v>
      </c>
      <c r="E812" t="s">
        <v>23</v>
      </c>
      <c r="F812" t="s">
        <v>182</v>
      </c>
      <c r="G812" s="3" t="s">
        <v>1880</v>
      </c>
      <c r="H812" s="5">
        <v>413</v>
      </c>
      <c r="I812" s="3" t="s">
        <v>1834</v>
      </c>
      <c r="J812" s="3">
        <v>5</v>
      </c>
      <c r="K812" s="3">
        <v>3</v>
      </c>
      <c r="L812" s="3" t="s">
        <v>2906</v>
      </c>
      <c r="M812" s="6" t="s">
        <v>1881</v>
      </c>
      <c r="N812" s="6"/>
      <c r="O812" s="6"/>
      <c r="P812" s="6"/>
    </row>
    <row r="813" spans="1:16" ht="12.45" x14ac:dyDescent="0.2">
      <c r="A813" s="3" t="s">
        <v>13</v>
      </c>
      <c r="B813" t="s">
        <v>1886</v>
      </c>
      <c r="C813" t="s">
        <v>2957</v>
      </c>
      <c r="D813" t="s">
        <v>22</v>
      </c>
      <c r="E813" t="s">
        <v>23</v>
      </c>
      <c r="F813" t="s">
        <v>182</v>
      </c>
      <c r="G813" s="3" t="s">
        <v>1887</v>
      </c>
      <c r="H813" s="5">
        <v>414</v>
      </c>
      <c r="I813" s="3" t="s">
        <v>1834</v>
      </c>
      <c r="J813" s="3">
        <v>5</v>
      </c>
      <c r="K813" s="3">
        <v>3</v>
      </c>
      <c r="L813" s="3" t="s">
        <v>2906</v>
      </c>
      <c r="M813" s="6" t="s">
        <v>1888</v>
      </c>
      <c r="N813" s="6"/>
      <c r="O813" s="6"/>
      <c r="P813" s="6"/>
    </row>
    <row r="814" spans="1:16" ht="12.45" x14ac:dyDescent="0.2">
      <c r="A814" s="3" t="s">
        <v>13</v>
      </c>
      <c r="B814" s="3" t="s">
        <v>2956</v>
      </c>
      <c r="C814" s="3" t="s">
        <v>47</v>
      </c>
      <c r="D814" s="3" t="s">
        <v>28</v>
      </c>
      <c r="E814" s="3" t="s">
        <v>23</v>
      </c>
      <c r="F814" s="3" t="s">
        <v>182</v>
      </c>
      <c r="G814" s="3"/>
      <c r="H814" s="5" t="s">
        <v>1840</v>
      </c>
      <c r="I814" s="3" t="s">
        <v>1834</v>
      </c>
      <c r="J814" s="5">
        <v>5</v>
      </c>
      <c r="K814" s="5">
        <v>3</v>
      </c>
      <c r="L814" s="3" t="s">
        <v>2906</v>
      </c>
      <c r="M814" s="6" t="s">
        <v>1889</v>
      </c>
      <c r="N814" s="6"/>
      <c r="O814" s="6"/>
      <c r="P814" s="6"/>
    </row>
    <row r="815" spans="1:16" ht="12.45" x14ac:dyDescent="0.2">
      <c r="A815" s="3" t="s">
        <v>13</v>
      </c>
      <c r="B815" s="3" t="s">
        <v>1839</v>
      </c>
      <c r="C815" s="3" t="s">
        <v>147</v>
      </c>
      <c r="D815" s="3" t="s">
        <v>28</v>
      </c>
      <c r="E815" s="3" t="s">
        <v>23</v>
      </c>
      <c r="F815" s="3" t="s">
        <v>18</v>
      </c>
      <c r="G815" s="3"/>
      <c r="H815" s="5" t="s">
        <v>1840</v>
      </c>
      <c r="I815" s="3" t="s">
        <v>1834</v>
      </c>
      <c r="J815" s="5">
        <v>3</v>
      </c>
      <c r="K815" s="5">
        <v>1</v>
      </c>
      <c r="L815" s="3" t="s">
        <v>2906</v>
      </c>
      <c r="M815" s="6" t="s">
        <v>1841</v>
      </c>
      <c r="N815" s="6"/>
      <c r="O815" s="6"/>
      <c r="P815" s="6"/>
    </row>
    <row r="816" spans="1:16" ht="12.45" x14ac:dyDescent="0.2">
      <c r="A816" s="3" t="s">
        <v>13</v>
      </c>
      <c r="B816" t="s">
        <v>1842</v>
      </c>
      <c r="C816" t="s">
        <v>2955</v>
      </c>
      <c r="D816" t="s">
        <v>28</v>
      </c>
      <c r="E816" t="s">
        <v>23</v>
      </c>
      <c r="F816" t="s">
        <v>18</v>
      </c>
      <c r="G816" s="3" t="s">
        <v>1844</v>
      </c>
      <c r="H816" s="5">
        <v>410</v>
      </c>
      <c r="I816" s="3" t="s">
        <v>1834</v>
      </c>
      <c r="J816" s="3">
        <v>3</v>
      </c>
      <c r="K816" s="3">
        <v>2</v>
      </c>
      <c r="L816" s="3" t="s">
        <v>2906</v>
      </c>
      <c r="M816" s="6" t="s">
        <v>1835</v>
      </c>
      <c r="N816" s="6"/>
      <c r="O816" s="6"/>
      <c r="P816" s="6"/>
    </row>
    <row r="817" spans="1:16" ht="12.45" x14ac:dyDescent="0.2">
      <c r="A817" s="3" t="s">
        <v>13</v>
      </c>
      <c r="B817" t="s">
        <v>1845</v>
      </c>
      <c r="C817" t="s">
        <v>2942</v>
      </c>
      <c r="D817" t="s">
        <v>28</v>
      </c>
      <c r="E817" t="s">
        <v>142</v>
      </c>
      <c r="F817" t="s">
        <v>18</v>
      </c>
      <c r="G817" s="3" t="s">
        <v>1846</v>
      </c>
      <c r="H817" s="5">
        <v>411</v>
      </c>
      <c r="I817" s="3" t="s">
        <v>1834</v>
      </c>
      <c r="J817" s="3">
        <v>3</v>
      </c>
      <c r="K817" s="3">
        <v>2</v>
      </c>
      <c r="L817" s="3" t="s">
        <v>2906</v>
      </c>
      <c r="M817" s="6" t="s">
        <v>1842</v>
      </c>
      <c r="N817" s="6"/>
      <c r="O817" s="6"/>
      <c r="P817" s="6"/>
    </row>
    <row r="818" spans="1:16" ht="12.45" x14ac:dyDescent="0.2">
      <c r="A818" s="3" t="s">
        <v>13</v>
      </c>
      <c r="B818" t="s">
        <v>1847</v>
      </c>
      <c r="C818" t="s">
        <v>2944</v>
      </c>
      <c r="D818" t="s">
        <v>22</v>
      </c>
      <c r="E818" t="s">
        <v>142</v>
      </c>
      <c r="F818" t="s">
        <v>18</v>
      </c>
      <c r="G818" s="3" t="s">
        <v>1848</v>
      </c>
      <c r="H818" s="5">
        <v>412</v>
      </c>
      <c r="I818" s="3" t="s">
        <v>1834</v>
      </c>
      <c r="J818" s="3">
        <v>3</v>
      </c>
      <c r="K818" s="3">
        <v>2</v>
      </c>
      <c r="L818" s="3" t="s">
        <v>2906</v>
      </c>
      <c r="M818" s="6" t="s">
        <v>1845</v>
      </c>
      <c r="N818" s="6"/>
      <c r="O818" s="6"/>
      <c r="P818" s="6"/>
    </row>
    <row r="819" spans="1:16" ht="12.45" x14ac:dyDescent="0.2">
      <c r="A819" s="3" t="s">
        <v>13</v>
      </c>
      <c r="B819" t="s">
        <v>1853</v>
      </c>
      <c r="C819" t="s">
        <v>2954</v>
      </c>
      <c r="D819" t="s">
        <v>16</v>
      </c>
      <c r="E819" t="s">
        <v>23</v>
      </c>
      <c r="F819" t="s">
        <v>18</v>
      </c>
      <c r="G819" s="3" t="s">
        <v>1855</v>
      </c>
      <c r="H819" s="5">
        <v>411</v>
      </c>
      <c r="I819" s="3" t="s">
        <v>1834</v>
      </c>
      <c r="J819" s="3">
        <v>4</v>
      </c>
      <c r="K819" s="3">
        <v>2</v>
      </c>
      <c r="L819" s="3" t="s">
        <v>2906</v>
      </c>
      <c r="M819" s="6" t="s">
        <v>1842</v>
      </c>
      <c r="N819" s="6"/>
      <c r="O819" s="6"/>
      <c r="P819" s="6"/>
    </row>
    <row r="820" spans="1:16" ht="12.45" x14ac:dyDescent="0.2">
      <c r="A820" s="3" t="s">
        <v>13</v>
      </c>
      <c r="B820" t="s">
        <v>1856</v>
      </c>
      <c r="C820" t="s">
        <v>2942</v>
      </c>
      <c r="D820" t="s">
        <v>16</v>
      </c>
      <c r="E820" t="s">
        <v>23</v>
      </c>
      <c r="F820" t="s">
        <v>18</v>
      </c>
      <c r="G820" s="3" t="s">
        <v>1857</v>
      </c>
      <c r="H820" s="5">
        <v>410</v>
      </c>
      <c r="I820" s="3" t="s">
        <v>1834</v>
      </c>
      <c r="J820" s="3">
        <v>5</v>
      </c>
      <c r="K820" s="3">
        <v>2</v>
      </c>
      <c r="L820" s="3" t="s">
        <v>2906</v>
      </c>
      <c r="M820" s="6" t="s">
        <v>1849</v>
      </c>
      <c r="N820" s="6"/>
      <c r="O820" s="6"/>
      <c r="P820" s="6"/>
    </row>
    <row r="821" spans="1:16" ht="12.45" x14ac:dyDescent="0.2">
      <c r="A821" s="3" t="s">
        <v>13</v>
      </c>
      <c r="B821" t="s">
        <v>1858</v>
      </c>
      <c r="C821" t="s">
        <v>2944</v>
      </c>
      <c r="D821" t="s">
        <v>22</v>
      </c>
      <c r="E821" t="s">
        <v>23</v>
      </c>
      <c r="F821" t="s">
        <v>18</v>
      </c>
      <c r="G821" s="3" t="s">
        <v>1859</v>
      </c>
      <c r="H821" s="5">
        <v>411</v>
      </c>
      <c r="I821" s="3" t="s">
        <v>1834</v>
      </c>
      <c r="J821" s="3">
        <v>5</v>
      </c>
      <c r="K821" s="3">
        <v>2</v>
      </c>
      <c r="L821" s="3" t="s">
        <v>2906</v>
      </c>
      <c r="M821" s="6" t="s">
        <v>1851</v>
      </c>
      <c r="N821" s="6"/>
      <c r="O821" s="6"/>
      <c r="P821" s="6"/>
    </row>
    <row r="822" spans="1:16" ht="12.45" x14ac:dyDescent="0.2">
      <c r="A822" s="3" t="s">
        <v>13</v>
      </c>
      <c r="B822" t="s">
        <v>1870</v>
      </c>
      <c r="C822" t="s">
        <v>2943</v>
      </c>
      <c r="D822" t="s">
        <v>16</v>
      </c>
      <c r="E822" t="s">
        <v>23</v>
      </c>
      <c r="F822" t="s">
        <v>18</v>
      </c>
      <c r="G822" s="3" t="s">
        <v>1871</v>
      </c>
      <c r="H822" s="5">
        <v>412</v>
      </c>
      <c r="I822" s="3" t="s">
        <v>1834</v>
      </c>
      <c r="J822" s="3">
        <v>5</v>
      </c>
      <c r="K822" s="3">
        <v>3</v>
      </c>
      <c r="L822" s="3" t="s">
        <v>2906</v>
      </c>
      <c r="M822" t="s">
        <v>1856</v>
      </c>
      <c r="N822" s="6"/>
      <c r="O822" s="6"/>
      <c r="P822" s="6"/>
    </row>
    <row r="823" spans="1:16" ht="12.45" x14ac:dyDescent="0.2">
      <c r="A823" s="3" t="s">
        <v>13</v>
      </c>
      <c r="B823" t="s">
        <v>1874</v>
      </c>
      <c r="C823" t="s">
        <v>2940</v>
      </c>
      <c r="D823" t="s">
        <v>22</v>
      </c>
      <c r="E823" t="s">
        <v>29</v>
      </c>
      <c r="F823" t="s">
        <v>18</v>
      </c>
      <c r="G823" s="3" t="s">
        <v>1875</v>
      </c>
      <c r="H823" s="5">
        <v>413</v>
      </c>
      <c r="I823" s="3" t="s">
        <v>1834</v>
      </c>
      <c r="J823" s="3">
        <v>5</v>
      </c>
      <c r="K823" s="3">
        <v>3</v>
      </c>
      <c r="L823" s="3" t="s">
        <v>2906</v>
      </c>
      <c r="M823" s="6" t="s">
        <v>1858</v>
      </c>
      <c r="N823" s="6"/>
      <c r="O823" s="6"/>
      <c r="P823" s="6"/>
    </row>
    <row r="824" spans="1:16" ht="12.45" x14ac:dyDescent="0.2">
      <c r="A824" s="3" t="s">
        <v>13</v>
      </c>
      <c r="B824" s="3" t="s">
        <v>1894</v>
      </c>
      <c r="C824" s="3" t="s">
        <v>147</v>
      </c>
      <c r="D824" s="3" t="s">
        <v>22</v>
      </c>
      <c r="E824" s="3" t="s">
        <v>23</v>
      </c>
      <c r="F824" s="3" t="s">
        <v>18</v>
      </c>
      <c r="G824" s="3"/>
      <c r="H824" s="5" t="s">
        <v>1893</v>
      </c>
      <c r="I824" s="3" t="s">
        <v>1834</v>
      </c>
      <c r="J824" s="5">
        <v>5</v>
      </c>
      <c r="K824" s="5">
        <v>5</v>
      </c>
      <c r="L824" s="3" t="s">
        <v>2906</v>
      </c>
      <c r="M824" s="6" t="s">
        <v>1891</v>
      </c>
      <c r="N824" s="6"/>
      <c r="O824" s="6"/>
      <c r="P824" s="6"/>
    </row>
    <row r="825" spans="1:16" ht="12.45" x14ac:dyDescent="0.2">
      <c r="A825" s="3" t="s">
        <v>13</v>
      </c>
      <c r="B825" t="s">
        <v>1837</v>
      </c>
      <c r="C825" t="s">
        <v>2940</v>
      </c>
      <c r="D825" t="s">
        <v>22</v>
      </c>
      <c r="E825" t="s">
        <v>23</v>
      </c>
      <c r="F825" t="s">
        <v>563</v>
      </c>
      <c r="G825" s="3" t="s">
        <v>1838</v>
      </c>
      <c r="H825" s="5">
        <v>409</v>
      </c>
      <c r="I825" s="3" t="s">
        <v>1834</v>
      </c>
      <c r="J825" s="3">
        <v>3</v>
      </c>
      <c r="K825" s="3">
        <v>1</v>
      </c>
      <c r="L825" s="3" t="s">
        <v>2906</v>
      </c>
      <c r="M825" s="6"/>
      <c r="N825" s="6"/>
      <c r="O825" s="6"/>
      <c r="P825" s="6"/>
    </row>
    <row r="826" spans="1:16" ht="12.45" x14ac:dyDescent="0.2">
      <c r="A826" s="3" t="s">
        <v>13</v>
      </c>
      <c r="B826" t="s">
        <v>1832</v>
      </c>
      <c r="C826" t="s">
        <v>2944</v>
      </c>
      <c r="D826" t="s">
        <v>28</v>
      </c>
      <c r="E826" t="s">
        <v>23</v>
      </c>
      <c r="F826" t="s">
        <v>683</v>
      </c>
      <c r="G826" s="3" t="s">
        <v>1833</v>
      </c>
      <c r="H826" s="5">
        <v>409</v>
      </c>
      <c r="I826" s="3" t="s">
        <v>1834</v>
      </c>
      <c r="J826" s="3">
        <v>1</v>
      </c>
      <c r="K826" s="3">
        <v>1</v>
      </c>
      <c r="L826" s="3" t="s">
        <v>2906</v>
      </c>
      <c r="M826" s="6"/>
      <c r="N826" s="6"/>
      <c r="O826" s="6"/>
      <c r="P826" s="6"/>
    </row>
    <row r="827" spans="1:16" ht="12.45" x14ac:dyDescent="0.2">
      <c r="A827" s="3" t="s">
        <v>13</v>
      </c>
      <c r="B827" t="s">
        <v>1864</v>
      </c>
      <c r="C827" t="s">
        <v>2939</v>
      </c>
      <c r="D827" t="s">
        <v>22</v>
      </c>
      <c r="E827" t="s">
        <v>23</v>
      </c>
      <c r="F827" t="s">
        <v>615</v>
      </c>
      <c r="G827" s="3" t="s">
        <v>1865</v>
      </c>
      <c r="H827" s="5">
        <v>412</v>
      </c>
      <c r="I827" s="3" t="s">
        <v>1834</v>
      </c>
      <c r="J827" s="3">
        <v>5</v>
      </c>
      <c r="K827" s="3">
        <v>2</v>
      </c>
      <c r="L827" s="3" t="s">
        <v>2906</v>
      </c>
      <c r="M827" s="3" t="s">
        <v>1845</v>
      </c>
      <c r="N827" s="3"/>
      <c r="O827" s="3"/>
      <c r="P827" s="3"/>
    </row>
    <row r="828" spans="1:16" ht="12.45" x14ac:dyDescent="0.2">
      <c r="A828" s="3" t="s">
        <v>13</v>
      </c>
      <c r="B828" t="s">
        <v>1882</v>
      </c>
      <c r="C828" t="s">
        <v>2944</v>
      </c>
      <c r="D828" t="s">
        <v>22</v>
      </c>
      <c r="E828" t="s">
        <v>23</v>
      </c>
      <c r="F828" t="s">
        <v>615</v>
      </c>
      <c r="G828" s="3" t="s">
        <v>1883</v>
      </c>
      <c r="H828" s="5">
        <v>414</v>
      </c>
      <c r="I828" s="3" t="s">
        <v>1834</v>
      </c>
      <c r="J828" s="3">
        <v>5</v>
      </c>
      <c r="K828" s="3">
        <v>3</v>
      </c>
      <c r="L828" s="3" t="s">
        <v>2906</v>
      </c>
      <c r="M828" s="6" t="s">
        <v>1864</v>
      </c>
      <c r="N828" s="6"/>
      <c r="O828" s="6"/>
      <c r="P828" s="6"/>
    </row>
    <row r="829" spans="1:16" ht="12.45" x14ac:dyDescent="0.2">
      <c r="A829" s="3" t="s">
        <v>13</v>
      </c>
      <c r="B829" t="s">
        <v>1851</v>
      </c>
      <c r="C829" t="s">
        <v>2938</v>
      </c>
      <c r="D829" t="s">
        <v>28</v>
      </c>
      <c r="E829" t="s">
        <v>23</v>
      </c>
      <c r="F829" t="s">
        <v>460</v>
      </c>
      <c r="G829" s="3" t="s">
        <v>1852</v>
      </c>
      <c r="H829" s="5">
        <v>410</v>
      </c>
      <c r="I829" s="3" t="s">
        <v>1834</v>
      </c>
      <c r="J829" s="3">
        <v>4</v>
      </c>
      <c r="K829" s="3">
        <v>2</v>
      </c>
      <c r="L829" s="3" t="s">
        <v>2906</v>
      </c>
      <c r="M829" s="6" t="s">
        <v>1842</v>
      </c>
      <c r="N829" s="6"/>
      <c r="O829" s="6"/>
      <c r="P829" s="6"/>
    </row>
    <row r="830" spans="1:16" ht="12.45" x14ac:dyDescent="0.2">
      <c r="A830" s="3" t="s">
        <v>13</v>
      </c>
      <c r="B830" t="s">
        <v>1860</v>
      </c>
      <c r="C830" t="s">
        <v>147</v>
      </c>
      <c r="D830" t="s">
        <v>148</v>
      </c>
      <c r="E830" t="s">
        <v>430</v>
      </c>
      <c r="F830" t="s">
        <v>148</v>
      </c>
      <c r="G830" s="3" t="s">
        <v>1861</v>
      </c>
      <c r="H830" s="5">
        <v>411</v>
      </c>
      <c r="I830" s="3" t="s">
        <v>1834</v>
      </c>
      <c r="J830" s="3">
        <v>5</v>
      </c>
      <c r="K830" s="3">
        <v>2</v>
      </c>
      <c r="L830" s="3" t="s">
        <v>2906</v>
      </c>
      <c r="M830" s="6" t="s">
        <v>1853</v>
      </c>
      <c r="N830" s="6"/>
      <c r="O830" s="6"/>
      <c r="P830" s="6"/>
    </row>
    <row r="831" spans="1:16" ht="12.45" x14ac:dyDescent="0.2">
      <c r="A831" s="3" t="s">
        <v>13</v>
      </c>
      <c r="B831" t="s">
        <v>1862</v>
      </c>
      <c r="C831" t="s">
        <v>147</v>
      </c>
      <c r="D831" t="s">
        <v>148</v>
      </c>
      <c r="E831" t="s">
        <v>430</v>
      </c>
      <c r="F831" t="s">
        <v>148</v>
      </c>
      <c r="G831" s="3" t="s">
        <v>1863</v>
      </c>
      <c r="H831" s="5">
        <v>411</v>
      </c>
      <c r="I831" s="3" t="s">
        <v>1834</v>
      </c>
      <c r="J831" s="3">
        <v>5</v>
      </c>
      <c r="K831" s="3">
        <v>2</v>
      </c>
      <c r="L831" s="3" t="s">
        <v>2906</v>
      </c>
      <c r="M831" s="3" t="s">
        <v>1853</v>
      </c>
      <c r="N831" s="3"/>
      <c r="O831" s="3"/>
      <c r="P831" s="3"/>
    </row>
    <row r="832" spans="1:16" ht="12.45" x14ac:dyDescent="0.2">
      <c r="A832" s="3" t="s">
        <v>13</v>
      </c>
      <c r="B832" t="s">
        <v>1866</v>
      </c>
      <c r="C832" t="s">
        <v>147</v>
      </c>
      <c r="D832" t="s">
        <v>148</v>
      </c>
      <c r="E832" t="s">
        <v>23</v>
      </c>
      <c r="F832" t="s">
        <v>148</v>
      </c>
      <c r="G832" s="3" t="s">
        <v>1867</v>
      </c>
      <c r="H832" s="5">
        <v>414</v>
      </c>
      <c r="I832" s="3" t="s">
        <v>1834</v>
      </c>
      <c r="J832" s="3">
        <v>4</v>
      </c>
      <c r="K832" s="3">
        <v>3</v>
      </c>
      <c r="L832" s="3" t="s">
        <v>2906</v>
      </c>
      <c r="M832" s="3" t="s">
        <v>1847</v>
      </c>
      <c r="N832" s="3"/>
      <c r="O832" s="3"/>
      <c r="P832" s="3"/>
    </row>
    <row r="833" spans="1:16" ht="12.45" x14ac:dyDescent="0.2">
      <c r="A833" s="3" t="s">
        <v>13</v>
      </c>
      <c r="B833" t="s">
        <v>1868</v>
      </c>
      <c r="C833" t="s">
        <v>147</v>
      </c>
      <c r="D833" t="s">
        <v>148</v>
      </c>
      <c r="E833" t="s">
        <v>23</v>
      </c>
      <c r="F833" t="s">
        <v>148</v>
      </c>
      <c r="G833" s="3" t="s">
        <v>1869</v>
      </c>
      <c r="H833" s="5">
        <v>412</v>
      </c>
      <c r="I833" s="3" t="s">
        <v>1834</v>
      </c>
      <c r="J833" s="3">
        <v>5</v>
      </c>
      <c r="K833" s="3">
        <v>3</v>
      </c>
      <c r="L833" s="3" t="s">
        <v>2906</v>
      </c>
      <c r="M833" t="s">
        <v>1837</v>
      </c>
      <c r="N833" s="6"/>
      <c r="O833" s="6"/>
      <c r="P833" s="6"/>
    </row>
    <row r="834" spans="1:16" ht="12.45" x14ac:dyDescent="0.2">
      <c r="A834" s="3" t="s">
        <v>13</v>
      </c>
      <c r="B834" t="s">
        <v>1876</v>
      </c>
      <c r="C834" t="s">
        <v>147</v>
      </c>
      <c r="D834" t="s">
        <v>148</v>
      </c>
      <c r="E834" t="s">
        <v>23</v>
      </c>
      <c r="F834" t="s">
        <v>148</v>
      </c>
      <c r="G834" s="3" t="s">
        <v>1877</v>
      </c>
      <c r="H834" s="5">
        <v>413</v>
      </c>
      <c r="I834" s="3" t="s">
        <v>1834</v>
      </c>
      <c r="J834" s="3">
        <v>5</v>
      </c>
      <c r="K834" s="3">
        <v>3</v>
      </c>
      <c r="L834" s="3" t="s">
        <v>2906</v>
      </c>
      <c r="M834" s="6" t="s">
        <v>1878</v>
      </c>
      <c r="N834" s="6"/>
      <c r="O834" s="6"/>
      <c r="P834" s="6"/>
    </row>
    <row r="835" spans="1:16" ht="12.45" x14ac:dyDescent="0.2">
      <c r="A835" s="3" t="s">
        <v>13</v>
      </c>
      <c r="B835" t="s">
        <v>1884</v>
      </c>
      <c r="C835" t="s">
        <v>147</v>
      </c>
      <c r="D835" t="s">
        <v>148</v>
      </c>
      <c r="E835" t="s">
        <v>23</v>
      </c>
      <c r="F835" t="s">
        <v>148</v>
      </c>
      <c r="G835" s="3" t="s">
        <v>1885</v>
      </c>
      <c r="H835" s="5">
        <v>414</v>
      </c>
      <c r="I835" s="3" t="s">
        <v>1834</v>
      </c>
      <c r="J835" s="3">
        <v>5</v>
      </c>
      <c r="K835" s="3">
        <v>3</v>
      </c>
      <c r="L835" s="3" t="s">
        <v>2906</v>
      </c>
      <c r="M835" s="6" t="s">
        <v>1866</v>
      </c>
      <c r="N835" s="6"/>
      <c r="O835" s="6"/>
      <c r="P835" s="6"/>
    </row>
    <row r="836" spans="1:16" ht="12.45" x14ac:dyDescent="0.2">
      <c r="A836" s="3" t="s">
        <v>13</v>
      </c>
      <c r="B836" t="s">
        <v>1835</v>
      </c>
      <c r="C836" t="s">
        <v>2944</v>
      </c>
      <c r="D836" t="s">
        <v>28</v>
      </c>
      <c r="E836" t="s">
        <v>23</v>
      </c>
      <c r="F836" t="s">
        <v>44</v>
      </c>
      <c r="G836" s="3" t="s">
        <v>1836</v>
      </c>
      <c r="H836" s="5">
        <v>409</v>
      </c>
      <c r="I836" s="3" t="s">
        <v>1834</v>
      </c>
      <c r="J836" s="3">
        <v>2</v>
      </c>
      <c r="K836" s="3">
        <v>1</v>
      </c>
      <c r="L836" s="3" t="s">
        <v>2906</v>
      </c>
      <c r="M836" s="6"/>
      <c r="N836" s="6"/>
      <c r="O836" s="6"/>
      <c r="P836" s="6"/>
    </row>
    <row r="837" spans="1:16" ht="12.45" x14ac:dyDescent="0.2">
      <c r="A837" s="3" t="s">
        <v>13</v>
      </c>
      <c r="B837" s="3" t="s">
        <v>1890</v>
      </c>
      <c r="C837" s="3" t="s">
        <v>694</v>
      </c>
      <c r="D837" s="3" t="s">
        <v>28</v>
      </c>
      <c r="E837" s="3" t="s">
        <v>23</v>
      </c>
      <c r="F837" s="3" t="s">
        <v>44</v>
      </c>
      <c r="G837" s="3"/>
      <c r="H837" s="5" t="s">
        <v>1840</v>
      </c>
      <c r="I837" s="3" t="s">
        <v>1834</v>
      </c>
      <c r="J837" s="5">
        <v>5</v>
      </c>
      <c r="K837" s="5">
        <v>3</v>
      </c>
      <c r="L837" s="3" t="s">
        <v>2906</v>
      </c>
      <c r="M837" s="6" t="s">
        <v>1874</v>
      </c>
      <c r="N837" s="6"/>
      <c r="O837" s="6"/>
      <c r="P837" s="6"/>
    </row>
    <row r="838" spans="1:16" ht="12.45" x14ac:dyDescent="0.2">
      <c r="A838" s="3" t="s">
        <v>13</v>
      </c>
      <c r="B838" s="3" t="s">
        <v>1891</v>
      </c>
      <c r="C838" s="3" t="s">
        <v>1892</v>
      </c>
      <c r="D838" s="3" t="s">
        <v>22</v>
      </c>
      <c r="E838" s="3" t="s">
        <v>23</v>
      </c>
      <c r="F838" s="3" t="s">
        <v>44</v>
      </c>
      <c r="G838" s="3"/>
      <c r="H838" s="5" t="s">
        <v>1893</v>
      </c>
      <c r="I838" s="3" t="s">
        <v>1834</v>
      </c>
      <c r="J838" s="5">
        <v>5</v>
      </c>
      <c r="K838" s="5">
        <v>4</v>
      </c>
      <c r="L838" s="3" t="s">
        <v>2906</v>
      </c>
      <c r="M838" s="6" t="s">
        <v>1886</v>
      </c>
      <c r="N838" s="6"/>
      <c r="O838" s="6"/>
      <c r="P838" s="6"/>
    </row>
    <row r="839" spans="1:16" ht="12.45" x14ac:dyDescent="0.2">
      <c r="A839" s="3" t="s">
        <v>13</v>
      </c>
      <c r="B839" t="s">
        <v>1895</v>
      </c>
      <c r="C839" t="s">
        <v>2939</v>
      </c>
      <c r="D839" t="s">
        <v>16</v>
      </c>
      <c r="E839" t="s">
        <v>1439</v>
      </c>
      <c r="F839" t="s">
        <v>18</v>
      </c>
      <c r="G839" s="3" t="s">
        <v>1896</v>
      </c>
      <c r="H839" s="5">
        <v>415</v>
      </c>
      <c r="I839" s="3" t="s">
        <v>1897</v>
      </c>
      <c r="J839" s="3">
        <v>1</v>
      </c>
      <c r="K839" s="3">
        <v>1</v>
      </c>
      <c r="L839" s="3" t="s">
        <v>2904</v>
      </c>
      <c r="M839" s="6"/>
      <c r="N839" s="6"/>
      <c r="O839" s="6"/>
      <c r="P839" s="6"/>
    </row>
    <row r="840" spans="1:16" ht="12.45" x14ac:dyDescent="0.2">
      <c r="A840" s="3" t="s">
        <v>13</v>
      </c>
      <c r="B840" t="s">
        <v>1898</v>
      </c>
      <c r="C840" t="s">
        <v>2945</v>
      </c>
      <c r="D840" t="s">
        <v>16</v>
      </c>
      <c r="E840" t="s">
        <v>29</v>
      </c>
      <c r="F840" t="s">
        <v>18</v>
      </c>
      <c r="G840" s="3" t="s">
        <v>1899</v>
      </c>
      <c r="H840" s="5">
        <v>415</v>
      </c>
      <c r="I840" s="3" t="s">
        <v>1897</v>
      </c>
      <c r="J840" s="3">
        <v>2</v>
      </c>
      <c r="K840" s="3">
        <v>1</v>
      </c>
      <c r="L840" s="3" t="s">
        <v>2904</v>
      </c>
      <c r="M840" s="6" t="s">
        <v>1895</v>
      </c>
      <c r="N840" s="6"/>
      <c r="O840" s="6"/>
      <c r="P840" s="6"/>
    </row>
    <row r="841" spans="1:16" ht="12.45" x14ac:dyDescent="0.2">
      <c r="A841" s="3" t="s">
        <v>13</v>
      </c>
      <c r="B841" t="s">
        <v>1900</v>
      </c>
      <c r="C841" t="s">
        <v>2944</v>
      </c>
      <c r="D841" t="s">
        <v>16</v>
      </c>
      <c r="E841" t="s">
        <v>23</v>
      </c>
      <c r="F841" t="s">
        <v>18</v>
      </c>
      <c r="G841" s="3" t="s">
        <v>1901</v>
      </c>
      <c r="H841" s="5">
        <v>415</v>
      </c>
      <c r="I841" s="3" t="s">
        <v>1897</v>
      </c>
      <c r="J841" s="3">
        <v>3</v>
      </c>
      <c r="K841" s="3">
        <v>1</v>
      </c>
      <c r="L841" s="3" t="s">
        <v>2904</v>
      </c>
      <c r="M841" s="6" t="s">
        <v>1898</v>
      </c>
      <c r="N841" s="6"/>
      <c r="O841" s="6"/>
      <c r="P841" s="6"/>
    </row>
    <row r="842" spans="1:16" ht="12.45" x14ac:dyDescent="0.2">
      <c r="A842" s="3" t="s">
        <v>13</v>
      </c>
      <c r="B842" t="s">
        <v>1902</v>
      </c>
      <c r="C842" t="s">
        <v>2944</v>
      </c>
      <c r="D842" t="s">
        <v>16</v>
      </c>
      <c r="E842" t="s">
        <v>1903</v>
      </c>
      <c r="F842" t="s">
        <v>18</v>
      </c>
      <c r="G842" s="3" t="s">
        <v>1904</v>
      </c>
      <c r="H842" s="5">
        <v>415</v>
      </c>
      <c r="I842" s="3" t="s">
        <v>1897</v>
      </c>
      <c r="J842" s="3">
        <v>3</v>
      </c>
      <c r="K842" s="3">
        <v>1</v>
      </c>
      <c r="L842" s="3" t="s">
        <v>2904</v>
      </c>
      <c r="M842" s="6" t="s">
        <v>1895</v>
      </c>
      <c r="N842" s="6"/>
      <c r="O842" s="6"/>
      <c r="P842" s="6"/>
    </row>
    <row r="843" spans="1:16" ht="12.45" x14ac:dyDescent="0.2">
      <c r="A843" s="3" t="s">
        <v>13</v>
      </c>
      <c r="B843" t="s">
        <v>1905</v>
      </c>
      <c r="C843" t="s">
        <v>2939</v>
      </c>
      <c r="D843" t="s">
        <v>16</v>
      </c>
      <c r="E843" t="s">
        <v>17</v>
      </c>
      <c r="F843" t="s">
        <v>18</v>
      </c>
      <c r="G843" s="3" t="s">
        <v>1906</v>
      </c>
      <c r="H843" s="5">
        <v>416</v>
      </c>
      <c r="I843" s="3" t="s">
        <v>1897</v>
      </c>
      <c r="J843" s="3">
        <v>3</v>
      </c>
      <c r="K843" s="3">
        <v>1</v>
      </c>
      <c r="L843" s="3" t="s">
        <v>2904</v>
      </c>
      <c r="M843" s="6"/>
      <c r="N843" s="6"/>
      <c r="O843" s="6"/>
      <c r="P843" s="6"/>
    </row>
    <row r="844" spans="1:16" ht="12.45" x14ac:dyDescent="0.2">
      <c r="A844" s="3" t="s">
        <v>13</v>
      </c>
      <c r="B844" s="3" t="s">
        <v>1907</v>
      </c>
      <c r="C844" s="3" t="s">
        <v>15</v>
      </c>
      <c r="D844" s="3" t="s">
        <v>22</v>
      </c>
      <c r="E844" s="3" t="s">
        <v>23</v>
      </c>
      <c r="F844" s="3" t="s">
        <v>18</v>
      </c>
      <c r="G844" s="3"/>
      <c r="H844" s="5" t="s">
        <v>1908</v>
      </c>
      <c r="I844" s="3" t="s">
        <v>1897</v>
      </c>
      <c r="J844" s="5">
        <v>3</v>
      </c>
      <c r="K844" s="5">
        <v>1</v>
      </c>
      <c r="L844" s="3" t="s">
        <v>2904</v>
      </c>
      <c r="M844" s="6"/>
      <c r="N844" s="6"/>
      <c r="O844" s="6"/>
      <c r="P844" s="6"/>
    </row>
    <row r="845" spans="1:16" ht="12.45" x14ac:dyDescent="0.2">
      <c r="A845" s="3" t="s">
        <v>13</v>
      </c>
      <c r="B845" t="s">
        <v>1909</v>
      </c>
      <c r="C845" t="s">
        <v>2944</v>
      </c>
      <c r="D845" t="s">
        <v>28</v>
      </c>
      <c r="E845" t="s">
        <v>17</v>
      </c>
      <c r="F845" t="s">
        <v>18</v>
      </c>
      <c r="G845" s="3" t="s">
        <v>1910</v>
      </c>
      <c r="H845" s="5">
        <v>416</v>
      </c>
      <c r="I845" s="3" t="s">
        <v>1897</v>
      </c>
      <c r="J845" s="3">
        <v>4</v>
      </c>
      <c r="K845" s="3">
        <v>1</v>
      </c>
      <c r="L845" s="3" t="s">
        <v>2904</v>
      </c>
      <c r="M845" s="6" t="s">
        <v>1895</v>
      </c>
      <c r="N845" s="6"/>
      <c r="O845" s="6"/>
      <c r="P845" s="6"/>
    </row>
    <row r="846" spans="1:16" ht="12.45" x14ac:dyDescent="0.2">
      <c r="A846" s="3" t="s">
        <v>13</v>
      </c>
      <c r="B846" t="s">
        <v>1911</v>
      </c>
      <c r="C846" t="s">
        <v>2946</v>
      </c>
      <c r="D846" t="s">
        <v>22</v>
      </c>
      <c r="E846" t="s">
        <v>29</v>
      </c>
      <c r="F846" t="s">
        <v>18</v>
      </c>
      <c r="G846" s="3" t="s">
        <v>1912</v>
      </c>
      <c r="H846" s="5">
        <v>416</v>
      </c>
      <c r="I846" s="3" t="s">
        <v>1897</v>
      </c>
      <c r="J846" s="3">
        <v>4</v>
      </c>
      <c r="K846" s="3">
        <v>1</v>
      </c>
      <c r="L846" s="3" t="s">
        <v>2904</v>
      </c>
      <c r="M846" s="6" t="s">
        <v>1905</v>
      </c>
      <c r="N846" s="6"/>
      <c r="O846" s="6"/>
      <c r="P846" s="6"/>
    </row>
    <row r="847" spans="1:16" ht="12.45" x14ac:dyDescent="0.2">
      <c r="A847" s="3" t="s">
        <v>13</v>
      </c>
      <c r="B847" s="3" t="s">
        <v>1913</v>
      </c>
      <c r="C847" s="3" t="s">
        <v>34</v>
      </c>
      <c r="D847" s="3" t="s">
        <v>16</v>
      </c>
      <c r="E847" s="3" t="s">
        <v>29</v>
      </c>
      <c r="F847" s="3" t="s">
        <v>18</v>
      </c>
      <c r="G847" s="3"/>
      <c r="H847" s="5" t="s">
        <v>1908</v>
      </c>
      <c r="I847" s="3" t="s">
        <v>1897</v>
      </c>
      <c r="J847" s="5">
        <v>4</v>
      </c>
      <c r="K847" s="5">
        <v>1</v>
      </c>
      <c r="L847" s="3" t="s">
        <v>2904</v>
      </c>
      <c r="M847" s="3" t="s">
        <v>1907</v>
      </c>
      <c r="N847" s="3"/>
      <c r="O847" s="3"/>
      <c r="P847" s="3"/>
    </row>
    <row r="848" spans="1:16" ht="12.45" x14ac:dyDescent="0.2">
      <c r="A848" s="3" t="s">
        <v>13</v>
      </c>
      <c r="B848" s="3" t="s">
        <v>1914</v>
      </c>
      <c r="C848" s="3" t="s">
        <v>77</v>
      </c>
      <c r="D848" s="3" t="s">
        <v>22</v>
      </c>
      <c r="E848" s="3" t="s">
        <v>29</v>
      </c>
      <c r="F848" s="3" t="s">
        <v>18</v>
      </c>
      <c r="G848" s="3"/>
      <c r="H848" s="5" t="s">
        <v>1908</v>
      </c>
      <c r="I848" s="3" t="s">
        <v>1897</v>
      </c>
      <c r="J848" s="5">
        <v>5</v>
      </c>
      <c r="K848" s="5">
        <v>1</v>
      </c>
      <c r="L848" s="3" t="s">
        <v>2904</v>
      </c>
      <c r="M848" s="6" t="s">
        <v>1909</v>
      </c>
      <c r="N848" s="6"/>
      <c r="O848" s="6"/>
      <c r="P848" s="6"/>
    </row>
    <row r="849" spans="1:16" ht="12.45" x14ac:dyDescent="0.2">
      <c r="A849" s="3" t="s">
        <v>13</v>
      </c>
      <c r="B849" t="s">
        <v>1915</v>
      </c>
      <c r="C849" t="s">
        <v>2945</v>
      </c>
      <c r="D849" t="s">
        <v>16</v>
      </c>
      <c r="E849" t="s">
        <v>17</v>
      </c>
      <c r="F849" t="s">
        <v>18</v>
      </c>
      <c r="G849" s="3" t="s">
        <v>1916</v>
      </c>
      <c r="H849" s="5">
        <v>416</v>
      </c>
      <c r="I849" s="3" t="s">
        <v>1897</v>
      </c>
      <c r="J849" s="3">
        <v>4</v>
      </c>
      <c r="K849" s="3">
        <v>2</v>
      </c>
      <c r="L849" s="3" t="s">
        <v>2904</v>
      </c>
      <c r="M849" s="6" t="s">
        <v>1900</v>
      </c>
      <c r="N849" s="6"/>
      <c r="O849" s="6"/>
      <c r="P849" s="6"/>
    </row>
    <row r="850" spans="1:16" ht="12.45" x14ac:dyDescent="0.2">
      <c r="A850" s="3" t="s">
        <v>13</v>
      </c>
      <c r="B850" t="s">
        <v>1917</v>
      </c>
      <c r="C850" t="s">
        <v>2953</v>
      </c>
      <c r="D850" t="s">
        <v>16</v>
      </c>
      <c r="E850" t="s">
        <v>1822</v>
      </c>
      <c r="F850" t="s">
        <v>18</v>
      </c>
      <c r="G850" s="3" t="s">
        <v>1918</v>
      </c>
      <c r="H850" s="5">
        <v>416</v>
      </c>
      <c r="I850" s="3" t="s">
        <v>1897</v>
      </c>
      <c r="J850" s="3">
        <v>4</v>
      </c>
      <c r="K850" s="3">
        <v>2</v>
      </c>
      <c r="L850" s="3" t="s">
        <v>2904</v>
      </c>
      <c r="M850" s="6" t="s">
        <v>1902</v>
      </c>
      <c r="N850" s="6"/>
      <c r="O850" s="6"/>
      <c r="P850" s="6"/>
    </row>
    <row r="851" spans="1:16" ht="12.45" x14ac:dyDescent="0.2">
      <c r="A851" s="3" t="s">
        <v>13</v>
      </c>
      <c r="B851" t="s">
        <v>1919</v>
      </c>
      <c r="C851" t="s">
        <v>2944</v>
      </c>
      <c r="D851" t="s">
        <v>16</v>
      </c>
      <c r="E851" t="s">
        <v>1119</v>
      </c>
      <c r="F851" t="s">
        <v>18</v>
      </c>
      <c r="G851" s="3" t="s">
        <v>1920</v>
      </c>
      <c r="H851" s="5">
        <v>417</v>
      </c>
      <c r="I851" s="3" t="s">
        <v>1897</v>
      </c>
      <c r="J851" s="3">
        <v>4</v>
      </c>
      <c r="K851" s="3">
        <v>2</v>
      </c>
      <c r="L851" s="3" t="s">
        <v>2904</v>
      </c>
      <c r="M851" s="6" t="s">
        <v>1902</v>
      </c>
      <c r="N851" s="6"/>
      <c r="O851" s="6"/>
      <c r="P851" s="6"/>
    </row>
    <row r="852" spans="1:16" ht="12.45" x14ac:dyDescent="0.2">
      <c r="A852" s="3" t="s">
        <v>13</v>
      </c>
      <c r="B852" t="s">
        <v>1921</v>
      </c>
      <c r="C852" t="s">
        <v>2945</v>
      </c>
      <c r="D852" t="s">
        <v>16</v>
      </c>
      <c r="E852" t="s">
        <v>29</v>
      </c>
      <c r="F852" t="s">
        <v>18</v>
      </c>
      <c r="G852" s="3" t="s">
        <v>1922</v>
      </c>
      <c r="H852" s="5">
        <v>417</v>
      </c>
      <c r="I852" s="3" t="s">
        <v>1897</v>
      </c>
      <c r="J852" s="3">
        <v>5</v>
      </c>
      <c r="K852" s="3">
        <v>2</v>
      </c>
      <c r="L852" s="3" t="s">
        <v>2904</v>
      </c>
      <c r="M852" s="3" t="s">
        <v>1919</v>
      </c>
      <c r="N852" s="3"/>
      <c r="O852" s="3"/>
      <c r="P852" s="3"/>
    </row>
    <row r="853" spans="1:16" ht="12.45" x14ac:dyDescent="0.2">
      <c r="A853" s="3" t="s">
        <v>13</v>
      </c>
      <c r="B853" t="s">
        <v>1925</v>
      </c>
      <c r="C853" t="s">
        <v>2952</v>
      </c>
      <c r="D853" t="s">
        <v>22</v>
      </c>
      <c r="E853" t="s">
        <v>23</v>
      </c>
      <c r="F853" t="s">
        <v>18</v>
      </c>
      <c r="G853" s="3" t="s">
        <v>1926</v>
      </c>
      <c r="H853" s="5">
        <v>417</v>
      </c>
      <c r="I853" s="3" t="s">
        <v>1897</v>
      </c>
      <c r="J853" s="3">
        <v>5</v>
      </c>
      <c r="K853" s="3">
        <v>2</v>
      </c>
      <c r="L853" s="3" t="s">
        <v>2904</v>
      </c>
      <c r="M853" s="6" t="s">
        <v>1923</v>
      </c>
      <c r="N853" s="6"/>
      <c r="O853" s="6"/>
      <c r="P853" s="6"/>
    </row>
    <row r="854" spans="1:16" ht="12.45" x14ac:dyDescent="0.2">
      <c r="A854" s="3" t="s">
        <v>13</v>
      </c>
      <c r="B854" t="s">
        <v>1927</v>
      </c>
      <c r="C854" t="s">
        <v>2952</v>
      </c>
      <c r="D854" t="s">
        <v>22</v>
      </c>
      <c r="E854" t="s">
        <v>23</v>
      </c>
      <c r="F854" t="s">
        <v>18</v>
      </c>
      <c r="G854" s="3" t="s">
        <v>1928</v>
      </c>
      <c r="H854" s="5">
        <v>417</v>
      </c>
      <c r="I854" s="3" t="s">
        <v>1897</v>
      </c>
      <c r="J854" s="3">
        <v>5</v>
      </c>
      <c r="K854" s="3">
        <v>2</v>
      </c>
      <c r="L854" s="3" t="s">
        <v>2904</v>
      </c>
      <c r="M854" s="6" t="s">
        <v>1925</v>
      </c>
      <c r="N854" s="6"/>
      <c r="O854" s="6"/>
      <c r="P854" s="6"/>
    </row>
    <row r="855" spans="1:16" ht="12.45" x14ac:dyDescent="0.2">
      <c r="A855" s="3" t="s">
        <v>13</v>
      </c>
      <c r="B855" t="s">
        <v>1929</v>
      </c>
      <c r="C855" t="s">
        <v>2944</v>
      </c>
      <c r="D855" t="s">
        <v>22</v>
      </c>
      <c r="E855" t="s">
        <v>142</v>
      </c>
      <c r="F855" t="s">
        <v>18</v>
      </c>
      <c r="G855" s="3" t="s">
        <v>1930</v>
      </c>
      <c r="H855" s="5">
        <v>417</v>
      </c>
      <c r="I855" s="3" t="s">
        <v>1897</v>
      </c>
      <c r="J855" s="3">
        <v>5</v>
      </c>
      <c r="K855" s="3">
        <v>2</v>
      </c>
      <c r="L855" s="3" t="s">
        <v>2904</v>
      </c>
      <c r="M855" s="6" t="s">
        <v>1902</v>
      </c>
      <c r="N855" s="6"/>
      <c r="O855" s="6"/>
      <c r="P855" s="6"/>
    </row>
    <row r="856" spans="1:16" ht="12.45" x14ac:dyDescent="0.2">
      <c r="A856" s="3" t="s">
        <v>13</v>
      </c>
      <c r="B856" t="s">
        <v>1931</v>
      </c>
      <c r="C856" t="s">
        <v>2951</v>
      </c>
      <c r="D856" t="s">
        <v>28</v>
      </c>
      <c r="E856" t="s">
        <v>1439</v>
      </c>
      <c r="F856" t="s">
        <v>18</v>
      </c>
      <c r="G856" s="3" t="s">
        <v>1932</v>
      </c>
      <c r="H856" s="5">
        <v>417</v>
      </c>
      <c r="I856" s="3" t="s">
        <v>1897</v>
      </c>
      <c r="J856" s="3">
        <v>5</v>
      </c>
      <c r="K856" s="3">
        <v>2</v>
      </c>
      <c r="L856" s="3" t="s">
        <v>2904</v>
      </c>
      <c r="M856" s="6" t="s">
        <v>1911</v>
      </c>
      <c r="N856" s="6"/>
      <c r="O856" s="6"/>
      <c r="P856" s="6"/>
    </row>
    <row r="857" spans="1:16" ht="12.45" x14ac:dyDescent="0.2">
      <c r="A857" s="3" t="s">
        <v>13</v>
      </c>
      <c r="B857" s="3" t="s">
        <v>1933</v>
      </c>
      <c r="C857" s="3" t="s">
        <v>53</v>
      </c>
      <c r="D857" s="3" t="s">
        <v>28</v>
      </c>
      <c r="E857" s="3" t="s">
        <v>29</v>
      </c>
      <c r="F857" s="3" t="s">
        <v>18</v>
      </c>
      <c r="G857" s="3"/>
      <c r="H857" s="5" t="s">
        <v>1908</v>
      </c>
      <c r="I857" s="3" t="s">
        <v>1897</v>
      </c>
      <c r="J857" s="5">
        <v>5</v>
      </c>
      <c r="K857" s="5">
        <v>2</v>
      </c>
      <c r="L857" s="3" t="s">
        <v>2904</v>
      </c>
      <c r="M857" s="6" t="s">
        <v>1913</v>
      </c>
      <c r="N857" s="6"/>
      <c r="O857" s="6"/>
      <c r="P857" s="6"/>
    </row>
    <row r="858" spans="1:16" ht="12.45" x14ac:dyDescent="0.2">
      <c r="A858" s="3" t="s">
        <v>13</v>
      </c>
      <c r="B858" s="3" t="s">
        <v>1934</v>
      </c>
      <c r="C858" s="3" t="s">
        <v>27</v>
      </c>
      <c r="D858" s="3" t="s">
        <v>28</v>
      </c>
      <c r="E858" s="3" t="s">
        <v>29</v>
      </c>
      <c r="F858" s="3" t="s">
        <v>18</v>
      </c>
      <c r="G858" s="3"/>
      <c r="H858" s="5" t="s">
        <v>1935</v>
      </c>
      <c r="I858" s="3" t="s">
        <v>1897</v>
      </c>
      <c r="J858" s="5">
        <v>5</v>
      </c>
      <c r="K858" s="5">
        <v>2</v>
      </c>
      <c r="L858" s="3" t="s">
        <v>2904</v>
      </c>
      <c r="M858" s="6" t="s">
        <v>1913</v>
      </c>
      <c r="N858" s="6"/>
      <c r="O858" s="6"/>
      <c r="P858" s="6"/>
    </row>
    <row r="859" spans="1:16" ht="12.45" x14ac:dyDescent="0.2">
      <c r="A859" s="3" t="s">
        <v>13</v>
      </c>
      <c r="B859" t="s">
        <v>1936</v>
      </c>
      <c r="C859" t="s">
        <v>147</v>
      </c>
      <c r="D859" t="s">
        <v>148</v>
      </c>
      <c r="E859" t="s">
        <v>23</v>
      </c>
      <c r="F859" t="s">
        <v>18</v>
      </c>
      <c r="G859" s="3" t="s">
        <v>1937</v>
      </c>
      <c r="H859" s="5">
        <v>418</v>
      </c>
      <c r="I859" s="3" t="s">
        <v>1897</v>
      </c>
      <c r="J859" s="3">
        <v>5</v>
      </c>
      <c r="K859" s="3">
        <v>3</v>
      </c>
      <c r="L859" s="3" t="s">
        <v>2904</v>
      </c>
      <c r="M859" s="6" t="s">
        <v>1915</v>
      </c>
      <c r="N859" s="6"/>
      <c r="O859" s="6"/>
      <c r="P859" s="6"/>
    </row>
    <row r="860" spans="1:16" ht="12.45" x14ac:dyDescent="0.2">
      <c r="A860" s="3" t="s">
        <v>13</v>
      </c>
      <c r="B860" t="s">
        <v>1938</v>
      </c>
      <c r="C860" t="s">
        <v>2946</v>
      </c>
      <c r="D860" t="s">
        <v>22</v>
      </c>
      <c r="E860" t="s">
        <v>1822</v>
      </c>
      <c r="F860" t="s">
        <v>18</v>
      </c>
      <c r="G860" s="3" t="s">
        <v>1939</v>
      </c>
      <c r="H860" s="5">
        <v>418</v>
      </c>
      <c r="I860" s="3" t="s">
        <v>1897</v>
      </c>
      <c r="J860" s="3">
        <v>5</v>
      </c>
      <c r="K860" s="3">
        <v>3</v>
      </c>
      <c r="L860" s="3" t="s">
        <v>2904</v>
      </c>
      <c r="M860" s="6" t="s">
        <v>1919</v>
      </c>
      <c r="N860" s="6"/>
      <c r="O860" s="6"/>
      <c r="P860" s="6"/>
    </row>
    <row r="861" spans="1:16" ht="12.45" x14ac:dyDescent="0.2">
      <c r="A861" s="3" t="s">
        <v>13</v>
      </c>
      <c r="B861" t="s">
        <v>1940</v>
      </c>
      <c r="C861" t="s">
        <v>2950</v>
      </c>
      <c r="D861" t="s">
        <v>16</v>
      </c>
      <c r="E861" t="s">
        <v>29</v>
      </c>
      <c r="F861" t="s">
        <v>18</v>
      </c>
      <c r="G861" s="3" t="s">
        <v>1941</v>
      </c>
      <c r="H861" s="5">
        <v>418</v>
      </c>
      <c r="I861" s="3" t="s">
        <v>1897</v>
      </c>
      <c r="J861" s="3">
        <v>5</v>
      </c>
      <c r="K861" s="3">
        <v>3</v>
      </c>
      <c r="L861" s="3" t="s">
        <v>2904</v>
      </c>
      <c r="M861" s="6" t="s">
        <v>1919</v>
      </c>
      <c r="N861" s="6"/>
      <c r="O861" s="6"/>
      <c r="P861" s="6"/>
    </row>
    <row r="862" spans="1:16" ht="12.45" x14ac:dyDescent="0.2">
      <c r="A862" s="3" t="s">
        <v>13</v>
      </c>
      <c r="B862" t="s">
        <v>1942</v>
      </c>
      <c r="C862" t="s">
        <v>2949</v>
      </c>
      <c r="D862" t="s">
        <v>28</v>
      </c>
      <c r="E862" t="s">
        <v>303</v>
      </c>
      <c r="F862" t="s">
        <v>18</v>
      </c>
      <c r="G862" s="3" t="s">
        <v>1943</v>
      </c>
      <c r="H862" s="5">
        <v>418</v>
      </c>
      <c r="I862" s="3" t="s">
        <v>1897</v>
      </c>
      <c r="J862" s="3">
        <v>5</v>
      </c>
      <c r="K862" s="3">
        <v>3</v>
      </c>
      <c r="L862" s="3" t="s">
        <v>2904</v>
      </c>
      <c r="M862" s="6" t="s">
        <v>1940</v>
      </c>
      <c r="N862" s="6"/>
      <c r="O862" s="6"/>
      <c r="P862" s="6"/>
    </row>
    <row r="863" spans="1:16" ht="12.45" x14ac:dyDescent="0.2">
      <c r="A863" s="3" t="s">
        <v>13</v>
      </c>
      <c r="B863" t="s">
        <v>1944</v>
      </c>
      <c r="C863" t="s">
        <v>2942</v>
      </c>
      <c r="D863" t="s">
        <v>22</v>
      </c>
      <c r="E863" t="s">
        <v>23</v>
      </c>
      <c r="F863" t="s">
        <v>18</v>
      </c>
      <c r="G863" s="3" t="s">
        <v>1945</v>
      </c>
      <c r="H863" s="5">
        <v>419</v>
      </c>
      <c r="I863" s="3" t="s">
        <v>1897</v>
      </c>
      <c r="J863" s="3">
        <v>5</v>
      </c>
      <c r="K863" s="3">
        <v>3</v>
      </c>
      <c r="L863" s="3" t="s">
        <v>2904</v>
      </c>
      <c r="M863" s="6" t="s">
        <v>1940</v>
      </c>
      <c r="N863" s="6"/>
      <c r="O863" s="6"/>
      <c r="P863" s="6"/>
    </row>
    <row r="864" spans="1:16" ht="12.45" x14ac:dyDescent="0.2">
      <c r="A864" s="3" t="s">
        <v>13</v>
      </c>
      <c r="B864" t="s">
        <v>1946</v>
      </c>
      <c r="C864" t="s">
        <v>2946</v>
      </c>
      <c r="D864" t="s">
        <v>22</v>
      </c>
      <c r="E864" t="s">
        <v>1439</v>
      </c>
      <c r="F864" t="s">
        <v>18</v>
      </c>
      <c r="G864" s="3" t="s">
        <v>1947</v>
      </c>
      <c r="H864" s="5">
        <v>419</v>
      </c>
      <c r="I864" s="3" t="s">
        <v>1897</v>
      </c>
      <c r="J864" s="3">
        <v>5</v>
      </c>
      <c r="K864" s="3">
        <v>3</v>
      </c>
      <c r="L864" s="3" t="s">
        <v>2904</v>
      </c>
      <c r="M864" s="6" t="s">
        <v>1925</v>
      </c>
      <c r="N864" s="6"/>
      <c r="O864" s="6"/>
      <c r="P864" s="6"/>
    </row>
    <row r="865" spans="1:16" ht="12.45" x14ac:dyDescent="0.2">
      <c r="A865" s="3" t="s">
        <v>13</v>
      </c>
      <c r="B865" t="s">
        <v>1948</v>
      </c>
      <c r="C865" t="s">
        <v>2948</v>
      </c>
      <c r="D865" t="s">
        <v>16</v>
      </c>
      <c r="E865" t="s">
        <v>29</v>
      </c>
      <c r="F865" t="s">
        <v>18</v>
      </c>
      <c r="G865" s="3" t="s">
        <v>1949</v>
      </c>
      <c r="H865" s="5">
        <v>419</v>
      </c>
      <c r="I865" s="3" t="s">
        <v>1897</v>
      </c>
      <c r="J865" s="3">
        <v>5</v>
      </c>
      <c r="K865" s="3">
        <v>3</v>
      </c>
      <c r="L865" s="3" t="s">
        <v>2904</v>
      </c>
      <c r="M865" s="6" t="s">
        <v>1929</v>
      </c>
      <c r="N865" s="6"/>
      <c r="O865" s="6"/>
      <c r="P865" s="6"/>
    </row>
    <row r="866" spans="1:16" ht="12.45" x14ac:dyDescent="0.2">
      <c r="A866" s="3" t="s">
        <v>13</v>
      </c>
      <c r="B866" t="s">
        <v>1950</v>
      </c>
      <c r="C866" t="s">
        <v>2947</v>
      </c>
      <c r="D866" t="s">
        <v>28</v>
      </c>
      <c r="E866" t="s">
        <v>29</v>
      </c>
      <c r="F866" t="s">
        <v>18</v>
      </c>
      <c r="G866" s="3" t="s">
        <v>1951</v>
      </c>
      <c r="H866" s="5">
        <v>419</v>
      </c>
      <c r="I866" s="3" t="s">
        <v>1897</v>
      </c>
      <c r="J866" s="3">
        <v>5</v>
      </c>
      <c r="K866" s="3">
        <v>3</v>
      </c>
      <c r="L866" s="3" t="s">
        <v>2904</v>
      </c>
      <c r="M866" s="6" t="s">
        <v>1911</v>
      </c>
      <c r="N866" s="6"/>
      <c r="O866" s="6"/>
      <c r="P866" s="6"/>
    </row>
    <row r="867" spans="1:16" ht="12.45" x14ac:dyDescent="0.2">
      <c r="A867" s="3" t="s">
        <v>13</v>
      </c>
      <c r="B867" s="3" t="s">
        <v>1952</v>
      </c>
      <c r="C867" s="3" t="s">
        <v>1953</v>
      </c>
      <c r="D867" s="3" t="s">
        <v>28</v>
      </c>
      <c r="E867" s="3" t="s">
        <v>29</v>
      </c>
      <c r="F867" s="3" t="s">
        <v>18</v>
      </c>
      <c r="G867" s="3"/>
      <c r="H867" s="5" t="s">
        <v>1935</v>
      </c>
      <c r="I867" s="3" t="s">
        <v>1897</v>
      </c>
      <c r="J867" s="5">
        <v>5</v>
      </c>
      <c r="K867" s="5">
        <v>3</v>
      </c>
      <c r="L867" s="3" t="s">
        <v>2904</v>
      </c>
      <c r="M867" s="6" t="s">
        <v>1954</v>
      </c>
      <c r="N867" s="6"/>
      <c r="O867" s="6"/>
      <c r="P867" s="6"/>
    </row>
    <row r="868" spans="1:16" ht="12.45" x14ac:dyDescent="0.2">
      <c r="A868" s="3" t="s">
        <v>13</v>
      </c>
      <c r="B868" t="s">
        <v>1955</v>
      </c>
      <c r="C868" t="s">
        <v>2946</v>
      </c>
      <c r="D868" t="s">
        <v>28</v>
      </c>
      <c r="E868" t="s">
        <v>23</v>
      </c>
      <c r="F868" t="s">
        <v>18</v>
      </c>
      <c r="G868" s="3" t="s">
        <v>1956</v>
      </c>
      <c r="H868" s="5">
        <v>419</v>
      </c>
      <c r="I868" s="3" t="s">
        <v>1897</v>
      </c>
      <c r="J868" s="3">
        <v>5</v>
      </c>
      <c r="K868" s="3">
        <v>4</v>
      </c>
      <c r="L868" s="3" t="s">
        <v>2904</v>
      </c>
      <c r="M868" s="6" t="s">
        <v>1948</v>
      </c>
      <c r="N868" s="6"/>
      <c r="O868" s="6"/>
      <c r="P868" s="6"/>
    </row>
    <row r="869" spans="1:16" ht="12.45" x14ac:dyDescent="0.2">
      <c r="A869" s="3" t="s">
        <v>13</v>
      </c>
      <c r="B869" t="s">
        <v>1923</v>
      </c>
      <c r="C869" t="s">
        <v>147</v>
      </c>
      <c r="D869" t="s">
        <v>148</v>
      </c>
      <c r="E869" t="s">
        <v>23</v>
      </c>
      <c r="F869" t="s">
        <v>148</v>
      </c>
      <c r="G869" s="3" t="s">
        <v>1924</v>
      </c>
      <c r="H869" s="5">
        <v>417</v>
      </c>
      <c r="I869" s="3" t="s">
        <v>1897</v>
      </c>
      <c r="J869" s="3">
        <v>5</v>
      </c>
      <c r="K869" s="3">
        <v>2</v>
      </c>
      <c r="L869" s="3" t="s">
        <v>2904</v>
      </c>
      <c r="M869" s="6" t="s">
        <v>1919</v>
      </c>
      <c r="N869" s="6"/>
      <c r="O869" s="6"/>
      <c r="P869" s="6"/>
    </row>
    <row r="870" spans="1:16" ht="12.45" x14ac:dyDescent="0.2">
      <c r="A870" s="3" t="s">
        <v>13</v>
      </c>
      <c r="B870" t="s">
        <v>1966</v>
      </c>
      <c r="C870" t="s">
        <v>2940</v>
      </c>
      <c r="D870" t="s">
        <v>28</v>
      </c>
      <c r="E870" t="s">
        <v>23</v>
      </c>
      <c r="F870" t="s">
        <v>182</v>
      </c>
      <c r="G870" s="3" t="s">
        <v>1967</v>
      </c>
      <c r="H870" s="5">
        <v>420</v>
      </c>
      <c r="I870" s="3" t="s">
        <v>1959</v>
      </c>
      <c r="J870" s="3">
        <v>3</v>
      </c>
      <c r="K870" s="3">
        <v>1</v>
      </c>
      <c r="L870" s="3" t="s">
        <v>2903</v>
      </c>
      <c r="M870" s="6" t="s">
        <v>1957</v>
      </c>
      <c r="N870" s="6"/>
      <c r="O870" s="6"/>
      <c r="P870" s="6"/>
    </row>
    <row r="871" spans="1:16" ht="12.45" x14ac:dyDescent="0.2">
      <c r="A871" s="3" t="s">
        <v>13</v>
      </c>
      <c r="B871" t="s">
        <v>1974</v>
      </c>
      <c r="C871" t="s">
        <v>2938</v>
      </c>
      <c r="D871" t="s">
        <v>28</v>
      </c>
      <c r="E871" t="s">
        <v>23</v>
      </c>
      <c r="F871" t="s">
        <v>182</v>
      </c>
      <c r="G871" s="3" t="s">
        <v>1975</v>
      </c>
      <c r="H871" s="5">
        <v>421</v>
      </c>
      <c r="I871" s="3" t="s">
        <v>1959</v>
      </c>
      <c r="J871" s="3">
        <v>4</v>
      </c>
      <c r="K871" s="3">
        <v>2</v>
      </c>
      <c r="L871" s="3" t="s">
        <v>2903</v>
      </c>
      <c r="M871" s="6" t="s">
        <v>1966</v>
      </c>
      <c r="N871" s="6"/>
      <c r="O871" s="6"/>
      <c r="P871" s="6"/>
    </row>
    <row r="872" spans="1:16" ht="12.45" x14ac:dyDescent="0.2">
      <c r="A872" s="3" t="s">
        <v>13</v>
      </c>
      <c r="B872" t="s">
        <v>1957</v>
      </c>
      <c r="C872" t="s">
        <v>2944</v>
      </c>
      <c r="D872" t="s">
        <v>16</v>
      </c>
      <c r="E872" t="s">
        <v>23</v>
      </c>
      <c r="F872" t="s">
        <v>18</v>
      </c>
      <c r="G872" s="3" t="s">
        <v>1958</v>
      </c>
      <c r="H872" s="5">
        <v>420</v>
      </c>
      <c r="I872" s="3" t="s">
        <v>1959</v>
      </c>
      <c r="J872" s="3">
        <v>1</v>
      </c>
      <c r="K872" s="3">
        <v>1</v>
      </c>
      <c r="L872" s="3" t="s">
        <v>2903</v>
      </c>
      <c r="M872" s="3"/>
      <c r="N872" s="3"/>
      <c r="O872" s="3"/>
      <c r="P872" s="3"/>
    </row>
    <row r="873" spans="1:16" ht="12.45" x14ac:dyDescent="0.2">
      <c r="A873" s="3" t="s">
        <v>13</v>
      </c>
      <c r="B873" t="s">
        <v>1960</v>
      </c>
      <c r="C873" t="s">
        <v>2944</v>
      </c>
      <c r="D873" t="s">
        <v>28</v>
      </c>
      <c r="E873" t="s">
        <v>23</v>
      </c>
      <c r="F873" t="s">
        <v>18</v>
      </c>
      <c r="G873" s="3" t="s">
        <v>1961</v>
      </c>
      <c r="H873" s="5">
        <v>420</v>
      </c>
      <c r="I873" s="3" t="s">
        <v>1959</v>
      </c>
      <c r="J873" s="3">
        <v>2</v>
      </c>
      <c r="K873" s="3">
        <v>1</v>
      </c>
      <c r="L873" s="3" t="s">
        <v>2903</v>
      </c>
      <c r="M873" s="6" t="s">
        <v>1957</v>
      </c>
      <c r="N873" s="6"/>
      <c r="O873" s="6"/>
      <c r="P873" s="6"/>
    </row>
    <row r="874" spans="1:16" ht="12.45" x14ac:dyDescent="0.2">
      <c r="A874" s="3" t="s">
        <v>13</v>
      </c>
      <c r="B874" t="s">
        <v>1962</v>
      </c>
      <c r="C874" t="s">
        <v>2945</v>
      </c>
      <c r="D874" t="s">
        <v>16</v>
      </c>
      <c r="E874" t="s">
        <v>23</v>
      </c>
      <c r="F874" t="s">
        <v>18</v>
      </c>
      <c r="G874" s="3" t="s">
        <v>1963</v>
      </c>
      <c r="H874" s="5">
        <v>421</v>
      </c>
      <c r="I874" s="3" t="s">
        <v>1959</v>
      </c>
      <c r="J874" s="3">
        <v>2</v>
      </c>
      <c r="K874" s="3">
        <v>1</v>
      </c>
      <c r="L874" s="3" t="s">
        <v>2903</v>
      </c>
      <c r="M874" s="6" t="s">
        <v>1957</v>
      </c>
      <c r="N874" s="6"/>
      <c r="O874" s="6"/>
      <c r="P874" s="6"/>
    </row>
    <row r="875" spans="1:16" ht="12.45" x14ac:dyDescent="0.2">
      <c r="A875" s="3" t="s">
        <v>13</v>
      </c>
      <c r="B875" t="s">
        <v>1964</v>
      </c>
      <c r="C875" t="s">
        <v>2944</v>
      </c>
      <c r="D875" t="s">
        <v>16</v>
      </c>
      <c r="E875" t="s">
        <v>23</v>
      </c>
      <c r="F875" t="s">
        <v>18</v>
      </c>
      <c r="G875" s="3" t="s">
        <v>1965</v>
      </c>
      <c r="H875" s="5">
        <v>421</v>
      </c>
      <c r="I875" s="3" t="s">
        <v>1959</v>
      </c>
      <c r="J875" s="3">
        <v>2</v>
      </c>
      <c r="K875" s="3">
        <v>1</v>
      </c>
      <c r="L875" s="3" t="s">
        <v>2903</v>
      </c>
      <c r="M875" s="6"/>
      <c r="N875" s="6"/>
      <c r="O875" s="6"/>
      <c r="P875" s="6"/>
    </row>
    <row r="876" spans="1:16" ht="12.45" x14ac:dyDescent="0.2">
      <c r="A876" s="3" t="s">
        <v>13</v>
      </c>
      <c r="B876" t="s">
        <v>1968</v>
      </c>
      <c r="C876" t="s">
        <v>2944</v>
      </c>
      <c r="D876" t="s">
        <v>22</v>
      </c>
      <c r="E876" t="s">
        <v>23</v>
      </c>
      <c r="F876" t="s">
        <v>18</v>
      </c>
      <c r="G876" s="3" t="s">
        <v>1969</v>
      </c>
      <c r="H876" s="5">
        <v>421</v>
      </c>
      <c r="I876" s="3" t="s">
        <v>1959</v>
      </c>
      <c r="J876" s="3">
        <v>3</v>
      </c>
      <c r="K876" s="3">
        <v>1</v>
      </c>
      <c r="L876" s="3" t="s">
        <v>2903</v>
      </c>
      <c r="M876" s="3" t="s">
        <v>1957</v>
      </c>
      <c r="N876" s="3"/>
      <c r="O876" s="3"/>
      <c r="P876" s="3"/>
    </row>
    <row r="877" spans="1:16" ht="12.45" x14ac:dyDescent="0.2">
      <c r="A877" s="3" t="s">
        <v>13</v>
      </c>
      <c r="B877" t="s">
        <v>1972</v>
      </c>
      <c r="C877" t="s">
        <v>2939</v>
      </c>
      <c r="D877" t="s">
        <v>16</v>
      </c>
      <c r="E877" t="s">
        <v>23</v>
      </c>
      <c r="F877" t="s">
        <v>18</v>
      </c>
      <c r="G877" s="3" t="s">
        <v>1973</v>
      </c>
      <c r="H877" s="5">
        <v>422</v>
      </c>
      <c r="I877" s="3" t="s">
        <v>1959</v>
      </c>
      <c r="J877" s="3">
        <v>3</v>
      </c>
      <c r="K877" s="3">
        <v>2</v>
      </c>
      <c r="L877" s="3" t="s">
        <v>2903</v>
      </c>
      <c r="M877" s="6" t="s">
        <v>1962</v>
      </c>
      <c r="N877" s="6"/>
      <c r="O877" s="6"/>
      <c r="P877" s="6"/>
    </row>
    <row r="878" spans="1:16" ht="12.45" x14ac:dyDescent="0.2">
      <c r="A878" s="3" t="s">
        <v>13</v>
      </c>
      <c r="B878" t="s">
        <v>1976</v>
      </c>
      <c r="C878" t="s">
        <v>2943</v>
      </c>
      <c r="D878" t="s">
        <v>22</v>
      </c>
      <c r="E878" t="s">
        <v>23</v>
      </c>
      <c r="F878" t="s">
        <v>18</v>
      </c>
      <c r="G878" s="3" t="s">
        <v>1977</v>
      </c>
      <c r="H878" s="5">
        <v>421</v>
      </c>
      <c r="I878" s="3" t="s">
        <v>1959</v>
      </c>
      <c r="J878" s="3">
        <v>4</v>
      </c>
      <c r="K878" s="3">
        <v>2</v>
      </c>
      <c r="L878" s="3" t="s">
        <v>2903</v>
      </c>
      <c r="M878" s="6" t="s">
        <v>1968</v>
      </c>
      <c r="N878" s="6"/>
      <c r="O878" s="6"/>
      <c r="P878" s="6"/>
    </row>
    <row r="879" spans="1:16" ht="12.45" x14ac:dyDescent="0.2">
      <c r="A879" s="3" t="s">
        <v>13</v>
      </c>
      <c r="B879" t="s">
        <v>1978</v>
      </c>
      <c r="C879" t="s">
        <v>2942</v>
      </c>
      <c r="D879" t="s">
        <v>16</v>
      </c>
      <c r="E879" t="s">
        <v>23</v>
      </c>
      <c r="F879" t="s">
        <v>18</v>
      </c>
      <c r="G879" s="3" t="s">
        <v>1979</v>
      </c>
      <c r="H879" s="5">
        <v>422</v>
      </c>
      <c r="I879" s="3" t="s">
        <v>1959</v>
      </c>
      <c r="J879" s="3">
        <v>4</v>
      </c>
      <c r="K879" s="3">
        <v>2</v>
      </c>
      <c r="L879" s="3" t="s">
        <v>2903</v>
      </c>
      <c r="M879" s="6" t="s">
        <v>1972</v>
      </c>
      <c r="N879" s="6"/>
      <c r="O879" s="6"/>
      <c r="P879" s="6"/>
    </row>
    <row r="880" spans="1:16" ht="12.45" x14ac:dyDescent="0.2">
      <c r="A880" s="3" t="s">
        <v>13</v>
      </c>
      <c r="B880" t="s">
        <v>1980</v>
      </c>
      <c r="C880" t="s">
        <v>2941</v>
      </c>
      <c r="D880" t="s">
        <v>28</v>
      </c>
      <c r="E880" t="s">
        <v>23</v>
      </c>
      <c r="F880" t="s">
        <v>18</v>
      </c>
      <c r="G880" s="3" t="s">
        <v>1981</v>
      </c>
      <c r="H880" s="5">
        <v>422</v>
      </c>
      <c r="I880" s="3" t="s">
        <v>1959</v>
      </c>
      <c r="J880" s="3">
        <v>4</v>
      </c>
      <c r="K880" s="3">
        <v>2</v>
      </c>
      <c r="L880" s="3" t="s">
        <v>2903</v>
      </c>
      <c r="M880" s="6" t="s">
        <v>1964</v>
      </c>
      <c r="N880" s="6"/>
      <c r="O880" s="6"/>
      <c r="P880" s="6"/>
    </row>
    <row r="881" spans="1:16" ht="12.45" x14ac:dyDescent="0.2">
      <c r="A881" s="3" t="s">
        <v>13</v>
      </c>
      <c r="B881" t="s">
        <v>1982</v>
      </c>
      <c r="C881" t="s">
        <v>2940</v>
      </c>
      <c r="D881" t="s">
        <v>22</v>
      </c>
      <c r="E881" t="s">
        <v>23</v>
      </c>
      <c r="F881" t="s">
        <v>18</v>
      </c>
      <c r="G881" s="3" t="s">
        <v>1983</v>
      </c>
      <c r="H881" s="5">
        <v>423</v>
      </c>
      <c r="I881" s="3" t="s">
        <v>1959</v>
      </c>
      <c r="J881" s="3">
        <v>4</v>
      </c>
      <c r="K881" s="3">
        <v>2</v>
      </c>
      <c r="L881" s="3" t="s">
        <v>2903</v>
      </c>
      <c r="M881" s="6" t="s">
        <v>1964</v>
      </c>
      <c r="N881" s="6"/>
      <c r="O881" s="6"/>
      <c r="P881" s="6"/>
    </row>
    <row r="882" spans="1:16" ht="12.45" x14ac:dyDescent="0.2">
      <c r="A882" s="3" t="s">
        <v>13</v>
      </c>
      <c r="B882" t="s">
        <v>1984</v>
      </c>
      <c r="C882" t="s">
        <v>2938</v>
      </c>
      <c r="D882" t="s">
        <v>28</v>
      </c>
      <c r="E882" t="s">
        <v>23</v>
      </c>
      <c r="F882" t="s">
        <v>18</v>
      </c>
      <c r="G882" s="3" t="s">
        <v>1985</v>
      </c>
      <c r="H882" s="5">
        <v>423</v>
      </c>
      <c r="I882" s="3" t="s">
        <v>1959</v>
      </c>
      <c r="J882" s="3">
        <v>5</v>
      </c>
      <c r="K882" s="3">
        <v>3</v>
      </c>
      <c r="L882" s="3" t="s">
        <v>2903</v>
      </c>
      <c r="M882" t="s">
        <v>1976</v>
      </c>
      <c r="N882" s="6"/>
      <c r="O882" s="6"/>
      <c r="P882" s="6"/>
    </row>
    <row r="883" spans="1:16" ht="12.45" x14ac:dyDescent="0.2">
      <c r="A883" s="3" t="s">
        <v>13</v>
      </c>
      <c r="B883" t="s">
        <v>1986</v>
      </c>
      <c r="C883" t="s">
        <v>2938</v>
      </c>
      <c r="D883" t="s">
        <v>22</v>
      </c>
      <c r="E883" t="s">
        <v>23</v>
      </c>
      <c r="F883" t="s">
        <v>18</v>
      </c>
      <c r="G883" s="3" t="s">
        <v>1987</v>
      </c>
      <c r="H883" s="5">
        <v>423</v>
      </c>
      <c r="I883" s="3" t="s">
        <v>1959</v>
      </c>
      <c r="J883" s="3">
        <v>5</v>
      </c>
      <c r="K883" s="3">
        <v>3</v>
      </c>
      <c r="L883" s="3" t="s">
        <v>2903</v>
      </c>
      <c r="M883" s="6" t="s">
        <v>1984</v>
      </c>
      <c r="N883" s="6"/>
      <c r="O883" s="6"/>
      <c r="P883" s="6"/>
    </row>
    <row r="884" spans="1:16" ht="12.45" x14ac:dyDescent="0.2">
      <c r="A884" s="3" t="s">
        <v>13</v>
      </c>
      <c r="B884" t="s">
        <v>1990</v>
      </c>
      <c r="C884" t="s">
        <v>2939</v>
      </c>
      <c r="D884" t="s">
        <v>22</v>
      </c>
      <c r="E884" t="s">
        <v>23</v>
      </c>
      <c r="F884" t="s">
        <v>18</v>
      </c>
      <c r="G884" s="3" t="s">
        <v>1991</v>
      </c>
      <c r="H884" s="5">
        <v>423</v>
      </c>
      <c r="I884" s="3" t="s">
        <v>1959</v>
      </c>
      <c r="J884" s="3">
        <v>5</v>
      </c>
      <c r="K884" s="3">
        <v>3</v>
      </c>
      <c r="L884" s="3" t="s">
        <v>2903</v>
      </c>
      <c r="M884" s="6" t="s">
        <v>1982</v>
      </c>
      <c r="N884" s="6"/>
      <c r="O884" s="6"/>
      <c r="P884" s="6"/>
    </row>
    <row r="885" spans="1:16" ht="12.45" x14ac:dyDescent="0.2">
      <c r="A885" s="3" t="s">
        <v>13</v>
      </c>
      <c r="B885" s="3" t="s">
        <v>1995</v>
      </c>
      <c r="C885" s="3" t="s">
        <v>175</v>
      </c>
      <c r="D885" s="3" t="s">
        <v>22</v>
      </c>
      <c r="E885" s="3" t="s">
        <v>23</v>
      </c>
      <c r="F885" s="3" t="s">
        <v>18</v>
      </c>
      <c r="G885" s="3"/>
      <c r="H885" s="5" t="s">
        <v>1971</v>
      </c>
      <c r="I885" s="3" t="s">
        <v>1959</v>
      </c>
      <c r="J885" s="5">
        <v>5</v>
      </c>
      <c r="K885" s="5">
        <v>4</v>
      </c>
      <c r="L885" s="3" t="s">
        <v>2903</v>
      </c>
      <c r="M885" s="3" t="s">
        <v>1988</v>
      </c>
      <c r="N885" s="3"/>
      <c r="O885" s="3"/>
      <c r="P885" s="3"/>
    </row>
    <row r="886" spans="1:16" ht="12.45" x14ac:dyDescent="0.2">
      <c r="A886" s="3" t="s">
        <v>13</v>
      </c>
      <c r="B886" t="s">
        <v>1988</v>
      </c>
      <c r="C886" t="s">
        <v>147</v>
      </c>
      <c r="D886" t="s">
        <v>148</v>
      </c>
      <c r="E886" t="s">
        <v>23</v>
      </c>
      <c r="F886" t="s">
        <v>148</v>
      </c>
      <c r="G886" s="3" t="s">
        <v>1989</v>
      </c>
      <c r="H886" s="5">
        <v>423</v>
      </c>
      <c r="I886" s="3" t="s">
        <v>1959</v>
      </c>
      <c r="J886" s="3">
        <v>5</v>
      </c>
      <c r="K886" s="3">
        <v>3</v>
      </c>
      <c r="L886" s="3" t="s">
        <v>2903</v>
      </c>
      <c r="M886" s="6" t="s">
        <v>1978</v>
      </c>
      <c r="N886" s="6"/>
      <c r="O886" s="6"/>
      <c r="P886" s="6"/>
    </row>
    <row r="887" spans="1:16" ht="12.45" x14ac:dyDescent="0.2">
      <c r="A887" s="3" t="s">
        <v>13</v>
      </c>
      <c r="B887" s="3" t="s">
        <v>1970</v>
      </c>
      <c r="C887" s="3" t="s">
        <v>175</v>
      </c>
      <c r="D887" s="3" t="s">
        <v>22</v>
      </c>
      <c r="E887" s="3" t="s">
        <v>23</v>
      </c>
      <c r="F887" s="3" t="s">
        <v>44</v>
      </c>
      <c r="G887" s="3"/>
      <c r="H887" s="5" t="s">
        <v>1971</v>
      </c>
      <c r="I887" s="3" t="s">
        <v>1959</v>
      </c>
      <c r="J887" s="5">
        <v>3</v>
      </c>
      <c r="K887" s="5">
        <v>1</v>
      </c>
      <c r="L887" s="3" t="s">
        <v>2903</v>
      </c>
      <c r="M887" s="6" t="s">
        <v>1962</v>
      </c>
      <c r="N887" s="6"/>
      <c r="O887" s="6"/>
      <c r="P887" s="6"/>
    </row>
    <row r="888" spans="1:16" ht="12.45" x14ac:dyDescent="0.2">
      <c r="A888" s="3" t="s">
        <v>13</v>
      </c>
      <c r="B888" t="s">
        <v>1992</v>
      </c>
      <c r="C888" t="s">
        <v>2938</v>
      </c>
      <c r="D888" t="s">
        <v>28</v>
      </c>
      <c r="E888" t="s">
        <v>23</v>
      </c>
      <c r="F888" t="s">
        <v>44</v>
      </c>
      <c r="G888" s="3" t="s">
        <v>1993</v>
      </c>
      <c r="H888" s="5">
        <v>423</v>
      </c>
      <c r="I888" s="3" t="s">
        <v>1959</v>
      </c>
      <c r="J888" s="3">
        <v>5</v>
      </c>
      <c r="K888" s="3">
        <v>3</v>
      </c>
      <c r="L888" s="3" t="s">
        <v>2903</v>
      </c>
      <c r="M888" s="3" t="s">
        <v>1994</v>
      </c>
      <c r="N888" s="3"/>
      <c r="O888" s="3"/>
      <c r="P888" s="3"/>
    </row>
  </sheetData>
  <autoFilter ref="A1:P888" xr:uid="{47D7CADD-6F22-4EBE-9848-A5E2F2DB2D1B}">
    <sortState xmlns:xlrd2="http://schemas.microsoft.com/office/spreadsheetml/2017/richdata2" ref="A148:P363">
      <sortCondition ref="L1:L888"/>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278F7-2F35-4A41-B344-9F3712D4D0D0}">
  <sheetPr filterMode="1">
    <tabColor rgb="FFFF9900"/>
    <outlinePr summaryBelow="0" summaryRight="0"/>
  </sheetPr>
  <dimension ref="A1:V506"/>
  <sheetViews>
    <sheetView tabSelected="1" workbookViewId="0">
      <pane ySplit="1" topLeftCell="A76" activePane="bottomLeft" state="frozen"/>
      <selection pane="bottomLeft" activeCell="D117" sqref="D117"/>
    </sheetView>
  </sheetViews>
  <sheetFormatPr defaultColWidth="12.625" defaultRowHeight="15.05" customHeight="1" outlineLevelCol="1" x14ac:dyDescent="0.2"/>
  <cols>
    <col min="1" max="1" width="7.5" bestFit="1" customWidth="1"/>
    <col min="2" max="2" width="37.5" bestFit="1" customWidth="1"/>
    <col min="3" max="3" width="9.5" bestFit="1" customWidth="1"/>
    <col min="4" max="4" width="14.625" bestFit="1" customWidth="1"/>
    <col min="5" max="5" width="24.5" bestFit="1" customWidth="1"/>
    <col min="6" max="6" width="9.5" customWidth="1"/>
    <col min="7" max="7" width="9.5" customWidth="1" collapsed="1"/>
    <col min="8" max="8" width="16.875" hidden="1" customWidth="1" outlineLevel="1"/>
    <col min="9" max="9" width="12.75" hidden="1" customWidth="1" outlineLevel="1"/>
    <col min="10" max="10" width="4.625" hidden="1" customWidth="1" outlineLevel="1"/>
    <col min="11" max="11" width="7.25" hidden="1" customWidth="1" outlineLevel="1"/>
    <col min="12" max="12" width="8.75" hidden="1" customWidth="1" outlineLevel="1"/>
    <col min="13" max="13" width="16.125" customWidth="1"/>
    <col min="14" max="14" width="8.875" customWidth="1"/>
    <col min="15" max="15" width="20.75" customWidth="1"/>
    <col min="16" max="17" width="10.625" bestFit="1" customWidth="1"/>
    <col min="18" max="18" width="6.75" customWidth="1"/>
    <col min="19" max="19" width="30.375" customWidth="1"/>
    <col min="20" max="22" width="12.625" customWidth="1"/>
  </cols>
  <sheetData>
    <row r="1" spans="1:22" ht="13.1" x14ac:dyDescent="0.25">
      <c r="A1" s="1" t="s">
        <v>0</v>
      </c>
      <c r="B1" s="1" t="s">
        <v>1</v>
      </c>
      <c r="C1" s="41" t="s">
        <v>3128</v>
      </c>
      <c r="D1" s="41" t="s">
        <v>3137</v>
      </c>
      <c r="E1" s="41" t="s">
        <v>3145</v>
      </c>
      <c r="F1" s="41" t="s">
        <v>3109</v>
      </c>
      <c r="G1" s="41" t="s">
        <v>3167</v>
      </c>
      <c r="H1" s="41" t="s">
        <v>3132</v>
      </c>
      <c r="I1" s="1" t="s">
        <v>2</v>
      </c>
      <c r="J1" s="1" t="s">
        <v>0</v>
      </c>
      <c r="K1" s="1" t="s">
        <v>3</v>
      </c>
      <c r="L1" s="1" t="s">
        <v>4</v>
      </c>
      <c r="M1" s="1" t="s">
        <v>5</v>
      </c>
      <c r="N1" s="2" t="s">
        <v>6</v>
      </c>
      <c r="O1" s="1" t="s">
        <v>7</v>
      </c>
      <c r="P1" s="1" t="s">
        <v>8</v>
      </c>
      <c r="Q1" s="1" t="s">
        <v>9</v>
      </c>
      <c r="R1" s="1" t="s">
        <v>10</v>
      </c>
      <c r="S1" s="1" t="s">
        <v>11</v>
      </c>
      <c r="T1" s="1" t="s">
        <v>12</v>
      </c>
      <c r="U1" s="1"/>
      <c r="V1" s="1"/>
    </row>
    <row r="2" spans="1:22" ht="12.45" hidden="1" x14ac:dyDescent="0.2">
      <c r="A2" s="3" t="s">
        <v>2138</v>
      </c>
      <c r="B2" t="s">
        <v>2046</v>
      </c>
      <c r="C2" s="24" t="s">
        <v>3136</v>
      </c>
      <c r="D2" s="24" t="s">
        <v>3148</v>
      </c>
      <c r="E2" s="24" t="s">
        <v>3192</v>
      </c>
      <c r="F2" t="str">
        <f>VLOOKUP(O2,Лист5!$B:$E,4,0)</f>
        <v>♄</v>
      </c>
      <c r="G2" t="str">
        <f>VLOOKUP(IF(F2="Дом",H2,F2),Лист5!$D$28:$F$32,3,0)</f>
        <v>Сатурн</v>
      </c>
      <c r="H2" t="str">
        <f>VLOOKUP(O2,Лист5!$B:$E,3,0)</f>
        <v>♄Телега с сеном</v>
      </c>
      <c r="I2" t="s">
        <v>53</v>
      </c>
      <c r="J2" t="s">
        <v>28</v>
      </c>
      <c r="K2" t="s">
        <v>889</v>
      </c>
      <c r="L2" t="s">
        <v>182</v>
      </c>
      <c r="M2" s="24" t="s">
        <v>3194</v>
      </c>
      <c r="N2" t="s">
        <v>2829</v>
      </c>
      <c r="O2" t="s">
        <v>3131</v>
      </c>
      <c r="P2" s="8">
        <v>3</v>
      </c>
      <c r="Q2" s="8">
        <v>1</v>
      </c>
      <c r="R2" s="8">
        <v>0</v>
      </c>
      <c r="S2" t="s">
        <v>23</v>
      </c>
      <c r="T2" s="3"/>
      <c r="U2" s="3"/>
      <c r="V2" s="3"/>
    </row>
    <row r="3" spans="1:22" ht="12.45" hidden="1" x14ac:dyDescent="0.2">
      <c r="A3" s="3" t="s">
        <v>2138</v>
      </c>
      <c r="B3" t="s">
        <v>2813</v>
      </c>
      <c r="C3" s="24" t="s">
        <v>3136</v>
      </c>
      <c r="D3" s="24" t="s">
        <v>3148</v>
      </c>
      <c r="E3" s="24" t="s">
        <v>3156</v>
      </c>
      <c r="F3" t="str">
        <f>VLOOKUP(O3,Лист5!$B:$E,4,0)</f>
        <v>♄</v>
      </c>
      <c r="G3" t="str">
        <f>VLOOKUP(IF(F3="Дом",H3,F3),Лист5!$D$28:$F$32,3,0)</f>
        <v>Сатурн</v>
      </c>
      <c r="H3" t="str">
        <f>VLOOKUP(O3,Лист5!$B:$E,3,0)</f>
        <v>♄Ворон</v>
      </c>
      <c r="I3" t="s">
        <v>154</v>
      </c>
      <c r="J3" t="s">
        <v>28</v>
      </c>
      <c r="K3" t="s">
        <v>142</v>
      </c>
      <c r="L3" t="s">
        <v>182</v>
      </c>
      <c r="N3" t="s">
        <v>2809</v>
      </c>
      <c r="O3" t="s">
        <v>217</v>
      </c>
      <c r="P3" s="8">
        <v>4</v>
      </c>
      <c r="Q3" s="8">
        <v>1</v>
      </c>
      <c r="R3" s="8">
        <v>0</v>
      </c>
      <c r="S3" t="s">
        <v>23</v>
      </c>
      <c r="T3" s="3"/>
      <c r="U3" s="3"/>
      <c r="V3" s="3"/>
    </row>
    <row r="4" spans="1:22" ht="12.45" hidden="1" x14ac:dyDescent="0.2">
      <c r="A4" s="3" t="s">
        <v>2138</v>
      </c>
      <c r="B4" t="s">
        <v>2815</v>
      </c>
      <c r="C4" s="24" t="s">
        <v>3136</v>
      </c>
      <c r="D4" s="24" t="s">
        <v>3148</v>
      </c>
      <c r="E4" s="24" t="s">
        <v>3157</v>
      </c>
      <c r="F4" t="str">
        <f>VLOOKUP(O4,Лист5!$B:$E,4,0)</f>
        <v>♄</v>
      </c>
      <c r="G4" t="str">
        <f>VLOOKUP(IF(F4="Дом",H4,F4),Лист5!$D$28:$F$32,3,0)</f>
        <v>Сатурн</v>
      </c>
      <c r="H4" t="str">
        <f>VLOOKUP(O4,Лист5!$B:$E,3,0)</f>
        <v>♄Ворон</v>
      </c>
      <c r="I4" t="s">
        <v>43</v>
      </c>
      <c r="J4" t="s">
        <v>28</v>
      </c>
      <c r="K4" t="s">
        <v>142</v>
      </c>
      <c r="L4" t="s">
        <v>18</v>
      </c>
      <c r="N4" t="s">
        <v>2816</v>
      </c>
      <c r="O4" t="s">
        <v>217</v>
      </c>
      <c r="P4" s="8">
        <v>4</v>
      </c>
      <c r="Q4" s="8">
        <v>2</v>
      </c>
      <c r="R4" s="8">
        <v>0</v>
      </c>
      <c r="S4" t="s">
        <v>2813</v>
      </c>
      <c r="T4" s="3"/>
      <c r="U4" s="3"/>
      <c r="V4" s="3"/>
    </row>
    <row r="5" spans="1:22" ht="12.45" hidden="1" x14ac:dyDescent="0.2">
      <c r="A5" s="3" t="s">
        <v>2138</v>
      </c>
      <c r="B5" t="s">
        <v>2005</v>
      </c>
      <c r="C5" s="24" t="s">
        <v>3136</v>
      </c>
      <c r="D5" s="24" t="s">
        <v>3148</v>
      </c>
      <c r="E5" s="24" t="s">
        <v>3154</v>
      </c>
      <c r="F5" t="str">
        <f>VLOOKUP(O5,Лист5!$B:$E,4,0)</f>
        <v>♄</v>
      </c>
      <c r="G5" t="str">
        <f>VLOOKUP(IF(F5="Дом",H5,F5),Лист5!$D$28:$F$32,3,0)</f>
        <v>Сатурн</v>
      </c>
      <c r="H5" t="str">
        <f>VLOOKUP(O5,Лист5!$B:$E,3,0)</f>
        <v>♄Ворон</v>
      </c>
      <c r="I5" t="s">
        <v>2112</v>
      </c>
      <c r="J5" t="s">
        <v>148</v>
      </c>
      <c r="K5" t="s">
        <v>2805</v>
      </c>
      <c r="L5" t="s">
        <v>148</v>
      </c>
      <c r="N5" t="s">
        <v>2806</v>
      </c>
      <c r="O5" t="s">
        <v>217</v>
      </c>
      <c r="P5" s="8">
        <v>3</v>
      </c>
      <c r="Q5" s="8">
        <v>1</v>
      </c>
      <c r="R5" s="8">
        <v>0</v>
      </c>
      <c r="S5" t="s">
        <v>2004</v>
      </c>
      <c r="T5" s="3"/>
      <c r="U5" s="3"/>
      <c r="V5" s="3"/>
    </row>
    <row r="6" spans="1:22" ht="12.45" hidden="1" x14ac:dyDescent="0.2">
      <c r="A6" s="3" t="s">
        <v>2138</v>
      </c>
      <c r="B6" t="s">
        <v>2808</v>
      </c>
      <c r="C6" s="24" t="s">
        <v>3136</v>
      </c>
      <c r="D6" s="24" t="s">
        <v>3148</v>
      </c>
      <c r="E6" s="24" t="s">
        <v>3154</v>
      </c>
      <c r="F6" t="str">
        <f>VLOOKUP(O6,Лист5!$B:$E,4,0)</f>
        <v>♄</v>
      </c>
      <c r="G6" t="str">
        <f>VLOOKUP(IF(F6="Дом",H6,F6),Лист5!$D$28:$F$32,3,0)</f>
        <v>Сатурн</v>
      </c>
      <c r="H6" t="str">
        <f>VLOOKUP(O6,Лист5!$B:$E,3,0)</f>
        <v>♄Ворон</v>
      </c>
      <c r="I6" t="s">
        <v>154</v>
      </c>
      <c r="J6" t="s">
        <v>22</v>
      </c>
      <c r="K6" t="s">
        <v>23</v>
      </c>
      <c r="L6" t="s">
        <v>18</v>
      </c>
      <c r="N6" t="s">
        <v>2806</v>
      </c>
      <c r="O6" t="s">
        <v>217</v>
      </c>
      <c r="P6" s="8">
        <v>3</v>
      </c>
      <c r="Q6" s="8">
        <v>1</v>
      </c>
      <c r="R6" s="8">
        <v>0</v>
      </c>
      <c r="S6" t="s">
        <v>2004</v>
      </c>
      <c r="T6" s="3"/>
      <c r="U6" s="3"/>
      <c r="V6" s="3"/>
    </row>
    <row r="7" spans="1:22" ht="12.45" hidden="1" x14ac:dyDescent="0.2">
      <c r="A7" s="3" t="s">
        <v>2138</v>
      </c>
      <c r="B7" t="s">
        <v>2004</v>
      </c>
      <c r="C7" s="24" t="s">
        <v>3136</v>
      </c>
      <c r="D7" s="24" t="s">
        <v>3148</v>
      </c>
      <c r="E7" s="24" t="s">
        <v>3154</v>
      </c>
      <c r="F7" t="str">
        <f>VLOOKUP(O7,Лист5!$B:$E,4,0)</f>
        <v>♄</v>
      </c>
      <c r="G7" t="str">
        <f>VLOOKUP(IF(F7="Дом",H7,F7),Лист5!$D$28:$F$32,3,0)</f>
        <v>Сатурн</v>
      </c>
      <c r="H7" t="str">
        <f>VLOOKUP(O7,Лист5!$B:$E,3,0)</f>
        <v>♄Ворон</v>
      </c>
      <c r="I7" t="s">
        <v>147</v>
      </c>
      <c r="J7" t="s">
        <v>148</v>
      </c>
      <c r="K7" t="s">
        <v>2219</v>
      </c>
      <c r="L7" t="s">
        <v>148</v>
      </c>
      <c r="N7" t="s">
        <v>2803</v>
      </c>
      <c r="O7" t="s">
        <v>217</v>
      </c>
      <c r="P7" s="8">
        <v>1</v>
      </c>
      <c r="Q7" s="8">
        <v>1</v>
      </c>
      <c r="R7" s="8">
        <v>0</v>
      </c>
      <c r="S7" t="s">
        <v>23</v>
      </c>
      <c r="T7" s="3"/>
      <c r="U7" s="3"/>
      <c r="V7" s="3"/>
    </row>
    <row r="8" spans="1:22" ht="12.45" hidden="1" x14ac:dyDescent="0.2">
      <c r="A8" s="3" t="s">
        <v>2138</v>
      </c>
      <c r="B8" t="s">
        <v>2466</v>
      </c>
      <c r="C8" s="24" t="s">
        <v>3135</v>
      </c>
      <c r="D8" s="24" t="s">
        <v>3148</v>
      </c>
      <c r="E8" s="24" t="s">
        <v>3164</v>
      </c>
      <c r="F8" t="str">
        <f>VLOOKUP(O8,Лист5!$B:$E,4,0)</f>
        <v>Дом</v>
      </c>
      <c r="G8" t="str">
        <f>VLOOKUP(IF(F8="Дом",H8,F8),Лист5!$D$28:$F$32,3,0)</f>
        <v>Марс</v>
      </c>
      <c r="H8" t="str">
        <f>VLOOKUP(O8,Лист5!$B:$E,3,0)</f>
        <v>♂</v>
      </c>
      <c r="I8" t="s">
        <v>147</v>
      </c>
      <c r="J8" t="s">
        <v>148</v>
      </c>
      <c r="K8" t="s">
        <v>23</v>
      </c>
      <c r="L8" t="s">
        <v>148</v>
      </c>
      <c r="N8" t="s">
        <v>2463</v>
      </c>
      <c r="O8" s="3" t="s">
        <v>2454</v>
      </c>
      <c r="P8" s="8">
        <v>2</v>
      </c>
      <c r="Q8" s="8">
        <v>1</v>
      </c>
      <c r="R8" s="8">
        <v>0</v>
      </c>
      <c r="S8" t="s">
        <v>2455</v>
      </c>
      <c r="T8" s="3"/>
      <c r="U8" s="3"/>
      <c r="V8" s="3"/>
    </row>
    <row r="9" spans="1:22" ht="12.45" hidden="1" x14ac:dyDescent="0.2">
      <c r="A9" s="3" t="s">
        <v>2138</v>
      </c>
      <c r="B9" t="s">
        <v>2067</v>
      </c>
      <c r="C9" s="24" t="s">
        <v>3135</v>
      </c>
      <c r="D9" s="24" t="s">
        <v>3148</v>
      </c>
      <c r="E9" s="24" t="s">
        <v>3173</v>
      </c>
      <c r="F9" t="str">
        <f>VLOOKUP(O9,Лист5!$B:$E,4,0)</f>
        <v>♂</v>
      </c>
      <c r="G9" t="str">
        <f>VLOOKUP(IF(F9="Дом",H9,F9),Лист5!$D$28:$F$32,3,0)</f>
        <v>Марс</v>
      </c>
      <c r="H9" t="str">
        <f>VLOOKUP(O9,Лист5!$B:$E,3,0)</f>
        <v>Щит♂</v>
      </c>
      <c r="I9" t="s">
        <v>2584</v>
      </c>
      <c r="J9" t="s">
        <v>28</v>
      </c>
      <c r="K9" t="s">
        <v>1903</v>
      </c>
      <c r="L9" t="s">
        <v>2115</v>
      </c>
      <c r="N9" t="s">
        <v>2585</v>
      </c>
      <c r="O9" t="s">
        <v>1366</v>
      </c>
      <c r="P9" s="8">
        <v>2</v>
      </c>
      <c r="Q9" s="8">
        <v>1</v>
      </c>
      <c r="R9" s="8">
        <v>0</v>
      </c>
      <c r="S9" t="s">
        <v>23</v>
      </c>
      <c r="T9" s="3"/>
      <c r="U9" s="3"/>
      <c r="V9" s="3"/>
    </row>
    <row r="10" spans="1:22" ht="12.45" hidden="1" x14ac:dyDescent="0.2">
      <c r="A10" s="3" t="s">
        <v>2138</v>
      </c>
      <c r="B10" t="s">
        <v>2273</v>
      </c>
      <c r="C10" s="24" t="s">
        <v>3135</v>
      </c>
      <c r="D10" s="24" t="s">
        <v>3148</v>
      </c>
      <c r="E10" s="24" t="s">
        <v>3165</v>
      </c>
      <c r="F10" t="str">
        <f>VLOOKUP(O10,Лист5!$B:$E,4,0)</f>
        <v>☿</v>
      </c>
      <c r="G10" t="str">
        <f>VLOOKUP(IF(F10="Дом",H10,F10),Лист5!$D$28:$F$32,3,0)</f>
        <v>Меркурий</v>
      </c>
      <c r="H10" t="str">
        <f>VLOOKUP(O10,Лист5!$B:$E,3,0)</f>
        <v>☿Чайка</v>
      </c>
      <c r="I10" t="s">
        <v>34</v>
      </c>
      <c r="J10" t="s">
        <v>16</v>
      </c>
      <c r="K10" t="s">
        <v>2274</v>
      </c>
      <c r="L10" t="s">
        <v>18</v>
      </c>
      <c r="N10" t="s">
        <v>2266</v>
      </c>
      <c r="O10" t="s">
        <v>1897</v>
      </c>
      <c r="P10" s="8">
        <v>3</v>
      </c>
      <c r="Q10" s="8">
        <v>1</v>
      </c>
      <c r="R10" s="8">
        <v>0</v>
      </c>
      <c r="S10" t="s">
        <v>23</v>
      </c>
      <c r="T10" s="3"/>
      <c r="U10" s="3"/>
      <c r="V10" s="3"/>
    </row>
    <row r="11" spans="1:22" ht="12.45" hidden="1" x14ac:dyDescent="0.2">
      <c r="A11" s="3" t="s">
        <v>2138</v>
      </c>
      <c r="B11" t="s">
        <v>2859</v>
      </c>
      <c r="C11" s="24" t="s">
        <v>3135</v>
      </c>
      <c r="D11" s="47" t="s">
        <v>3148</v>
      </c>
      <c r="E11" s="24" t="s">
        <v>3187</v>
      </c>
      <c r="F11" t="str">
        <f>VLOOKUP(O11,Лист5!$B:$E,4,0)</f>
        <v>♄</v>
      </c>
      <c r="G11" t="str">
        <f>VLOOKUP(IF(F11="Дом",H11,F11),Лист5!$D$28:$F$32,3,0)</f>
        <v>Сатурн</v>
      </c>
      <c r="H11" t="str">
        <f>VLOOKUP(O11,Лист5!$B:$E,3,0)</f>
        <v>♄Меч</v>
      </c>
      <c r="I11" t="s">
        <v>175</v>
      </c>
      <c r="J11" t="s">
        <v>22</v>
      </c>
      <c r="K11" t="s">
        <v>142</v>
      </c>
      <c r="L11" t="s">
        <v>18</v>
      </c>
      <c r="M11" s="24" t="s">
        <v>3193</v>
      </c>
      <c r="N11" t="s">
        <v>2860</v>
      </c>
      <c r="O11" t="s">
        <v>653</v>
      </c>
      <c r="P11" s="8">
        <v>2</v>
      </c>
      <c r="Q11" s="8">
        <v>1</v>
      </c>
      <c r="R11" s="8">
        <v>0</v>
      </c>
      <c r="S11" t="s">
        <v>23</v>
      </c>
      <c r="T11" s="3"/>
      <c r="U11" s="3"/>
      <c r="V11" s="3"/>
    </row>
    <row r="12" spans="1:22" ht="12.45" hidden="1" x14ac:dyDescent="0.2">
      <c r="A12" s="3" t="s">
        <v>2138</v>
      </c>
      <c r="B12" t="s">
        <v>2811</v>
      </c>
      <c r="C12" s="24" t="s">
        <v>3135</v>
      </c>
      <c r="D12" s="24" t="s">
        <v>3148</v>
      </c>
      <c r="E12" s="24" t="s">
        <v>3158</v>
      </c>
      <c r="F12" t="str">
        <f>VLOOKUP(O12,Лист5!$B:$E,4,0)</f>
        <v>♄</v>
      </c>
      <c r="G12" t="str">
        <f>VLOOKUP(IF(F12="Дом",H12,F12),Лист5!$D$28:$F$32,3,0)</f>
        <v>Сатурн</v>
      </c>
      <c r="H12" t="str">
        <f>VLOOKUP(O12,Лист5!$B:$E,3,0)</f>
        <v>♄Ворон</v>
      </c>
      <c r="I12" t="s">
        <v>2812</v>
      </c>
      <c r="J12" t="s">
        <v>28</v>
      </c>
      <c r="K12" t="s">
        <v>430</v>
      </c>
      <c r="L12" t="s">
        <v>2106</v>
      </c>
      <c r="N12" t="s">
        <v>2809</v>
      </c>
      <c r="O12" t="s">
        <v>217</v>
      </c>
      <c r="P12" s="8">
        <v>5</v>
      </c>
      <c r="Q12" s="8">
        <v>3</v>
      </c>
      <c r="R12" s="8">
        <v>0</v>
      </c>
      <c r="S12" t="s">
        <v>2810</v>
      </c>
      <c r="T12" s="3"/>
      <c r="U12" s="3"/>
      <c r="V12" s="3"/>
    </row>
    <row r="13" spans="1:22" ht="12.45" hidden="1" x14ac:dyDescent="0.2">
      <c r="A13" s="3" t="s">
        <v>2138</v>
      </c>
      <c r="B13" t="s">
        <v>2817</v>
      </c>
      <c r="C13" s="24" t="s">
        <v>3135</v>
      </c>
      <c r="D13" s="24" t="s">
        <v>3148</v>
      </c>
      <c r="E13" s="24" t="s">
        <v>3156</v>
      </c>
      <c r="F13" t="str">
        <f>VLOOKUP(O13,Лист5!$B:$E,4,0)</f>
        <v>♄</v>
      </c>
      <c r="G13" t="str">
        <f>VLOOKUP(IF(F13="Дом",H13,F13),Лист5!$D$28:$F$32,3,0)</f>
        <v>Сатурн</v>
      </c>
      <c r="H13" t="str">
        <f>VLOOKUP(O13,Лист5!$B:$E,3,0)</f>
        <v>♄Ворон</v>
      </c>
      <c r="I13" t="s">
        <v>43</v>
      </c>
      <c r="J13" t="s">
        <v>28</v>
      </c>
      <c r="K13" t="s">
        <v>23</v>
      </c>
      <c r="L13" t="s">
        <v>2133</v>
      </c>
      <c r="N13" t="s">
        <v>2816</v>
      </c>
      <c r="O13" t="s">
        <v>217</v>
      </c>
      <c r="P13" s="8">
        <v>5</v>
      </c>
      <c r="Q13" s="8">
        <v>2</v>
      </c>
      <c r="R13" s="8">
        <v>0</v>
      </c>
      <c r="S13" t="s">
        <v>2818</v>
      </c>
      <c r="T13" s="3"/>
      <c r="U13" s="3"/>
      <c r="V13" s="3"/>
    </row>
    <row r="14" spans="1:22" ht="12.45" hidden="1" x14ac:dyDescent="0.2">
      <c r="A14" s="3" t="s">
        <v>2138</v>
      </c>
      <c r="B14" t="s">
        <v>2820</v>
      </c>
      <c r="C14" s="24" t="s">
        <v>3135</v>
      </c>
      <c r="D14" s="24" t="s">
        <v>3148</v>
      </c>
      <c r="E14" s="24" t="s">
        <v>3157</v>
      </c>
      <c r="F14" t="str">
        <f>VLOOKUP(O14,Лист5!$B:$E,4,0)</f>
        <v>♄</v>
      </c>
      <c r="G14" t="str">
        <f>VLOOKUP(IF(F14="Дом",H14,F14),Лист5!$D$28:$F$32,3,0)</f>
        <v>Сатурн</v>
      </c>
      <c r="H14" t="str">
        <f>VLOOKUP(O14,Лист5!$B:$E,3,0)</f>
        <v>♄Ворон</v>
      </c>
      <c r="I14" t="s">
        <v>178</v>
      </c>
      <c r="J14" t="s">
        <v>28</v>
      </c>
      <c r="K14" t="s">
        <v>2652</v>
      </c>
      <c r="L14" t="s">
        <v>18</v>
      </c>
      <c r="N14" t="s">
        <v>2816</v>
      </c>
      <c r="O14" t="s">
        <v>217</v>
      </c>
      <c r="P14" s="8">
        <v>5</v>
      </c>
      <c r="Q14" s="8">
        <v>3</v>
      </c>
      <c r="R14" s="8">
        <v>0</v>
      </c>
      <c r="S14" t="s">
        <v>2821</v>
      </c>
      <c r="T14" s="3"/>
      <c r="U14" s="3"/>
      <c r="V14" s="3"/>
    </row>
    <row r="15" spans="1:22" ht="12.45" hidden="1" x14ac:dyDescent="0.2">
      <c r="A15" s="3" t="s">
        <v>2138</v>
      </c>
      <c r="B15" t="s">
        <v>2866</v>
      </c>
      <c r="C15" s="24" t="s">
        <v>3135</v>
      </c>
      <c r="D15" s="47" t="s">
        <v>3148</v>
      </c>
      <c r="E15" s="24" t="s">
        <v>3192</v>
      </c>
      <c r="F15" t="str">
        <f>VLOOKUP(O15,Лист5!$B:$E,4,0)</f>
        <v>♄</v>
      </c>
      <c r="G15" t="str">
        <f>VLOOKUP(IF(F15="Дом",H15,F15),Лист5!$D$28:$F$32,3,0)</f>
        <v>Сатурн</v>
      </c>
      <c r="H15" t="str">
        <f>VLOOKUP(O15,Лист5!$B:$E,3,0)</f>
        <v>♄Меч</v>
      </c>
      <c r="I15" t="s">
        <v>175</v>
      </c>
      <c r="J15" t="s">
        <v>22</v>
      </c>
      <c r="K15" t="s">
        <v>23</v>
      </c>
      <c r="L15" t="s">
        <v>18</v>
      </c>
      <c r="M15" s="24" t="s">
        <v>3191</v>
      </c>
      <c r="N15" t="s">
        <v>2867</v>
      </c>
      <c r="O15" t="s">
        <v>653</v>
      </c>
      <c r="P15" s="8">
        <v>5</v>
      </c>
      <c r="Q15" s="8">
        <v>3</v>
      </c>
      <c r="R15" s="8">
        <v>0</v>
      </c>
      <c r="S15" t="s">
        <v>2859</v>
      </c>
      <c r="T15" s="3"/>
      <c r="U15" s="3"/>
      <c r="V15" s="3"/>
    </row>
    <row r="16" spans="1:22" ht="12.45" hidden="1" x14ac:dyDescent="0.2">
      <c r="A16" s="3" t="s">
        <v>2138</v>
      </c>
      <c r="B16" t="s">
        <v>2146</v>
      </c>
      <c r="C16" s="24" t="s">
        <v>3136</v>
      </c>
      <c r="D16" s="24" t="s">
        <v>3151</v>
      </c>
      <c r="E16" s="24" t="s">
        <v>3164</v>
      </c>
      <c r="F16" t="str">
        <f>VLOOKUP(O16,Лист5!$B:$E,4,0)</f>
        <v>Дом</v>
      </c>
      <c r="G16" t="str">
        <f>VLOOKUP(IF(F16="Дом",H16,F16),Лист5!$D$28:$F$32,3,0)</f>
        <v>Меркурий</v>
      </c>
      <c r="H16" t="str">
        <f>VLOOKUP(O16,Лист5!$B:$E,3,0)</f>
        <v>☿</v>
      </c>
      <c r="I16" t="s">
        <v>34</v>
      </c>
      <c r="J16" t="s">
        <v>22</v>
      </c>
      <c r="K16" t="s">
        <v>142</v>
      </c>
      <c r="L16" t="s">
        <v>2106</v>
      </c>
      <c r="N16" t="s">
        <v>2145</v>
      </c>
      <c r="O16" t="s">
        <v>2142</v>
      </c>
      <c r="P16" s="8">
        <v>2</v>
      </c>
      <c r="Q16" s="8">
        <v>1</v>
      </c>
      <c r="R16" s="8">
        <v>0</v>
      </c>
      <c r="S16" t="s">
        <v>2147</v>
      </c>
      <c r="T16" s="3"/>
      <c r="U16" s="3"/>
      <c r="V16" s="3"/>
    </row>
    <row r="17" spans="1:22" ht="12.45" hidden="1" x14ac:dyDescent="0.2">
      <c r="A17" s="3" t="s">
        <v>2138</v>
      </c>
      <c r="B17" t="s">
        <v>2579</v>
      </c>
      <c r="C17" s="24" t="s">
        <v>3136</v>
      </c>
      <c r="D17" s="24" t="s">
        <v>3151</v>
      </c>
      <c r="E17" s="24" t="s">
        <v>3174</v>
      </c>
      <c r="F17" t="str">
        <f>VLOOKUP(O17,Лист5!$B:$E,4,0)</f>
        <v>♂</v>
      </c>
      <c r="G17" t="str">
        <f>VLOOKUP(IF(F17="Дом",H17,F17),Лист5!$D$28:$F$32,3,0)</f>
        <v>Марс</v>
      </c>
      <c r="H17" t="str">
        <f>VLOOKUP(O17,Лист5!$B:$E,3,0)</f>
        <v>Щит♂</v>
      </c>
      <c r="I17" t="s">
        <v>71</v>
      </c>
      <c r="J17" t="s">
        <v>28</v>
      </c>
      <c r="K17" t="s">
        <v>438</v>
      </c>
      <c r="L17" t="s">
        <v>18</v>
      </c>
      <c r="N17" t="s">
        <v>2580</v>
      </c>
      <c r="O17" t="s">
        <v>1366</v>
      </c>
      <c r="P17" s="8">
        <v>2</v>
      </c>
      <c r="Q17" s="8">
        <v>1</v>
      </c>
      <c r="R17" s="8">
        <v>0</v>
      </c>
      <c r="S17" t="s">
        <v>23</v>
      </c>
      <c r="T17" s="3"/>
      <c r="U17" s="3"/>
      <c r="V17" s="3"/>
    </row>
    <row r="18" spans="1:22" ht="12.45" hidden="1" x14ac:dyDescent="0.2">
      <c r="A18" s="3" t="s">
        <v>2138</v>
      </c>
      <c r="B18" t="s">
        <v>2267</v>
      </c>
      <c r="C18" s="24" t="s">
        <v>3136</v>
      </c>
      <c r="D18" s="24" t="s">
        <v>3151</v>
      </c>
      <c r="E18" s="24" t="s">
        <v>3166</v>
      </c>
      <c r="F18" t="str">
        <f>VLOOKUP(O18,Лист5!$B:$E,4,0)</f>
        <v>☿</v>
      </c>
      <c r="G18" t="str">
        <f>VLOOKUP(IF(F18="Дом",H18,F18),Лист5!$D$28:$F$32,3,0)</f>
        <v>Меркурий</v>
      </c>
      <c r="H18" t="str">
        <f>VLOOKUP(O18,Лист5!$B:$E,3,0)</f>
        <v>☿Чайка</v>
      </c>
      <c r="I18" t="s">
        <v>175</v>
      </c>
      <c r="J18" t="s">
        <v>16</v>
      </c>
      <c r="K18" t="s">
        <v>2268</v>
      </c>
      <c r="L18" t="s">
        <v>18</v>
      </c>
      <c r="N18" t="s">
        <v>2266</v>
      </c>
      <c r="O18" t="s">
        <v>1897</v>
      </c>
      <c r="P18" s="8">
        <v>3</v>
      </c>
      <c r="Q18" s="8">
        <v>1</v>
      </c>
      <c r="R18" s="8">
        <v>0</v>
      </c>
      <c r="S18" t="s">
        <v>23</v>
      </c>
      <c r="T18" s="3"/>
      <c r="U18" s="3"/>
      <c r="V18" s="3"/>
    </row>
    <row r="19" spans="1:22" ht="12.45" hidden="1" x14ac:dyDescent="0.2">
      <c r="A19" s="3" t="s">
        <v>2138</v>
      </c>
      <c r="B19" t="s">
        <v>2269</v>
      </c>
      <c r="C19" s="24" t="s">
        <v>3136</v>
      </c>
      <c r="D19" s="24" t="s">
        <v>3151</v>
      </c>
      <c r="E19" s="24" t="s">
        <v>3166</v>
      </c>
      <c r="F19" t="str">
        <f>VLOOKUP(O19,Лист5!$B:$E,4,0)</f>
        <v>☿</v>
      </c>
      <c r="G19" t="str">
        <f>VLOOKUP(IF(F19="Дом",H19,F19),Лист5!$D$28:$F$32,3,0)</f>
        <v>Меркурий</v>
      </c>
      <c r="H19" t="str">
        <f>VLOOKUP(O19,Лист5!$B:$E,3,0)</f>
        <v>☿Чайка</v>
      </c>
      <c r="I19" t="s">
        <v>2270</v>
      </c>
      <c r="J19" t="s">
        <v>22</v>
      </c>
      <c r="K19" t="s">
        <v>23</v>
      </c>
      <c r="L19" t="s">
        <v>18</v>
      </c>
      <c r="N19" t="s">
        <v>2266</v>
      </c>
      <c r="O19" t="s">
        <v>1897</v>
      </c>
      <c r="P19" s="8">
        <v>3</v>
      </c>
      <c r="Q19" s="8">
        <v>1</v>
      </c>
      <c r="R19" s="8">
        <v>0</v>
      </c>
      <c r="S19" t="s">
        <v>2267</v>
      </c>
      <c r="T19" s="3"/>
      <c r="U19" s="3"/>
      <c r="V19" s="3"/>
    </row>
    <row r="20" spans="1:22" ht="12.45" hidden="1" x14ac:dyDescent="0.2">
      <c r="A20" s="3" t="s">
        <v>2138</v>
      </c>
      <c r="B20" t="s">
        <v>2148</v>
      </c>
      <c r="C20" s="24" t="s">
        <v>3136</v>
      </c>
      <c r="D20" s="24" t="s">
        <v>3151</v>
      </c>
      <c r="E20" s="24" t="s">
        <v>3199</v>
      </c>
      <c r="F20" t="str">
        <f>VLOOKUP(O20,Лист5!$B:$E,4,0)</f>
        <v>Дом</v>
      </c>
      <c r="G20" t="str">
        <f>VLOOKUP(IF(F20="Дом",H20,F20),Лист5!$D$28:$F$32,3,0)</f>
        <v>Меркурий</v>
      </c>
      <c r="H20" t="str">
        <f>VLOOKUP(O20,Лист5!$B:$E,3,0)</f>
        <v>☿</v>
      </c>
      <c r="I20" t="s">
        <v>175</v>
      </c>
      <c r="J20" t="s">
        <v>16</v>
      </c>
      <c r="K20" t="s">
        <v>142</v>
      </c>
      <c r="L20" t="s">
        <v>18</v>
      </c>
      <c r="N20" t="s">
        <v>2145</v>
      </c>
      <c r="O20" t="s">
        <v>2142</v>
      </c>
      <c r="P20" s="8">
        <v>3</v>
      </c>
      <c r="Q20" s="8">
        <v>1</v>
      </c>
      <c r="R20" s="8">
        <v>0</v>
      </c>
      <c r="S20" t="s">
        <v>2146</v>
      </c>
      <c r="T20" s="3"/>
      <c r="U20" s="3"/>
      <c r="V20" s="3"/>
    </row>
    <row r="21" spans="1:22" ht="12.45" hidden="1" x14ac:dyDescent="0.2">
      <c r="A21" s="3" t="s">
        <v>2138</v>
      </c>
      <c r="B21" t="s">
        <v>2000</v>
      </c>
      <c r="C21" s="24" t="s">
        <v>3136</v>
      </c>
      <c r="D21" s="24" t="s">
        <v>3151</v>
      </c>
      <c r="E21" s="24" t="s">
        <v>3153</v>
      </c>
      <c r="F21" t="str">
        <f>VLOOKUP(O21,Лист5!$B:$E,4,0)</f>
        <v>♄</v>
      </c>
      <c r="G21" t="str">
        <f>VLOOKUP(IF(F21="Дом",H21,F21),Лист5!$D$28:$F$32,3,0)</f>
        <v>Сатурн</v>
      </c>
      <c r="H21" t="str">
        <f>VLOOKUP(O21,Лист5!$B:$E,3,0)</f>
        <v>♄Восходящий Дым</v>
      </c>
      <c r="I21" t="s">
        <v>34</v>
      </c>
      <c r="J21" t="s">
        <v>22</v>
      </c>
      <c r="K21" t="s">
        <v>142</v>
      </c>
      <c r="L21" t="s">
        <v>18</v>
      </c>
      <c r="M21" s="24" t="s">
        <v>3196</v>
      </c>
      <c r="N21" t="s">
        <v>2782</v>
      </c>
      <c r="O21" t="s">
        <v>124</v>
      </c>
      <c r="P21" s="8">
        <v>2</v>
      </c>
      <c r="Q21" s="8">
        <v>1</v>
      </c>
      <c r="R21" s="8">
        <v>0</v>
      </c>
      <c r="S21" t="s">
        <v>23</v>
      </c>
      <c r="T21" s="3"/>
      <c r="U21" s="3"/>
      <c r="V21" s="3"/>
    </row>
    <row r="22" spans="1:22" ht="12.45" hidden="1" x14ac:dyDescent="0.2">
      <c r="A22" s="3" t="s">
        <v>2138</v>
      </c>
      <c r="B22" t="s">
        <v>2056</v>
      </c>
      <c r="C22" s="24" t="s">
        <v>3136</v>
      </c>
      <c r="D22" s="24" t="s">
        <v>3151</v>
      </c>
      <c r="E22" s="24" t="s">
        <v>3150</v>
      </c>
      <c r="F22" t="str">
        <f>VLOOKUP(O22,Лист5!$B:$E,4,0)</f>
        <v>♄</v>
      </c>
      <c r="G22" t="str">
        <f>VLOOKUP(IF(F22="Дом",H22,F22),Лист5!$D$28:$F$32,3,0)</f>
        <v>Сатурн</v>
      </c>
      <c r="H22" t="str">
        <f>VLOOKUP(O22,Лист5!$B:$E,3,0)</f>
        <v>♄Телега с сеном</v>
      </c>
      <c r="I22" t="s">
        <v>175</v>
      </c>
      <c r="J22" t="s">
        <v>28</v>
      </c>
      <c r="K22" t="s">
        <v>23</v>
      </c>
      <c r="L22" t="s">
        <v>18</v>
      </c>
      <c r="M22" s="24" t="s">
        <v>3197</v>
      </c>
      <c r="N22" t="s">
        <v>2829</v>
      </c>
      <c r="O22" t="s">
        <v>3131</v>
      </c>
      <c r="P22" s="8">
        <v>2</v>
      </c>
      <c r="Q22" s="8">
        <v>1</v>
      </c>
      <c r="R22" s="8">
        <v>0</v>
      </c>
      <c r="S22" t="s">
        <v>23</v>
      </c>
      <c r="T22" s="3"/>
      <c r="U22" s="3"/>
      <c r="V22" s="3"/>
    </row>
    <row r="23" spans="1:22" ht="12.45" hidden="1" x14ac:dyDescent="0.2">
      <c r="A23" s="3" t="s">
        <v>2138</v>
      </c>
      <c r="B23" t="s">
        <v>2080</v>
      </c>
      <c r="C23" s="24" t="s">
        <v>3136</v>
      </c>
      <c r="D23" s="24" t="s">
        <v>3151</v>
      </c>
      <c r="E23" s="24" t="s">
        <v>3161</v>
      </c>
      <c r="F23" t="str">
        <f>VLOOKUP(O23,Лист5!$B:$E,4,0)</f>
        <v>Дом</v>
      </c>
      <c r="G23" t="str">
        <f>VLOOKUP(IF(F23="Дом",H23,F23),Лист5!$D$28:$F$32,3,0)</f>
        <v>Сатурн</v>
      </c>
      <c r="H23" t="str">
        <f>VLOOKUP(O23,Лист5!$B:$E,3,0)</f>
        <v>♄</v>
      </c>
      <c r="I23" t="s">
        <v>15</v>
      </c>
      <c r="J23" t="s">
        <v>28</v>
      </c>
      <c r="K23" t="s">
        <v>23</v>
      </c>
      <c r="L23" t="s">
        <v>18</v>
      </c>
      <c r="M23" s="24" t="s">
        <v>3198</v>
      </c>
      <c r="N23" t="s">
        <v>2771</v>
      </c>
      <c r="O23" t="s">
        <v>2768</v>
      </c>
      <c r="P23" s="8">
        <v>1</v>
      </c>
      <c r="Q23" s="8">
        <v>1</v>
      </c>
      <c r="R23" s="8">
        <v>0</v>
      </c>
      <c r="S23" t="s">
        <v>2772</v>
      </c>
      <c r="T23" s="3"/>
      <c r="U23" s="3"/>
      <c r="V23" s="3"/>
    </row>
    <row r="24" spans="1:22" ht="12.45" hidden="1" x14ac:dyDescent="0.2">
      <c r="A24" s="3" t="s">
        <v>2138</v>
      </c>
      <c r="B24" t="s">
        <v>2006</v>
      </c>
      <c r="C24" s="24" t="s">
        <v>3136</v>
      </c>
      <c r="D24" s="24" t="s">
        <v>3151</v>
      </c>
      <c r="E24" s="24" t="s">
        <v>3155</v>
      </c>
      <c r="F24" t="str">
        <f>VLOOKUP(O24,Лист5!$B:$E,4,0)</f>
        <v>♄</v>
      </c>
      <c r="G24" t="str">
        <f>VLOOKUP(IF(F24="Дом",H24,F24),Лист5!$D$28:$F$32,3,0)</f>
        <v>Сатурн</v>
      </c>
      <c r="H24" t="str">
        <f>VLOOKUP(O24,Лист5!$B:$E,3,0)</f>
        <v>♄Ворон</v>
      </c>
      <c r="I24" t="s">
        <v>154</v>
      </c>
      <c r="J24" t="s">
        <v>28</v>
      </c>
      <c r="K24" t="s">
        <v>23</v>
      </c>
      <c r="L24" t="s">
        <v>18</v>
      </c>
      <c r="N24" t="s">
        <v>2809</v>
      </c>
      <c r="O24" t="s">
        <v>217</v>
      </c>
      <c r="P24" s="8">
        <v>3</v>
      </c>
      <c r="Q24" s="8">
        <v>1</v>
      </c>
      <c r="R24" s="8">
        <v>0</v>
      </c>
      <c r="S24" t="s">
        <v>23</v>
      </c>
      <c r="T24" s="3"/>
      <c r="U24" s="3"/>
      <c r="V24" s="3"/>
    </row>
    <row r="25" spans="1:22" ht="12.45" hidden="1" x14ac:dyDescent="0.2">
      <c r="A25" s="3" t="s">
        <v>2138</v>
      </c>
      <c r="B25" t="s">
        <v>2810</v>
      </c>
      <c r="C25" s="24" t="s">
        <v>3136</v>
      </c>
      <c r="D25" s="24" t="s">
        <v>3151</v>
      </c>
      <c r="E25" s="24" t="s">
        <v>3155</v>
      </c>
      <c r="F25" t="str">
        <f>VLOOKUP(O25,Лист5!$B:$E,4,0)</f>
        <v>♄</v>
      </c>
      <c r="G25" t="str">
        <f>VLOOKUP(IF(F25="Дом",H25,F25),Лист5!$D$28:$F$32,3,0)</f>
        <v>Сатурн</v>
      </c>
      <c r="H25" t="str">
        <f>VLOOKUP(O25,Лист5!$B:$E,3,0)</f>
        <v>♄Ворон</v>
      </c>
      <c r="I25" t="s">
        <v>175</v>
      </c>
      <c r="J25" t="s">
        <v>28</v>
      </c>
      <c r="K25" t="s">
        <v>430</v>
      </c>
      <c r="L25" t="s">
        <v>2106</v>
      </c>
      <c r="N25" t="s">
        <v>2809</v>
      </c>
      <c r="O25" t="s">
        <v>217</v>
      </c>
      <c r="P25" s="8">
        <v>4</v>
      </c>
      <c r="Q25" s="8">
        <v>1</v>
      </c>
      <c r="R25" s="8">
        <v>0</v>
      </c>
      <c r="S25" t="s">
        <v>2006</v>
      </c>
      <c r="T25" s="3"/>
      <c r="U25" s="3"/>
      <c r="V25" s="3"/>
    </row>
    <row r="26" spans="1:22" ht="12.45" hidden="1" x14ac:dyDescent="0.2">
      <c r="A26" s="3" t="s">
        <v>2138</v>
      </c>
      <c r="B26" t="s">
        <v>2287</v>
      </c>
      <c r="C26" s="24" t="s">
        <v>3135</v>
      </c>
      <c r="D26" s="24" t="s">
        <v>3151</v>
      </c>
      <c r="E26" s="24" t="s">
        <v>3166</v>
      </c>
      <c r="F26" t="str">
        <f>VLOOKUP(O26,Лист5!$B:$E,4,0)</f>
        <v>☿</v>
      </c>
      <c r="G26" t="str">
        <f>VLOOKUP(IF(F26="Дом",H26,F26),Лист5!$D$28:$F$32,3,0)</f>
        <v>Меркурий</v>
      </c>
      <c r="H26" t="str">
        <f>VLOOKUP(O26,Лист5!$B:$E,3,0)</f>
        <v>☿Чайка</v>
      </c>
      <c r="I26" t="s">
        <v>2110</v>
      </c>
      <c r="J26" t="s">
        <v>148</v>
      </c>
      <c r="K26" t="s">
        <v>23</v>
      </c>
      <c r="L26" t="s">
        <v>148</v>
      </c>
      <c r="N26" t="s">
        <v>2288</v>
      </c>
      <c r="O26" t="s">
        <v>1897</v>
      </c>
      <c r="P26" s="8">
        <v>5</v>
      </c>
      <c r="Q26" s="8">
        <v>2</v>
      </c>
      <c r="R26" s="8">
        <v>0</v>
      </c>
      <c r="S26" t="s">
        <v>2269</v>
      </c>
      <c r="T26" s="3"/>
      <c r="U26" s="3"/>
      <c r="V26" s="3"/>
    </row>
    <row r="27" spans="1:22" ht="12.45" hidden="1" x14ac:dyDescent="0.2">
      <c r="A27" s="3" t="s">
        <v>2138</v>
      </c>
      <c r="B27" t="s">
        <v>2853</v>
      </c>
      <c r="C27" s="24" t="s">
        <v>3135</v>
      </c>
      <c r="D27" s="24" t="s">
        <v>3151</v>
      </c>
      <c r="E27" s="24" t="s">
        <v>3149</v>
      </c>
      <c r="F27" t="str">
        <f>VLOOKUP(O27,Лист5!$B:$E,4,0)</f>
        <v>♄</v>
      </c>
      <c r="G27" t="str">
        <f>VLOOKUP(IF(F27="Дом",H27,F27),Лист5!$D$28:$F$32,3,0)</f>
        <v>Сатурн</v>
      </c>
      <c r="H27" t="str">
        <f>VLOOKUP(O27,Лист5!$B:$E,3,0)</f>
        <v>♄Меч</v>
      </c>
      <c r="I27" t="s">
        <v>40</v>
      </c>
      <c r="J27" t="s">
        <v>22</v>
      </c>
      <c r="K27" t="s">
        <v>23</v>
      </c>
      <c r="L27" t="s">
        <v>182</v>
      </c>
      <c r="M27" s="24" t="s">
        <v>3195</v>
      </c>
      <c r="N27" t="s">
        <v>2854</v>
      </c>
      <c r="O27" t="s">
        <v>653</v>
      </c>
      <c r="P27" s="8">
        <v>4</v>
      </c>
      <c r="Q27" s="8">
        <v>1</v>
      </c>
      <c r="R27" s="8">
        <v>0</v>
      </c>
      <c r="S27" t="s">
        <v>2855</v>
      </c>
      <c r="T27" s="3"/>
      <c r="U27" s="3"/>
      <c r="V27" s="3"/>
    </row>
    <row r="28" spans="1:22" ht="12.45" hidden="1" x14ac:dyDescent="0.2">
      <c r="A28" s="3" t="s">
        <v>2138</v>
      </c>
      <c r="B28" t="s">
        <v>2852</v>
      </c>
      <c r="C28" s="24" t="s">
        <v>3135</v>
      </c>
      <c r="D28" s="24" t="s">
        <v>3151</v>
      </c>
      <c r="E28" s="24" t="s">
        <v>3149</v>
      </c>
      <c r="F28" t="str">
        <f>VLOOKUP(O28,Лист5!$B:$E,4,0)</f>
        <v>♄</v>
      </c>
      <c r="G28" t="str">
        <f>VLOOKUP(IF(F28="Дом",H28,F28),Лист5!$D$28:$F$32,3,0)</f>
        <v>Сатурн</v>
      </c>
      <c r="H28" t="str">
        <f>VLOOKUP(O28,Лист5!$B:$E,3,0)</f>
        <v>♄Меч</v>
      </c>
      <c r="I28" t="s">
        <v>147</v>
      </c>
      <c r="J28" t="s">
        <v>148</v>
      </c>
      <c r="K28" t="s">
        <v>23</v>
      </c>
      <c r="L28" t="s">
        <v>148</v>
      </c>
      <c r="M28" s="24" t="s">
        <v>3195</v>
      </c>
      <c r="N28" t="s">
        <v>2850</v>
      </c>
      <c r="O28" t="s">
        <v>653</v>
      </c>
      <c r="P28" s="8">
        <v>1</v>
      </c>
      <c r="Q28" s="8">
        <v>1</v>
      </c>
      <c r="R28" s="8">
        <v>0</v>
      </c>
      <c r="S28" t="s">
        <v>23</v>
      </c>
      <c r="T28" s="3"/>
      <c r="U28" s="3"/>
      <c r="V28" s="3"/>
    </row>
    <row r="29" spans="1:22" ht="12.45" hidden="1" x14ac:dyDescent="0.2">
      <c r="A29" s="3" t="s">
        <v>2138</v>
      </c>
      <c r="B29" t="s">
        <v>2007</v>
      </c>
      <c r="C29" s="24" t="s">
        <v>3135</v>
      </c>
      <c r="D29" s="24" t="s">
        <v>3151</v>
      </c>
      <c r="E29" s="24" t="s">
        <v>3159</v>
      </c>
      <c r="F29" t="str">
        <f>VLOOKUP(O29,Лист5!$B:$E,4,0)</f>
        <v>♄</v>
      </c>
      <c r="G29" t="str">
        <f>VLOOKUP(IF(F29="Дом",H29,F29),Лист5!$D$28:$F$32,3,0)</f>
        <v>Сатурн</v>
      </c>
      <c r="H29" t="str">
        <f>VLOOKUP(O29,Лист5!$B:$E,3,0)</f>
        <v>♄Ворон</v>
      </c>
      <c r="I29" t="s">
        <v>47</v>
      </c>
      <c r="J29" t="s">
        <v>28</v>
      </c>
      <c r="K29" t="s">
        <v>2219</v>
      </c>
      <c r="L29" t="s">
        <v>18</v>
      </c>
      <c r="N29" t="s">
        <v>2809</v>
      </c>
      <c r="O29" t="s">
        <v>217</v>
      </c>
      <c r="P29" s="8">
        <v>1</v>
      </c>
      <c r="Q29" s="8">
        <v>1</v>
      </c>
      <c r="R29" s="8">
        <v>0</v>
      </c>
      <c r="S29" t="s">
        <v>23</v>
      </c>
      <c r="T29" s="3"/>
      <c r="U29" s="3"/>
      <c r="V29" s="3"/>
    </row>
    <row r="30" spans="1:22" ht="12.45" hidden="1" x14ac:dyDescent="0.2">
      <c r="A30" s="3" t="s">
        <v>2138</v>
      </c>
      <c r="B30" t="s">
        <v>2264</v>
      </c>
      <c r="C30" s="24" t="s">
        <v>3136</v>
      </c>
      <c r="D30" s="47" t="s">
        <v>3146</v>
      </c>
      <c r="E30" s="24" t="s">
        <v>3165</v>
      </c>
      <c r="F30" t="str">
        <f>VLOOKUP(O30,Лист5!$B:$E,4,0)</f>
        <v>☿</v>
      </c>
      <c r="G30" t="str">
        <f>VLOOKUP(IF(F30="Дом",H30,F30),Лист5!$D$28:$F$32,3,0)</f>
        <v>Меркурий</v>
      </c>
      <c r="H30" t="str">
        <f>VLOOKUP(O30,Лист5!$B:$E,3,0)</f>
        <v>☿Чайка</v>
      </c>
      <c r="I30" t="s">
        <v>40</v>
      </c>
      <c r="J30" t="s">
        <v>16</v>
      </c>
      <c r="K30" t="s">
        <v>2265</v>
      </c>
      <c r="L30" t="s">
        <v>18</v>
      </c>
      <c r="N30" t="s">
        <v>2266</v>
      </c>
      <c r="O30" t="s">
        <v>1897</v>
      </c>
      <c r="P30" s="8">
        <v>3</v>
      </c>
      <c r="Q30" s="8">
        <v>1</v>
      </c>
      <c r="R30" s="8">
        <v>0</v>
      </c>
      <c r="S30" t="s">
        <v>23</v>
      </c>
      <c r="T30" s="3"/>
      <c r="U30" s="3"/>
      <c r="V30" s="3"/>
    </row>
    <row r="31" spans="1:22" ht="12.45" hidden="1" x14ac:dyDescent="0.2">
      <c r="A31" s="3" t="s">
        <v>2138</v>
      </c>
      <c r="B31" t="s">
        <v>2097</v>
      </c>
      <c r="C31" s="24" t="s">
        <v>3136</v>
      </c>
      <c r="D31" s="47" t="s">
        <v>3146</v>
      </c>
      <c r="E31" s="24" t="s">
        <v>3165</v>
      </c>
      <c r="F31" t="str">
        <f>VLOOKUP(O31,Лист5!$B:$E,4,0)</f>
        <v>☿</v>
      </c>
      <c r="G31" t="str">
        <f>VLOOKUP(IF(F31="Дом",H31,F31),Лист5!$D$28:$F$32,3,0)</f>
        <v>Меркурий</v>
      </c>
      <c r="H31" t="str">
        <f>VLOOKUP(O31,Лист5!$B:$E,3,0)</f>
        <v>☿Чайка</v>
      </c>
      <c r="I31" t="s">
        <v>740</v>
      </c>
      <c r="J31" t="s">
        <v>28</v>
      </c>
      <c r="K31" t="s">
        <v>29</v>
      </c>
      <c r="L31" t="s">
        <v>18</v>
      </c>
      <c r="N31" t="s">
        <v>2276</v>
      </c>
      <c r="O31" t="s">
        <v>1897</v>
      </c>
      <c r="P31" s="8">
        <v>3</v>
      </c>
      <c r="Q31" s="8">
        <v>1</v>
      </c>
      <c r="R31" s="8">
        <v>0</v>
      </c>
      <c r="S31" t="s">
        <v>23</v>
      </c>
      <c r="T31" s="3"/>
      <c r="U31" s="3"/>
      <c r="V31" s="3"/>
    </row>
    <row r="32" spans="1:22" ht="12.45" hidden="1" x14ac:dyDescent="0.2">
      <c r="A32" s="3" t="s">
        <v>2138</v>
      </c>
      <c r="B32" t="s">
        <v>2773</v>
      </c>
      <c r="C32" s="24" t="s">
        <v>3136</v>
      </c>
      <c r="D32" s="47" t="s">
        <v>3146</v>
      </c>
      <c r="E32" t="s">
        <v>3187</v>
      </c>
      <c r="F32" t="str">
        <f>VLOOKUP(O32,Лист5!$B:$E,4,0)</f>
        <v>Дом</v>
      </c>
      <c r="G32" t="str">
        <f>VLOOKUP(IF(F32="Дом",H32,F32),Лист5!$D$28:$F$32,3,0)</f>
        <v>Сатурн</v>
      </c>
      <c r="H32" t="str">
        <f>VLOOKUP(O32,Лист5!$B:$E,3,0)</f>
        <v>♄</v>
      </c>
      <c r="I32" t="s">
        <v>34</v>
      </c>
      <c r="J32" t="s">
        <v>28</v>
      </c>
      <c r="K32" t="s">
        <v>142</v>
      </c>
      <c r="L32" t="s">
        <v>148</v>
      </c>
      <c r="M32" s="24" t="s">
        <v>3160</v>
      </c>
      <c r="N32" t="s">
        <v>2771</v>
      </c>
      <c r="O32" t="s">
        <v>2768</v>
      </c>
      <c r="P32" s="8">
        <v>3</v>
      </c>
      <c r="Q32" s="8">
        <v>1</v>
      </c>
      <c r="R32" s="8">
        <v>0</v>
      </c>
      <c r="S32" t="s">
        <v>2769</v>
      </c>
      <c r="T32" s="3"/>
      <c r="U32" s="3"/>
      <c r="V32" s="3"/>
    </row>
    <row r="33" spans="1:22" ht="12.45" hidden="1" x14ac:dyDescent="0.2">
      <c r="A33" s="3" t="s">
        <v>2138</v>
      </c>
      <c r="B33" t="s">
        <v>2460</v>
      </c>
      <c r="C33" s="24" t="s">
        <v>3135</v>
      </c>
      <c r="D33" s="47" t="s">
        <v>3146</v>
      </c>
      <c r="E33" s="24" t="s">
        <v>3165</v>
      </c>
      <c r="F33" t="str">
        <f>VLOOKUP(O33,Лист5!$B:$E,4,0)</f>
        <v>Дом</v>
      </c>
      <c r="G33" t="str">
        <f>VLOOKUP(IF(F33="Дом",H33,F33),Лист5!$D$28:$F$32,3,0)</f>
        <v>Марс</v>
      </c>
      <c r="H33" t="str">
        <f>VLOOKUP(O33,Лист5!$B:$E,3,0)</f>
        <v>♂</v>
      </c>
      <c r="I33" t="s">
        <v>165</v>
      </c>
      <c r="J33" t="s">
        <v>148</v>
      </c>
      <c r="K33" t="s">
        <v>23</v>
      </c>
      <c r="L33" t="s">
        <v>148</v>
      </c>
      <c r="M33" t="s">
        <v>3190</v>
      </c>
      <c r="N33" t="s">
        <v>2459</v>
      </c>
      <c r="O33" t="s">
        <v>2454</v>
      </c>
      <c r="P33" s="8">
        <v>1</v>
      </c>
      <c r="Q33" s="8">
        <v>1</v>
      </c>
      <c r="R33" s="8">
        <v>0</v>
      </c>
      <c r="S33" t="s">
        <v>23</v>
      </c>
      <c r="T33" s="3"/>
      <c r="U33" s="3"/>
      <c r="V33" s="3"/>
    </row>
    <row r="34" spans="1:22" ht="12.45" hidden="1" x14ac:dyDescent="0.2">
      <c r="A34" s="3" t="s">
        <v>2138</v>
      </c>
      <c r="B34" t="s">
        <v>2588</v>
      </c>
      <c r="C34" s="24" t="s">
        <v>3135</v>
      </c>
      <c r="D34" s="47" t="s">
        <v>3146</v>
      </c>
      <c r="E34" s="24" t="s">
        <v>3165</v>
      </c>
      <c r="F34" t="str">
        <f>VLOOKUP(O34,Лист5!$B:$E,4,0)</f>
        <v>♂</v>
      </c>
      <c r="G34" t="str">
        <f>VLOOKUP(IF(F34="Дом",H34,F34),Лист5!$D$28:$F$32,3,0)</f>
        <v>Марс</v>
      </c>
      <c r="H34" t="str">
        <f>VLOOKUP(O34,Лист5!$B:$E,3,0)</f>
        <v>Щит♂</v>
      </c>
      <c r="I34" t="s">
        <v>34</v>
      </c>
      <c r="J34" t="s">
        <v>22</v>
      </c>
      <c r="K34" t="s">
        <v>23</v>
      </c>
      <c r="L34" t="s">
        <v>18</v>
      </c>
      <c r="M34" t="s">
        <v>3189</v>
      </c>
      <c r="N34" t="s">
        <v>2585</v>
      </c>
      <c r="O34" t="s">
        <v>1366</v>
      </c>
      <c r="P34" s="8">
        <v>4</v>
      </c>
      <c r="Q34" s="8">
        <v>1</v>
      </c>
      <c r="R34" s="8">
        <v>0</v>
      </c>
      <c r="S34" t="s">
        <v>23</v>
      </c>
      <c r="T34" s="3"/>
      <c r="U34" s="3"/>
      <c r="V34" s="3"/>
    </row>
    <row r="35" spans="1:22" ht="12.45" hidden="1" x14ac:dyDescent="0.2">
      <c r="A35" s="3" t="s">
        <v>2138</v>
      </c>
      <c r="B35" t="s">
        <v>2304</v>
      </c>
      <c r="C35" s="24" t="s">
        <v>3136</v>
      </c>
      <c r="D35" s="24" t="s">
        <v>3185</v>
      </c>
      <c r="E35" s="24"/>
      <c r="F35" t="str">
        <f>VLOOKUP(O35,Лист5!$B:$E,4,0)</f>
        <v>Дом</v>
      </c>
      <c r="G35" t="str">
        <f>VLOOKUP(IF(F35="Дом",H35,F35),Лист5!$D$28:$F$32,3,0)</f>
        <v>Венера</v>
      </c>
      <c r="H35" t="str">
        <f>VLOOKUP(O35,Лист5!$B:$E,3,0)</f>
        <v>♀</v>
      </c>
      <c r="I35" t="s">
        <v>2082</v>
      </c>
      <c r="J35" t="s">
        <v>28</v>
      </c>
      <c r="K35" t="s">
        <v>2140</v>
      </c>
      <c r="L35" t="s">
        <v>2115</v>
      </c>
      <c r="M35" t="s">
        <v>3186</v>
      </c>
      <c r="N35" t="s">
        <v>2305</v>
      </c>
      <c r="O35" t="s">
        <v>2306</v>
      </c>
      <c r="P35" s="8">
        <v>3</v>
      </c>
      <c r="Q35" s="8">
        <v>1</v>
      </c>
      <c r="R35" s="8">
        <v>0</v>
      </c>
      <c r="S35" t="s">
        <v>2307</v>
      </c>
      <c r="T35" s="3"/>
      <c r="U35" s="3"/>
      <c r="V35" s="3"/>
    </row>
    <row r="36" spans="1:22" ht="12.45" hidden="1" x14ac:dyDescent="0.2">
      <c r="A36" s="3" t="s">
        <v>2138</v>
      </c>
      <c r="B36" t="s">
        <v>2308</v>
      </c>
      <c r="C36" s="24" t="s">
        <v>3136</v>
      </c>
      <c r="D36" s="24" t="s">
        <v>3185</v>
      </c>
      <c r="E36" s="24"/>
      <c r="F36" t="str">
        <f>VLOOKUP(O36,Лист5!$B:$E,4,0)</f>
        <v>Дом</v>
      </c>
      <c r="G36" t="str">
        <f>VLOOKUP(IF(F36="Дом",H36,F36),Лист5!$D$28:$F$32,3,0)</f>
        <v>Венера</v>
      </c>
      <c r="H36" t="str">
        <f>VLOOKUP(O36,Лист5!$B:$E,3,0)</f>
        <v>♀</v>
      </c>
      <c r="I36" t="s">
        <v>2309</v>
      </c>
      <c r="J36" t="s">
        <v>28</v>
      </c>
      <c r="K36" t="s">
        <v>2140</v>
      </c>
      <c r="L36" t="s">
        <v>2115</v>
      </c>
      <c r="M36" t="s">
        <v>3186</v>
      </c>
      <c r="N36" t="s">
        <v>2305</v>
      </c>
      <c r="O36" t="s">
        <v>2306</v>
      </c>
      <c r="P36" s="8">
        <v>3</v>
      </c>
      <c r="Q36" s="8">
        <v>1</v>
      </c>
      <c r="R36" s="8">
        <v>0</v>
      </c>
      <c r="S36" t="s">
        <v>2307</v>
      </c>
      <c r="T36" s="3"/>
      <c r="U36" s="3"/>
      <c r="V36" s="3"/>
    </row>
    <row r="37" spans="1:22" ht="12.45" hidden="1" x14ac:dyDescent="0.2">
      <c r="A37" s="3" t="s">
        <v>2138</v>
      </c>
      <c r="B37" t="s">
        <v>2766</v>
      </c>
      <c r="C37" s="24" t="s">
        <v>3136</v>
      </c>
      <c r="D37" s="24" t="s">
        <v>3185</v>
      </c>
      <c r="E37" s="24" t="s">
        <v>3162</v>
      </c>
      <c r="F37" t="str">
        <f>VLOOKUP(O37,Лист5!$B:$E,4,0)</f>
        <v>Дом</v>
      </c>
      <c r="G37" t="str">
        <f>VLOOKUP(IF(F37="Дом",H37,F37),Лист5!$D$28:$F$32,3,0)</f>
        <v>Сатурн</v>
      </c>
      <c r="H37" t="str">
        <f>VLOOKUP(O37,Лист5!$B:$E,3,0)</f>
        <v>♄</v>
      </c>
      <c r="I37" t="s">
        <v>2082</v>
      </c>
      <c r="J37" t="s">
        <v>28</v>
      </c>
      <c r="K37" t="s">
        <v>2452</v>
      </c>
      <c r="L37" t="s">
        <v>2115</v>
      </c>
      <c r="M37" t="s">
        <v>3186</v>
      </c>
      <c r="N37" t="s">
        <v>2767</v>
      </c>
      <c r="O37" t="s">
        <v>2768</v>
      </c>
      <c r="P37" s="8">
        <v>3</v>
      </c>
      <c r="Q37" s="8">
        <v>1</v>
      </c>
      <c r="R37" s="8">
        <v>0</v>
      </c>
      <c r="S37" t="s">
        <v>2769</v>
      </c>
      <c r="T37" s="3"/>
      <c r="U37" s="3"/>
      <c r="V37" s="3"/>
    </row>
    <row r="38" spans="1:22" ht="12.45" hidden="1" x14ac:dyDescent="0.2">
      <c r="A38" s="3" t="s">
        <v>2138</v>
      </c>
      <c r="B38" t="s">
        <v>2634</v>
      </c>
      <c r="C38" s="24" t="s">
        <v>3114</v>
      </c>
      <c r="D38" s="24" t="s">
        <v>3185</v>
      </c>
      <c r="E38" s="24"/>
      <c r="F38" t="str">
        <f>VLOOKUP(O38,Лист5!$B:$E,4,0)</f>
        <v>Дом</v>
      </c>
      <c r="G38" t="str">
        <f>VLOOKUP(IF(F38="Дом",H38,F38),Лист5!$D$28:$F$32,3,0)</f>
        <v>Юпитер</v>
      </c>
      <c r="H38" t="str">
        <f>VLOOKUP(O38,Лист5!$B:$E,3,0)</f>
        <v>♃</v>
      </c>
      <c r="I38" t="s">
        <v>2082</v>
      </c>
      <c r="J38" t="s">
        <v>28</v>
      </c>
      <c r="K38" t="s">
        <v>2140</v>
      </c>
      <c r="L38" t="s">
        <v>2115</v>
      </c>
      <c r="M38" t="s">
        <v>3186</v>
      </c>
      <c r="N38" t="s">
        <v>2632</v>
      </c>
      <c r="O38" t="s">
        <v>2635</v>
      </c>
      <c r="P38" s="8">
        <v>3</v>
      </c>
      <c r="Q38" s="8">
        <v>1</v>
      </c>
      <c r="R38" s="8">
        <v>0</v>
      </c>
      <c r="S38" t="s">
        <v>2636</v>
      </c>
      <c r="T38" s="3"/>
      <c r="U38" s="3"/>
      <c r="V38" s="3"/>
    </row>
    <row r="39" spans="1:22" ht="12.45" hidden="1" x14ac:dyDescent="0.2">
      <c r="A39" s="3" t="s">
        <v>2138</v>
      </c>
      <c r="B39" t="s">
        <v>2139</v>
      </c>
      <c r="C39" s="24" t="s">
        <v>3135</v>
      </c>
      <c r="D39" s="24" t="s">
        <v>3185</v>
      </c>
      <c r="E39" s="24"/>
      <c r="F39" t="str">
        <f>VLOOKUP(O39,Лист5!$B:$E,4,0)</f>
        <v>Дом</v>
      </c>
      <c r="G39" t="str">
        <f>VLOOKUP(IF(F39="Дом",H39,F39),Лист5!$D$28:$F$32,3,0)</f>
        <v>Меркурий</v>
      </c>
      <c r="H39" t="str">
        <f>VLOOKUP(O39,Лист5!$B:$E,3,0)</f>
        <v>☿</v>
      </c>
      <c r="I39" t="s">
        <v>2082</v>
      </c>
      <c r="J39" t="s">
        <v>28</v>
      </c>
      <c r="K39" t="s">
        <v>2140</v>
      </c>
      <c r="L39" t="s">
        <v>2115</v>
      </c>
      <c r="M39" t="s">
        <v>3186</v>
      </c>
      <c r="N39" t="s">
        <v>2141</v>
      </c>
      <c r="O39" t="s">
        <v>2142</v>
      </c>
      <c r="P39" s="8">
        <v>3</v>
      </c>
      <c r="Q39" s="8">
        <v>1</v>
      </c>
      <c r="R39" s="8">
        <v>0</v>
      </c>
      <c r="S39" t="s">
        <v>2143</v>
      </c>
      <c r="T39" s="3"/>
      <c r="U39" s="3"/>
      <c r="V39" s="3"/>
    </row>
    <row r="40" spans="1:22" ht="12.45" hidden="1" x14ac:dyDescent="0.2">
      <c r="A40" s="3" t="s">
        <v>2138</v>
      </c>
      <c r="B40" t="s">
        <v>2144</v>
      </c>
      <c r="C40" s="24" t="s">
        <v>3135</v>
      </c>
      <c r="D40" s="24" t="s">
        <v>3185</v>
      </c>
      <c r="E40" s="24"/>
      <c r="F40" t="str">
        <f>VLOOKUP(O40,Лист5!$B:$E,4,0)</f>
        <v>Дом</v>
      </c>
      <c r="G40" t="str">
        <f>VLOOKUP(IF(F40="Дом",H40,F40),Лист5!$D$28:$F$32,3,0)</f>
        <v>Меркурий</v>
      </c>
      <c r="H40" t="str">
        <f>VLOOKUP(O40,Лист5!$B:$E,3,0)</f>
        <v>☿</v>
      </c>
      <c r="I40" t="s">
        <v>2082</v>
      </c>
      <c r="J40" t="s">
        <v>28</v>
      </c>
      <c r="K40" t="s">
        <v>2140</v>
      </c>
      <c r="L40" t="s">
        <v>2115</v>
      </c>
      <c r="M40" t="s">
        <v>3186</v>
      </c>
      <c r="N40" t="s">
        <v>2145</v>
      </c>
      <c r="O40" t="s">
        <v>2142</v>
      </c>
      <c r="P40" s="8">
        <v>3</v>
      </c>
      <c r="Q40" s="8">
        <v>1</v>
      </c>
      <c r="R40" s="8">
        <v>0</v>
      </c>
      <c r="S40" t="s">
        <v>2143</v>
      </c>
      <c r="T40" s="3"/>
      <c r="U40" s="3"/>
      <c r="V40" s="3"/>
    </row>
    <row r="41" spans="1:22" ht="12.45" hidden="1" x14ac:dyDescent="0.2">
      <c r="A41" s="3" t="s">
        <v>2138</v>
      </c>
      <c r="B41" t="s">
        <v>1428</v>
      </c>
      <c r="C41" s="24" t="s">
        <v>3136</v>
      </c>
      <c r="D41" s="24" t="s">
        <v>3178</v>
      </c>
      <c r="E41" s="24" t="s">
        <v>3179</v>
      </c>
      <c r="F41" t="str">
        <f>VLOOKUP(O41,Лист5!$B:$E,4,0)</f>
        <v>☿</v>
      </c>
      <c r="G41" t="str">
        <f>VLOOKUP(IF(F41="Дом",H41,F41),Лист5!$D$28:$F$32,3,0)</f>
        <v>Меркурий</v>
      </c>
      <c r="H41" t="str">
        <f>VLOOKUP(O41,Лист5!$B:$E,3,0)</f>
        <v>☿Мачта</v>
      </c>
      <c r="I41" t="s">
        <v>147</v>
      </c>
      <c r="J41" t="s">
        <v>148</v>
      </c>
      <c r="K41" t="s">
        <v>23</v>
      </c>
      <c r="L41" t="s">
        <v>148</v>
      </c>
      <c r="M41" s="24" t="s">
        <v>3163</v>
      </c>
      <c r="N41" t="s">
        <v>2161</v>
      </c>
      <c r="O41" s="24" t="s">
        <v>3133</v>
      </c>
      <c r="P41" s="8">
        <v>1</v>
      </c>
      <c r="Q41" s="8">
        <v>1</v>
      </c>
      <c r="R41" s="8">
        <v>0</v>
      </c>
      <c r="S41" t="s">
        <v>23</v>
      </c>
      <c r="T41" s="3"/>
      <c r="U41" s="3"/>
      <c r="V41" s="3"/>
    </row>
    <row r="42" spans="1:22" ht="12.45" hidden="1" x14ac:dyDescent="0.2">
      <c r="A42" s="3" t="s">
        <v>2138</v>
      </c>
      <c r="B42" t="s">
        <v>2578</v>
      </c>
      <c r="C42" s="24" t="s">
        <v>3136</v>
      </c>
      <c r="D42" s="24" t="s">
        <v>3178</v>
      </c>
      <c r="E42" s="24" t="s">
        <v>3179</v>
      </c>
      <c r="F42" t="str">
        <f>VLOOKUP(O42,Лист5!$B:$E,4,0)</f>
        <v>♂</v>
      </c>
      <c r="G42" t="str">
        <f>VLOOKUP(IF(F42="Дом",H42,F42),Лист5!$D$28:$F$32,3,0)</f>
        <v>Марс</v>
      </c>
      <c r="H42" t="str">
        <f>VLOOKUP(O42,Лист5!$B:$E,3,0)</f>
        <v>Щит♂</v>
      </c>
      <c r="I42" t="s">
        <v>154</v>
      </c>
      <c r="J42" t="s">
        <v>22</v>
      </c>
      <c r="K42" t="s">
        <v>1439</v>
      </c>
      <c r="L42" t="s">
        <v>18</v>
      </c>
      <c r="M42" t="s">
        <v>3177</v>
      </c>
      <c r="N42" t="s">
        <v>2573</v>
      </c>
      <c r="O42" t="s">
        <v>1366</v>
      </c>
      <c r="P42" s="8">
        <v>2</v>
      </c>
      <c r="Q42" s="8">
        <v>1</v>
      </c>
      <c r="R42" s="8">
        <v>0</v>
      </c>
      <c r="S42" t="s">
        <v>23</v>
      </c>
      <c r="T42" s="3"/>
      <c r="U42" s="3"/>
      <c r="V42" s="3"/>
    </row>
    <row r="43" spans="1:22" ht="12.45" hidden="1" x14ac:dyDescent="0.2">
      <c r="A43" s="3" t="s">
        <v>2138</v>
      </c>
      <c r="B43" t="s">
        <v>2069</v>
      </c>
      <c r="C43" s="24" t="s">
        <v>3135</v>
      </c>
      <c r="D43" s="24" t="s">
        <v>3178</v>
      </c>
      <c r="E43" s="24" t="s">
        <v>3165</v>
      </c>
      <c r="F43" t="str">
        <f>VLOOKUP(O43,Лист5!$B:$E,4,0)</f>
        <v>♂</v>
      </c>
      <c r="G43" t="str">
        <f>VLOOKUP(IF(F43="Дом",H43,F43),Лист5!$D$28:$F$32,3,0)</f>
        <v>Марс</v>
      </c>
      <c r="H43" t="str">
        <f>VLOOKUP(O43,Лист5!$B:$E,3,0)</f>
        <v>Щит♂</v>
      </c>
      <c r="I43" t="s">
        <v>27</v>
      </c>
      <c r="J43" t="s">
        <v>28</v>
      </c>
      <c r="K43" t="s">
        <v>23</v>
      </c>
      <c r="L43" t="s">
        <v>2106</v>
      </c>
      <c r="M43" t="s">
        <v>3188</v>
      </c>
      <c r="N43" t="s">
        <v>2585</v>
      </c>
      <c r="O43" t="s">
        <v>1366</v>
      </c>
      <c r="P43" s="8">
        <v>3</v>
      </c>
      <c r="Q43" s="8">
        <v>1</v>
      </c>
      <c r="R43" s="8">
        <v>0</v>
      </c>
      <c r="S43" t="s">
        <v>23</v>
      </c>
      <c r="T43" s="3"/>
      <c r="U43" s="3"/>
      <c r="V43" s="3"/>
    </row>
    <row r="44" spans="1:22" ht="12.45" hidden="1" x14ac:dyDescent="0.2">
      <c r="A44" s="3" t="s">
        <v>2138</v>
      </c>
      <c r="B44" t="s">
        <v>2788</v>
      </c>
      <c r="C44" s="24" t="s">
        <v>3114</v>
      </c>
      <c r="D44" s="24" t="s">
        <v>3176</v>
      </c>
      <c r="E44" s="24" t="s">
        <v>3152</v>
      </c>
      <c r="F44" t="str">
        <f>VLOOKUP(O44,Лист5!$B:$E,4,0)</f>
        <v>♄</v>
      </c>
      <c r="G44" t="str">
        <f>VLOOKUP(IF(F44="Дом",H44,F44),Лист5!$D$28:$F$32,3,0)</f>
        <v>Сатурн</v>
      </c>
      <c r="H44" t="str">
        <f>VLOOKUP(O44,Лист5!$B:$E,3,0)</f>
        <v>♄Восходящий Дым</v>
      </c>
      <c r="I44" t="s">
        <v>34</v>
      </c>
      <c r="J44" t="s">
        <v>16</v>
      </c>
      <c r="K44" t="s">
        <v>142</v>
      </c>
      <c r="L44" t="s">
        <v>18</v>
      </c>
      <c r="M44" t="s">
        <v>3181</v>
      </c>
      <c r="N44" t="s">
        <v>2789</v>
      </c>
      <c r="O44" t="s">
        <v>124</v>
      </c>
      <c r="P44" s="8">
        <v>4</v>
      </c>
      <c r="Q44" s="8">
        <v>2</v>
      </c>
      <c r="R44" s="8">
        <v>0</v>
      </c>
      <c r="S44" t="s">
        <v>1999</v>
      </c>
      <c r="T44" s="3"/>
      <c r="U44" s="3"/>
      <c r="V44" s="3"/>
    </row>
    <row r="45" spans="1:22" ht="12.45" hidden="1" x14ac:dyDescent="0.2">
      <c r="A45" s="3" t="s">
        <v>2138</v>
      </c>
      <c r="B45" t="s">
        <v>2050</v>
      </c>
      <c r="C45" s="24" t="s">
        <v>3114</v>
      </c>
      <c r="D45" s="24" t="s">
        <v>3176</v>
      </c>
      <c r="E45" s="24" t="s">
        <v>3165</v>
      </c>
      <c r="F45" t="str">
        <f>VLOOKUP(O45,Лист5!$B:$E,4,0)</f>
        <v>♂</v>
      </c>
      <c r="G45" t="str">
        <f>VLOOKUP(IF(F45="Дом",H45,F45),Лист5!$D$28:$F$32,3,0)</f>
        <v>Марс</v>
      </c>
      <c r="H45" t="str">
        <f>VLOOKUP(O45,Лист5!$B:$E,3,0)</f>
        <v>Копье♂</v>
      </c>
      <c r="I45" t="s">
        <v>175</v>
      </c>
      <c r="J45" t="s">
        <v>22</v>
      </c>
      <c r="K45" t="s">
        <v>2109</v>
      </c>
      <c r="L45" t="s">
        <v>18</v>
      </c>
      <c r="M45" t="s">
        <v>3184</v>
      </c>
      <c r="N45" t="s">
        <v>2560</v>
      </c>
      <c r="O45" t="s">
        <v>1082</v>
      </c>
      <c r="P45" s="8">
        <v>5</v>
      </c>
      <c r="Q45" s="8">
        <v>2</v>
      </c>
      <c r="R45" s="8">
        <v>0</v>
      </c>
      <c r="S45" t="s">
        <v>2048</v>
      </c>
      <c r="T45" s="3"/>
      <c r="U45" s="3"/>
      <c r="V45" s="3"/>
    </row>
    <row r="46" spans="1:22" ht="12.45" hidden="1" x14ac:dyDescent="0.2">
      <c r="A46" s="3" t="s">
        <v>2138</v>
      </c>
      <c r="B46" t="s">
        <v>2002</v>
      </c>
      <c r="C46" s="24" t="s">
        <v>3114</v>
      </c>
      <c r="D46" s="24" t="s">
        <v>3176</v>
      </c>
      <c r="E46" s="24" t="s">
        <v>3165</v>
      </c>
      <c r="F46" t="str">
        <f>VLOOKUP(O46,Лист5!$B:$E,4,0)</f>
        <v>♄</v>
      </c>
      <c r="G46" t="str">
        <f>VLOOKUP(IF(F46="Дом",H46,F46),Лист5!$D$28:$F$32,3,0)</f>
        <v>Сатурн</v>
      </c>
      <c r="H46" t="str">
        <f>VLOOKUP(O46,Лист5!$B:$E,3,0)</f>
        <v>♄Восходящий Дым</v>
      </c>
      <c r="I46" t="s">
        <v>2786</v>
      </c>
      <c r="J46" t="s">
        <v>28</v>
      </c>
      <c r="K46" t="s">
        <v>212</v>
      </c>
      <c r="L46" t="s">
        <v>2106</v>
      </c>
      <c r="M46" t="s">
        <v>3175</v>
      </c>
      <c r="N46" t="s">
        <v>2784</v>
      </c>
      <c r="O46" t="s">
        <v>124</v>
      </c>
      <c r="P46" s="8">
        <v>3</v>
      </c>
      <c r="Q46" s="8">
        <v>1</v>
      </c>
      <c r="R46" s="8">
        <v>0</v>
      </c>
      <c r="S46" t="s">
        <v>23</v>
      </c>
      <c r="T46" s="3"/>
      <c r="U46" s="3"/>
      <c r="V46" s="3"/>
    </row>
    <row r="47" spans="1:22" ht="12.45" hidden="1" x14ac:dyDescent="0.2">
      <c r="A47" s="3" t="s">
        <v>2138</v>
      </c>
      <c r="B47" t="s">
        <v>2051</v>
      </c>
      <c r="C47" s="24" t="s">
        <v>3135</v>
      </c>
      <c r="D47" s="24" t="s">
        <v>3176</v>
      </c>
      <c r="E47" s="24" t="s">
        <v>3165</v>
      </c>
      <c r="F47" t="str">
        <f>VLOOKUP(O47,Лист5!$B:$E,4,0)</f>
        <v>♂</v>
      </c>
      <c r="G47" t="str">
        <f>VLOOKUP(IF(F47="Дом",H47,F47),Лист5!$D$28:$F$32,3,0)</f>
        <v>Марс</v>
      </c>
      <c r="H47" t="str">
        <f>VLOOKUP(O47,Лист5!$B:$E,3,0)</f>
        <v>Копье♂</v>
      </c>
      <c r="I47" t="s">
        <v>53</v>
      </c>
      <c r="J47" t="s">
        <v>22</v>
      </c>
      <c r="K47" t="s">
        <v>2265</v>
      </c>
      <c r="L47" t="s">
        <v>18</v>
      </c>
      <c r="M47" t="s">
        <v>3182</v>
      </c>
      <c r="N47" t="s">
        <v>2552</v>
      </c>
      <c r="O47" t="s">
        <v>1082</v>
      </c>
      <c r="P47" s="8">
        <v>3</v>
      </c>
      <c r="Q47" s="8">
        <v>1</v>
      </c>
      <c r="R47" s="8">
        <v>0</v>
      </c>
      <c r="S47" t="s">
        <v>23</v>
      </c>
      <c r="T47" s="3"/>
      <c r="U47" s="3"/>
      <c r="V47" s="3"/>
    </row>
    <row r="48" spans="1:22" ht="12.45" hidden="1" x14ac:dyDescent="0.2">
      <c r="A48" s="3" t="s">
        <v>2138</v>
      </c>
      <c r="B48" t="s">
        <v>2049</v>
      </c>
      <c r="C48" s="24" t="s">
        <v>3135</v>
      </c>
      <c r="D48" s="24" t="s">
        <v>3176</v>
      </c>
      <c r="E48" s="24" t="s">
        <v>3165</v>
      </c>
      <c r="F48" t="str">
        <f>VLOOKUP(O48,Лист5!$B:$E,4,0)</f>
        <v>♂</v>
      </c>
      <c r="G48" t="str">
        <f>VLOOKUP(IF(F48="Дом",H48,F48),Лист5!$D$28:$F$32,3,0)</f>
        <v>Марс</v>
      </c>
      <c r="H48" t="str">
        <f>VLOOKUP(O48,Лист5!$B:$E,3,0)</f>
        <v>Копье♂</v>
      </c>
      <c r="I48" t="s">
        <v>175</v>
      </c>
      <c r="J48" t="s">
        <v>16</v>
      </c>
      <c r="K48" t="s">
        <v>2265</v>
      </c>
      <c r="L48" t="s">
        <v>18</v>
      </c>
      <c r="M48" t="s">
        <v>3183</v>
      </c>
      <c r="N48" t="s">
        <v>2552</v>
      </c>
      <c r="O48" t="s">
        <v>1082</v>
      </c>
      <c r="P48" s="8">
        <v>4</v>
      </c>
      <c r="Q48" s="8">
        <v>1</v>
      </c>
      <c r="R48" s="8">
        <v>0</v>
      </c>
      <c r="S48" t="s">
        <v>2051</v>
      </c>
      <c r="T48" s="3"/>
      <c r="U48" s="3"/>
      <c r="V48" s="3"/>
    </row>
    <row r="49" spans="1:22" ht="12.45" hidden="1" x14ac:dyDescent="0.2">
      <c r="A49" s="3" t="s">
        <v>2138</v>
      </c>
      <c r="B49" t="s">
        <v>2875</v>
      </c>
      <c r="C49" s="24" t="s">
        <v>3135</v>
      </c>
      <c r="D49" s="24" t="s">
        <v>3176</v>
      </c>
      <c r="E49" s="24" t="s">
        <v>3140</v>
      </c>
      <c r="F49" t="str">
        <f>VLOOKUP(O49,Лист5!$B:$E,4,0)</f>
        <v>♄</v>
      </c>
      <c r="G49" t="str">
        <f>VLOOKUP(IF(F49="Дом",H49,F49),Лист5!$D$28:$F$32,3,0)</f>
        <v>Сатурн</v>
      </c>
      <c r="H49" t="str">
        <f>VLOOKUP(O49,Лист5!$B:$E,3,0)</f>
        <v>♄Труп</v>
      </c>
      <c r="I49" t="s">
        <v>15</v>
      </c>
      <c r="J49" t="s">
        <v>28</v>
      </c>
      <c r="K49" t="s">
        <v>23</v>
      </c>
      <c r="L49" t="s">
        <v>18</v>
      </c>
      <c r="M49" t="s">
        <v>3139</v>
      </c>
      <c r="N49" t="s">
        <v>2874</v>
      </c>
      <c r="O49" t="s">
        <v>1031</v>
      </c>
      <c r="P49" s="8">
        <v>1</v>
      </c>
      <c r="Q49" s="8">
        <v>1</v>
      </c>
      <c r="R49" s="8">
        <v>0</v>
      </c>
      <c r="S49" t="s">
        <v>2045</v>
      </c>
      <c r="T49" s="3"/>
      <c r="U49" s="3"/>
      <c r="V49" s="3"/>
    </row>
    <row r="50" spans="1:22" ht="12.45" hidden="1" x14ac:dyDescent="0.2">
      <c r="A50" s="3" t="s">
        <v>2138</v>
      </c>
      <c r="B50" t="s">
        <v>2876</v>
      </c>
      <c r="C50" s="24" t="s">
        <v>3135</v>
      </c>
      <c r="D50" s="24" t="s">
        <v>3176</v>
      </c>
      <c r="E50" s="24" t="s">
        <v>3140</v>
      </c>
      <c r="F50" t="str">
        <f>VLOOKUP(O50,Лист5!$B:$E,4,0)</f>
        <v>♄</v>
      </c>
      <c r="G50" t="str">
        <f>VLOOKUP(IF(F50="Дом",H50,F50),Лист5!$D$28:$F$32,3,0)</f>
        <v>Сатурн</v>
      </c>
      <c r="H50" t="str">
        <f>VLOOKUP(O50,Лист5!$B:$E,3,0)</f>
        <v>♄Труп</v>
      </c>
      <c r="I50" t="s">
        <v>175</v>
      </c>
      <c r="J50" t="s">
        <v>28</v>
      </c>
      <c r="K50" t="s">
        <v>142</v>
      </c>
      <c r="L50" t="s">
        <v>18</v>
      </c>
      <c r="M50" t="s">
        <v>3141</v>
      </c>
      <c r="N50" t="s">
        <v>2877</v>
      </c>
      <c r="O50" t="s">
        <v>1031</v>
      </c>
      <c r="P50" s="8">
        <v>5</v>
      </c>
      <c r="Q50" s="8">
        <v>1</v>
      </c>
      <c r="R50" s="8">
        <v>0</v>
      </c>
      <c r="S50" t="s">
        <v>2875</v>
      </c>
      <c r="T50" s="3"/>
      <c r="U50" s="3"/>
      <c r="V50" s="3"/>
    </row>
    <row r="51" spans="1:22" ht="12.45" hidden="1" x14ac:dyDescent="0.2">
      <c r="A51" s="3" t="s">
        <v>2138</v>
      </c>
      <c r="B51" t="s">
        <v>2045</v>
      </c>
      <c r="C51" s="24" t="s">
        <v>3135</v>
      </c>
      <c r="D51" s="24" t="s">
        <v>3176</v>
      </c>
      <c r="E51" s="24" t="s">
        <v>3140</v>
      </c>
      <c r="F51" t="str">
        <f>VLOOKUP(O51,Лист5!$B:$E,4,0)</f>
        <v>♄</v>
      </c>
      <c r="G51" t="str">
        <f>VLOOKUP(IF(F51="Дом",H51,F51),Лист5!$D$28:$F$32,3,0)</f>
        <v>Сатурн</v>
      </c>
      <c r="H51" t="str">
        <f>VLOOKUP(O51,Лист5!$B:$E,3,0)</f>
        <v>♄Труп</v>
      </c>
      <c r="I51" t="s">
        <v>175</v>
      </c>
      <c r="J51" t="s">
        <v>28</v>
      </c>
      <c r="K51" t="s">
        <v>2123</v>
      </c>
      <c r="L51" t="s">
        <v>18</v>
      </c>
      <c r="M51" t="s">
        <v>3138</v>
      </c>
      <c r="N51" t="s">
        <v>2874</v>
      </c>
      <c r="O51" t="s">
        <v>1031</v>
      </c>
      <c r="P51" s="8">
        <v>1</v>
      </c>
      <c r="Q51" s="8">
        <v>1</v>
      </c>
      <c r="R51" s="8">
        <v>0</v>
      </c>
      <c r="S51" t="s">
        <v>23</v>
      </c>
      <c r="T51" s="3"/>
      <c r="U51" s="3"/>
      <c r="V51" s="3"/>
    </row>
    <row r="52" spans="1:22" ht="12.45" hidden="1" x14ac:dyDescent="0.2">
      <c r="A52" s="3" t="s">
        <v>2138</v>
      </c>
      <c r="B52" t="s">
        <v>2884</v>
      </c>
      <c r="C52" s="24" t="s">
        <v>3135</v>
      </c>
      <c r="D52" s="24" t="s">
        <v>3176</v>
      </c>
      <c r="E52" s="24" t="s">
        <v>3180</v>
      </c>
      <c r="F52" t="str">
        <f>VLOOKUP(O52,Лист5!$B:$E,4,0)</f>
        <v>♄</v>
      </c>
      <c r="G52" t="str">
        <f>VLOOKUP(IF(F52="Дом",H52,F52),Лист5!$D$28:$F$32,3,0)</f>
        <v>Сатурн</v>
      </c>
      <c r="H52" t="str">
        <f>VLOOKUP(O52,Лист5!$B:$E,3,0)</f>
        <v>♄Труп</v>
      </c>
      <c r="I52" t="s">
        <v>53</v>
      </c>
      <c r="J52" t="s">
        <v>28</v>
      </c>
      <c r="K52" t="s">
        <v>23</v>
      </c>
      <c r="L52" t="s">
        <v>182</v>
      </c>
      <c r="M52" t="s">
        <v>3142</v>
      </c>
      <c r="N52" t="s">
        <v>2881</v>
      </c>
      <c r="O52" t="s">
        <v>1031</v>
      </c>
      <c r="P52" s="8">
        <v>3</v>
      </c>
      <c r="Q52" s="8">
        <v>1</v>
      </c>
      <c r="R52" s="8">
        <v>0</v>
      </c>
      <c r="S52" t="s">
        <v>23</v>
      </c>
      <c r="T52" s="3"/>
      <c r="U52" s="3"/>
      <c r="V52" s="3"/>
    </row>
    <row r="53" spans="1:22" ht="12.45" hidden="1" x14ac:dyDescent="0.2">
      <c r="A53" s="3" t="s">
        <v>2138</v>
      </c>
      <c r="B53" t="s">
        <v>2887</v>
      </c>
      <c r="C53" s="24" t="s">
        <v>3135</v>
      </c>
      <c r="D53" s="24" t="s">
        <v>3176</v>
      </c>
      <c r="E53" s="24" t="s">
        <v>3180</v>
      </c>
      <c r="F53" t="str">
        <f>VLOOKUP(O53,Лист5!$B:$E,4,0)</f>
        <v>♄</v>
      </c>
      <c r="G53" t="str">
        <f>VLOOKUP(IF(F53="Дом",H53,F53),Лист5!$D$28:$F$32,3,0)</f>
        <v>Сатурн</v>
      </c>
      <c r="H53" t="str">
        <f>VLOOKUP(O53,Лист5!$B:$E,3,0)</f>
        <v>♄Труп</v>
      </c>
      <c r="I53" t="s">
        <v>154</v>
      </c>
      <c r="J53" t="s">
        <v>28</v>
      </c>
      <c r="K53" t="s">
        <v>142</v>
      </c>
      <c r="L53" t="s">
        <v>2106</v>
      </c>
      <c r="M53" t="s">
        <v>3144</v>
      </c>
      <c r="N53" t="s">
        <v>2886</v>
      </c>
      <c r="O53" t="s">
        <v>1031</v>
      </c>
      <c r="P53" s="8">
        <v>4</v>
      </c>
      <c r="Q53" s="8">
        <v>2</v>
      </c>
      <c r="R53" s="8">
        <v>0</v>
      </c>
      <c r="S53" t="s">
        <v>2888</v>
      </c>
      <c r="T53" s="3"/>
      <c r="U53" s="3"/>
      <c r="V53" s="3"/>
    </row>
    <row r="54" spans="1:22" ht="12.45" hidden="1" x14ac:dyDescent="0.2">
      <c r="A54" s="3" t="s">
        <v>2138</v>
      </c>
      <c r="B54" t="s">
        <v>2029</v>
      </c>
      <c r="C54" s="24" t="s">
        <v>3135</v>
      </c>
      <c r="D54" s="24" t="s">
        <v>3176</v>
      </c>
      <c r="E54" s="24" t="s">
        <v>3180</v>
      </c>
      <c r="F54" t="str">
        <f>VLOOKUP(O54,Лист5!$B:$E,4,0)</f>
        <v>♄</v>
      </c>
      <c r="G54" t="str">
        <f>VLOOKUP(IF(F54="Дом",H54,F54),Лист5!$D$28:$F$32,3,0)</f>
        <v>Сатурн</v>
      </c>
      <c r="H54" t="str">
        <f>VLOOKUP(O54,Лист5!$B:$E,3,0)</f>
        <v>♄Труп</v>
      </c>
      <c r="I54" t="s">
        <v>694</v>
      </c>
      <c r="J54" t="s">
        <v>28</v>
      </c>
      <c r="K54" t="s">
        <v>23</v>
      </c>
      <c r="L54" t="s">
        <v>18</v>
      </c>
      <c r="M54" t="s">
        <v>3143</v>
      </c>
      <c r="N54" t="s">
        <v>2886</v>
      </c>
      <c r="O54" t="s">
        <v>1031</v>
      </c>
      <c r="P54" s="8">
        <v>3</v>
      </c>
      <c r="Q54" s="8">
        <v>1</v>
      </c>
      <c r="R54" s="8">
        <v>0</v>
      </c>
      <c r="S54" t="s">
        <v>23</v>
      </c>
      <c r="T54" s="3"/>
      <c r="U54" s="3"/>
      <c r="V54" s="3"/>
    </row>
    <row r="55" spans="1:22" ht="12.45" x14ac:dyDescent="0.2">
      <c r="A55" s="3" t="s">
        <v>2138</v>
      </c>
      <c r="B55" t="s">
        <v>2329</v>
      </c>
      <c r="C55" s="24" t="s">
        <v>3136</v>
      </c>
      <c r="D55" s="24"/>
      <c r="E55" s="24"/>
      <c r="F55" t="str">
        <f>VLOOKUP(O55,Лист5!$B:$E,4,0)</f>
        <v>♀</v>
      </c>
      <c r="G55" t="str">
        <f>VLOOKUP(IF(F55="Дом",H55,F55),Лист5!$D$28:$F$32,3,0)</f>
        <v>Венера</v>
      </c>
      <c r="H55" t="str">
        <f>VLOOKUP(O55,Лист5!$B:$E,3,0)</f>
        <v>♀Павлин</v>
      </c>
      <c r="I55" t="s">
        <v>27</v>
      </c>
      <c r="J55" t="s">
        <v>28</v>
      </c>
      <c r="K55" t="s">
        <v>23</v>
      </c>
      <c r="L55" t="s">
        <v>2330</v>
      </c>
      <c r="N55" t="s">
        <v>2326</v>
      </c>
      <c r="O55" t="s">
        <v>464</v>
      </c>
      <c r="P55" s="8">
        <v>3</v>
      </c>
      <c r="Q55" s="8">
        <v>1</v>
      </c>
      <c r="R55" s="8">
        <v>0</v>
      </c>
      <c r="S55" t="s">
        <v>23</v>
      </c>
      <c r="T55" s="3"/>
      <c r="U55" s="3"/>
      <c r="V55" s="3"/>
    </row>
    <row r="56" spans="1:22" ht="12.45" x14ac:dyDescent="0.2">
      <c r="A56" s="3" t="s">
        <v>2138</v>
      </c>
      <c r="B56" t="s">
        <v>2324</v>
      </c>
      <c r="C56" s="24" t="s">
        <v>3136</v>
      </c>
      <c r="D56" s="24"/>
      <c r="E56" s="24"/>
      <c r="F56" t="str">
        <f>VLOOKUP(O56,Лист5!$B:$E,4,0)</f>
        <v>♀</v>
      </c>
      <c r="G56" t="str">
        <f>VLOOKUP(IF(F56="Дом",H56,F56),Лист5!$D$28:$F$32,3,0)</f>
        <v>Венера</v>
      </c>
      <c r="H56" t="str">
        <f>VLOOKUP(O56,Лист5!$B:$E,3,0)</f>
        <v>♀Павлин</v>
      </c>
      <c r="I56" t="s">
        <v>2325</v>
      </c>
      <c r="J56" t="s">
        <v>16</v>
      </c>
      <c r="K56" t="s">
        <v>23</v>
      </c>
      <c r="L56" t="s">
        <v>18</v>
      </c>
      <c r="N56" t="s">
        <v>2326</v>
      </c>
      <c r="O56" t="s">
        <v>464</v>
      </c>
      <c r="P56" s="8">
        <v>2</v>
      </c>
      <c r="Q56" s="8">
        <v>1</v>
      </c>
      <c r="R56" s="8">
        <v>0</v>
      </c>
      <c r="S56" t="s">
        <v>23</v>
      </c>
      <c r="T56" s="3"/>
      <c r="U56" s="3"/>
      <c r="V56" s="3"/>
    </row>
    <row r="57" spans="1:22" ht="12.45" x14ac:dyDescent="0.2">
      <c r="A57" s="3" t="s">
        <v>2138</v>
      </c>
      <c r="B57" t="s">
        <v>2018</v>
      </c>
      <c r="C57" s="24" t="s">
        <v>3136</v>
      </c>
      <c r="D57" s="24"/>
      <c r="E57" s="24"/>
      <c r="F57" t="str">
        <f>VLOOKUP(O57,Лист5!$B:$E,4,0)</f>
        <v>♀</v>
      </c>
      <c r="G57" t="str">
        <f>VLOOKUP(IF(F57="Дом",H57,F57),Лист5!$D$28:$F$32,3,0)</f>
        <v>Венера</v>
      </c>
      <c r="H57" t="str">
        <f>VLOOKUP(O57,Лист5!$B:$E,3,0)</f>
        <v>♀Павлин</v>
      </c>
      <c r="I57" t="s">
        <v>53</v>
      </c>
      <c r="J57" t="s">
        <v>28</v>
      </c>
      <c r="K57" t="s">
        <v>2332</v>
      </c>
      <c r="L57" t="s">
        <v>182</v>
      </c>
      <c r="N57" t="s">
        <v>2333</v>
      </c>
      <c r="O57" t="s">
        <v>464</v>
      </c>
      <c r="P57" s="8">
        <v>3</v>
      </c>
      <c r="Q57" s="8">
        <v>1</v>
      </c>
      <c r="R57" s="8">
        <v>0</v>
      </c>
      <c r="S57" t="s">
        <v>23</v>
      </c>
      <c r="T57" s="3"/>
      <c r="U57" s="3"/>
      <c r="V57" s="3"/>
    </row>
    <row r="58" spans="1:22" ht="12.45" x14ac:dyDescent="0.2">
      <c r="A58" s="3" t="s">
        <v>2138</v>
      </c>
      <c r="B58" t="s">
        <v>2017</v>
      </c>
      <c r="C58" s="24" t="s">
        <v>3136</v>
      </c>
      <c r="D58" s="24"/>
      <c r="E58" s="24"/>
      <c r="F58" t="str">
        <f>VLOOKUP(O58,Лист5!$B:$E,4,0)</f>
        <v>♀</v>
      </c>
      <c r="G58" t="str">
        <f>VLOOKUP(IF(F58="Дом",H58,F58),Лист5!$D$28:$F$32,3,0)</f>
        <v>Венера</v>
      </c>
      <c r="H58" t="str">
        <f>VLOOKUP(O58,Лист5!$B:$E,3,0)</f>
        <v>♀Павлин</v>
      </c>
      <c r="I58" t="s">
        <v>147</v>
      </c>
      <c r="J58" t="s">
        <v>148</v>
      </c>
      <c r="K58" t="s">
        <v>23</v>
      </c>
      <c r="L58" t="s">
        <v>148</v>
      </c>
      <c r="N58" t="s">
        <v>2322</v>
      </c>
      <c r="O58" t="s">
        <v>464</v>
      </c>
      <c r="P58" s="8">
        <v>1</v>
      </c>
      <c r="Q58" s="8">
        <v>1</v>
      </c>
      <c r="R58" s="8">
        <v>0</v>
      </c>
      <c r="S58" t="s">
        <v>23</v>
      </c>
      <c r="T58" s="3"/>
      <c r="U58" s="3"/>
      <c r="V58" s="3"/>
    </row>
    <row r="59" spans="1:22" ht="12.45" x14ac:dyDescent="0.2">
      <c r="A59" s="3" t="s">
        <v>2138</v>
      </c>
      <c r="B59" t="s">
        <v>2016</v>
      </c>
      <c r="C59" s="24" t="s">
        <v>3136</v>
      </c>
      <c r="D59" s="24"/>
      <c r="E59" s="24"/>
      <c r="F59" t="str">
        <f>VLOOKUP(O59,Лист5!$B:$E,4,0)</f>
        <v>♀</v>
      </c>
      <c r="G59" t="str">
        <f>VLOOKUP(IF(F59="Дом",H59,F59),Лист5!$D$28:$F$32,3,0)</f>
        <v>Венера</v>
      </c>
      <c r="H59" t="str">
        <f>VLOOKUP(O59,Лист5!$B:$E,3,0)</f>
        <v>♀Павлин</v>
      </c>
      <c r="I59" t="s">
        <v>147</v>
      </c>
      <c r="J59" t="s">
        <v>148</v>
      </c>
      <c r="K59" t="s">
        <v>23</v>
      </c>
      <c r="L59" t="s">
        <v>148</v>
      </c>
      <c r="N59" t="s">
        <v>2322</v>
      </c>
      <c r="O59" t="s">
        <v>464</v>
      </c>
      <c r="P59" s="8">
        <v>1</v>
      </c>
      <c r="Q59" s="8">
        <v>1</v>
      </c>
      <c r="R59" s="8">
        <v>0</v>
      </c>
      <c r="S59" t="s">
        <v>23</v>
      </c>
      <c r="T59" s="3"/>
      <c r="U59" s="3"/>
      <c r="V59" s="3"/>
    </row>
    <row r="60" spans="1:22" ht="12.45" x14ac:dyDescent="0.2">
      <c r="A60" s="3" t="s">
        <v>2138</v>
      </c>
      <c r="B60" t="s">
        <v>2338</v>
      </c>
      <c r="C60" s="24" t="s">
        <v>3136</v>
      </c>
      <c r="D60" s="24"/>
      <c r="E60" s="24"/>
      <c r="F60" t="str">
        <f>VLOOKUP(O60,Лист5!$B:$E,4,0)</f>
        <v>♀</v>
      </c>
      <c r="G60" t="str">
        <f>VLOOKUP(IF(F60="Дом",H60,F60),Лист5!$D$28:$F$32,3,0)</f>
        <v>Венера</v>
      </c>
      <c r="H60" t="str">
        <f>VLOOKUP(O60,Лист5!$B:$E,3,0)</f>
        <v>♀Павлин</v>
      </c>
      <c r="I60" t="s">
        <v>53</v>
      </c>
      <c r="J60" t="s">
        <v>28</v>
      </c>
      <c r="K60" t="s">
        <v>2336</v>
      </c>
      <c r="L60" t="s">
        <v>2339</v>
      </c>
      <c r="N60" t="s">
        <v>2337</v>
      </c>
      <c r="O60" t="s">
        <v>464</v>
      </c>
      <c r="P60" s="8">
        <v>4</v>
      </c>
      <c r="Q60" s="8">
        <v>2</v>
      </c>
      <c r="R60" s="8">
        <v>0</v>
      </c>
      <c r="S60" t="s">
        <v>2018</v>
      </c>
      <c r="T60" s="3"/>
      <c r="U60" s="3"/>
      <c r="V60" s="3"/>
    </row>
    <row r="61" spans="1:22" ht="12.45" x14ac:dyDescent="0.2">
      <c r="A61" s="3" t="s">
        <v>2138</v>
      </c>
      <c r="B61" t="s">
        <v>2340</v>
      </c>
      <c r="C61" s="24" t="s">
        <v>3136</v>
      </c>
      <c r="D61" s="24"/>
      <c r="E61" s="24"/>
      <c r="F61" t="str">
        <f>VLOOKUP(O61,Лист5!$B:$E,4,0)</f>
        <v>♀</v>
      </c>
      <c r="G61" t="str">
        <f>VLOOKUP(IF(F61="Дом",H61,F61),Лист5!$D$28:$F$32,3,0)</f>
        <v>Венера</v>
      </c>
      <c r="H61" t="str">
        <f>VLOOKUP(O61,Лист5!$B:$E,3,0)</f>
        <v>♀Павлин</v>
      </c>
      <c r="I61" t="s">
        <v>254</v>
      </c>
      <c r="J61" t="s">
        <v>28</v>
      </c>
      <c r="K61" t="s">
        <v>2332</v>
      </c>
      <c r="L61" t="s">
        <v>182</v>
      </c>
      <c r="N61" t="s">
        <v>2337</v>
      </c>
      <c r="O61" t="s">
        <v>464</v>
      </c>
      <c r="P61" s="8">
        <v>5</v>
      </c>
      <c r="Q61" s="8">
        <v>2</v>
      </c>
      <c r="R61" s="8">
        <v>0</v>
      </c>
      <c r="S61" t="s">
        <v>2341</v>
      </c>
      <c r="T61" s="3"/>
      <c r="U61" s="3"/>
      <c r="V61" s="3"/>
    </row>
    <row r="62" spans="1:22" ht="12.45" x14ac:dyDescent="0.2">
      <c r="A62" s="3" t="s">
        <v>2138</v>
      </c>
      <c r="B62" t="s">
        <v>2327</v>
      </c>
      <c r="C62" s="24" t="s">
        <v>3136</v>
      </c>
      <c r="D62" s="24"/>
      <c r="E62" s="24"/>
      <c r="F62" t="str">
        <f>VLOOKUP(O62,Лист5!$B:$E,4,0)</f>
        <v>♀</v>
      </c>
      <c r="G62" t="str">
        <f>VLOOKUP(IF(F62="Дом",H62,F62),Лист5!$D$28:$F$32,3,0)</f>
        <v>Венера</v>
      </c>
      <c r="H62" t="str">
        <f>VLOOKUP(O62,Лист5!$B:$E,3,0)</f>
        <v>♀Павлин</v>
      </c>
      <c r="I62" t="s">
        <v>2328</v>
      </c>
      <c r="J62" t="s">
        <v>16</v>
      </c>
      <c r="K62" t="s">
        <v>23</v>
      </c>
      <c r="L62" t="s">
        <v>18</v>
      </c>
      <c r="N62" t="s">
        <v>2326</v>
      </c>
      <c r="O62" t="s">
        <v>464</v>
      </c>
      <c r="P62" s="8">
        <v>4</v>
      </c>
      <c r="Q62" s="8">
        <v>1</v>
      </c>
      <c r="R62" s="8">
        <v>0</v>
      </c>
      <c r="S62" t="s">
        <v>2324</v>
      </c>
      <c r="T62" s="3"/>
      <c r="U62" s="3"/>
      <c r="V62" s="3"/>
    </row>
    <row r="63" spans="1:22" ht="12.45" x14ac:dyDescent="0.2">
      <c r="A63" s="3" t="s">
        <v>2138</v>
      </c>
      <c r="B63" t="s">
        <v>2356</v>
      </c>
      <c r="C63" s="24" t="s">
        <v>3136</v>
      </c>
      <c r="D63" s="24"/>
      <c r="E63" s="24"/>
      <c r="F63" t="str">
        <f>VLOOKUP(O63,Лист5!$B:$E,4,0)</f>
        <v>♀</v>
      </c>
      <c r="G63" t="str">
        <f>VLOOKUP(IF(F63="Дом",H63,F63),Лист5!$D$28:$F$32,3,0)</f>
        <v>Венера</v>
      </c>
      <c r="H63" t="str">
        <f>VLOOKUP(O63,Лист5!$B:$E,3,0)</f>
        <v>♀Кувшин</v>
      </c>
      <c r="I63" t="s">
        <v>40</v>
      </c>
      <c r="J63" t="s">
        <v>22</v>
      </c>
      <c r="K63" t="s">
        <v>17</v>
      </c>
      <c r="L63" t="s">
        <v>18</v>
      </c>
      <c r="N63" t="s">
        <v>2354</v>
      </c>
      <c r="O63" t="s">
        <v>598</v>
      </c>
      <c r="P63" s="8">
        <v>1</v>
      </c>
      <c r="Q63" s="8">
        <v>1</v>
      </c>
      <c r="R63" s="8">
        <v>0</v>
      </c>
      <c r="S63" t="s">
        <v>23</v>
      </c>
      <c r="T63" s="3"/>
      <c r="U63" s="3"/>
      <c r="V63" s="3"/>
    </row>
    <row r="64" spans="1:22" ht="12.45" x14ac:dyDescent="0.2">
      <c r="A64" s="3" t="s">
        <v>2138</v>
      </c>
      <c r="B64" t="s">
        <v>2360</v>
      </c>
      <c r="C64" s="24" t="s">
        <v>3136</v>
      </c>
      <c r="D64" s="24"/>
      <c r="E64" s="24"/>
      <c r="F64" t="str">
        <f>VLOOKUP(O64,Лист5!$B:$E,4,0)</f>
        <v>♀</v>
      </c>
      <c r="G64" t="str">
        <f>VLOOKUP(IF(F64="Дом",H64,F64),Лист5!$D$28:$F$32,3,0)</f>
        <v>Венера</v>
      </c>
      <c r="H64" t="str">
        <f>VLOOKUP(O64,Лист5!$B:$E,3,0)</f>
        <v>♀Кувшин</v>
      </c>
      <c r="I64" t="s">
        <v>43</v>
      </c>
      <c r="J64" t="s">
        <v>28</v>
      </c>
      <c r="K64" t="s">
        <v>2361</v>
      </c>
      <c r="L64" t="s">
        <v>18</v>
      </c>
      <c r="N64" t="s">
        <v>2359</v>
      </c>
      <c r="O64" t="s">
        <v>598</v>
      </c>
      <c r="P64" s="8">
        <v>5</v>
      </c>
      <c r="Q64" s="8">
        <v>1</v>
      </c>
      <c r="R64" s="8">
        <v>0</v>
      </c>
      <c r="S64" t="s">
        <v>2356</v>
      </c>
      <c r="T64" s="3"/>
      <c r="U64" s="3"/>
      <c r="V64" s="3"/>
    </row>
    <row r="65" spans="1:22" ht="12.45" x14ac:dyDescent="0.2">
      <c r="A65" s="3" t="s">
        <v>2138</v>
      </c>
      <c r="B65" t="s">
        <v>2095</v>
      </c>
      <c r="C65" s="24" t="s">
        <v>3136</v>
      </c>
      <c r="D65" s="24"/>
      <c r="E65" s="24"/>
      <c r="F65" t="str">
        <f>VLOOKUP(O65,Лист5!$B:$E,4,0)</f>
        <v>♀</v>
      </c>
      <c r="G65" t="str">
        <f>VLOOKUP(IF(F65="Дом",H65,F65),Лист5!$D$28:$F$32,3,0)</f>
        <v>Венера</v>
      </c>
      <c r="H65" t="str">
        <f>VLOOKUP(O65,Лист5!$B:$E,3,0)</f>
        <v>♀Кувшин</v>
      </c>
      <c r="I65" t="s">
        <v>71</v>
      </c>
      <c r="J65" t="s">
        <v>22</v>
      </c>
      <c r="K65" t="s">
        <v>2105</v>
      </c>
      <c r="L65" t="s">
        <v>18</v>
      </c>
      <c r="N65" t="s">
        <v>2364</v>
      </c>
      <c r="O65" t="s">
        <v>598</v>
      </c>
      <c r="P65" s="8">
        <v>4</v>
      </c>
      <c r="Q65" s="8">
        <v>2</v>
      </c>
      <c r="R65" s="8">
        <v>0</v>
      </c>
      <c r="S65" t="s">
        <v>2356</v>
      </c>
      <c r="T65" s="3"/>
      <c r="U65" s="3"/>
      <c r="V65" s="3"/>
    </row>
    <row r="66" spans="1:22" ht="12.45" x14ac:dyDescent="0.2">
      <c r="A66" s="3" t="s">
        <v>2138</v>
      </c>
      <c r="B66" t="s">
        <v>2357</v>
      </c>
      <c r="C66" s="24" t="s">
        <v>3136</v>
      </c>
      <c r="D66" s="24"/>
      <c r="E66" s="24"/>
      <c r="F66" t="str">
        <f>VLOOKUP(O66,Лист5!$B:$E,4,0)</f>
        <v>♀</v>
      </c>
      <c r="G66" t="str">
        <f>VLOOKUP(IF(F66="Дом",H66,F66),Лист5!$D$28:$F$32,3,0)</f>
        <v>Венера</v>
      </c>
      <c r="H66" t="str">
        <f>VLOOKUP(O66,Лист5!$B:$E,3,0)</f>
        <v>♀Кувшин</v>
      </c>
      <c r="I66" t="s">
        <v>175</v>
      </c>
      <c r="J66" t="s">
        <v>22</v>
      </c>
      <c r="K66" t="s">
        <v>2358</v>
      </c>
      <c r="L66" t="s">
        <v>18</v>
      </c>
      <c r="N66" t="s">
        <v>2359</v>
      </c>
      <c r="O66" t="s">
        <v>598</v>
      </c>
      <c r="P66" s="8">
        <v>3</v>
      </c>
      <c r="Q66" s="8">
        <v>1</v>
      </c>
      <c r="R66" s="8">
        <v>0</v>
      </c>
      <c r="S66" t="s">
        <v>2356</v>
      </c>
      <c r="T66" s="3"/>
      <c r="U66" s="3"/>
      <c r="V66" s="3"/>
    </row>
    <row r="67" spans="1:22" ht="12.45" x14ac:dyDescent="0.2">
      <c r="A67" s="3" t="s">
        <v>2138</v>
      </c>
      <c r="B67" t="s">
        <v>122</v>
      </c>
      <c r="C67" s="24" t="s">
        <v>3136</v>
      </c>
      <c r="D67" s="24"/>
      <c r="E67" s="24"/>
      <c r="F67" t="str">
        <f>VLOOKUP(O67,Лист5!$B:$E,4,0)</f>
        <v>♀</v>
      </c>
      <c r="G67" t="str">
        <f>VLOOKUP(IF(F67="Дом",H67,F67),Лист5!$D$28:$F$32,3,0)</f>
        <v>Венера</v>
      </c>
      <c r="H67" t="str">
        <f>VLOOKUP(O67,Лист5!$B:$E,3,0)</f>
        <v>♀Кувшин</v>
      </c>
      <c r="I67" t="s">
        <v>34</v>
      </c>
      <c r="J67" t="s">
        <v>22</v>
      </c>
      <c r="K67" t="s">
        <v>23</v>
      </c>
      <c r="L67" t="s">
        <v>2106</v>
      </c>
      <c r="N67" t="s">
        <v>2359</v>
      </c>
      <c r="O67" t="s">
        <v>598</v>
      </c>
      <c r="P67" s="8">
        <v>1</v>
      </c>
      <c r="Q67" s="8">
        <v>1</v>
      </c>
      <c r="R67" s="8">
        <v>0</v>
      </c>
      <c r="S67" t="s">
        <v>23</v>
      </c>
      <c r="T67" s="3"/>
      <c r="U67" s="3"/>
      <c r="V67" s="3"/>
    </row>
    <row r="68" spans="1:22" ht="12.45" x14ac:dyDescent="0.2">
      <c r="A68" s="3" t="s">
        <v>2138</v>
      </c>
      <c r="B68" t="s">
        <v>2025</v>
      </c>
      <c r="C68" s="24" t="s">
        <v>3136</v>
      </c>
      <c r="D68" s="24"/>
      <c r="E68" s="24"/>
      <c r="F68" t="str">
        <f>VLOOKUP(O68,Лист5!$B:$E,4,0)</f>
        <v>♀</v>
      </c>
      <c r="G68" t="str">
        <f>VLOOKUP(IF(F68="Дом",H68,F68),Лист5!$D$28:$F$32,3,0)</f>
        <v>Венера</v>
      </c>
      <c r="H68" t="str">
        <f>VLOOKUP(O68,Лист5!$B:$E,3,0)</f>
        <v>♀Кувшин</v>
      </c>
      <c r="I68" t="s">
        <v>43</v>
      </c>
      <c r="J68" t="s">
        <v>22</v>
      </c>
      <c r="K68" t="s">
        <v>142</v>
      </c>
      <c r="L68" t="s">
        <v>18</v>
      </c>
      <c r="N68" t="s">
        <v>2364</v>
      </c>
      <c r="O68" t="s">
        <v>598</v>
      </c>
      <c r="P68" s="8">
        <v>3</v>
      </c>
      <c r="Q68" s="8">
        <v>1</v>
      </c>
      <c r="R68" s="8">
        <v>0</v>
      </c>
      <c r="S68" t="s">
        <v>23</v>
      </c>
      <c r="T68" s="3"/>
      <c r="U68" s="3"/>
      <c r="V68" s="3"/>
    </row>
    <row r="69" spans="1:22" ht="12.45" x14ac:dyDescent="0.2">
      <c r="A69" s="3" t="s">
        <v>2138</v>
      </c>
      <c r="B69" t="s">
        <v>2381</v>
      </c>
      <c r="C69" s="24" t="s">
        <v>3136</v>
      </c>
      <c r="D69" s="24"/>
      <c r="E69" s="24"/>
      <c r="F69" t="str">
        <f>VLOOKUP(O69,Лист5!$B:$E,4,0)</f>
        <v>♀</v>
      </c>
      <c r="G69" t="str">
        <f>VLOOKUP(IF(F69="Дом",H69,F69),Лист5!$D$28:$F$32,3,0)</f>
        <v>Венера</v>
      </c>
      <c r="H69" t="str">
        <f>VLOOKUP(O69,Лист5!$B:$E,3,0)</f>
        <v>♀Колонна</v>
      </c>
      <c r="I69" t="s">
        <v>27</v>
      </c>
      <c r="J69" t="s">
        <v>28</v>
      </c>
      <c r="K69" t="s">
        <v>2165</v>
      </c>
      <c r="L69" t="s">
        <v>182</v>
      </c>
      <c r="N69" t="s">
        <v>2379</v>
      </c>
      <c r="O69" t="s">
        <v>839</v>
      </c>
      <c r="P69" s="8">
        <v>4</v>
      </c>
      <c r="Q69" s="8">
        <v>1</v>
      </c>
      <c r="R69" s="8">
        <v>0</v>
      </c>
      <c r="S69" t="s">
        <v>2380</v>
      </c>
      <c r="T69" s="3"/>
      <c r="U69" s="3"/>
      <c r="V69" s="3"/>
    </row>
    <row r="70" spans="1:22" ht="12.45" x14ac:dyDescent="0.2">
      <c r="A70" s="3" t="s">
        <v>2138</v>
      </c>
      <c r="B70" t="s">
        <v>2378</v>
      </c>
      <c r="C70" s="24" t="s">
        <v>3136</v>
      </c>
      <c r="D70" s="24"/>
      <c r="E70" s="24"/>
      <c r="F70" t="str">
        <f>VLOOKUP(O70,Лист5!$B:$E,4,0)</f>
        <v>♀</v>
      </c>
      <c r="G70" t="str">
        <f>VLOOKUP(IF(F70="Дом",H70,F70),Лист5!$D$28:$F$32,3,0)</f>
        <v>Венера</v>
      </c>
      <c r="H70" t="str">
        <f>VLOOKUP(O70,Лист5!$B:$E,3,0)</f>
        <v>♀Колонна</v>
      </c>
      <c r="I70" t="s">
        <v>264</v>
      </c>
      <c r="J70" t="s">
        <v>28</v>
      </c>
      <c r="K70" t="s">
        <v>23</v>
      </c>
      <c r="L70" t="s">
        <v>18</v>
      </c>
      <c r="N70" t="s">
        <v>2379</v>
      </c>
      <c r="O70" t="s">
        <v>839</v>
      </c>
      <c r="P70" s="8">
        <v>3</v>
      </c>
      <c r="Q70" s="8">
        <v>1</v>
      </c>
      <c r="R70" s="8">
        <v>0</v>
      </c>
      <c r="S70" t="s">
        <v>23</v>
      </c>
      <c r="T70" s="3"/>
      <c r="U70" s="3"/>
      <c r="V70" s="3"/>
    </row>
    <row r="71" spans="1:22" ht="12.45" x14ac:dyDescent="0.2">
      <c r="A71" s="3" t="s">
        <v>2138</v>
      </c>
      <c r="B71" t="s">
        <v>2380</v>
      </c>
      <c r="C71" s="24" t="s">
        <v>3136</v>
      </c>
      <c r="D71" s="24"/>
      <c r="E71" s="24"/>
      <c r="F71" t="str">
        <f>VLOOKUP(O71,Лист5!$B:$E,4,0)</f>
        <v>♀</v>
      </c>
      <c r="G71" t="str">
        <f>VLOOKUP(IF(F71="Дом",H71,F71),Лист5!$D$28:$F$32,3,0)</f>
        <v>Венера</v>
      </c>
      <c r="H71" t="str">
        <f>VLOOKUP(O71,Лист5!$B:$E,3,0)</f>
        <v>♀Колонна</v>
      </c>
      <c r="I71" t="s">
        <v>34</v>
      </c>
      <c r="J71" t="s">
        <v>28</v>
      </c>
      <c r="K71" t="s">
        <v>142</v>
      </c>
      <c r="L71" t="s">
        <v>18</v>
      </c>
      <c r="N71" t="s">
        <v>2379</v>
      </c>
      <c r="O71" t="s">
        <v>839</v>
      </c>
      <c r="P71" s="8">
        <v>3</v>
      </c>
      <c r="Q71" s="8">
        <v>1</v>
      </c>
      <c r="R71" s="8">
        <v>0</v>
      </c>
      <c r="S71" t="s">
        <v>23</v>
      </c>
      <c r="T71" s="3"/>
      <c r="U71" s="3"/>
      <c r="V71" s="3"/>
    </row>
    <row r="72" spans="1:22" ht="12.45" x14ac:dyDescent="0.2">
      <c r="A72" s="3" t="s">
        <v>2138</v>
      </c>
      <c r="B72" t="s">
        <v>2384</v>
      </c>
      <c r="C72" s="24" t="s">
        <v>3136</v>
      </c>
      <c r="D72" s="24"/>
      <c r="E72" s="24"/>
      <c r="F72" t="str">
        <f>VLOOKUP(O72,Лист5!$B:$E,4,0)</f>
        <v>♀</v>
      </c>
      <c r="G72" t="str">
        <f>VLOOKUP(IF(F72="Дом",H72,F72),Лист5!$D$28:$F$32,3,0)</f>
        <v>Венера</v>
      </c>
      <c r="H72" t="str">
        <f>VLOOKUP(O72,Лист5!$B:$E,3,0)</f>
        <v>♀Колонна</v>
      </c>
      <c r="I72" t="s">
        <v>53</v>
      </c>
      <c r="J72" t="s">
        <v>28</v>
      </c>
      <c r="K72" t="s">
        <v>23</v>
      </c>
      <c r="L72" t="s">
        <v>2106</v>
      </c>
      <c r="N72" t="s">
        <v>2383</v>
      </c>
      <c r="O72" t="s">
        <v>839</v>
      </c>
      <c r="P72" s="8">
        <v>3</v>
      </c>
      <c r="Q72" s="8">
        <v>1</v>
      </c>
      <c r="R72" s="8">
        <v>0</v>
      </c>
      <c r="S72" t="s">
        <v>23</v>
      </c>
      <c r="T72" s="3"/>
      <c r="U72" s="3"/>
      <c r="V72" s="3"/>
    </row>
    <row r="73" spans="1:22" ht="12.45" x14ac:dyDescent="0.2">
      <c r="A73" s="3" t="s">
        <v>2138</v>
      </c>
      <c r="B73" t="s">
        <v>2061</v>
      </c>
      <c r="C73" s="24" t="s">
        <v>3136</v>
      </c>
      <c r="D73" s="24"/>
      <c r="E73" s="24"/>
      <c r="F73" t="str">
        <f>VLOOKUP(O73,Лист5!$B:$E,4,0)</f>
        <v>♀</v>
      </c>
      <c r="G73" t="str">
        <f>VLOOKUP(IF(F73="Дом",H73,F73),Лист5!$D$28:$F$32,3,0)</f>
        <v>Венера</v>
      </c>
      <c r="H73" t="str">
        <f>VLOOKUP(O73,Лист5!$B:$E,3,0)</f>
        <v>♀Музыкант</v>
      </c>
      <c r="I73" t="s">
        <v>147</v>
      </c>
      <c r="J73" t="s">
        <v>148</v>
      </c>
      <c r="K73" t="s">
        <v>17</v>
      </c>
      <c r="L73" t="s">
        <v>148</v>
      </c>
      <c r="N73" t="s">
        <v>2398</v>
      </c>
      <c r="O73" t="s">
        <v>3126</v>
      </c>
      <c r="P73" s="8">
        <v>1</v>
      </c>
      <c r="Q73" s="8">
        <v>1</v>
      </c>
      <c r="R73" s="8">
        <v>0</v>
      </c>
      <c r="S73" t="s">
        <v>23</v>
      </c>
      <c r="T73" s="3"/>
      <c r="U73" s="3"/>
      <c r="V73" s="3"/>
    </row>
    <row r="74" spans="1:22" ht="12.45" x14ac:dyDescent="0.2">
      <c r="A74" s="3" t="s">
        <v>2138</v>
      </c>
      <c r="B74" t="s">
        <v>2059</v>
      </c>
      <c r="C74" s="24" t="s">
        <v>3136</v>
      </c>
      <c r="D74" s="24"/>
      <c r="E74" s="24"/>
      <c r="F74" t="str">
        <f>VLOOKUP(O74,Лист5!$B:$E,4,0)</f>
        <v>♀</v>
      </c>
      <c r="G74" t="str">
        <f>VLOOKUP(IF(F74="Дом",H74,F74),Лист5!$D$28:$F$32,3,0)</f>
        <v>Венера</v>
      </c>
      <c r="H74" t="str">
        <f>VLOOKUP(O74,Лист5!$B:$E,3,0)</f>
        <v>♀Музыкант</v>
      </c>
      <c r="I74" t="s">
        <v>53</v>
      </c>
      <c r="J74" t="s">
        <v>28</v>
      </c>
      <c r="K74" t="s">
        <v>23</v>
      </c>
      <c r="L74" t="s">
        <v>2116</v>
      </c>
      <c r="N74" t="s">
        <v>2400</v>
      </c>
      <c r="O74" t="s">
        <v>3126</v>
      </c>
      <c r="P74" s="8">
        <v>1</v>
      </c>
      <c r="Q74" s="8">
        <v>1</v>
      </c>
      <c r="R74" s="8">
        <v>0</v>
      </c>
      <c r="S74" t="s">
        <v>23</v>
      </c>
      <c r="T74" s="3"/>
      <c r="U74" s="3"/>
      <c r="V74" s="3"/>
    </row>
    <row r="75" spans="1:22" ht="12.45" x14ac:dyDescent="0.2">
      <c r="A75" s="3" t="s">
        <v>2138</v>
      </c>
      <c r="B75" t="s">
        <v>2410</v>
      </c>
      <c r="C75" s="24" t="s">
        <v>3136</v>
      </c>
      <c r="D75" s="24"/>
      <c r="E75" s="24"/>
      <c r="F75" t="str">
        <f>VLOOKUP(O75,Лист5!$B:$E,4,0)</f>
        <v>♀</v>
      </c>
      <c r="G75" t="str">
        <f>VLOOKUP(IF(F75="Дом",H75,F75),Лист5!$D$28:$F$32,3,0)</f>
        <v>Венера</v>
      </c>
      <c r="H75" t="str">
        <f>VLOOKUP(O75,Лист5!$B:$E,3,0)</f>
        <v>♀Музыкант</v>
      </c>
      <c r="I75" t="s">
        <v>154</v>
      </c>
      <c r="J75" t="s">
        <v>16</v>
      </c>
      <c r="K75" t="s">
        <v>142</v>
      </c>
      <c r="L75" t="s">
        <v>18</v>
      </c>
      <c r="N75" t="s">
        <v>2409</v>
      </c>
      <c r="O75" t="s">
        <v>3126</v>
      </c>
      <c r="P75" s="8">
        <v>3</v>
      </c>
      <c r="Q75" s="8">
        <v>1</v>
      </c>
      <c r="R75" s="8">
        <v>0</v>
      </c>
      <c r="S75" t="s">
        <v>23</v>
      </c>
      <c r="T75" s="3"/>
      <c r="U75" s="3"/>
      <c r="V75" s="3"/>
    </row>
    <row r="76" spans="1:22" ht="12.45" x14ac:dyDescent="0.2">
      <c r="A76" s="3" t="s">
        <v>2138</v>
      </c>
      <c r="B76" t="s">
        <v>2062</v>
      </c>
      <c r="C76" s="24" t="s">
        <v>3136</v>
      </c>
      <c r="D76" s="24"/>
      <c r="E76" s="24"/>
      <c r="F76" t="str">
        <f>VLOOKUP(O76,Лист5!$B:$E,4,0)</f>
        <v>♀</v>
      </c>
      <c r="G76" t="str">
        <f>VLOOKUP(IF(F76="Дом",H76,F76),Лист5!$D$28:$F$32,3,0)</f>
        <v>Венера</v>
      </c>
      <c r="H76" t="str">
        <f>VLOOKUP(O76,Лист5!$B:$E,3,0)</f>
        <v>♀Музыкант</v>
      </c>
      <c r="I76" t="s">
        <v>175</v>
      </c>
      <c r="J76" t="s">
        <v>28</v>
      </c>
      <c r="K76" t="s">
        <v>142</v>
      </c>
      <c r="L76" t="s">
        <v>18</v>
      </c>
      <c r="N76" t="s">
        <v>2400</v>
      </c>
      <c r="O76" t="s">
        <v>3126</v>
      </c>
      <c r="P76" s="8">
        <v>2</v>
      </c>
      <c r="Q76" s="8">
        <v>1</v>
      </c>
      <c r="R76" s="8">
        <v>0</v>
      </c>
      <c r="S76" t="s">
        <v>23</v>
      </c>
      <c r="T76" s="3"/>
      <c r="U76" s="3"/>
      <c r="V76" s="3"/>
    </row>
    <row r="77" spans="1:22" ht="12.45" x14ac:dyDescent="0.2">
      <c r="A77" s="3" t="s">
        <v>2138</v>
      </c>
      <c r="B77" t="s">
        <v>2430</v>
      </c>
      <c r="C77" s="24" t="s">
        <v>3136</v>
      </c>
      <c r="D77" s="24"/>
      <c r="E77" s="24"/>
      <c r="F77" t="str">
        <f>VLOOKUP(O77,Лист5!$B:$E,4,0)</f>
        <v>♀</v>
      </c>
      <c r="G77" t="str">
        <f>VLOOKUP(IF(F77="Дом",H77,F77),Лист5!$D$28:$F$32,3,0)</f>
        <v>Венера</v>
      </c>
      <c r="H77" t="str">
        <f>VLOOKUP(O77,Лист5!$B:$E,3,0)</f>
        <v>♀Любовники</v>
      </c>
      <c r="I77" t="s">
        <v>154</v>
      </c>
      <c r="J77" t="s">
        <v>16</v>
      </c>
      <c r="K77" t="s">
        <v>23</v>
      </c>
      <c r="L77" t="s">
        <v>18</v>
      </c>
      <c r="N77" t="s">
        <v>2431</v>
      </c>
      <c r="O77" t="s">
        <v>1662</v>
      </c>
      <c r="P77" s="8">
        <v>2</v>
      </c>
      <c r="Q77" s="8">
        <v>1</v>
      </c>
      <c r="R77" s="8">
        <v>0</v>
      </c>
      <c r="S77" t="s">
        <v>23</v>
      </c>
      <c r="T77" s="3"/>
      <c r="U77" s="3"/>
      <c r="V77" s="3"/>
    </row>
    <row r="78" spans="1:22" ht="12.45" x14ac:dyDescent="0.2">
      <c r="A78" s="3" t="s">
        <v>2138</v>
      </c>
      <c r="B78" t="s">
        <v>2084</v>
      </c>
      <c r="C78" s="24" t="s">
        <v>3136</v>
      </c>
      <c r="D78" s="24"/>
      <c r="E78" s="24"/>
      <c r="F78" t="str">
        <f>VLOOKUP(O78,Лист5!$B:$E,4,0)</f>
        <v>♀</v>
      </c>
      <c r="G78" t="str">
        <f>VLOOKUP(IF(F78="Дом",H78,F78),Лист5!$D$28:$F$32,3,0)</f>
        <v>Венера</v>
      </c>
      <c r="H78" t="str">
        <f>VLOOKUP(O78,Лист5!$B:$E,3,0)</f>
        <v>♀Любовники</v>
      </c>
      <c r="I78" t="s">
        <v>34</v>
      </c>
      <c r="J78" t="s">
        <v>16</v>
      </c>
      <c r="K78" t="s">
        <v>23</v>
      </c>
      <c r="L78" t="s">
        <v>18</v>
      </c>
      <c r="N78" t="s">
        <v>2437</v>
      </c>
      <c r="O78" t="s">
        <v>1662</v>
      </c>
      <c r="P78" s="8">
        <v>3</v>
      </c>
      <c r="Q78" s="8">
        <v>2</v>
      </c>
      <c r="R78" s="8">
        <v>0</v>
      </c>
      <c r="S78" t="s">
        <v>2088</v>
      </c>
      <c r="T78" s="3"/>
      <c r="U78" s="3"/>
      <c r="V78" s="3"/>
    </row>
    <row r="79" spans="1:22" ht="12.45" x14ac:dyDescent="0.2">
      <c r="A79" s="3" t="s">
        <v>2138</v>
      </c>
      <c r="B79" t="s">
        <v>2088</v>
      </c>
      <c r="C79" s="24" t="s">
        <v>3136</v>
      </c>
      <c r="D79" s="24"/>
      <c r="E79" s="24"/>
      <c r="F79" t="str">
        <f>VLOOKUP(O79,Лист5!$B:$E,4,0)</f>
        <v>♀</v>
      </c>
      <c r="G79" t="str">
        <f>VLOOKUP(IF(F79="Дом",H79,F79),Лист5!$D$28:$F$32,3,0)</f>
        <v>Венера</v>
      </c>
      <c r="H79" t="str">
        <f>VLOOKUP(O79,Лист5!$B:$E,3,0)</f>
        <v>♀Любовники</v>
      </c>
      <c r="I79" t="s">
        <v>40</v>
      </c>
      <c r="J79" t="s">
        <v>16</v>
      </c>
      <c r="K79" t="s">
        <v>23</v>
      </c>
      <c r="L79" t="s">
        <v>18</v>
      </c>
      <c r="N79" t="s">
        <v>2433</v>
      </c>
      <c r="O79" t="s">
        <v>1662</v>
      </c>
      <c r="P79" s="8">
        <v>3</v>
      </c>
      <c r="Q79" s="8">
        <v>1</v>
      </c>
      <c r="R79" s="8">
        <v>0</v>
      </c>
      <c r="S79" t="s">
        <v>23</v>
      </c>
      <c r="T79" s="3"/>
      <c r="U79" s="3"/>
      <c r="V79" s="3"/>
    </row>
    <row r="80" spans="1:22" ht="12.45" x14ac:dyDescent="0.2">
      <c r="A80" s="3" t="s">
        <v>2138</v>
      </c>
      <c r="B80" t="s">
        <v>2442</v>
      </c>
      <c r="C80" s="24" t="s">
        <v>3136</v>
      </c>
      <c r="D80" s="24"/>
      <c r="E80" s="24"/>
      <c r="F80" t="str">
        <f>VLOOKUP(O80,Лист5!$B:$E,4,0)</f>
        <v>♀</v>
      </c>
      <c r="G80" t="str">
        <f>VLOOKUP(IF(F80="Дом",H80,F80),Лист5!$D$28:$F$32,3,0)</f>
        <v>Венера</v>
      </c>
      <c r="H80" t="str">
        <f>VLOOKUP(O80,Лист5!$B:$E,3,0)</f>
        <v>♀Любовники</v>
      </c>
      <c r="I80" t="s">
        <v>64</v>
      </c>
      <c r="J80" t="s">
        <v>22</v>
      </c>
      <c r="K80" t="s">
        <v>23</v>
      </c>
      <c r="L80" t="s">
        <v>18</v>
      </c>
      <c r="N80" t="s">
        <v>2440</v>
      </c>
      <c r="O80" t="s">
        <v>1662</v>
      </c>
      <c r="P80" s="8">
        <v>4</v>
      </c>
      <c r="Q80" s="8">
        <v>3</v>
      </c>
      <c r="R80" s="8">
        <v>0</v>
      </c>
      <c r="S80" t="s">
        <v>2443</v>
      </c>
      <c r="T80" s="3"/>
      <c r="U80" s="3"/>
      <c r="V80" s="3"/>
    </row>
    <row r="81" spans="1:22" ht="12.45" x14ac:dyDescent="0.2">
      <c r="A81" s="3" t="s">
        <v>2138</v>
      </c>
      <c r="B81" t="s">
        <v>2089</v>
      </c>
      <c r="C81" s="24" t="s">
        <v>3136</v>
      </c>
      <c r="D81" s="24"/>
      <c r="E81" s="24"/>
      <c r="F81" t="str">
        <f>VLOOKUP(O81,Лист5!$B:$E,4,0)</f>
        <v>♀</v>
      </c>
      <c r="G81" t="str">
        <f>VLOOKUP(IF(F81="Дом",H81,F81),Лист5!$D$28:$F$32,3,0)</f>
        <v>Венера</v>
      </c>
      <c r="H81" t="str">
        <f>VLOOKUP(O81,Лист5!$B:$E,3,0)</f>
        <v>♀Любовники</v>
      </c>
      <c r="I81" t="s">
        <v>175</v>
      </c>
      <c r="J81" t="s">
        <v>22</v>
      </c>
      <c r="K81" t="s">
        <v>23</v>
      </c>
      <c r="L81" t="s">
        <v>18</v>
      </c>
      <c r="N81" t="s">
        <v>2431</v>
      </c>
      <c r="O81" t="s">
        <v>1662</v>
      </c>
      <c r="P81" s="8">
        <v>2</v>
      </c>
      <c r="Q81" s="8">
        <v>1</v>
      </c>
      <c r="R81" s="8">
        <v>0</v>
      </c>
      <c r="S81" t="s">
        <v>23</v>
      </c>
      <c r="T81" s="3"/>
      <c r="U81" s="3"/>
      <c r="V81" s="3"/>
    </row>
    <row r="82" spans="1:22" ht="12.45" x14ac:dyDescent="0.2">
      <c r="A82" s="3" t="s">
        <v>2138</v>
      </c>
      <c r="B82" t="s">
        <v>2436</v>
      </c>
      <c r="C82" s="24" t="s">
        <v>3136</v>
      </c>
      <c r="D82" s="24"/>
      <c r="E82" s="24"/>
      <c r="F82" t="str">
        <f>VLOOKUP(O82,Лист5!$B:$E,4,0)</f>
        <v>♀</v>
      </c>
      <c r="G82" t="str">
        <f>VLOOKUP(IF(F82="Дом",H82,F82),Лист5!$D$28:$F$32,3,0)</f>
        <v>Венера</v>
      </c>
      <c r="H82" t="str">
        <f>VLOOKUP(O82,Лист5!$B:$E,3,0)</f>
        <v>♀Любовники</v>
      </c>
      <c r="I82" t="s">
        <v>147</v>
      </c>
      <c r="J82" t="s">
        <v>148</v>
      </c>
      <c r="K82" t="s">
        <v>23</v>
      </c>
      <c r="L82" t="s">
        <v>148</v>
      </c>
      <c r="N82" t="s">
        <v>2437</v>
      </c>
      <c r="O82" t="s">
        <v>1662</v>
      </c>
      <c r="P82" s="8">
        <v>3</v>
      </c>
      <c r="Q82" s="8">
        <v>1</v>
      </c>
      <c r="R82" s="8">
        <v>0</v>
      </c>
      <c r="S82" t="s">
        <v>23</v>
      </c>
      <c r="T82" s="3"/>
      <c r="U82" s="3"/>
      <c r="V82" s="3"/>
    </row>
    <row r="83" spans="1:22" ht="12.45" x14ac:dyDescent="0.2">
      <c r="A83" s="3" t="s">
        <v>2138</v>
      </c>
      <c r="B83" t="s">
        <v>2438</v>
      </c>
      <c r="C83" s="24" t="s">
        <v>3136</v>
      </c>
      <c r="D83" s="24"/>
      <c r="E83" s="24"/>
      <c r="F83" t="str">
        <f>VLOOKUP(O83,Лист5!$B:$E,4,0)</f>
        <v>♀</v>
      </c>
      <c r="G83" t="str">
        <f>VLOOKUP(IF(F83="Дом",H83,F83),Лист5!$D$28:$F$32,3,0)</f>
        <v>Венера</v>
      </c>
      <c r="H83" t="str">
        <f>VLOOKUP(O83,Лист5!$B:$E,3,0)</f>
        <v>♀Любовники</v>
      </c>
      <c r="I83" t="s">
        <v>761</v>
      </c>
      <c r="J83" t="s">
        <v>22</v>
      </c>
      <c r="K83" t="s">
        <v>23</v>
      </c>
      <c r="L83" t="s">
        <v>2106</v>
      </c>
      <c r="N83" t="s">
        <v>2437</v>
      </c>
      <c r="O83" t="s">
        <v>1662</v>
      </c>
      <c r="P83" s="8">
        <v>4</v>
      </c>
      <c r="Q83" s="8">
        <v>2</v>
      </c>
      <c r="R83" s="8">
        <v>0</v>
      </c>
      <c r="S83" t="s">
        <v>2088</v>
      </c>
      <c r="T83" s="3"/>
      <c r="U83" s="3"/>
      <c r="V83" s="3"/>
    </row>
    <row r="84" spans="1:22" ht="12.45" x14ac:dyDescent="0.2">
      <c r="A84" s="3" t="s">
        <v>2138</v>
      </c>
      <c r="B84" t="s">
        <v>2317</v>
      </c>
      <c r="C84" s="24" t="s">
        <v>3136</v>
      </c>
      <c r="D84" s="24"/>
      <c r="E84" s="24"/>
      <c r="F84" t="str">
        <f>VLOOKUP(O84,Лист5!$B:$E,4,0)</f>
        <v>Дом</v>
      </c>
      <c r="G84" t="str">
        <f>VLOOKUP(IF(F84="Дом",H84,F84),Лист5!$D$28:$F$32,3,0)</f>
        <v>Венера</v>
      </c>
      <c r="H84" t="str">
        <f>VLOOKUP(O84,Лист5!$B:$E,3,0)</f>
        <v>♀</v>
      </c>
      <c r="I84" t="s">
        <v>2318</v>
      </c>
      <c r="J84" t="s">
        <v>28</v>
      </c>
      <c r="K84" t="s">
        <v>889</v>
      </c>
      <c r="L84" t="s">
        <v>2115</v>
      </c>
      <c r="N84" t="s">
        <v>2319</v>
      </c>
      <c r="O84" t="s">
        <v>2306</v>
      </c>
      <c r="P84" s="8">
        <v>5</v>
      </c>
      <c r="Q84" s="8">
        <v>3</v>
      </c>
      <c r="R84" s="8">
        <v>0</v>
      </c>
      <c r="S84" t="s">
        <v>2316</v>
      </c>
      <c r="T84" s="3"/>
      <c r="U84" s="3"/>
      <c r="V84" s="3"/>
    </row>
    <row r="85" spans="1:22" ht="12.45" x14ac:dyDescent="0.2">
      <c r="A85" s="3" t="s">
        <v>2138</v>
      </c>
      <c r="B85" t="s">
        <v>2310</v>
      </c>
      <c r="C85" s="24" t="s">
        <v>3136</v>
      </c>
      <c r="D85" s="24"/>
      <c r="E85" s="24"/>
      <c r="F85" t="str">
        <f>VLOOKUP(O85,Лист5!$B:$E,4,0)</f>
        <v>Дом</v>
      </c>
      <c r="G85" t="str">
        <f>VLOOKUP(IF(F85="Дом",H85,F85),Лист5!$D$28:$F$32,3,0)</f>
        <v>Венера</v>
      </c>
      <c r="H85" t="str">
        <f>VLOOKUP(O85,Лист5!$B:$E,3,0)</f>
        <v>♀</v>
      </c>
      <c r="I85" t="s">
        <v>154</v>
      </c>
      <c r="J85" t="s">
        <v>22</v>
      </c>
      <c r="K85" t="s">
        <v>23</v>
      </c>
      <c r="L85" t="s">
        <v>18</v>
      </c>
      <c r="N85" t="s">
        <v>2311</v>
      </c>
      <c r="O85" t="s">
        <v>2306</v>
      </c>
      <c r="P85" s="8">
        <v>3</v>
      </c>
      <c r="Q85" s="8">
        <v>1</v>
      </c>
      <c r="R85" s="8">
        <v>0</v>
      </c>
      <c r="S85" t="s">
        <v>2307</v>
      </c>
      <c r="T85" s="3"/>
      <c r="U85" s="3"/>
      <c r="V85" s="3"/>
    </row>
    <row r="86" spans="1:22" ht="12.45" hidden="1" x14ac:dyDescent="0.2">
      <c r="A86" s="3" t="s">
        <v>2138</v>
      </c>
      <c r="B86" t="s">
        <v>2015</v>
      </c>
      <c r="C86" s="24" t="s">
        <v>3114</v>
      </c>
      <c r="D86" s="24"/>
      <c r="E86" s="24"/>
      <c r="F86" t="str">
        <f>VLOOKUP(O86,Лист5!$B:$E,4,0)</f>
        <v>♀</v>
      </c>
      <c r="G86" t="str">
        <f>VLOOKUP(IF(F86="Дом",H86,F86),Лист5!$D$28:$F$32,3,0)</f>
        <v>Венера</v>
      </c>
      <c r="H86" t="str">
        <f>VLOOKUP(O86,Лист5!$B:$E,3,0)</f>
        <v>♀Павлин</v>
      </c>
      <c r="I86" t="s">
        <v>147</v>
      </c>
      <c r="J86" t="s">
        <v>148</v>
      </c>
      <c r="K86" t="s">
        <v>23</v>
      </c>
      <c r="L86" t="s">
        <v>148</v>
      </c>
      <c r="N86" t="s">
        <v>2337</v>
      </c>
      <c r="O86" t="s">
        <v>464</v>
      </c>
      <c r="P86" s="8">
        <v>3</v>
      </c>
      <c r="Q86" s="8">
        <v>1</v>
      </c>
      <c r="R86" s="8">
        <v>0</v>
      </c>
      <c r="S86" t="s">
        <v>23</v>
      </c>
      <c r="T86" s="3"/>
      <c r="U86" s="3"/>
      <c r="V86" s="3"/>
    </row>
    <row r="87" spans="1:22" ht="12.45" hidden="1" x14ac:dyDescent="0.2">
      <c r="A87" s="3" t="s">
        <v>2138</v>
      </c>
      <c r="B87" t="s">
        <v>2444</v>
      </c>
      <c r="C87" s="24" t="s">
        <v>3114</v>
      </c>
      <c r="D87" s="24"/>
      <c r="E87" s="24"/>
      <c r="F87" t="str">
        <f>VLOOKUP(O87,Лист5!$B:$E,4,0)</f>
        <v>♀</v>
      </c>
      <c r="G87" t="str">
        <f>VLOOKUP(IF(F87="Дом",H87,F87),Лист5!$D$28:$F$32,3,0)</f>
        <v>Венера</v>
      </c>
      <c r="H87" t="str">
        <f>VLOOKUP(O87,Лист5!$B:$E,3,0)</f>
        <v>♀Любовники</v>
      </c>
      <c r="I87" t="s">
        <v>2014</v>
      </c>
      <c r="J87" t="s">
        <v>22</v>
      </c>
      <c r="K87" t="s">
        <v>29</v>
      </c>
      <c r="L87" t="s">
        <v>2135</v>
      </c>
      <c r="N87" t="s">
        <v>2440</v>
      </c>
      <c r="O87" t="s">
        <v>1662</v>
      </c>
      <c r="P87" s="8">
        <v>5</v>
      </c>
      <c r="Q87" s="8">
        <v>3</v>
      </c>
      <c r="R87" s="8">
        <v>0</v>
      </c>
      <c r="S87" t="s">
        <v>2088</v>
      </c>
      <c r="T87" s="3"/>
      <c r="U87" s="3"/>
      <c r="V87" s="3"/>
    </row>
    <row r="88" spans="1:22" ht="12.45" hidden="1" x14ac:dyDescent="0.2">
      <c r="A88" s="3" t="s">
        <v>2138</v>
      </c>
      <c r="B88" t="s">
        <v>2313</v>
      </c>
      <c r="C88" s="24" t="s">
        <v>3114</v>
      </c>
      <c r="D88" s="24"/>
      <c r="E88" s="24"/>
      <c r="F88" t="str">
        <f>VLOOKUP(O88,Лист5!$B:$E,4,0)</f>
        <v>Дом</v>
      </c>
      <c r="G88" t="str">
        <f>VLOOKUP(IF(F88="Дом",H88,F88),Лист5!$D$28:$F$32,3,0)</f>
        <v>Венера</v>
      </c>
      <c r="H88" t="str">
        <f>VLOOKUP(O88,Лист5!$B:$E,3,0)</f>
        <v>♀</v>
      </c>
      <c r="I88" t="s">
        <v>43</v>
      </c>
      <c r="J88" t="s">
        <v>22</v>
      </c>
      <c r="K88" t="s">
        <v>142</v>
      </c>
      <c r="L88" t="s">
        <v>2106</v>
      </c>
      <c r="N88" t="s">
        <v>2311</v>
      </c>
      <c r="O88" t="s">
        <v>2306</v>
      </c>
      <c r="P88" s="8">
        <v>3</v>
      </c>
      <c r="Q88" s="8">
        <v>1</v>
      </c>
      <c r="R88" s="8">
        <v>0</v>
      </c>
      <c r="S88" t="s">
        <v>2307</v>
      </c>
      <c r="T88" s="3"/>
      <c r="U88" s="3"/>
      <c r="V88" s="3"/>
    </row>
    <row r="89" spans="1:22" ht="12.45" hidden="1" x14ac:dyDescent="0.2">
      <c r="A89" s="3" t="s">
        <v>2138</v>
      </c>
      <c r="B89" t="s">
        <v>2334</v>
      </c>
      <c r="C89" s="24" t="s">
        <v>3135</v>
      </c>
      <c r="D89" s="24"/>
      <c r="E89" s="24"/>
      <c r="F89" t="str">
        <f>VLOOKUP(O89,Лист5!$B:$E,4,0)</f>
        <v>♀</v>
      </c>
      <c r="G89" t="str">
        <f>VLOOKUP(IF(F89="Дом",H89,F89),Лист5!$D$28:$F$32,3,0)</f>
        <v>Венера</v>
      </c>
      <c r="H89" t="str">
        <f>VLOOKUP(O89,Лист5!$B:$E,3,0)</f>
        <v>♀Павлин</v>
      </c>
      <c r="I89" t="s">
        <v>264</v>
      </c>
      <c r="J89" t="s">
        <v>28</v>
      </c>
      <c r="K89" t="s">
        <v>142</v>
      </c>
      <c r="L89" t="s">
        <v>18</v>
      </c>
      <c r="N89" t="s">
        <v>2333</v>
      </c>
      <c r="O89" t="s">
        <v>464</v>
      </c>
      <c r="P89" s="8">
        <v>3</v>
      </c>
      <c r="Q89" s="8">
        <v>1</v>
      </c>
      <c r="R89" s="8">
        <v>0</v>
      </c>
      <c r="S89" t="s">
        <v>23</v>
      </c>
      <c r="T89" s="3"/>
      <c r="U89" s="3"/>
      <c r="V89" s="3"/>
    </row>
    <row r="90" spans="1:22" ht="12.45" hidden="1" x14ac:dyDescent="0.2">
      <c r="A90" s="3" t="s">
        <v>2138</v>
      </c>
      <c r="B90" t="s">
        <v>2335</v>
      </c>
      <c r="C90" s="24" t="s">
        <v>3135</v>
      </c>
      <c r="D90" s="24"/>
      <c r="E90" s="24"/>
      <c r="F90" t="str">
        <f>VLOOKUP(O90,Лист5!$B:$E,4,0)</f>
        <v>♀</v>
      </c>
      <c r="G90" t="str">
        <f>VLOOKUP(IF(F90="Дом",H90,F90),Лист5!$D$28:$F$32,3,0)</f>
        <v>Венера</v>
      </c>
      <c r="H90" t="str">
        <f>VLOOKUP(O90,Лист5!$B:$E,3,0)</f>
        <v>♀Павлин</v>
      </c>
      <c r="I90" t="s">
        <v>264</v>
      </c>
      <c r="J90" t="s">
        <v>28</v>
      </c>
      <c r="K90" t="s">
        <v>2336</v>
      </c>
      <c r="L90" t="s">
        <v>18</v>
      </c>
      <c r="N90" t="s">
        <v>2333</v>
      </c>
      <c r="O90" t="s">
        <v>464</v>
      </c>
      <c r="P90" s="8">
        <v>5</v>
      </c>
      <c r="Q90" s="8">
        <v>1</v>
      </c>
      <c r="R90" s="8">
        <v>0</v>
      </c>
      <c r="S90" t="s">
        <v>2334</v>
      </c>
      <c r="T90" s="3"/>
      <c r="U90" s="3"/>
      <c r="V90" s="3"/>
    </row>
    <row r="91" spans="1:22" ht="12.45" hidden="1" x14ac:dyDescent="0.2">
      <c r="A91" s="3" t="s">
        <v>2138</v>
      </c>
      <c r="B91" t="s">
        <v>2369</v>
      </c>
      <c r="C91" s="24" t="s">
        <v>3135</v>
      </c>
      <c r="D91" s="24"/>
      <c r="E91" s="24"/>
      <c r="F91" t="str">
        <f>VLOOKUP(O91,Лист5!$B:$E,4,0)</f>
        <v>♀</v>
      </c>
      <c r="G91" t="str">
        <f>VLOOKUP(IF(F91="Дом",H91,F91),Лист5!$D$28:$F$32,3,0)</f>
        <v>Венера</v>
      </c>
      <c r="H91" t="str">
        <f>VLOOKUP(O91,Лист5!$B:$E,3,0)</f>
        <v>♀Кувшин</v>
      </c>
      <c r="I91" t="s">
        <v>175</v>
      </c>
      <c r="J91" t="s">
        <v>22</v>
      </c>
      <c r="K91" t="s">
        <v>2109</v>
      </c>
      <c r="L91" t="s">
        <v>18</v>
      </c>
      <c r="N91" t="s">
        <v>2367</v>
      </c>
      <c r="O91" t="s">
        <v>598</v>
      </c>
      <c r="P91" s="8">
        <v>5</v>
      </c>
      <c r="Q91" s="8">
        <v>2</v>
      </c>
      <c r="R91" s="8">
        <v>0</v>
      </c>
      <c r="S91" t="s">
        <v>2356</v>
      </c>
      <c r="T91" s="3"/>
      <c r="U91" s="3"/>
      <c r="V91" s="3"/>
    </row>
    <row r="92" spans="1:22" ht="12.45" hidden="1" x14ac:dyDescent="0.2">
      <c r="A92" s="3" t="s">
        <v>2138</v>
      </c>
      <c r="B92" t="s">
        <v>2363</v>
      </c>
      <c r="C92" s="24" t="s">
        <v>3135</v>
      </c>
      <c r="D92" s="24"/>
      <c r="E92" s="24"/>
      <c r="F92" t="str">
        <f>VLOOKUP(O92,Лист5!$B:$E,4,0)</f>
        <v>♀</v>
      </c>
      <c r="G92" t="str">
        <f>VLOOKUP(IF(F92="Дом",H92,F92),Лист5!$D$28:$F$32,3,0)</f>
        <v>Венера</v>
      </c>
      <c r="H92" t="str">
        <f>VLOOKUP(O92,Лист5!$B:$E,3,0)</f>
        <v>♀Кувшин</v>
      </c>
      <c r="I92" t="s">
        <v>34</v>
      </c>
      <c r="J92" t="s">
        <v>28</v>
      </c>
      <c r="K92" t="s">
        <v>29</v>
      </c>
      <c r="L92" t="s">
        <v>18</v>
      </c>
      <c r="N92" t="s">
        <v>2364</v>
      </c>
      <c r="O92" t="s">
        <v>598</v>
      </c>
      <c r="P92" s="8">
        <v>3</v>
      </c>
      <c r="Q92" s="8">
        <v>1</v>
      </c>
      <c r="R92" s="8">
        <v>0</v>
      </c>
      <c r="S92" t="s">
        <v>23</v>
      </c>
      <c r="T92" s="3"/>
      <c r="U92" s="3"/>
      <c r="V92" s="3"/>
    </row>
    <row r="93" spans="1:22" ht="12.45" hidden="1" x14ac:dyDescent="0.2">
      <c r="A93" s="3" t="s">
        <v>2138</v>
      </c>
      <c r="B93" t="s">
        <v>2026</v>
      </c>
      <c r="C93" s="24" t="s">
        <v>3135</v>
      </c>
      <c r="D93" s="24"/>
      <c r="E93" s="24"/>
      <c r="F93" t="str">
        <f>VLOOKUP(O93,Лист5!$B:$E,4,0)</f>
        <v>♀</v>
      </c>
      <c r="G93" t="str">
        <f>VLOOKUP(IF(F93="Дом",H93,F93),Лист5!$D$28:$F$32,3,0)</f>
        <v>Венера</v>
      </c>
      <c r="H93" t="str">
        <f>VLOOKUP(O93,Лист5!$B:$E,3,0)</f>
        <v>♀Кувшин</v>
      </c>
      <c r="I93" t="s">
        <v>43</v>
      </c>
      <c r="J93" t="s">
        <v>28</v>
      </c>
      <c r="K93" t="s">
        <v>142</v>
      </c>
      <c r="L93" t="s">
        <v>18</v>
      </c>
      <c r="N93" t="s">
        <v>2367</v>
      </c>
      <c r="O93" t="s">
        <v>598</v>
      </c>
      <c r="P93" s="8">
        <v>5</v>
      </c>
      <c r="Q93" s="8">
        <v>2</v>
      </c>
      <c r="R93" s="8">
        <v>0</v>
      </c>
      <c r="S93" t="s">
        <v>2025</v>
      </c>
      <c r="T93" s="3"/>
      <c r="U93" s="3"/>
      <c r="V93" s="3"/>
    </row>
    <row r="94" spans="1:22" ht="12.45" hidden="1" x14ac:dyDescent="0.2">
      <c r="A94" s="3" t="s">
        <v>2138</v>
      </c>
      <c r="B94" t="s">
        <v>2389</v>
      </c>
      <c r="C94" s="24" t="s">
        <v>3135</v>
      </c>
      <c r="D94" s="24"/>
      <c r="E94" s="24"/>
      <c r="F94" t="str">
        <f>VLOOKUP(O94,Лист5!$B:$E,4,0)</f>
        <v>♀</v>
      </c>
      <c r="G94" t="str">
        <f>VLOOKUP(IF(F94="Дом",H94,F94),Лист5!$D$28:$F$32,3,0)</f>
        <v>Венера</v>
      </c>
      <c r="H94" t="str">
        <f>VLOOKUP(O94,Лист5!$B:$E,3,0)</f>
        <v>♀Колонна</v>
      </c>
      <c r="I94" t="s">
        <v>2134</v>
      </c>
      <c r="J94" t="s">
        <v>22</v>
      </c>
      <c r="K94" t="s">
        <v>430</v>
      </c>
      <c r="L94" t="s">
        <v>182</v>
      </c>
      <c r="N94" t="s">
        <v>2388</v>
      </c>
      <c r="O94" t="s">
        <v>839</v>
      </c>
      <c r="P94" s="8">
        <v>5</v>
      </c>
      <c r="Q94" s="8">
        <v>3</v>
      </c>
      <c r="R94" s="8">
        <v>0</v>
      </c>
      <c r="S94" t="s">
        <v>2390</v>
      </c>
      <c r="T94" s="3"/>
      <c r="U94" s="3"/>
      <c r="V94" s="3"/>
    </row>
    <row r="95" spans="1:22" ht="12.45" hidden="1" x14ac:dyDescent="0.2">
      <c r="A95" s="3" t="s">
        <v>2138</v>
      </c>
      <c r="B95" t="s">
        <v>2382</v>
      </c>
      <c r="C95" s="24" t="s">
        <v>3135</v>
      </c>
      <c r="D95" s="24"/>
      <c r="E95" s="24"/>
      <c r="F95" t="str">
        <f>VLOOKUP(O95,Лист5!$B:$E,4,0)</f>
        <v>♀</v>
      </c>
      <c r="G95" t="str">
        <f>VLOOKUP(IF(F95="Дом",H95,F95),Лист5!$D$28:$F$32,3,0)</f>
        <v>Венера</v>
      </c>
      <c r="H95" t="str">
        <f>VLOOKUP(O95,Лист5!$B:$E,3,0)</f>
        <v>♀Колонна</v>
      </c>
      <c r="I95" t="s">
        <v>264</v>
      </c>
      <c r="J95" t="s">
        <v>28</v>
      </c>
      <c r="K95" t="s">
        <v>889</v>
      </c>
      <c r="L95" t="s">
        <v>18</v>
      </c>
      <c r="N95" t="s">
        <v>2383</v>
      </c>
      <c r="O95" t="s">
        <v>839</v>
      </c>
      <c r="P95" s="8">
        <v>3</v>
      </c>
      <c r="Q95" s="8">
        <v>1</v>
      </c>
      <c r="R95" s="8">
        <v>0</v>
      </c>
      <c r="S95" t="s">
        <v>23</v>
      </c>
      <c r="T95" s="3"/>
      <c r="U95" s="3"/>
      <c r="V95" s="3"/>
    </row>
    <row r="96" spans="1:22" ht="12.45" hidden="1" x14ac:dyDescent="0.2">
      <c r="A96" s="3" t="s">
        <v>2138</v>
      </c>
      <c r="B96" t="s">
        <v>2406</v>
      </c>
      <c r="C96" s="24" t="s">
        <v>3135</v>
      </c>
      <c r="D96" s="24"/>
      <c r="E96" s="24"/>
      <c r="F96" t="str">
        <f>VLOOKUP(O96,Лист5!$B:$E,4,0)</f>
        <v>♀</v>
      </c>
      <c r="G96" t="str">
        <f>VLOOKUP(IF(F96="Дом",H96,F96),Лист5!$D$28:$F$32,3,0)</f>
        <v>Венера</v>
      </c>
      <c r="H96" t="str">
        <f>VLOOKUP(O96,Лист5!$B:$E,3,0)</f>
        <v>♀Музыкант</v>
      </c>
      <c r="I96" t="s">
        <v>147</v>
      </c>
      <c r="J96" t="s">
        <v>148</v>
      </c>
      <c r="K96" t="s">
        <v>23</v>
      </c>
      <c r="L96" t="s">
        <v>148</v>
      </c>
      <c r="N96" t="s">
        <v>2405</v>
      </c>
      <c r="O96" t="s">
        <v>3126</v>
      </c>
      <c r="P96" s="8">
        <v>3</v>
      </c>
      <c r="Q96" s="8">
        <v>1</v>
      </c>
      <c r="R96" s="8">
        <v>0</v>
      </c>
      <c r="S96" t="s">
        <v>23</v>
      </c>
      <c r="T96" s="3"/>
      <c r="U96" s="3"/>
      <c r="V96" s="3"/>
    </row>
    <row r="97" spans="1:22" ht="12.45" hidden="1" x14ac:dyDescent="0.2">
      <c r="A97" s="3" t="s">
        <v>2138</v>
      </c>
      <c r="B97" t="s">
        <v>2407</v>
      </c>
      <c r="C97" s="24" t="s">
        <v>3135</v>
      </c>
      <c r="D97" s="24"/>
      <c r="E97" s="24"/>
      <c r="F97" t="str">
        <f>VLOOKUP(O97,Лист5!$B:$E,4,0)</f>
        <v>♀</v>
      </c>
      <c r="G97" t="str">
        <f>VLOOKUP(IF(F97="Дом",H97,F97),Лист5!$D$28:$F$32,3,0)</f>
        <v>Венера</v>
      </c>
      <c r="H97" t="str">
        <f>VLOOKUP(O97,Лист5!$B:$E,3,0)</f>
        <v>♀Музыкант</v>
      </c>
      <c r="I97" t="s">
        <v>147</v>
      </c>
      <c r="J97" t="s">
        <v>148</v>
      </c>
      <c r="K97" t="s">
        <v>23</v>
      </c>
      <c r="L97" t="s">
        <v>148</v>
      </c>
      <c r="N97" t="s">
        <v>2405</v>
      </c>
      <c r="O97" t="s">
        <v>3126</v>
      </c>
      <c r="P97" s="8">
        <v>3</v>
      </c>
      <c r="Q97" s="8">
        <v>1</v>
      </c>
      <c r="R97" s="8">
        <v>0</v>
      </c>
      <c r="S97" t="s">
        <v>23</v>
      </c>
      <c r="T97" s="3"/>
      <c r="U97" s="3"/>
      <c r="V97" s="3"/>
    </row>
    <row r="98" spans="1:22" ht="12.45" hidden="1" x14ac:dyDescent="0.2">
      <c r="A98" s="3" t="s">
        <v>2138</v>
      </c>
      <c r="B98" t="s">
        <v>2085</v>
      </c>
      <c r="C98" s="24" t="s">
        <v>3135</v>
      </c>
      <c r="D98" s="24"/>
      <c r="E98" s="24"/>
      <c r="F98" t="str">
        <f>VLOOKUP(O98,Лист5!$B:$E,4,0)</f>
        <v>♀</v>
      </c>
      <c r="G98" t="str">
        <f>VLOOKUP(IF(F98="Дом",H98,F98),Лист5!$D$28:$F$32,3,0)</f>
        <v>Венера</v>
      </c>
      <c r="H98" t="str">
        <f>VLOOKUP(O98,Лист5!$B:$E,3,0)</f>
        <v>♀Любовники</v>
      </c>
      <c r="I98" t="s">
        <v>43</v>
      </c>
      <c r="J98" t="s">
        <v>28</v>
      </c>
      <c r="K98" t="s">
        <v>889</v>
      </c>
      <c r="L98" t="s">
        <v>18</v>
      </c>
      <c r="N98" t="s">
        <v>2437</v>
      </c>
      <c r="O98" t="s">
        <v>1662</v>
      </c>
      <c r="P98" s="8">
        <v>5</v>
      </c>
      <c r="Q98" s="8">
        <v>2</v>
      </c>
      <c r="R98" s="8">
        <v>0</v>
      </c>
      <c r="S98" t="s">
        <v>2087</v>
      </c>
      <c r="T98" s="3"/>
      <c r="U98" s="3"/>
      <c r="V98" s="3"/>
    </row>
    <row r="99" spans="1:22" ht="12.45" hidden="1" x14ac:dyDescent="0.2">
      <c r="A99" s="3" t="s">
        <v>2138</v>
      </c>
      <c r="B99" t="s">
        <v>2087</v>
      </c>
      <c r="C99" s="24" t="s">
        <v>3135</v>
      </c>
      <c r="D99" s="24"/>
      <c r="E99" s="24"/>
      <c r="F99" t="str">
        <f>VLOOKUP(O99,Лист5!$B:$E,4,0)</f>
        <v>♀</v>
      </c>
      <c r="G99" t="str">
        <f>VLOOKUP(IF(F99="Дом",H99,F99),Лист5!$D$28:$F$32,3,0)</f>
        <v>Венера</v>
      </c>
      <c r="H99" t="str">
        <f>VLOOKUP(O99,Лист5!$B:$E,3,0)</f>
        <v>♀Любовники</v>
      </c>
      <c r="I99" t="s">
        <v>71</v>
      </c>
      <c r="J99" t="s">
        <v>28</v>
      </c>
      <c r="K99" t="s">
        <v>2435</v>
      </c>
      <c r="L99" t="s">
        <v>182</v>
      </c>
      <c r="N99" t="s">
        <v>2433</v>
      </c>
      <c r="O99" t="s">
        <v>1662</v>
      </c>
      <c r="P99" s="8">
        <v>3</v>
      </c>
      <c r="Q99" s="8">
        <v>1</v>
      </c>
      <c r="R99" s="8">
        <v>0</v>
      </c>
      <c r="S99" t="s">
        <v>23</v>
      </c>
      <c r="T99" s="3"/>
      <c r="U99" s="3"/>
      <c r="V99" s="3"/>
    </row>
    <row r="100" spans="1:22" ht="12.45" hidden="1" x14ac:dyDescent="0.2">
      <c r="A100" s="3" t="s">
        <v>2138</v>
      </c>
      <c r="B100" t="s">
        <v>2315</v>
      </c>
      <c r="C100" s="24" t="s">
        <v>3135</v>
      </c>
      <c r="D100" s="24"/>
      <c r="E100" s="24"/>
      <c r="F100" t="str">
        <f>VLOOKUP(O100,Лист5!$B:$E,4,0)</f>
        <v>Дом</v>
      </c>
      <c r="G100" t="str">
        <f>VLOOKUP(IF(F100="Дом",H100,F100),Лист5!$D$28:$F$32,3,0)</f>
        <v>Венера</v>
      </c>
      <c r="H100" t="str">
        <f>VLOOKUP(O100,Лист5!$B:$E,3,0)</f>
        <v>♀</v>
      </c>
      <c r="I100" t="s">
        <v>740</v>
      </c>
      <c r="J100" t="s">
        <v>16</v>
      </c>
      <c r="K100" t="s">
        <v>142</v>
      </c>
      <c r="L100" t="s">
        <v>18</v>
      </c>
      <c r="N100" t="s">
        <v>2311</v>
      </c>
      <c r="O100" t="s">
        <v>2306</v>
      </c>
      <c r="P100" s="8">
        <v>4</v>
      </c>
      <c r="Q100" s="8">
        <v>2</v>
      </c>
      <c r="R100" s="8">
        <v>0</v>
      </c>
      <c r="S100" t="s">
        <v>2316</v>
      </c>
      <c r="T100" s="3"/>
      <c r="U100" s="3"/>
      <c r="V100" s="3"/>
    </row>
    <row r="101" spans="1:22" ht="12.45" hidden="1" x14ac:dyDescent="0.2">
      <c r="A101" s="3" t="s">
        <v>2138</v>
      </c>
      <c r="B101" t="s">
        <v>2321</v>
      </c>
      <c r="C101" s="24" t="s">
        <v>3135</v>
      </c>
      <c r="D101" s="24"/>
      <c r="E101" s="24"/>
      <c r="F101" t="str">
        <f>VLOOKUP(O101,Лист5!$B:$E,4,0)</f>
        <v>Дом</v>
      </c>
      <c r="G101" t="str">
        <f>VLOOKUP(IF(F101="Дом",H101,F101),Лист5!$D$28:$F$32,3,0)</f>
        <v>Венера</v>
      </c>
      <c r="H101" t="str">
        <f>VLOOKUP(O101,Лист5!$B:$E,3,0)</f>
        <v>♀</v>
      </c>
      <c r="I101" t="s">
        <v>264</v>
      </c>
      <c r="J101" t="s">
        <v>22</v>
      </c>
      <c r="K101" t="s">
        <v>438</v>
      </c>
      <c r="L101" t="s">
        <v>18</v>
      </c>
      <c r="N101" t="s">
        <v>2319</v>
      </c>
      <c r="O101" t="s">
        <v>2306</v>
      </c>
      <c r="P101" s="8">
        <v>5</v>
      </c>
      <c r="Q101" s="8">
        <v>4</v>
      </c>
      <c r="R101" s="8">
        <v>0</v>
      </c>
      <c r="S101" t="s">
        <v>2317</v>
      </c>
      <c r="T101" s="3"/>
      <c r="U101" s="3"/>
      <c r="V101" s="3"/>
    </row>
    <row r="102" spans="1:22" ht="12.45" hidden="1" x14ac:dyDescent="0.2">
      <c r="A102" s="3" t="s">
        <v>2138</v>
      </c>
      <c r="B102" t="s">
        <v>2581</v>
      </c>
      <c r="C102" s="24" t="s">
        <v>3136</v>
      </c>
      <c r="D102" s="24" t="s">
        <v>3151</v>
      </c>
      <c r="E102" s="24" t="s">
        <v>3187</v>
      </c>
      <c r="F102" t="str">
        <f>VLOOKUP(O102,Лист5!$B:$E,4,0)</f>
        <v>♂</v>
      </c>
      <c r="G102" t="str">
        <f>VLOOKUP(IF(F102="Дом",H102,F102),Лист5!$D$28:$F$32,3,0)</f>
        <v>Марс</v>
      </c>
      <c r="H102" t="str">
        <f>VLOOKUP(O102,Лист5!$B:$E,3,0)</f>
        <v>Щит♂</v>
      </c>
      <c r="I102" t="s">
        <v>53</v>
      </c>
      <c r="J102" t="s">
        <v>28</v>
      </c>
      <c r="K102" t="s">
        <v>889</v>
      </c>
      <c r="L102" t="s">
        <v>18</v>
      </c>
      <c r="N102" t="s">
        <v>2580</v>
      </c>
      <c r="O102" t="s">
        <v>1366</v>
      </c>
      <c r="P102" s="8">
        <v>3</v>
      </c>
      <c r="Q102" s="8">
        <v>1</v>
      </c>
      <c r="R102" s="8">
        <v>0</v>
      </c>
      <c r="S102" t="s">
        <v>2579</v>
      </c>
      <c r="T102" s="3"/>
      <c r="U102" s="3"/>
      <c r="V102" s="3"/>
    </row>
    <row r="103" spans="1:22" ht="12.45" hidden="1" x14ac:dyDescent="0.2">
      <c r="A103" s="3" t="s">
        <v>2138</v>
      </c>
      <c r="B103" t="s">
        <v>2582</v>
      </c>
      <c r="C103" s="24" t="s">
        <v>3136</v>
      </c>
      <c r="D103" s="24" t="s">
        <v>3151</v>
      </c>
      <c r="E103" s="24" t="s">
        <v>3187</v>
      </c>
      <c r="F103" t="str">
        <f>VLOOKUP(O103,Лист5!$B:$E,4,0)</f>
        <v>♂</v>
      </c>
      <c r="G103" t="str">
        <f>VLOOKUP(IF(F103="Дом",H103,F103),Лист5!$D$28:$F$32,3,0)</f>
        <v>Марс</v>
      </c>
      <c r="H103" t="str">
        <f>VLOOKUP(O103,Лист5!$B:$E,3,0)</f>
        <v>Щит♂</v>
      </c>
      <c r="I103" t="s">
        <v>43</v>
      </c>
      <c r="J103" t="s">
        <v>28</v>
      </c>
      <c r="K103" t="s">
        <v>438</v>
      </c>
      <c r="L103" t="s">
        <v>2583</v>
      </c>
      <c r="N103" t="s">
        <v>2580</v>
      </c>
      <c r="O103" t="s">
        <v>1366</v>
      </c>
      <c r="P103" s="8">
        <v>3</v>
      </c>
      <c r="Q103" s="8">
        <v>1</v>
      </c>
      <c r="R103" s="8">
        <v>0</v>
      </c>
      <c r="S103" t="s">
        <v>2579</v>
      </c>
      <c r="T103" s="3"/>
      <c r="U103" s="3"/>
      <c r="V103" s="3"/>
    </row>
    <row r="104" spans="1:22" ht="12.45" hidden="1" x14ac:dyDescent="0.2">
      <c r="A104" s="3" t="s">
        <v>2138</v>
      </c>
      <c r="B104" t="s">
        <v>2599</v>
      </c>
      <c r="C104" s="24" t="s">
        <v>3135</v>
      </c>
      <c r="D104" s="24" t="s">
        <v>3148</v>
      </c>
      <c r="E104" s="24" t="s">
        <v>3202</v>
      </c>
      <c r="F104" t="str">
        <f>VLOOKUP(O104,Лист5!$B:$E,4,0)</f>
        <v>♂</v>
      </c>
      <c r="G104" t="str">
        <f>VLOOKUP(IF(F104="Дом",H104,F104),Лист5!$D$28:$F$32,3,0)</f>
        <v>Марс</v>
      </c>
      <c r="H104" t="str">
        <f>VLOOKUP(O104,Лист5!$B:$E,3,0)</f>
        <v>Щит♂</v>
      </c>
      <c r="I104" t="s">
        <v>264</v>
      </c>
      <c r="J104" t="s">
        <v>28</v>
      </c>
      <c r="K104" t="s">
        <v>23</v>
      </c>
      <c r="L104" t="s">
        <v>18</v>
      </c>
      <c r="N104" t="s">
        <v>2598</v>
      </c>
      <c r="O104" t="s">
        <v>1366</v>
      </c>
      <c r="P104" s="8">
        <v>5</v>
      </c>
      <c r="Q104" s="8">
        <v>4</v>
      </c>
      <c r="R104" s="8">
        <v>0</v>
      </c>
      <c r="S104" t="s">
        <v>2600</v>
      </c>
      <c r="T104" s="3"/>
      <c r="U104" s="3"/>
      <c r="V104" s="3"/>
    </row>
    <row r="105" spans="1:22" ht="12.45" hidden="1" x14ac:dyDescent="0.2">
      <c r="A105" s="3" t="s">
        <v>2138</v>
      </c>
      <c r="B105" t="s">
        <v>2596</v>
      </c>
      <c r="C105" s="24" t="s">
        <v>3135</v>
      </c>
      <c r="D105" s="24" t="s">
        <v>3151</v>
      </c>
      <c r="E105" s="24" t="s">
        <v>3201</v>
      </c>
      <c r="F105" t="str">
        <f>VLOOKUP(O105,Лист5!$B:$E,4,0)</f>
        <v>♂</v>
      </c>
      <c r="G105" t="str">
        <f>VLOOKUP(IF(F105="Дом",H105,F105),Лист5!$D$28:$F$32,3,0)</f>
        <v>Марс</v>
      </c>
      <c r="H105" t="str">
        <f>VLOOKUP(O105,Лист5!$B:$E,3,0)</f>
        <v>Щит♂</v>
      </c>
      <c r="I105" t="s">
        <v>27</v>
      </c>
      <c r="J105" t="s">
        <v>28</v>
      </c>
      <c r="K105" t="s">
        <v>889</v>
      </c>
      <c r="L105" t="s">
        <v>18</v>
      </c>
      <c r="N105" t="s">
        <v>2594</v>
      </c>
      <c r="O105" t="s">
        <v>1366</v>
      </c>
      <c r="P105" s="8">
        <v>5</v>
      </c>
      <c r="Q105" s="8">
        <v>3</v>
      </c>
      <c r="R105" s="8">
        <v>0</v>
      </c>
      <c r="S105" t="s">
        <v>2590</v>
      </c>
      <c r="T105" s="3"/>
      <c r="U105" s="3"/>
      <c r="V105" s="3"/>
    </row>
    <row r="106" spans="1:22" ht="12.45" hidden="1" x14ac:dyDescent="0.2">
      <c r="A106" s="3" t="s">
        <v>2138</v>
      </c>
      <c r="B106" t="s">
        <v>2065</v>
      </c>
      <c r="C106" s="24" t="s">
        <v>3135</v>
      </c>
      <c r="D106" s="24" t="s">
        <v>3148</v>
      </c>
      <c r="E106" s="24" t="s">
        <v>3202</v>
      </c>
      <c r="F106" t="str">
        <f>VLOOKUP(O106,Лист5!$B:$E,4,0)</f>
        <v>♂</v>
      </c>
      <c r="G106" t="str">
        <f>VLOOKUP(IF(F106="Дом",H106,F106),Лист5!$D$28:$F$32,3,0)</f>
        <v>Марс</v>
      </c>
      <c r="H106" t="str">
        <f>VLOOKUP(O106,Лист5!$B:$E,3,0)</f>
        <v>Щит♂</v>
      </c>
      <c r="I106" t="s">
        <v>740</v>
      </c>
      <c r="J106" t="s">
        <v>22</v>
      </c>
      <c r="K106" t="s">
        <v>889</v>
      </c>
      <c r="L106" t="s">
        <v>18</v>
      </c>
      <c r="N106" t="s">
        <v>2589</v>
      </c>
      <c r="O106" t="s">
        <v>1366</v>
      </c>
      <c r="P106" s="8">
        <v>5</v>
      </c>
      <c r="Q106" s="8">
        <v>2</v>
      </c>
      <c r="R106" s="8">
        <v>0</v>
      </c>
      <c r="S106" t="s">
        <v>2579</v>
      </c>
      <c r="T106" s="3"/>
      <c r="U106" s="3"/>
      <c r="V106" s="3"/>
    </row>
    <row r="107" spans="1:22" ht="12.45" hidden="1" x14ac:dyDescent="0.2">
      <c r="A107" s="3" t="s">
        <v>2138</v>
      </c>
      <c r="B107" t="s">
        <v>2586</v>
      </c>
      <c r="C107" s="24" t="s">
        <v>3135</v>
      </c>
      <c r="D107" s="24" t="s">
        <v>3146</v>
      </c>
      <c r="E107" s="24" t="s">
        <v>3179</v>
      </c>
      <c r="F107" t="str">
        <f>VLOOKUP(O107,Лист5!$B:$E,4,0)</f>
        <v>♂</v>
      </c>
      <c r="G107" t="str">
        <f>VLOOKUP(IF(F107="Дом",H107,F107),Лист5!$D$28:$F$32,3,0)</f>
        <v>Марс</v>
      </c>
      <c r="H107" t="str">
        <f>VLOOKUP(O107,Лист5!$B:$E,3,0)</f>
        <v>Щит♂</v>
      </c>
      <c r="I107" t="s">
        <v>147</v>
      </c>
      <c r="J107" t="s">
        <v>148</v>
      </c>
      <c r="K107" t="s">
        <v>23</v>
      </c>
      <c r="L107" t="s">
        <v>148</v>
      </c>
      <c r="M107" s="24" t="s">
        <v>3200</v>
      </c>
      <c r="N107" t="s">
        <v>2585</v>
      </c>
      <c r="O107" t="s">
        <v>1366</v>
      </c>
      <c r="P107" s="8">
        <v>3</v>
      </c>
      <c r="Q107" s="8">
        <v>1</v>
      </c>
      <c r="R107" s="8">
        <v>0</v>
      </c>
      <c r="S107" t="s">
        <v>23</v>
      </c>
      <c r="T107" s="3"/>
      <c r="U107" s="3"/>
      <c r="V107" s="3"/>
    </row>
    <row r="108" spans="1:22" ht="12.45" hidden="1" x14ac:dyDescent="0.2">
      <c r="A108" s="3" t="s">
        <v>2138</v>
      </c>
      <c r="B108" t="s">
        <v>2597</v>
      </c>
      <c r="C108" s="24" t="s">
        <v>3135</v>
      </c>
      <c r="D108" s="24" t="s">
        <v>3148</v>
      </c>
      <c r="E108" s="24" t="s">
        <v>3202</v>
      </c>
      <c r="F108" t="str">
        <f>VLOOKUP(O108,Лист5!$B:$E,4,0)</f>
        <v>♂</v>
      </c>
      <c r="G108" t="str">
        <f>VLOOKUP(IF(F108="Дом",H108,F108),Лист5!$D$28:$F$32,3,0)</f>
        <v>Марс</v>
      </c>
      <c r="H108" t="str">
        <f>VLOOKUP(O108,Лист5!$B:$E,3,0)</f>
        <v>Щит♂</v>
      </c>
      <c r="I108" t="s">
        <v>2136</v>
      </c>
      <c r="J108" t="s">
        <v>28</v>
      </c>
      <c r="K108" t="s">
        <v>889</v>
      </c>
      <c r="L108" t="s">
        <v>182</v>
      </c>
      <c r="N108" t="s">
        <v>2598</v>
      </c>
      <c r="O108" t="s">
        <v>1366</v>
      </c>
      <c r="P108" s="8">
        <v>5</v>
      </c>
      <c r="Q108" s="8">
        <v>3</v>
      </c>
      <c r="R108" s="8">
        <v>0</v>
      </c>
      <c r="S108" t="s">
        <v>2065</v>
      </c>
      <c r="T108" s="3"/>
      <c r="U108" s="3"/>
      <c r="V108" s="3"/>
    </row>
    <row r="109" spans="1:22" ht="12.45" x14ac:dyDescent="0.2">
      <c r="A109" s="3" t="s">
        <v>2138</v>
      </c>
      <c r="B109" t="s">
        <v>2698</v>
      </c>
      <c r="C109" s="24" t="s">
        <v>3136</v>
      </c>
      <c r="D109" s="24"/>
      <c r="E109" s="24"/>
      <c r="F109" t="str">
        <f>VLOOKUP(O109,Лист5!$B:$E,4,0)</f>
        <v>♃</v>
      </c>
      <c r="G109" t="str">
        <f>VLOOKUP(IF(F109="Дом",H109,F109),Лист5!$D$28:$F$32,3,0)</f>
        <v>Юпитер</v>
      </c>
      <c r="H109" t="str">
        <f>VLOOKUP(O109,Лист5!$B:$E,3,0)</f>
        <v>Сокровищница♃</v>
      </c>
      <c r="I109" t="s">
        <v>34</v>
      </c>
      <c r="J109" t="s">
        <v>16</v>
      </c>
      <c r="K109" t="s">
        <v>142</v>
      </c>
      <c r="L109" t="s">
        <v>18</v>
      </c>
      <c r="N109" t="s">
        <v>2699</v>
      </c>
      <c r="O109" t="s">
        <v>919</v>
      </c>
      <c r="P109" s="8">
        <v>3</v>
      </c>
      <c r="Q109" s="8">
        <v>1</v>
      </c>
      <c r="R109" s="8">
        <v>0</v>
      </c>
      <c r="S109" t="s">
        <v>23</v>
      </c>
      <c r="T109" s="3"/>
      <c r="U109" s="3"/>
      <c r="V109" s="3"/>
    </row>
    <row r="110" spans="1:22" ht="12.45" x14ac:dyDescent="0.2">
      <c r="A110" s="3" t="s">
        <v>2138</v>
      </c>
      <c r="B110" t="s">
        <v>2711</v>
      </c>
      <c r="C110" s="24" t="s">
        <v>3136</v>
      </c>
      <c r="D110" s="24"/>
      <c r="E110" s="24"/>
      <c r="F110" t="str">
        <f>VLOOKUP(O110,Лист5!$B:$E,4,0)</f>
        <v>♃</v>
      </c>
      <c r="G110" t="str">
        <f>VLOOKUP(IF(F110="Дом",H110,F110),Лист5!$D$28:$F$32,3,0)</f>
        <v>Юпитер</v>
      </c>
      <c r="H110" t="str">
        <f>VLOOKUP(O110,Лист5!$B:$E,3,0)</f>
        <v>Чародей♃</v>
      </c>
      <c r="I110" t="s">
        <v>175</v>
      </c>
      <c r="J110" t="s">
        <v>22</v>
      </c>
      <c r="K110" t="s">
        <v>142</v>
      </c>
      <c r="L110" t="s">
        <v>2106</v>
      </c>
      <c r="N110" t="s">
        <v>2712</v>
      </c>
      <c r="O110" t="s">
        <v>1193</v>
      </c>
      <c r="P110" s="8">
        <v>1</v>
      </c>
      <c r="Q110" s="8">
        <v>1</v>
      </c>
      <c r="R110" s="8">
        <v>0</v>
      </c>
      <c r="S110" t="s">
        <v>23</v>
      </c>
      <c r="T110" s="3"/>
      <c r="U110" s="3"/>
      <c r="V110" s="3"/>
    </row>
    <row r="111" spans="1:22" ht="12.45" x14ac:dyDescent="0.2">
      <c r="A111" s="3" t="s">
        <v>2138</v>
      </c>
      <c r="B111" t="s">
        <v>2714</v>
      </c>
      <c r="C111" s="24" t="s">
        <v>3136</v>
      </c>
      <c r="D111" s="24"/>
      <c r="E111" s="24"/>
      <c r="F111" t="str">
        <f>VLOOKUP(O111,Лист5!$B:$E,4,0)</f>
        <v>♃</v>
      </c>
      <c r="G111" t="str">
        <f>VLOOKUP(IF(F111="Дом",H111,F111),Лист5!$D$28:$F$32,3,0)</f>
        <v>Юпитер</v>
      </c>
      <c r="H111" t="str">
        <f>VLOOKUP(O111,Лист5!$B:$E,3,0)</f>
        <v>Чародей♃</v>
      </c>
      <c r="I111" t="s">
        <v>165</v>
      </c>
      <c r="J111" t="s">
        <v>148</v>
      </c>
      <c r="K111" t="s">
        <v>142</v>
      </c>
      <c r="L111" t="s">
        <v>148</v>
      </c>
      <c r="N111" t="s">
        <v>2712</v>
      </c>
      <c r="O111" t="s">
        <v>1193</v>
      </c>
      <c r="P111" s="8">
        <v>2</v>
      </c>
      <c r="Q111" s="8">
        <v>1</v>
      </c>
      <c r="R111" s="8">
        <v>0</v>
      </c>
      <c r="S111" t="s">
        <v>2053</v>
      </c>
      <c r="T111" s="3"/>
      <c r="U111" s="3"/>
      <c r="V111" s="3"/>
    </row>
    <row r="112" spans="1:22" ht="12.45" x14ac:dyDescent="0.2">
      <c r="A112" s="3" t="s">
        <v>2138</v>
      </c>
      <c r="B112" t="s">
        <v>2715</v>
      </c>
      <c r="C112" s="24" t="s">
        <v>3136</v>
      </c>
      <c r="D112" s="24"/>
      <c r="E112" s="24"/>
      <c r="F112" t="str">
        <f>VLOOKUP(O112,Лист5!$B:$E,4,0)</f>
        <v>♃</v>
      </c>
      <c r="G112" t="str">
        <f>VLOOKUP(IF(F112="Дом",H112,F112),Лист5!$D$28:$F$32,3,0)</f>
        <v>Юпитер</v>
      </c>
      <c r="H112" t="str">
        <f>VLOOKUP(O112,Лист5!$B:$E,3,0)</f>
        <v>Чародей♃</v>
      </c>
      <c r="I112" t="s">
        <v>751</v>
      </c>
      <c r="J112" t="s">
        <v>28</v>
      </c>
      <c r="K112" t="s">
        <v>142</v>
      </c>
      <c r="L112" t="s">
        <v>18</v>
      </c>
      <c r="N112" t="s">
        <v>2716</v>
      </c>
      <c r="O112" t="s">
        <v>1193</v>
      </c>
      <c r="P112" s="8">
        <v>2</v>
      </c>
      <c r="Q112" s="8">
        <v>1</v>
      </c>
      <c r="R112" s="8">
        <v>0</v>
      </c>
      <c r="S112" t="s">
        <v>2053</v>
      </c>
      <c r="T112" s="3"/>
      <c r="U112" s="3"/>
      <c r="V112" s="3"/>
    </row>
    <row r="113" spans="1:22" ht="12.45" x14ac:dyDescent="0.2">
      <c r="A113" s="3" t="s">
        <v>2138</v>
      </c>
      <c r="B113" t="s">
        <v>2053</v>
      </c>
      <c r="C113" s="24" t="s">
        <v>3136</v>
      </c>
      <c r="D113" s="24"/>
      <c r="E113" s="24"/>
      <c r="F113" t="str">
        <f>VLOOKUP(O113,Лист5!$B:$E,4,0)</f>
        <v>♃</v>
      </c>
      <c r="G113" t="str">
        <f>VLOOKUP(IF(F113="Дом",H113,F113),Лист5!$D$28:$F$32,3,0)</f>
        <v>Юпитер</v>
      </c>
      <c r="H113" t="str">
        <f>VLOOKUP(O113,Лист5!$B:$E,3,0)</f>
        <v>Чародей♃</v>
      </c>
      <c r="I113" t="s">
        <v>154</v>
      </c>
      <c r="J113" t="s">
        <v>22</v>
      </c>
      <c r="K113" t="s">
        <v>23</v>
      </c>
      <c r="L113" t="s">
        <v>2106</v>
      </c>
      <c r="N113" t="s">
        <v>2712</v>
      </c>
      <c r="O113" t="s">
        <v>1193</v>
      </c>
      <c r="P113" s="8">
        <v>1</v>
      </c>
      <c r="Q113" s="8">
        <v>1</v>
      </c>
      <c r="R113" s="8">
        <v>0</v>
      </c>
      <c r="S113" t="s">
        <v>23</v>
      </c>
      <c r="T113" s="3"/>
      <c r="U113" s="3"/>
      <c r="V113" s="3"/>
    </row>
    <row r="114" spans="1:22" ht="12.45" x14ac:dyDescent="0.2">
      <c r="A114" s="3" t="s">
        <v>2138</v>
      </c>
      <c r="B114" t="s">
        <v>2713</v>
      </c>
      <c r="C114" s="24" t="s">
        <v>3136</v>
      </c>
      <c r="D114" s="24"/>
      <c r="E114" s="24"/>
      <c r="F114" t="str">
        <f>VLOOKUP(O114,Лист5!$B:$E,4,0)</f>
        <v>♃</v>
      </c>
      <c r="G114" t="str">
        <f>VLOOKUP(IF(F114="Дом",H114,F114),Лист5!$D$28:$F$32,3,0)</f>
        <v>Юпитер</v>
      </c>
      <c r="H114" t="str">
        <f>VLOOKUP(O114,Лист5!$B:$E,3,0)</f>
        <v>Чародей♃</v>
      </c>
      <c r="I114" t="s">
        <v>147</v>
      </c>
      <c r="J114" t="s">
        <v>148</v>
      </c>
      <c r="K114" t="s">
        <v>23</v>
      </c>
      <c r="L114" t="s">
        <v>148</v>
      </c>
      <c r="N114" t="s">
        <v>2712</v>
      </c>
      <c r="O114" t="s">
        <v>1193</v>
      </c>
      <c r="P114" s="8">
        <v>3</v>
      </c>
      <c r="Q114" s="8">
        <v>1</v>
      </c>
      <c r="R114" s="8">
        <v>0</v>
      </c>
      <c r="S114" t="s">
        <v>2711</v>
      </c>
      <c r="T114" s="3"/>
      <c r="U114" s="3"/>
      <c r="V114" s="3"/>
    </row>
    <row r="115" spans="1:22" ht="12.45" x14ac:dyDescent="0.2">
      <c r="A115" s="3" t="s">
        <v>2138</v>
      </c>
      <c r="B115" t="s">
        <v>2717</v>
      </c>
      <c r="C115" s="24" t="s">
        <v>3136</v>
      </c>
      <c r="D115" s="24"/>
      <c r="E115" s="24"/>
      <c r="F115" t="str">
        <f>VLOOKUP(O115,Лист5!$B:$E,4,0)</f>
        <v>♃</v>
      </c>
      <c r="G115" t="str">
        <f>VLOOKUP(IF(F115="Дом",H115,F115),Лист5!$D$28:$F$32,3,0)</f>
        <v>Юпитер</v>
      </c>
      <c r="H115" t="str">
        <f>VLOOKUP(O115,Лист5!$B:$E,3,0)</f>
        <v>Чародей♃</v>
      </c>
      <c r="I115" t="s">
        <v>34</v>
      </c>
      <c r="J115" t="s">
        <v>22</v>
      </c>
      <c r="K115" t="s">
        <v>23</v>
      </c>
      <c r="L115" t="s">
        <v>2106</v>
      </c>
      <c r="N115" t="s">
        <v>2716</v>
      </c>
      <c r="O115" t="s">
        <v>1193</v>
      </c>
      <c r="P115" s="8">
        <v>2</v>
      </c>
      <c r="Q115" s="8">
        <v>1</v>
      </c>
      <c r="R115" s="8">
        <v>0</v>
      </c>
      <c r="S115" t="s">
        <v>2053</v>
      </c>
      <c r="T115" s="3"/>
      <c r="U115" s="3"/>
      <c r="V115" s="3"/>
    </row>
    <row r="116" spans="1:22" ht="12.45" x14ac:dyDescent="0.2">
      <c r="A116" s="3" t="s">
        <v>2138</v>
      </c>
      <c r="B116" t="s">
        <v>1210</v>
      </c>
      <c r="C116" s="24" t="s">
        <v>3136</v>
      </c>
      <c r="D116" s="24"/>
      <c r="E116" s="24"/>
      <c r="F116" t="str">
        <f>VLOOKUP(O116,Лист5!$B:$E,4,0)</f>
        <v>♃</v>
      </c>
      <c r="G116" t="str">
        <f>VLOOKUP(IF(F116="Дом",H116,F116),Лист5!$D$28:$F$32,3,0)</f>
        <v>Юпитер</v>
      </c>
      <c r="H116" t="str">
        <f>VLOOKUP(O116,Лист5!$B:$E,3,0)</f>
        <v>Чародей♃</v>
      </c>
      <c r="I116" t="s">
        <v>147</v>
      </c>
      <c r="J116" t="s">
        <v>148</v>
      </c>
      <c r="K116" t="s">
        <v>23</v>
      </c>
      <c r="L116" t="s">
        <v>148</v>
      </c>
      <c r="N116" t="s">
        <v>2733</v>
      </c>
      <c r="O116" t="s">
        <v>1193</v>
      </c>
      <c r="P116" s="8">
        <v>3</v>
      </c>
      <c r="Q116" s="8">
        <v>1</v>
      </c>
      <c r="R116" s="8">
        <v>0</v>
      </c>
      <c r="S116" t="s">
        <v>2735</v>
      </c>
      <c r="T116" s="3"/>
      <c r="U116" s="3"/>
      <c r="V116" s="3"/>
    </row>
    <row r="117" spans="1:22" ht="12.45" x14ac:dyDescent="0.2">
      <c r="A117" s="3" t="s">
        <v>2138</v>
      </c>
      <c r="B117" t="s">
        <v>2740</v>
      </c>
      <c r="C117" s="24" t="s">
        <v>3136</v>
      </c>
      <c r="D117" s="24"/>
      <c r="E117" s="24"/>
      <c r="F117" t="str">
        <f>VLOOKUP(O117,Лист5!$B:$E,4,0)</f>
        <v>♃</v>
      </c>
      <c r="G117" t="str">
        <f>VLOOKUP(IF(F117="Дом",H117,F117),Лист5!$D$28:$F$32,3,0)</f>
        <v>Юпитер</v>
      </c>
      <c r="H117" t="str">
        <f>VLOOKUP(O117,Лист5!$B:$E,3,0)</f>
        <v>Маска♃</v>
      </c>
      <c r="I117" t="s">
        <v>147</v>
      </c>
      <c r="J117" t="s">
        <v>148</v>
      </c>
      <c r="K117" t="s">
        <v>23</v>
      </c>
      <c r="L117" t="s">
        <v>148</v>
      </c>
      <c r="N117" t="s">
        <v>2738</v>
      </c>
      <c r="O117" t="s">
        <v>1778</v>
      </c>
      <c r="P117" s="8">
        <v>1</v>
      </c>
      <c r="Q117" s="8">
        <v>1</v>
      </c>
      <c r="R117" s="8">
        <v>0</v>
      </c>
      <c r="S117" t="s">
        <v>23</v>
      </c>
      <c r="T117" s="3"/>
      <c r="U117" s="3"/>
      <c r="V117" s="3"/>
    </row>
    <row r="118" spans="1:22" ht="12.45" x14ac:dyDescent="0.2">
      <c r="A118" s="3" t="s">
        <v>2138</v>
      </c>
      <c r="B118" t="s">
        <v>2742</v>
      </c>
      <c r="C118" s="24" t="s">
        <v>3136</v>
      </c>
      <c r="D118" s="24"/>
      <c r="E118" s="24"/>
      <c r="F118" t="str">
        <f>VLOOKUP(O118,Лист5!$B:$E,4,0)</f>
        <v>♃</v>
      </c>
      <c r="G118" t="str">
        <f>VLOOKUP(IF(F118="Дом",H118,F118),Лист5!$D$28:$F$32,3,0)</f>
        <v>Юпитер</v>
      </c>
      <c r="H118" t="str">
        <f>VLOOKUP(O118,Лист5!$B:$E,3,0)</f>
        <v>Маска♃</v>
      </c>
      <c r="I118" t="s">
        <v>264</v>
      </c>
      <c r="J118" t="s">
        <v>22</v>
      </c>
      <c r="K118" t="s">
        <v>2743</v>
      </c>
      <c r="L118" t="s">
        <v>563</v>
      </c>
      <c r="N118" t="s">
        <v>2744</v>
      </c>
      <c r="O118" t="s">
        <v>1778</v>
      </c>
      <c r="P118" s="8">
        <v>3</v>
      </c>
      <c r="Q118" s="8">
        <v>1</v>
      </c>
      <c r="R118" s="8">
        <v>0</v>
      </c>
      <c r="S118" t="s">
        <v>23</v>
      </c>
      <c r="T118" s="3"/>
      <c r="U118" s="3"/>
      <c r="V118" s="3"/>
    </row>
    <row r="119" spans="1:22" ht="12.45" x14ac:dyDescent="0.2">
      <c r="A119" s="3" t="s">
        <v>2138</v>
      </c>
      <c r="B119" t="s">
        <v>2761</v>
      </c>
      <c r="C119" s="24" t="s">
        <v>3136</v>
      </c>
      <c r="D119" s="24"/>
      <c r="E119" s="24"/>
      <c r="F119" t="str">
        <f>VLOOKUP(O119,Лист5!$B:$E,4,0)</f>
        <v>♃</v>
      </c>
      <c r="G119" t="str">
        <f>VLOOKUP(IF(F119="Дом",H119,F119),Лист5!$D$28:$F$32,3,0)</f>
        <v>Юпитер</v>
      </c>
      <c r="H119" t="str">
        <f>VLOOKUP(O119,Лист5!$B:$E,3,0)</f>
        <v>Маска♃</v>
      </c>
      <c r="I119" t="s">
        <v>264</v>
      </c>
      <c r="J119" t="s">
        <v>22</v>
      </c>
      <c r="K119" t="s">
        <v>438</v>
      </c>
      <c r="L119" t="s">
        <v>563</v>
      </c>
      <c r="N119" t="s">
        <v>2759</v>
      </c>
      <c r="O119" t="s">
        <v>1778</v>
      </c>
      <c r="P119" s="8">
        <v>5</v>
      </c>
      <c r="Q119" s="8">
        <v>4</v>
      </c>
      <c r="R119" s="8">
        <v>0</v>
      </c>
      <c r="S119" t="s">
        <v>2762</v>
      </c>
      <c r="T119" s="3"/>
      <c r="U119" s="3"/>
      <c r="V119" s="3"/>
    </row>
    <row r="120" spans="1:22" ht="12.45" hidden="1" x14ac:dyDescent="0.2">
      <c r="A120" s="3" t="s">
        <v>2138</v>
      </c>
      <c r="B120" t="s">
        <v>2656</v>
      </c>
      <c r="C120" s="24" t="s">
        <v>3114</v>
      </c>
      <c r="D120" s="24"/>
      <c r="E120" s="24"/>
      <c r="F120" t="str">
        <f>VLOOKUP(O120,Лист5!$B:$E,4,0)</f>
        <v>♃</v>
      </c>
      <c r="G120" t="str">
        <f>VLOOKUP(IF(F120="Дом",H120,F120),Лист5!$D$28:$F$32,3,0)</f>
        <v>Юпитер</v>
      </c>
      <c r="H120" t="str">
        <f>VLOOKUP(O120,Лист5!$B:$E,3,0)</f>
        <v>Ключ♃</v>
      </c>
      <c r="I120" t="s">
        <v>175</v>
      </c>
      <c r="J120" t="s">
        <v>22</v>
      </c>
      <c r="K120" t="s">
        <v>142</v>
      </c>
      <c r="L120" t="s">
        <v>18</v>
      </c>
      <c r="N120" t="s">
        <v>2654</v>
      </c>
      <c r="O120" t="s">
        <v>3130</v>
      </c>
      <c r="P120" s="8">
        <v>3</v>
      </c>
      <c r="Q120" s="8">
        <v>1</v>
      </c>
      <c r="R120" s="8">
        <v>0</v>
      </c>
      <c r="S120" t="s">
        <v>2031</v>
      </c>
      <c r="T120" s="3"/>
      <c r="U120" s="3"/>
      <c r="V120" s="3"/>
    </row>
    <row r="121" spans="1:22" ht="12.45" hidden="1" x14ac:dyDescent="0.2">
      <c r="A121" s="3" t="s">
        <v>2138</v>
      </c>
      <c r="B121" t="s">
        <v>2680</v>
      </c>
      <c r="C121" s="24" t="s">
        <v>3114</v>
      </c>
      <c r="D121" s="24"/>
      <c r="E121" s="24"/>
      <c r="F121" t="str">
        <f>VLOOKUP(O121,Лист5!$B:$E,4,0)</f>
        <v>♃</v>
      </c>
      <c r="G121" t="str">
        <f>VLOOKUP(IF(F121="Дом",H121,F121),Лист5!$D$28:$F$32,3,0)</f>
        <v>Юпитер</v>
      </c>
      <c r="H121" t="str">
        <f>VLOOKUP(O121,Лист5!$B:$E,3,0)</f>
        <v>Стражи♃</v>
      </c>
      <c r="I121" t="s">
        <v>47</v>
      </c>
      <c r="J121" t="s">
        <v>28</v>
      </c>
      <c r="K121" t="s">
        <v>2681</v>
      </c>
      <c r="L121" t="s">
        <v>2682</v>
      </c>
      <c r="N121" t="s">
        <v>2679</v>
      </c>
      <c r="O121" t="s">
        <v>771</v>
      </c>
      <c r="P121" s="8">
        <v>3</v>
      </c>
      <c r="Q121" s="8">
        <v>1</v>
      </c>
      <c r="R121" s="8">
        <v>0</v>
      </c>
      <c r="S121" t="s">
        <v>2677</v>
      </c>
      <c r="T121" s="3"/>
      <c r="U121" s="3"/>
      <c r="V121" s="3"/>
    </row>
    <row r="122" spans="1:22" ht="12.45" hidden="1" x14ac:dyDescent="0.2">
      <c r="A122" s="3" t="s">
        <v>2138</v>
      </c>
      <c r="B122" t="s">
        <v>2094</v>
      </c>
      <c r="C122" s="24" t="s">
        <v>3114</v>
      </c>
      <c r="D122" s="24"/>
      <c r="E122" s="24"/>
      <c r="F122" t="str">
        <f>VLOOKUP(O122,Лист5!$B:$E,4,0)</f>
        <v>♃</v>
      </c>
      <c r="G122" t="str">
        <f>VLOOKUP(IF(F122="Дом",H122,F122),Лист5!$D$28:$F$32,3,0)</f>
        <v>Юпитер</v>
      </c>
      <c r="H122" t="str">
        <f>VLOOKUP(O122,Лист5!$B:$E,3,0)</f>
        <v>Стражи♃</v>
      </c>
      <c r="I122" t="s">
        <v>740</v>
      </c>
      <c r="J122" t="s">
        <v>28</v>
      </c>
      <c r="K122" t="s">
        <v>23</v>
      </c>
      <c r="L122" t="s">
        <v>18</v>
      </c>
      <c r="N122" t="s">
        <v>2676</v>
      </c>
      <c r="O122" t="s">
        <v>771</v>
      </c>
      <c r="P122" s="8">
        <v>3</v>
      </c>
      <c r="Q122" s="8">
        <v>1</v>
      </c>
      <c r="R122" s="8">
        <v>0</v>
      </c>
      <c r="S122" t="s">
        <v>23</v>
      </c>
      <c r="T122" s="3"/>
      <c r="U122" s="3"/>
      <c r="V122" s="3"/>
    </row>
    <row r="123" spans="1:22" ht="12.45" hidden="1" x14ac:dyDescent="0.2">
      <c r="A123" s="3" t="s">
        <v>2138</v>
      </c>
      <c r="B123" t="s">
        <v>2677</v>
      </c>
      <c r="C123" s="24" t="s">
        <v>3114</v>
      </c>
      <c r="D123" s="24"/>
      <c r="E123" s="24"/>
      <c r="F123" t="str">
        <f>VLOOKUP(O123,Лист5!$B:$E,4,0)</f>
        <v>♃</v>
      </c>
      <c r="G123" t="str">
        <f>VLOOKUP(IF(F123="Дом",H123,F123),Лист5!$D$28:$F$32,3,0)</f>
        <v>Юпитер</v>
      </c>
      <c r="H123" t="str">
        <f>VLOOKUP(O123,Лист5!$B:$E,3,0)</f>
        <v>Стражи♃</v>
      </c>
      <c r="I123" t="s">
        <v>2137</v>
      </c>
      <c r="J123" t="s">
        <v>28</v>
      </c>
      <c r="K123" t="s">
        <v>2678</v>
      </c>
      <c r="L123" t="s">
        <v>182</v>
      </c>
      <c r="N123" t="s">
        <v>2679</v>
      </c>
      <c r="O123" t="s">
        <v>771</v>
      </c>
      <c r="P123" s="8">
        <v>3</v>
      </c>
      <c r="Q123" s="8">
        <v>1</v>
      </c>
      <c r="R123" s="8">
        <v>0</v>
      </c>
      <c r="S123" t="s">
        <v>23</v>
      </c>
      <c r="T123" s="3"/>
      <c r="U123" s="3"/>
      <c r="V123" s="3"/>
    </row>
    <row r="124" spans="1:22" ht="12.45" hidden="1" x14ac:dyDescent="0.2">
      <c r="A124" s="3" t="s">
        <v>2138</v>
      </c>
      <c r="B124" t="s">
        <v>2043</v>
      </c>
      <c r="C124" s="24" t="s">
        <v>3114</v>
      </c>
      <c r="D124" s="24"/>
      <c r="E124" s="24"/>
      <c r="F124" t="str">
        <f>VLOOKUP(O124,Лист5!$B:$E,4,0)</f>
        <v>♃</v>
      </c>
      <c r="G124" t="str">
        <f>VLOOKUP(IF(F124="Дом",H124,F124),Лист5!$D$28:$F$32,3,0)</f>
        <v>Юпитер</v>
      </c>
      <c r="H124" t="str">
        <f>VLOOKUP(O124,Лист5!$B:$E,3,0)</f>
        <v>Сокровищница♃</v>
      </c>
      <c r="I124" t="s">
        <v>264</v>
      </c>
      <c r="J124" t="s">
        <v>28</v>
      </c>
      <c r="K124" t="s">
        <v>23</v>
      </c>
      <c r="L124" t="s">
        <v>18</v>
      </c>
      <c r="N124" t="s">
        <v>2699</v>
      </c>
      <c r="O124" t="s">
        <v>919</v>
      </c>
      <c r="P124" s="8">
        <v>3</v>
      </c>
      <c r="Q124" s="8">
        <v>2</v>
      </c>
      <c r="R124" s="8">
        <v>0</v>
      </c>
      <c r="S124" t="s">
        <v>2037</v>
      </c>
      <c r="T124" s="3"/>
      <c r="U124" s="3"/>
      <c r="V124" s="3"/>
    </row>
    <row r="125" spans="1:22" ht="12.45" hidden="1" x14ac:dyDescent="0.2">
      <c r="A125" s="3" t="s">
        <v>2138</v>
      </c>
      <c r="B125" t="s">
        <v>2719</v>
      </c>
      <c r="C125" s="24" t="s">
        <v>3114</v>
      </c>
      <c r="D125" s="24"/>
      <c r="E125" s="24"/>
      <c r="F125" t="str">
        <f>VLOOKUP(O125,Лист5!$B:$E,4,0)</f>
        <v>♃</v>
      </c>
      <c r="G125" t="str">
        <f>VLOOKUP(IF(F125="Дом",H125,F125),Лист5!$D$28:$F$32,3,0)</f>
        <v>Юпитер</v>
      </c>
      <c r="H125" t="str">
        <f>VLOOKUP(O125,Лист5!$B:$E,3,0)</f>
        <v>Чародей♃</v>
      </c>
      <c r="I125" t="s">
        <v>147</v>
      </c>
      <c r="J125" t="s">
        <v>148</v>
      </c>
      <c r="K125" t="s">
        <v>23</v>
      </c>
      <c r="L125" t="s">
        <v>148</v>
      </c>
      <c r="N125" t="s">
        <v>2716</v>
      </c>
      <c r="O125" t="s">
        <v>1193</v>
      </c>
      <c r="P125" s="8">
        <v>3</v>
      </c>
      <c r="Q125" s="8">
        <v>1</v>
      </c>
      <c r="R125" s="8">
        <v>0</v>
      </c>
      <c r="S125" t="s">
        <v>23</v>
      </c>
      <c r="T125" s="3"/>
      <c r="U125" s="3"/>
      <c r="V125" s="3"/>
    </row>
    <row r="126" spans="1:22" ht="12.45" hidden="1" x14ac:dyDescent="0.2">
      <c r="A126" s="3" t="s">
        <v>2138</v>
      </c>
      <c r="B126" t="s">
        <v>2643</v>
      </c>
      <c r="C126" s="24" t="s">
        <v>3114</v>
      </c>
      <c r="D126" s="24"/>
      <c r="E126" s="24"/>
      <c r="F126" t="str">
        <f>VLOOKUP(O126,Лист5!$B:$E,4,0)</f>
        <v>Дом</v>
      </c>
      <c r="G126" t="str">
        <f>VLOOKUP(IF(F126="Дом",H126,F126),Лист5!$D$28:$F$32,3,0)</f>
        <v>Юпитер</v>
      </c>
      <c r="H126" t="str">
        <f>VLOOKUP(O126,Лист5!$B:$E,3,0)</f>
        <v>♃</v>
      </c>
      <c r="I126" t="s">
        <v>15</v>
      </c>
      <c r="J126" t="s">
        <v>22</v>
      </c>
      <c r="K126" t="s">
        <v>23</v>
      </c>
      <c r="L126" t="s">
        <v>182</v>
      </c>
      <c r="N126" t="s">
        <v>2640</v>
      </c>
      <c r="O126" t="s">
        <v>2635</v>
      </c>
      <c r="P126" s="8">
        <v>3</v>
      </c>
      <c r="Q126" s="8">
        <v>1</v>
      </c>
      <c r="R126" s="8">
        <v>0</v>
      </c>
      <c r="S126" t="s">
        <v>2636</v>
      </c>
      <c r="T126" s="3"/>
      <c r="U126" s="3"/>
      <c r="V126" s="3"/>
    </row>
    <row r="127" spans="1:22" ht="12.45" hidden="1" x14ac:dyDescent="0.2">
      <c r="A127" s="3" t="s">
        <v>2138</v>
      </c>
      <c r="B127" t="s">
        <v>2030</v>
      </c>
      <c r="C127" s="24" t="s">
        <v>3135</v>
      </c>
      <c r="D127" s="24"/>
      <c r="E127" s="24"/>
      <c r="F127" t="str">
        <f>VLOOKUP(O127,Лист5!$B:$E,4,0)</f>
        <v>♃</v>
      </c>
      <c r="G127" t="str">
        <f>VLOOKUP(IF(F127="Дом",H127,F127),Лист5!$D$28:$F$32,3,0)</f>
        <v>Юпитер</v>
      </c>
      <c r="H127" t="str">
        <f>VLOOKUP(O127,Лист5!$B:$E,3,0)</f>
        <v>Ключ♃</v>
      </c>
      <c r="I127" t="s">
        <v>175</v>
      </c>
      <c r="J127" t="s">
        <v>28</v>
      </c>
      <c r="K127" t="s">
        <v>2652</v>
      </c>
      <c r="L127" t="s">
        <v>18</v>
      </c>
      <c r="N127" t="s">
        <v>2653</v>
      </c>
      <c r="O127" t="s">
        <v>3130</v>
      </c>
      <c r="P127" s="8">
        <v>1</v>
      </c>
      <c r="Q127" s="8">
        <v>1</v>
      </c>
      <c r="R127" s="8">
        <v>0</v>
      </c>
      <c r="S127" t="s">
        <v>23</v>
      </c>
      <c r="T127" s="3"/>
      <c r="U127" s="3"/>
      <c r="V127" s="3"/>
    </row>
    <row r="128" spans="1:22" ht="12.45" hidden="1" x14ac:dyDescent="0.2">
      <c r="A128" s="3" t="s">
        <v>2138</v>
      </c>
      <c r="B128" t="s">
        <v>2037</v>
      </c>
      <c r="C128" s="24" t="s">
        <v>3135</v>
      </c>
      <c r="D128" s="24"/>
      <c r="E128" s="24"/>
      <c r="F128" t="str">
        <f>VLOOKUP(O128,Лист5!$B:$E,4,0)</f>
        <v>♃</v>
      </c>
      <c r="G128" t="str">
        <f>VLOOKUP(IF(F128="Дом",H128,F128),Лист5!$D$28:$F$32,3,0)</f>
        <v>Юпитер</v>
      </c>
      <c r="H128" t="str">
        <f>VLOOKUP(O128,Лист5!$B:$E,3,0)</f>
        <v>Сокровищница♃</v>
      </c>
      <c r="I128" t="s">
        <v>15</v>
      </c>
      <c r="J128" t="s">
        <v>28</v>
      </c>
      <c r="K128" t="s">
        <v>430</v>
      </c>
      <c r="L128" t="s">
        <v>182</v>
      </c>
      <c r="N128" t="s">
        <v>2693</v>
      </c>
      <c r="O128" t="s">
        <v>919</v>
      </c>
      <c r="P128" s="8">
        <v>1</v>
      </c>
      <c r="Q128" s="8">
        <v>1</v>
      </c>
      <c r="R128" s="8">
        <v>0</v>
      </c>
      <c r="S128" t="s">
        <v>23</v>
      </c>
      <c r="T128" s="3"/>
      <c r="U128" s="3"/>
      <c r="V128" s="3"/>
    </row>
    <row r="129" spans="1:22" ht="12.45" hidden="1" x14ac:dyDescent="0.2">
      <c r="A129" s="3" t="s">
        <v>2138</v>
      </c>
      <c r="B129" t="s">
        <v>2695</v>
      </c>
      <c r="C129" s="24" t="s">
        <v>3135</v>
      </c>
      <c r="D129" s="24"/>
      <c r="E129" s="24"/>
      <c r="F129" t="str">
        <f>VLOOKUP(O129,Лист5!$B:$E,4,0)</f>
        <v>♃</v>
      </c>
      <c r="G129" t="str">
        <f>VLOOKUP(IF(F129="Дом",H129,F129),Лист5!$D$28:$F$32,3,0)</f>
        <v>Юпитер</v>
      </c>
      <c r="H129" t="str">
        <f>VLOOKUP(O129,Лист5!$B:$E,3,0)</f>
        <v>Сокровищница♃</v>
      </c>
      <c r="I129" t="s">
        <v>15</v>
      </c>
      <c r="J129" t="s">
        <v>16</v>
      </c>
      <c r="K129" t="s">
        <v>23</v>
      </c>
      <c r="L129" t="s">
        <v>18</v>
      </c>
      <c r="N129" t="s">
        <v>2693</v>
      </c>
      <c r="O129" t="s">
        <v>919</v>
      </c>
      <c r="P129" s="8">
        <v>2</v>
      </c>
      <c r="Q129" s="8">
        <v>1</v>
      </c>
      <c r="R129" s="8">
        <v>0</v>
      </c>
      <c r="S129" t="s">
        <v>2037</v>
      </c>
      <c r="T129" s="3"/>
      <c r="U129" s="3"/>
      <c r="V129" s="3"/>
    </row>
    <row r="130" spans="1:22" ht="12.45" hidden="1" x14ac:dyDescent="0.2">
      <c r="A130" s="3" t="s">
        <v>2138</v>
      </c>
      <c r="B130" t="s">
        <v>1240</v>
      </c>
      <c r="C130" s="24" t="s">
        <v>3135</v>
      </c>
      <c r="D130" s="24"/>
      <c r="E130" s="24"/>
      <c r="F130" t="str">
        <f>VLOOKUP(O130,Лист5!$B:$E,4,0)</f>
        <v>♃</v>
      </c>
      <c r="G130" t="str">
        <f>VLOOKUP(IF(F130="Дом",H130,F130),Лист5!$D$28:$F$32,3,0)</f>
        <v>Юпитер</v>
      </c>
      <c r="H130" t="str">
        <f>VLOOKUP(O130,Лист5!$B:$E,3,0)</f>
        <v>Чародей♃</v>
      </c>
      <c r="I130" t="s">
        <v>147</v>
      </c>
      <c r="J130" t="s">
        <v>148</v>
      </c>
      <c r="K130" t="s">
        <v>23</v>
      </c>
      <c r="L130" t="s">
        <v>148</v>
      </c>
      <c r="N130" t="s">
        <v>2738</v>
      </c>
      <c r="O130" t="s">
        <v>1193</v>
      </c>
      <c r="P130" s="8">
        <v>5</v>
      </c>
      <c r="Q130" s="8">
        <v>3</v>
      </c>
      <c r="R130" s="8">
        <v>0</v>
      </c>
      <c r="S130" t="s">
        <v>2739</v>
      </c>
      <c r="T130" s="3"/>
      <c r="U130" s="3"/>
      <c r="V130" s="3"/>
    </row>
    <row r="131" spans="1:22" ht="12.45" hidden="1" x14ac:dyDescent="0.2">
      <c r="A131" s="3" t="s">
        <v>2138</v>
      </c>
      <c r="B131" t="s">
        <v>2723</v>
      </c>
      <c r="C131" s="24" t="s">
        <v>3135</v>
      </c>
      <c r="D131" s="24"/>
      <c r="E131" s="24"/>
      <c r="F131" t="str">
        <f>VLOOKUP(O131,Лист5!$B:$E,4,0)</f>
        <v>♃</v>
      </c>
      <c r="G131" t="str">
        <f>VLOOKUP(IF(F131="Дом",H131,F131),Лист5!$D$28:$F$32,3,0)</f>
        <v>Юпитер</v>
      </c>
      <c r="H131" t="str">
        <f>VLOOKUP(O131,Лист5!$B:$E,3,0)</f>
        <v>Чародей♃</v>
      </c>
      <c r="I131" t="s">
        <v>43</v>
      </c>
      <c r="J131" t="s">
        <v>28</v>
      </c>
      <c r="K131" t="s">
        <v>23</v>
      </c>
      <c r="L131" t="s">
        <v>182</v>
      </c>
      <c r="N131" t="s">
        <v>2722</v>
      </c>
      <c r="O131" t="s">
        <v>1193</v>
      </c>
      <c r="P131" s="8">
        <v>3</v>
      </c>
      <c r="Q131" s="8">
        <v>2</v>
      </c>
      <c r="R131" s="8">
        <v>0</v>
      </c>
      <c r="S131" t="s">
        <v>2717</v>
      </c>
      <c r="T131" s="3"/>
      <c r="U131" s="3"/>
      <c r="V131" s="3"/>
    </row>
    <row r="132" spans="1:22" ht="12.45" hidden="1" x14ac:dyDescent="0.2">
      <c r="A132" s="3" t="s">
        <v>2138</v>
      </c>
      <c r="B132" t="s">
        <v>2745</v>
      </c>
      <c r="C132" s="24" t="s">
        <v>3135</v>
      </c>
      <c r="D132" s="24"/>
      <c r="E132" s="24"/>
      <c r="F132" t="str">
        <f>VLOOKUP(O132,Лист5!$B:$E,4,0)</f>
        <v>♃</v>
      </c>
      <c r="G132" t="str">
        <f>VLOOKUP(IF(F132="Дом",H132,F132),Лист5!$D$28:$F$32,3,0)</f>
        <v>Юпитер</v>
      </c>
      <c r="H132" t="str">
        <f>VLOOKUP(O132,Лист5!$B:$E,3,0)</f>
        <v>Маска♃</v>
      </c>
      <c r="I132" t="s">
        <v>2746</v>
      </c>
      <c r="J132" t="s">
        <v>28</v>
      </c>
      <c r="K132" t="s">
        <v>2336</v>
      </c>
      <c r="L132" t="s">
        <v>182</v>
      </c>
      <c r="N132" t="s">
        <v>2744</v>
      </c>
      <c r="O132" t="s">
        <v>1778</v>
      </c>
      <c r="P132" s="8">
        <v>5</v>
      </c>
      <c r="Q132" s="8">
        <v>2</v>
      </c>
      <c r="R132" s="8">
        <v>0</v>
      </c>
      <c r="S132" t="s">
        <v>2742</v>
      </c>
      <c r="T132" s="3"/>
      <c r="U132" s="3"/>
      <c r="V132" s="3"/>
    </row>
    <row r="133" spans="1:22" ht="12.45" hidden="1" x14ac:dyDescent="0.2">
      <c r="A133" s="3" t="s">
        <v>2138</v>
      </c>
      <c r="B133" t="s">
        <v>2751</v>
      </c>
      <c r="C133" s="24" t="s">
        <v>3135</v>
      </c>
      <c r="D133" s="24"/>
      <c r="E133" s="24"/>
      <c r="F133" t="str">
        <f>VLOOKUP(O133,Лист5!$B:$E,4,0)</f>
        <v>♃</v>
      </c>
      <c r="G133" t="str">
        <f>VLOOKUP(IF(F133="Дом",H133,F133),Лист5!$D$28:$F$32,3,0)</f>
        <v>Юпитер</v>
      </c>
      <c r="H133" t="str">
        <f>VLOOKUP(O133,Лист5!$B:$E,3,0)</f>
        <v>Маска♃</v>
      </c>
      <c r="I133" t="s">
        <v>264</v>
      </c>
      <c r="J133" t="s">
        <v>28</v>
      </c>
      <c r="K133" t="s">
        <v>2752</v>
      </c>
      <c r="L133" t="s">
        <v>751</v>
      </c>
      <c r="N133" t="s">
        <v>2750</v>
      </c>
      <c r="O133" t="s">
        <v>1778</v>
      </c>
      <c r="P133" s="8">
        <v>5</v>
      </c>
      <c r="Q133" s="8">
        <v>3</v>
      </c>
      <c r="R133" s="8">
        <v>0</v>
      </c>
      <c r="S133" t="s">
        <v>2753</v>
      </c>
      <c r="T133" s="3"/>
      <c r="U133" s="3"/>
      <c r="V133" s="3"/>
    </row>
    <row r="134" spans="1:22" ht="12.45" hidden="1" x14ac:dyDescent="0.2">
      <c r="A134" s="3" t="s">
        <v>2138</v>
      </c>
      <c r="B134" t="s">
        <v>2641</v>
      </c>
      <c r="C134" s="24" t="s">
        <v>3135</v>
      </c>
      <c r="D134" s="24"/>
      <c r="E134" s="24"/>
      <c r="F134" t="str">
        <f>VLOOKUP(O134,Лист5!$B:$E,4,0)</f>
        <v>Дом</v>
      </c>
      <c r="G134" t="str">
        <f>VLOOKUP(IF(F134="Дом",H134,F134),Лист5!$D$28:$F$32,3,0)</f>
        <v>Юпитер</v>
      </c>
      <c r="H134" t="str">
        <f>VLOOKUP(O134,Лист5!$B:$E,3,0)</f>
        <v>♃</v>
      </c>
      <c r="I134" t="s">
        <v>47</v>
      </c>
      <c r="J134" t="s">
        <v>16</v>
      </c>
      <c r="K134" t="s">
        <v>142</v>
      </c>
      <c r="L134" t="s">
        <v>18</v>
      </c>
      <c r="N134" t="s">
        <v>2640</v>
      </c>
      <c r="O134" t="s">
        <v>2635</v>
      </c>
      <c r="P134" s="8">
        <v>3</v>
      </c>
      <c r="Q134" s="8">
        <v>1</v>
      </c>
      <c r="R134" s="8">
        <v>0</v>
      </c>
      <c r="S134" t="s">
        <v>2636</v>
      </c>
      <c r="T134" s="3"/>
      <c r="U134" s="3"/>
      <c r="V134" s="3"/>
    </row>
    <row r="135" spans="1:22" ht="12.45" hidden="1" x14ac:dyDescent="0.2">
      <c r="A135" s="3" t="s">
        <v>2138</v>
      </c>
      <c r="B135" t="s">
        <v>2349</v>
      </c>
      <c r="C135" s="24"/>
      <c r="D135" s="24"/>
      <c r="E135" s="24"/>
      <c r="F135" t="str">
        <f>VLOOKUP(O135,Лист5!$B:$E,4,0)</f>
        <v>♀</v>
      </c>
      <c r="G135" t="str">
        <f>VLOOKUP(IF(F135="Дом",H135,F135),Лист5!$D$28:$F$32,3,0)</f>
        <v>Венера</v>
      </c>
      <c r="H135" t="str">
        <f>VLOOKUP(O135,Лист5!$B:$E,3,0)</f>
        <v>♀Павлин</v>
      </c>
      <c r="I135" t="s">
        <v>1269</v>
      </c>
      <c r="J135" t="s">
        <v>28</v>
      </c>
      <c r="K135" t="s">
        <v>142</v>
      </c>
      <c r="L135" t="s">
        <v>18</v>
      </c>
      <c r="N135" t="s">
        <v>2346</v>
      </c>
      <c r="O135" t="s">
        <v>464</v>
      </c>
      <c r="P135" s="8">
        <v>5</v>
      </c>
      <c r="Q135" s="8">
        <v>3</v>
      </c>
      <c r="R135" s="8">
        <v>0</v>
      </c>
      <c r="S135" t="s">
        <v>2334</v>
      </c>
      <c r="T135" s="3"/>
      <c r="U135" s="3"/>
      <c r="V135" s="3"/>
    </row>
    <row r="136" spans="1:22" ht="12.45" hidden="1" x14ac:dyDescent="0.2">
      <c r="A136" s="3" t="s">
        <v>2138</v>
      </c>
      <c r="B136" t="s">
        <v>2019</v>
      </c>
      <c r="C136" s="24"/>
      <c r="D136" s="24"/>
      <c r="E136" s="24"/>
      <c r="F136" t="str">
        <f>VLOOKUP(O136,Лист5!$B:$E,4,0)</f>
        <v>♀</v>
      </c>
      <c r="G136" t="str">
        <f>VLOOKUP(IF(F136="Дом",H136,F136),Лист5!$D$28:$F$32,3,0)</f>
        <v>Венера</v>
      </c>
      <c r="H136" t="str">
        <f>VLOOKUP(O136,Лист5!$B:$E,3,0)</f>
        <v>♀Павлин</v>
      </c>
      <c r="I136" t="s">
        <v>415</v>
      </c>
      <c r="J136" t="s">
        <v>28</v>
      </c>
      <c r="K136" t="s">
        <v>142</v>
      </c>
      <c r="L136" t="s">
        <v>18</v>
      </c>
      <c r="N136" t="s">
        <v>2333</v>
      </c>
      <c r="O136" t="s">
        <v>464</v>
      </c>
      <c r="P136" s="8">
        <v>3</v>
      </c>
      <c r="Q136" s="8">
        <v>1</v>
      </c>
      <c r="R136" s="8">
        <v>0</v>
      </c>
      <c r="S136" t="s">
        <v>23</v>
      </c>
      <c r="T136" s="3"/>
      <c r="U136" s="3"/>
      <c r="V136" s="3"/>
    </row>
    <row r="137" spans="1:22" ht="12.45" hidden="1" x14ac:dyDescent="0.2">
      <c r="A137" s="3" t="s">
        <v>2138</v>
      </c>
      <c r="B137" t="s">
        <v>2323</v>
      </c>
      <c r="C137" s="24"/>
      <c r="D137" s="24"/>
      <c r="E137" s="24"/>
      <c r="F137" t="str">
        <f>VLOOKUP(O137,Лист5!$B:$E,4,0)</f>
        <v>♀</v>
      </c>
      <c r="G137" t="str">
        <f>VLOOKUP(IF(F137="Дом",H137,F137),Лист5!$D$28:$F$32,3,0)</f>
        <v>Венера</v>
      </c>
      <c r="H137" t="str">
        <f>VLOOKUP(O137,Лист5!$B:$E,3,0)</f>
        <v>♀Павлин</v>
      </c>
      <c r="I137" t="s">
        <v>147</v>
      </c>
      <c r="J137" t="s">
        <v>148</v>
      </c>
      <c r="K137" t="s">
        <v>23</v>
      </c>
      <c r="L137" t="s">
        <v>148</v>
      </c>
      <c r="N137" t="s">
        <v>2322</v>
      </c>
      <c r="O137" t="s">
        <v>464</v>
      </c>
      <c r="P137" s="8">
        <v>1</v>
      </c>
      <c r="Q137" s="8">
        <v>1</v>
      </c>
      <c r="R137" s="8">
        <v>0</v>
      </c>
      <c r="S137" t="s">
        <v>23</v>
      </c>
      <c r="T137" s="3"/>
      <c r="U137" s="3"/>
      <c r="V137" s="3"/>
    </row>
    <row r="138" spans="1:22" ht="12.45" hidden="1" x14ac:dyDescent="0.2">
      <c r="A138" s="3" t="s">
        <v>2138</v>
      </c>
      <c r="B138" t="s">
        <v>2350</v>
      </c>
      <c r="C138" s="24"/>
      <c r="D138" s="24"/>
      <c r="E138" s="24"/>
      <c r="F138" t="str">
        <f>VLOOKUP(O138,Лист5!$B:$E,4,0)</f>
        <v>♀</v>
      </c>
      <c r="G138" t="str">
        <f>VLOOKUP(IF(F138="Дом",H138,F138),Лист5!$D$28:$F$32,3,0)</f>
        <v>Венера</v>
      </c>
      <c r="H138" t="str">
        <f>VLOOKUP(O138,Лист5!$B:$E,3,0)</f>
        <v>♀Павлин</v>
      </c>
      <c r="I138" t="s">
        <v>264</v>
      </c>
      <c r="J138" t="s">
        <v>28</v>
      </c>
      <c r="K138" t="s">
        <v>2165</v>
      </c>
      <c r="L138" t="s">
        <v>18</v>
      </c>
      <c r="N138" t="s">
        <v>2351</v>
      </c>
      <c r="O138" t="s">
        <v>464</v>
      </c>
      <c r="P138" s="8">
        <v>5</v>
      </c>
      <c r="Q138" s="8">
        <v>3</v>
      </c>
      <c r="R138" s="8">
        <v>0</v>
      </c>
      <c r="S138" t="s">
        <v>2347</v>
      </c>
      <c r="T138" s="3"/>
      <c r="U138" s="3"/>
      <c r="V138" s="3"/>
    </row>
    <row r="139" spans="1:22" ht="12.45" hidden="1" x14ac:dyDescent="0.2">
      <c r="A139" s="3" t="s">
        <v>2138</v>
      </c>
      <c r="B139" t="s">
        <v>2342</v>
      </c>
      <c r="C139" s="24"/>
      <c r="D139" s="24"/>
      <c r="E139" s="24"/>
      <c r="F139" t="str">
        <f>VLOOKUP(O139,Лист5!$B:$E,4,0)</f>
        <v>♀</v>
      </c>
      <c r="G139" t="str">
        <f>VLOOKUP(IF(F139="Дом",H139,F139),Лист5!$D$28:$F$32,3,0)</f>
        <v>Венера</v>
      </c>
      <c r="H139" t="str">
        <f>VLOOKUP(O139,Лист5!$B:$E,3,0)</f>
        <v>♀Павлин</v>
      </c>
      <c r="I139" t="s">
        <v>43</v>
      </c>
      <c r="J139" t="s">
        <v>28</v>
      </c>
      <c r="K139" t="s">
        <v>23</v>
      </c>
      <c r="L139" t="s">
        <v>563</v>
      </c>
      <c r="N139" t="s">
        <v>2343</v>
      </c>
      <c r="O139" t="s">
        <v>464</v>
      </c>
      <c r="P139" s="8">
        <v>5</v>
      </c>
      <c r="Q139" s="8">
        <v>2</v>
      </c>
      <c r="R139" s="8">
        <v>0</v>
      </c>
      <c r="S139" t="s">
        <v>2335</v>
      </c>
      <c r="T139" s="3"/>
      <c r="U139" s="3"/>
      <c r="V139" s="3"/>
    </row>
    <row r="140" spans="1:22" ht="12.45" hidden="1" x14ac:dyDescent="0.2">
      <c r="A140" s="3" t="s">
        <v>2138</v>
      </c>
      <c r="B140" t="s">
        <v>2023</v>
      </c>
      <c r="C140" s="24"/>
      <c r="D140" s="24"/>
      <c r="E140" s="24"/>
      <c r="F140" t="str">
        <f>VLOOKUP(O140,Лист5!$B:$E,4,0)</f>
        <v>♀</v>
      </c>
      <c r="G140" t="str">
        <f>VLOOKUP(IF(F140="Дом",H140,F140),Лист5!$D$28:$F$32,3,0)</f>
        <v>Венера</v>
      </c>
      <c r="H140" t="str">
        <f>VLOOKUP(O140,Лист5!$B:$E,3,0)</f>
        <v>♀Павлин</v>
      </c>
      <c r="I140" t="s">
        <v>2353</v>
      </c>
      <c r="J140" t="s">
        <v>28</v>
      </c>
      <c r="K140" t="s">
        <v>23</v>
      </c>
      <c r="L140" t="s">
        <v>2033</v>
      </c>
      <c r="N140" t="s">
        <v>2354</v>
      </c>
      <c r="O140" t="s">
        <v>464</v>
      </c>
      <c r="P140" s="8">
        <v>5</v>
      </c>
      <c r="Q140" s="8">
        <v>5</v>
      </c>
      <c r="R140" s="8">
        <v>0</v>
      </c>
      <c r="S140" t="s">
        <v>2355</v>
      </c>
      <c r="T140" s="3"/>
      <c r="U140" s="3"/>
      <c r="V140" s="3"/>
    </row>
    <row r="141" spans="1:22" ht="12.45" hidden="1" x14ac:dyDescent="0.2">
      <c r="A141" s="3" t="s">
        <v>2138</v>
      </c>
      <c r="B141" t="s">
        <v>2344</v>
      </c>
      <c r="C141" s="24"/>
      <c r="D141" s="24"/>
      <c r="E141" s="24"/>
      <c r="F141" t="str">
        <f>VLOOKUP(O141,Лист5!$B:$E,4,0)</f>
        <v>♀</v>
      </c>
      <c r="G141" t="str">
        <f>VLOOKUP(IF(F141="Дом",H141,F141),Лист5!$D$28:$F$32,3,0)</f>
        <v>Венера</v>
      </c>
      <c r="H141" t="str">
        <f>VLOOKUP(O141,Лист5!$B:$E,3,0)</f>
        <v>♀Павлин</v>
      </c>
      <c r="I141" t="s">
        <v>43</v>
      </c>
      <c r="J141" t="s">
        <v>28</v>
      </c>
      <c r="K141" t="s">
        <v>23</v>
      </c>
      <c r="L141" t="s">
        <v>2345</v>
      </c>
      <c r="N141" t="s">
        <v>2346</v>
      </c>
      <c r="O141" t="s">
        <v>464</v>
      </c>
      <c r="P141" s="8">
        <v>5</v>
      </c>
      <c r="Q141" s="8">
        <v>2</v>
      </c>
      <c r="R141" s="8">
        <v>0</v>
      </c>
      <c r="S141" t="s">
        <v>2331</v>
      </c>
      <c r="T141" s="3"/>
      <c r="U141" s="3"/>
      <c r="V141" s="3"/>
    </row>
    <row r="142" spans="1:22" ht="12.45" hidden="1" x14ac:dyDescent="0.2">
      <c r="A142" s="3" t="s">
        <v>2138</v>
      </c>
      <c r="B142" t="s">
        <v>2347</v>
      </c>
      <c r="C142" s="24"/>
      <c r="D142" s="24"/>
      <c r="E142" s="24"/>
      <c r="F142" t="str">
        <f>VLOOKUP(O142,Лист5!$B:$E,4,0)</f>
        <v>♀</v>
      </c>
      <c r="G142" t="str">
        <f>VLOOKUP(IF(F142="Дом",H142,F142),Лист5!$D$28:$F$32,3,0)</f>
        <v>Венера</v>
      </c>
      <c r="H142" t="str">
        <f>VLOOKUP(O142,Лист5!$B:$E,3,0)</f>
        <v>♀Павлин</v>
      </c>
      <c r="I142" t="s">
        <v>147</v>
      </c>
      <c r="J142" t="s">
        <v>148</v>
      </c>
      <c r="K142" t="s">
        <v>430</v>
      </c>
      <c r="L142" t="s">
        <v>148</v>
      </c>
      <c r="N142" t="s">
        <v>2346</v>
      </c>
      <c r="O142" t="s">
        <v>464</v>
      </c>
      <c r="P142" s="8">
        <v>5</v>
      </c>
      <c r="Q142" s="8">
        <v>2</v>
      </c>
      <c r="R142" s="8">
        <v>0</v>
      </c>
      <c r="S142" t="s">
        <v>2344</v>
      </c>
      <c r="T142" s="3"/>
      <c r="U142" s="3"/>
      <c r="V142" s="3"/>
    </row>
    <row r="143" spans="1:22" ht="12.45" hidden="1" x14ac:dyDescent="0.2">
      <c r="A143" s="3" t="s">
        <v>2138</v>
      </c>
      <c r="B143" t="s">
        <v>2352</v>
      </c>
      <c r="C143" s="24"/>
      <c r="D143" s="24"/>
      <c r="E143" s="24"/>
      <c r="F143" t="str">
        <f>VLOOKUP(O143,Лист5!$B:$E,4,0)</f>
        <v>♀</v>
      </c>
      <c r="G143" t="str">
        <f>VLOOKUP(IF(F143="Дом",H143,F143),Лист5!$D$28:$F$32,3,0)</f>
        <v>Венера</v>
      </c>
      <c r="H143" t="str">
        <f>VLOOKUP(O143,Лист5!$B:$E,3,0)</f>
        <v>♀Павлин</v>
      </c>
      <c r="I143" t="s">
        <v>264</v>
      </c>
      <c r="J143" t="s">
        <v>28</v>
      </c>
      <c r="K143" t="s">
        <v>23</v>
      </c>
      <c r="L143" t="s">
        <v>182</v>
      </c>
      <c r="N143" t="s">
        <v>2351</v>
      </c>
      <c r="O143" t="s">
        <v>464</v>
      </c>
      <c r="P143" s="8">
        <v>5</v>
      </c>
      <c r="Q143" s="8">
        <v>4</v>
      </c>
      <c r="R143" s="8">
        <v>0</v>
      </c>
      <c r="S143" t="s">
        <v>2350</v>
      </c>
      <c r="T143" s="3"/>
      <c r="U143" s="3"/>
      <c r="V143" s="3"/>
    </row>
    <row r="144" spans="1:22" ht="12.45" hidden="1" x14ac:dyDescent="0.2">
      <c r="A144" s="3" t="s">
        <v>2138</v>
      </c>
      <c r="B144" t="s">
        <v>2348</v>
      </c>
      <c r="C144" s="24"/>
      <c r="D144" s="24"/>
      <c r="E144" s="24"/>
      <c r="F144" t="str">
        <f>VLOOKUP(O144,Лист5!$B:$E,4,0)</f>
        <v>♀</v>
      </c>
      <c r="G144" t="str">
        <f>VLOOKUP(IF(F144="Дом",H144,F144),Лист5!$D$28:$F$32,3,0)</f>
        <v>Венера</v>
      </c>
      <c r="H144" t="str">
        <f>VLOOKUP(O144,Лист5!$B:$E,3,0)</f>
        <v>♀Павлин</v>
      </c>
      <c r="I144" t="s">
        <v>47</v>
      </c>
      <c r="J144" t="s">
        <v>28</v>
      </c>
      <c r="K144" t="s">
        <v>142</v>
      </c>
      <c r="L144" t="s">
        <v>18</v>
      </c>
      <c r="N144" t="s">
        <v>2346</v>
      </c>
      <c r="O144" t="s">
        <v>464</v>
      </c>
      <c r="P144" s="8">
        <v>5</v>
      </c>
      <c r="Q144" s="8">
        <v>2</v>
      </c>
      <c r="R144" s="8">
        <v>0</v>
      </c>
      <c r="S144" t="s">
        <v>2017</v>
      </c>
      <c r="T144" s="3"/>
      <c r="U144" s="3"/>
      <c r="V144" s="3"/>
    </row>
    <row r="145" spans="1:22" ht="12.45" hidden="1" x14ac:dyDescent="0.2">
      <c r="A145" s="3" t="s">
        <v>2138</v>
      </c>
      <c r="B145" t="s">
        <v>2331</v>
      </c>
      <c r="C145" s="24"/>
      <c r="D145" s="24"/>
      <c r="E145" s="24"/>
      <c r="F145" t="str">
        <f>VLOOKUP(O145,Лист5!$B:$E,4,0)</f>
        <v>♀</v>
      </c>
      <c r="G145" t="str">
        <f>VLOOKUP(IF(F145="Дом",H145,F145),Лист5!$D$28:$F$32,3,0)</f>
        <v>Венера</v>
      </c>
      <c r="H145" t="str">
        <f>VLOOKUP(O145,Лист5!$B:$E,3,0)</f>
        <v>♀Павлин</v>
      </c>
      <c r="I145" t="s">
        <v>27</v>
      </c>
      <c r="J145" t="s">
        <v>28</v>
      </c>
      <c r="K145" t="s">
        <v>2165</v>
      </c>
      <c r="L145" t="s">
        <v>182</v>
      </c>
      <c r="N145" t="s">
        <v>2326</v>
      </c>
      <c r="O145" t="s">
        <v>464</v>
      </c>
      <c r="P145" s="8">
        <v>4</v>
      </c>
      <c r="Q145" s="8">
        <v>1</v>
      </c>
      <c r="R145" s="8">
        <v>0</v>
      </c>
      <c r="S145" t="s">
        <v>2329</v>
      </c>
      <c r="T145" s="3"/>
      <c r="U145" s="3"/>
      <c r="V145" s="3"/>
    </row>
    <row r="146" spans="1:22" ht="12.45" hidden="1" x14ac:dyDescent="0.2">
      <c r="A146" s="3" t="s">
        <v>2138</v>
      </c>
      <c r="B146" t="s">
        <v>2362</v>
      </c>
      <c r="C146" s="24"/>
      <c r="D146" s="24"/>
      <c r="E146" s="24"/>
      <c r="F146" t="str">
        <f>VLOOKUP(O146,Лист5!$B:$E,4,0)</f>
        <v>♀</v>
      </c>
      <c r="G146" t="str">
        <f>VLOOKUP(IF(F146="Дом",H146,F146),Лист5!$D$28:$F$32,3,0)</f>
        <v>Венера</v>
      </c>
      <c r="H146" t="str">
        <f>VLOOKUP(O146,Лист5!$B:$E,3,0)</f>
        <v>♀Кувшин</v>
      </c>
      <c r="I146" t="s">
        <v>147</v>
      </c>
      <c r="J146" t="s">
        <v>148</v>
      </c>
      <c r="K146" t="s">
        <v>142</v>
      </c>
      <c r="L146" t="s">
        <v>148</v>
      </c>
      <c r="N146" t="s">
        <v>2359</v>
      </c>
      <c r="O146" t="s">
        <v>598</v>
      </c>
      <c r="P146" s="8">
        <v>1</v>
      </c>
      <c r="Q146" s="8">
        <v>1</v>
      </c>
      <c r="R146" s="8">
        <v>0</v>
      </c>
      <c r="S146" t="s">
        <v>23</v>
      </c>
      <c r="T146" s="3"/>
      <c r="U146" s="3"/>
      <c r="V146" s="3"/>
    </row>
    <row r="147" spans="1:22" ht="12.45" hidden="1" x14ac:dyDescent="0.2">
      <c r="A147" s="3" t="s">
        <v>2138</v>
      </c>
      <c r="B147" t="s">
        <v>2368</v>
      </c>
      <c r="C147" s="24"/>
      <c r="D147" s="24"/>
      <c r="E147" s="24"/>
      <c r="F147" t="str">
        <f>VLOOKUP(O147,Лист5!$B:$E,4,0)</f>
        <v>♀</v>
      </c>
      <c r="G147" t="str">
        <f>VLOOKUP(IF(F147="Дом",H147,F147),Лист5!$D$28:$F$32,3,0)</f>
        <v>Венера</v>
      </c>
      <c r="H147" t="str">
        <f>VLOOKUP(O147,Лист5!$B:$E,3,0)</f>
        <v>♀Кувшин</v>
      </c>
      <c r="I147" t="s">
        <v>2129</v>
      </c>
      <c r="J147" t="s">
        <v>148</v>
      </c>
      <c r="K147" t="s">
        <v>212</v>
      </c>
      <c r="L147" t="s">
        <v>148</v>
      </c>
      <c r="N147" t="s">
        <v>2367</v>
      </c>
      <c r="O147" t="s">
        <v>598</v>
      </c>
      <c r="P147" s="8">
        <v>4</v>
      </c>
      <c r="Q147" s="8">
        <v>2</v>
      </c>
      <c r="R147" s="8">
        <v>0</v>
      </c>
      <c r="S147" t="s">
        <v>2024</v>
      </c>
      <c r="T147" s="3"/>
      <c r="U147" s="3"/>
      <c r="V147" s="3"/>
    </row>
    <row r="148" spans="1:22" ht="12.45" hidden="1" x14ac:dyDescent="0.2">
      <c r="A148" s="3" t="s">
        <v>2138</v>
      </c>
      <c r="B148" t="s">
        <v>2366</v>
      </c>
      <c r="C148" s="24"/>
      <c r="D148" s="24"/>
      <c r="E148" s="24"/>
      <c r="F148" t="str">
        <f>VLOOKUP(O148,Лист5!$B:$E,4,0)</f>
        <v>♀</v>
      </c>
      <c r="G148" t="str">
        <f>VLOOKUP(IF(F148="Дом",H148,F148),Лист5!$D$28:$F$32,3,0)</f>
        <v>Венера</v>
      </c>
      <c r="H148" t="str">
        <f>VLOOKUP(O148,Лист5!$B:$E,3,0)</f>
        <v>♀Кувшин</v>
      </c>
      <c r="I148" t="s">
        <v>43</v>
      </c>
      <c r="J148" t="s">
        <v>22</v>
      </c>
      <c r="K148" t="s">
        <v>142</v>
      </c>
      <c r="L148" t="s">
        <v>18</v>
      </c>
      <c r="N148" t="s">
        <v>2367</v>
      </c>
      <c r="O148" t="s">
        <v>598</v>
      </c>
      <c r="P148" s="8">
        <v>4</v>
      </c>
      <c r="Q148" s="8">
        <v>2</v>
      </c>
      <c r="R148" s="8">
        <v>0</v>
      </c>
      <c r="S148" t="s">
        <v>2357</v>
      </c>
      <c r="T148" s="3"/>
      <c r="U148" s="3"/>
      <c r="V148" s="3"/>
    </row>
    <row r="149" spans="1:22" ht="12.45" hidden="1" x14ac:dyDescent="0.2">
      <c r="A149" s="3" t="s">
        <v>2138</v>
      </c>
      <c r="B149" t="s">
        <v>2365</v>
      </c>
      <c r="C149" s="24"/>
      <c r="D149" s="24"/>
      <c r="E149" s="24"/>
      <c r="F149" t="str">
        <f>VLOOKUP(O149,Лист5!$B:$E,4,0)</f>
        <v>♀</v>
      </c>
      <c r="G149" t="str">
        <f>VLOOKUP(IF(F149="Дом",H149,F149),Лист5!$D$28:$F$32,3,0)</f>
        <v>Венера</v>
      </c>
      <c r="H149" t="str">
        <f>VLOOKUP(O149,Лист5!$B:$E,3,0)</f>
        <v>♀Кувшин</v>
      </c>
      <c r="I149" t="s">
        <v>27</v>
      </c>
      <c r="J149" t="s">
        <v>28</v>
      </c>
      <c r="K149" t="s">
        <v>2165</v>
      </c>
      <c r="L149" t="s">
        <v>182</v>
      </c>
      <c r="N149" t="s">
        <v>2364</v>
      </c>
      <c r="O149" t="s">
        <v>598</v>
      </c>
      <c r="P149" s="8">
        <v>4</v>
      </c>
      <c r="Q149" s="8">
        <v>1</v>
      </c>
      <c r="R149" s="8">
        <v>0</v>
      </c>
      <c r="S149" t="s">
        <v>2025</v>
      </c>
      <c r="T149" s="3"/>
      <c r="U149" s="3"/>
      <c r="V149" s="3"/>
    </row>
    <row r="150" spans="1:22" ht="12.45" hidden="1" x14ac:dyDescent="0.2">
      <c r="A150" s="3" t="s">
        <v>2138</v>
      </c>
      <c r="B150" t="s">
        <v>2374</v>
      </c>
      <c r="C150" s="24"/>
      <c r="D150" s="24"/>
      <c r="E150" s="24"/>
      <c r="F150" t="str">
        <f>VLOOKUP(O150,Лист5!$B:$E,4,0)</f>
        <v>♀</v>
      </c>
      <c r="G150" t="str">
        <f>VLOOKUP(IF(F150="Дом",H150,F150),Лист5!$D$28:$F$32,3,0)</f>
        <v>Венера</v>
      </c>
      <c r="H150" t="str">
        <f>VLOOKUP(O150,Лист5!$B:$E,3,0)</f>
        <v>♀Кувшин</v>
      </c>
      <c r="I150" t="s">
        <v>392</v>
      </c>
      <c r="J150" t="s">
        <v>28</v>
      </c>
      <c r="K150" t="s">
        <v>2375</v>
      </c>
      <c r="L150" t="s">
        <v>2376</v>
      </c>
      <c r="N150" t="s">
        <v>2372</v>
      </c>
      <c r="O150" t="s">
        <v>598</v>
      </c>
      <c r="P150" s="8">
        <v>5</v>
      </c>
      <c r="Q150" s="8">
        <v>5</v>
      </c>
      <c r="R150" s="8">
        <v>0</v>
      </c>
      <c r="S150" t="s">
        <v>2377</v>
      </c>
      <c r="T150" s="3"/>
      <c r="U150" s="3"/>
      <c r="V150" s="3"/>
    </row>
    <row r="151" spans="1:22" ht="12.45" hidden="1" x14ac:dyDescent="0.2">
      <c r="A151" s="3" t="s">
        <v>2138</v>
      </c>
      <c r="B151" t="s">
        <v>2373</v>
      </c>
      <c r="C151" s="24"/>
      <c r="D151" s="24"/>
      <c r="E151" s="24"/>
      <c r="F151" t="str">
        <f>VLOOKUP(O151,Лист5!$B:$E,4,0)</f>
        <v>♀</v>
      </c>
      <c r="G151" t="str">
        <f>VLOOKUP(IF(F151="Дом",H151,F151),Лист5!$D$28:$F$32,3,0)</f>
        <v>Венера</v>
      </c>
      <c r="H151" t="str">
        <f>VLOOKUP(O151,Лист5!$B:$E,3,0)</f>
        <v>♀Кувшин</v>
      </c>
      <c r="I151" t="s">
        <v>43</v>
      </c>
      <c r="J151" t="s">
        <v>28</v>
      </c>
      <c r="K151" t="s">
        <v>17</v>
      </c>
      <c r="L151" t="s">
        <v>182</v>
      </c>
      <c r="N151" t="s">
        <v>2372</v>
      </c>
      <c r="O151" t="s">
        <v>598</v>
      </c>
      <c r="P151" s="8">
        <v>5</v>
      </c>
      <c r="Q151" s="8">
        <v>4</v>
      </c>
      <c r="R151" s="8">
        <v>0</v>
      </c>
      <c r="S151" t="s">
        <v>2095</v>
      </c>
      <c r="T151" s="3"/>
      <c r="U151" s="3"/>
      <c r="V151" s="3"/>
    </row>
    <row r="152" spans="1:22" ht="12.45" hidden="1" x14ac:dyDescent="0.2">
      <c r="A152" s="3" t="s">
        <v>2138</v>
      </c>
      <c r="B152" t="s">
        <v>2371</v>
      </c>
      <c r="C152" s="24"/>
      <c r="D152" s="24"/>
      <c r="E152" s="24"/>
      <c r="F152" t="str">
        <f>VLOOKUP(O152,Лист5!$B:$E,4,0)</f>
        <v>♀</v>
      </c>
      <c r="G152" t="str">
        <f>VLOOKUP(IF(F152="Дом",H152,F152),Лист5!$D$28:$F$32,3,0)</f>
        <v>Венера</v>
      </c>
      <c r="H152" t="str">
        <f>VLOOKUP(O152,Лист5!$B:$E,3,0)</f>
        <v>♀Кувшин</v>
      </c>
      <c r="I152" t="s">
        <v>43</v>
      </c>
      <c r="J152" t="s">
        <v>28</v>
      </c>
      <c r="K152" t="s">
        <v>142</v>
      </c>
      <c r="L152" t="s">
        <v>18</v>
      </c>
      <c r="N152" t="s">
        <v>2372</v>
      </c>
      <c r="O152" t="s">
        <v>598</v>
      </c>
      <c r="P152" s="8">
        <v>5</v>
      </c>
      <c r="Q152" s="8">
        <v>3</v>
      </c>
      <c r="R152" s="8">
        <v>0</v>
      </c>
      <c r="S152" t="s">
        <v>2365</v>
      </c>
      <c r="T152" s="3"/>
      <c r="U152" s="3"/>
      <c r="V152" s="3"/>
    </row>
    <row r="153" spans="1:22" ht="12.45" hidden="1" x14ac:dyDescent="0.2">
      <c r="A153" s="3" t="s">
        <v>2138</v>
      </c>
      <c r="B153" t="s">
        <v>2024</v>
      </c>
      <c r="C153" s="24"/>
      <c r="D153" s="24"/>
      <c r="E153" s="24"/>
      <c r="F153" t="str">
        <f>VLOOKUP(O153,Лист5!$B:$E,4,0)</f>
        <v>♀</v>
      </c>
      <c r="G153" t="str">
        <f>VLOOKUP(IF(F153="Дом",H153,F153),Лист5!$D$28:$F$32,3,0)</f>
        <v>Венера</v>
      </c>
      <c r="H153" t="str">
        <f>VLOOKUP(O153,Лист5!$B:$E,3,0)</f>
        <v>♀Кувшин</v>
      </c>
      <c r="I153" t="s">
        <v>34</v>
      </c>
      <c r="J153" t="s">
        <v>22</v>
      </c>
      <c r="K153" t="s">
        <v>17</v>
      </c>
      <c r="L153" t="s">
        <v>2106</v>
      </c>
      <c r="N153" t="s">
        <v>2359</v>
      </c>
      <c r="O153" t="s">
        <v>598</v>
      </c>
      <c r="P153" s="8">
        <v>4</v>
      </c>
      <c r="Q153" s="8">
        <v>1</v>
      </c>
      <c r="R153" s="8">
        <v>0</v>
      </c>
      <c r="S153" t="s">
        <v>2356</v>
      </c>
      <c r="T153" s="3"/>
      <c r="U153" s="3"/>
      <c r="V153" s="3"/>
    </row>
    <row r="154" spans="1:22" ht="12.45" hidden="1" x14ac:dyDescent="0.2">
      <c r="A154" s="3" t="s">
        <v>2138</v>
      </c>
      <c r="B154" t="s">
        <v>2370</v>
      </c>
      <c r="C154" s="24"/>
      <c r="D154" s="24"/>
      <c r="E154" s="24"/>
      <c r="F154" t="str">
        <f>VLOOKUP(O154,Лист5!$B:$E,4,0)</f>
        <v>♀</v>
      </c>
      <c r="G154" t="str">
        <f>VLOOKUP(IF(F154="Дом",H154,F154),Лист5!$D$28:$F$32,3,0)</f>
        <v>Венера</v>
      </c>
      <c r="H154" t="str">
        <f>VLOOKUP(O154,Лист5!$B:$E,3,0)</f>
        <v>♀Кувшин</v>
      </c>
      <c r="I154" t="s">
        <v>154</v>
      </c>
      <c r="J154" t="s">
        <v>22</v>
      </c>
      <c r="K154" t="s">
        <v>17</v>
      </c>
      <c r="L154" t="s">
        <v>18</v>
      </c>
      <c r="N154" t="s">
        <v>2367</v>
      </c>
      <c r="O154" t="s">
        <v>598</v>
      </c>
      <c r="P154" s="8">
        <v>5</v>
      </c>
      <c r="Q154" s="8">
        <v>2</v>
      </c>
      <c r="R154" s="8">
        <v>0</v>
      </c>
      <c r="S154" t="s">
        <v>2024</v>
      </c>
      <c r="T154" s="3"/>
      <c r="U154" s="3"/>
      <c r="V154" s="3"/>
    </row>
    <row r="155" spans="1:22" ht="12.45" hidden="1" x14ac:dyDescent="0.2">
      <c r="A155" s="3" t="s">
        <v>2138</v>
      </c>
      <c r="B155" t="s">
        <v>2391</v>
      </c>
      <c r="C155" s="24"/>
      <c r="D155" s="24"/>
      <c r="E155" s="24"/>
      <c r="F155" t="str">
        <f>VLOOKUP(O155,Лист5!$B:$E,4,0)</f>
        <v>♀</v>
      </c>
      <c r="G155" t="str">
        <f>VLOOKUP(IF(F155="Дом",H155,F155),Лист5!$D$28:$F$32,3,0)</f>
        <v>Венера</v>
      </c>
      <c r="H155" t="str">
        <f>VLOOKUP(O155,Лист5!$B:$E,3,0)</f>
        <v>♀Колонна</v>
      </c>
      <c r="I155" t="s">
        <v>147</v>
      </c>
      <c r="J155" t="s">
        <v>148</v>
      </c>
      <c r="K155" t="s">
        <v>23</v>
      </c>
      <c r="L155" t="s">
        <v>148</v>
      </c>
      <c r="N155" t="s">
        <v>2388</v>
      </c>
      <c r="O155" t="s">
        <v>839</v>
      </c>
      <c r="P155" s="8">
        <v>5</v>
      </c>
      <c r="Q155" s="8">
        <v>3</v>
      </c>
      <c r="R155" s="8">
        <v>0</v>
      </c>
      <c r="S155" t="s">
        <v>2389</v>
      </c>
      <c r="T155" s="3"/>
      <c r="U155" s="3"/>
      <c r="V155" s="3"/>
    </row>
    <row r="156" spans="1:22" ht="12.45" hidden="1" x14ac:dyDescent="0.2">
      <c r="A156" s="3" t="s">
        <v>2138</v>
      </c>
      <c r="B156" t="s">
        <v>2392</v>
      </c>
      <c r="C156" s="24"/>
      <c r="D156" s="24"/>
      <c r="E156" s="24"/>
      <c r="F156" t="str">
        <f>VLOOKUP(O156,Лист5!$B:$E,4,0)</f>
        <v>♀</v>
      </c>
      <c r="G156" t="str">
        <f>VLOOKUP(IF(F156="Дом",H156,F156),Лист5!$D$28:$F$32,3,0)</f>
        <v>Венера</v>
      </c>
      <c r="H156" t="str">
        <f>VLOOKUP(O156,Лист5!$B:$E,3,0)</f>
        <v>♀Колонна</v>
      </c>
      <c r="I156" t="s">
        <v>147</v>
      </c>
      <c r="J156" t="s">
        <v>148</v>
      </c>
      <c r="K156" t="s">
        <v>23</v>
      </c>
      <c r="L156" t="s">
        <v>148</v>
      </c>
      <c r="N156" t="s">
        <v>2393</v>
      </c>
      <c r="O156" t="s">
        <v>839</v>
      </c>
      <c r="P156" s="8">
        <v>5</v>
      </c>
      <c r="Q156" s="8">
        <v>3</v>
      </c>
      <c r="R156" s="8">
        <v>0</v>
      </c>
      <c r="S156" t="s">
        <v>2386</v>
      </c>
      <c r="T156" s="3"/>
      <c r="U156" s="3"/>
      <c r="V156" s="3"/>
    </row>
    <row r="157" spans="1:22" ht="12.45" hidden="1" x14ac:dyDescent="0.2">
      <c r="A157" s="3" t="s">
        <v>2138</v>
      </c>
      <c r="B157" t="s">
        <v>2036</v>
      </c>
      <c r="C157" s="24"/>
      <c r="D157" s="24"/>
      <c r="E157" s="24"/>
      <c r="F157" t="str">
        <f>VLOOKUP(O157,Лист5!$B:$E,4,0)</f>
        <v>♀</v>
      </c>
      <c r="G157" t="str">
        <f>VLOOKUP(IF(F157="Дом",H157,F157),Лист5!$D$28:$F$32,3,0)</f>
        <v>Венера</v>
      </c>
      <c r="H157" t="str">
        <f>VLOOKUP(O157,Лист5!$B:$E,3,0)</f>
        <v>♀Колонна</v>
      </c>
      <c r="I157" t="s">
        <v>43</v>
      </c>
      <c r="J157" t="s">
        <v>28</v>
      </c>
      <c r="K157" t="s">
        <v>142</v>
      </c>
      <c r="L157" t="s">
        <v>18</v>
      </c>
      <c r="N157" t="s">
        <v>2388</v>
      </c>
      <c r="O157" t="s">
        <v>839</v>
      </c>
      <c r="P157" s="8">
        <v>5</v>
      </c>
      <c r="Q157" s="8">
        <v>2</v>
      </c>
      <c r="R157" s="8">
        <v>0</v>
      </c>
      <c r="S157" t="s">
        <v>2387</v>
      </c>
      <c r="T157" s="3"/>
      <c r="U157" s="3"/>
      <c r="V157" s="3"/>
    </row>
    <row r="158" spans="1:22" ht="12.45" hidden="1" x14ac:dyDescent="0.2">
      <c r="A158" s="3" t="s">
        <v>2138</v>
      </c>
      <c r="B158" t="s">
        <v>2387</v>
      </c>
      <c r="C158" s="24"/>
      <c r="D158" s="24"/>
      <c r="E158" s="24"/>
      <c r="F158" t="str">
        <f>VLOOKUP(O158,Лист5!$B:$E,4,0)</f>
        <v>♀</v>
      </c>
      <c r="G158" t="str">
        <f>VLOOKUP(IF(F158="Дом",H158,F158),Лист5!$D$28:$F$32,3,0)</f>
        <v>Венера</v>
      </c>
      <c r="H158" t="str">
        <f>VLOOKUP(O158,Лист5!$B:$E,3,0)</f>
        <v>♀Колонна</v>
      </c>
      <c r="I158" t="s">
        <v>43</v>
      </c>
      <c r="J158" t="s">
        <v>16</v>
      </c>
      <c r="K158" t="s">
        <v>142</v>
      </c>
      <c r="L158" t="s">
        <v>18</v>
      </c>
      <c r="N158" t="s">
        <v>2388</v>
      </c>
      <c r="O158" t="s">
        <v>839</v>
      </c>
      <c r="P158" s="8">
        <v>5</v>
      </c>
      <c r="Q158" s="8">
        <v>2</v>
      </c>
      <c r="R158" s="8">
        <v>0</v>
      </c>
      <c r="S158" t="s">
        <v>2384</v>
      </c>
      <c r="T158" s="3"/>
      <c r="U158" s="3"/>
      <c r="V158" s="3"/>
    </row>
    <row r="159" spans="1:22" ht="12.45" hidden="1" x14ac:dyDescent="0.2">
      <c r="A159" s="3" t="s">
        <v>2138</v>
      </c>
      <c r="B159" t="s">
        <v>2035</v>
      </c>
      <c r="C159" s="24"/>
      <c r="D159" s="24"/>
      <c r="E159" s="24"/>
      <c r="F159" t="str">
        <f>VLOOKUP(O159,Лист5!$B:$E,4,0)</f>
        <v>♀</v>
      </c>
      <c r="G159" t="str">
        <f>VLOOKUP(IF(F159="Дом",H159,F159),Лист5!$D$28:$F$32,3,0)</f>
        <v>Венера</v>
      </c>
      <c r="H159" t="str">
        <f>VLOOKUP(O159,Лист5!$B:$E,3,0)</f>
        <v>♀Колонна</v>
      </c>
      <c r="I159" t="s">
        <v>264</v>
      </c>
      <c r="J159" t="s">
        <v>28</v>
      </c>
      <c r="K159" t="s">
        <v>2165</v>
      </c>
      <c r="L159" t="s">
        <v>18</v>
      </c>
      <c r="N159" t="s">
        <v>2385</v>
      </c>
      <c r="O159" t="s">
        <v>839</v>
      </c>
      <c r="P159" s="8">
        <v>4</v>
      </c>
      <c r="Q159" s="8">
        <v>1</v>
      </c>
      <c r="R159" s="8">
        <v>0</v>
      </c>
      <c r="S159" t="s">
        <v>2384</v>
      </c>
      <c r="T159" s="3"/>
      <c r="U159" s="3"/>
      <c r="V159" s="3"/>
    </row>
    <row r="160" spans="1:22" ht="12.45" hidden="1" x14ac:dyDescent="0.2">
      <c r="A160" s="3" t="s">
        <v>2138</v>
      </c>
      <c r="B160" t="s">
        <v>2386</v>
      </c>
      <c r="C160" s="24"/>
      <c r="D160" s="24"/>
      <c r="E160" s="24"/>
      <c r="F160" t="str">
        <f>VLOOKUP(O160,Лист5!$B:$E,4,0)</f>
        <v>♀</v>
      </c>
      <c r="G160" t="str">
        <f>VLOOKUP(IF(F160="Дом",H160,F160),Лист5!$D$28:$F$32,3,0)</f>
        <v>Венера</v>
      </c>
      <c r="H160" t="str">
        <f>VLOOKUP(O160,Лист5!$B:$E,3,0)</f>
        <v>♀Колонна</v>
      </c>
      <c r="I160" t="s">
        <v>264</v>
      </c>
      <c r="J160" t="s">
        <v>28</v>
      </c>
      <c r="K160" t="s">
        <v>2165</v>
      </c>
      <c r="L160" t="s">
        <v>18</v>
      </c>
      <c r="N160" t="s">
        <v>2385</v>
      </c>
      <c r="O160" t="s">
        <v>839</v>
      </c>
      <c r="P160" s="8">
        <v>5</v>
      </c>
      <c r="Q160" s="8">
        <v>3</v>
      </c>
      <c r="R160" s="8">
        <v>0</v>
      </c>
      <c r="S160" t="s">
        <v>2035</v>
      </c>
      <c r="T160" s="3"/>
      <c r="U160" s="3"/>
      <c r="V160" s="3"/>
    </row>
    <row r="161" spans="1:22" ht="12.45" hidden="1" x14ac:dyDescent="0.2">
      <c r="A161" s="3" t="s">
        <v>2138</v>
      </c>
      <c r="B161" t="s">
        <v>2397</v>
      </c>
      <c r="C161" s="24"/>
      <c r="D161" s="24"/>
      <c r="E161" s="24"/>
      <c r="F161" t="str">
        <f>VLOOKUP(O161,Лист5!$B:$E,4,0)</f>
        <v>♀</v>
      </c>
      <c r="G161" t="str">
        <f>VLOOKUP(IF(F161="Дом",H161,F161),Лист5!$D$28:$F$32,3,0)</f>
        <v>Венера</v>
      </c>
      <c r="H161" t="str">
        <f>VLOOKUP(O161,Лист5!$B:$E,3,0)</f>
        <v>♀Колонна</v>
      </c>
      <c r="I161" t="s">
        <v>264</v>
      </c>
      <c r="J161" t="s">
        <v>28</v>
      </c>
      <c r="K161" t="s">
        <v>430</v>
      </c>
      <c r="L161" t="s">
        <v>182</v>
      </c>
      <c r="N161" t="s">
        <v>2398</v>
      </c>
      <c r="O161" t="s">
        <v>839</v>
      </c>
      <c r="P161" s="8">
        <v>5</v>
      </c>
      <c r="Q161" s="8">
        <v>5</v>
      </c>
      <c r="R161" s="8">
        <v>0</v>
      </c>
      <c r="S161" t="s">
        <v>2399</v>
      </c>
      <c r="T161" s="3"/>
      <c r="U161" s="3"/>
      <c r="V161" s="3"/>
    </row>
    <row r="162" spans="1:22" ht="12.45" hidden="1" x14ac:dyDescent="0.2">
      <c r="A162" s="3" t="s">
        <v>2138</v>
      </c>
      <c r="B162" t="s">
        <v>2394</v>
      </c>
      <c r="C162" s="24"/>
      <c r="D162" s="24"/>
      <c r="E162" s="24"/>
      <c r="F162" t="str">
        <f>VLOOKUP(O162,Лист5!$B:$E,4,0)</f>
        <v>♀</v>
      </c>
      <c r="G162" t="str">
        <f>VLOOKUP(IF(F162="Дом",H162,F162),Лист5!$D$28:$F$32,3,0)</f>
        <v>Венера</v>
      </c>
      <c r="H162" t="str">
        <f>VLOOKUP(O162,Лист5!$B:$E,3,0)</f>
        <v>♀Колонна</v>
      </c>
      <c r="I162" t="s">
        <v>43</v>
      </c>
      <c r="J162" t="s">
        <v>28</v>
      </c>
      <c r="K162" t="s">
        <v>438</v>
      </c>
      <c r="L162" t="s">
        <v>182</v>
      </c>
      <c r="N162" t="s">
        <v>2393</v>
      </c>
      <c r="O162" t="s">
        <v>839</v>
      </c>
      <c r="P162" s="8">
        <v>5</v>
      </c>
      <c r="Q162" s="8">
        <v>4</v>
      </c>
      <c r="R162" s="8">
        <v>0</v>
      </c>
      <c r="S162" t="s">
        <v>2387</v>
      </c>
      <c r="T162" s="3"/>
      <c r="U162" s="3"/>
      <c r="V162" s="3"/>
    </row>
    <row r="163" spans="1:22" ht="12.45" hidden="1" x14ac:dyDescent="0.2">
      <c r="A163" s="3" t="s">
        <v>2138</v>
      </c>
      <c r="B163" t="s">
        <v>2395</v>
      </c>
      <c r="C163" s="24"/>
      <c r="D163" s="24"/>
      <c r="E163" s="24"/>
      <c r="F163" t="str">
        <f>VLOOKUP(O163,Лист5!$B:$E,4,0)</f>
        <v>♀</v>
      </c>
      <c r="G163" t="str">
        <f>VLOOKUP(IF(F163="Дом",H163,F163),Лист5!$D$28:$F$32,3,0)</f>
        <v>Венера</v>
      </c>
      <c r="H163" t="str">
        <f>VLOOKUP(O163,Лист5!$B:$E,3,0)</f>
        <v>♀Колонна</v>
      </c>
      <c r="I163" t="s">
        <v>1854</v>
      </c>
      <c r="J163" t="s">
        <v>28</v>
      </c>
      <c r="K163" t="s">
        <v>2336</v>
      </c>
      <c r="L163" t="s">
        <v>18</v>
      </c>
      <c r="N163" t="s">
        <v>2393</v>
      </c>
      <c r="O163" t="s">
        <v>839</v>
      </c>
      <c r="P163" s="8">
        <v>5</v>
      </c>
      <c r="Q163" s="8">
        <v>4</v>
      </c>
      <c r="R163" s="8">
        <v>0</v>
      </c>
      <c r="S163" t="s">
        <v>2396</v>
      </c>
      <c r="T163" s="3"/>
      <c r="U163" s="3"/>
      <c r="V163" s="3"/>
    </row>
    <row r="164" spans="1:22" ht="12.45" hidden="1" x14ac:dyDescent="0.2">
      <c r="A164" s="3" t="s">
        <v>2138</v>
      </c>
      <c r="B164" t="s">
        <v>2424</v>
      </c>
      <c r="C164" s="24"/>
      <c r="D164" s="24"/>
      <c r="E164" s="24"/>
      <c r="F164" t="str">
        <f>VLOOKUP(O164,Лист5!$B:$E,4,0)</f>
        <v>♀</v>
      </c>
      <c r="G164" t="str">
        <f>VLOOKUP(IF(F164="Дом",H164,F164),Лист5!$D$28:$F$32,3,0)</f>
        <v>Венера</v>
      </c>
      <c r="H164" t="str">
        <f>VLOOKUP(O164,Лист5!$B:$E,3,0)</f>
        <v>♀Музыкант</v>
      </c>
      <c r="I164" t="s">
        <v>392</v>
      </c>
      <c r="J164" t="s">
        <v>28</v>
      </c>
      <c r="K164" t="s">
        <v>142</v>
      </c>
      <c r="L164" t="s">
        <v>2106</v>
      </c>
      <c r="N164" t="s">
        <v>2419</v>
      </c>
      <c r="O164" t="s">
        <v>3126</v>
      </c>
      <c r="P164" s="8">
        <v>5</v>
      </c>
      <c r="Q164" s="8">
        <v>4</v>
      </c>
      <c r="R164" s="8">
        <v>0</v>
      </c>
      <c r="S164" t="s">
        <v>2425</v>
      </c>
      <c r="T164" s="3"/>
      <c r="U164" s="3"/>
      <c r="V164" s="3"/>
    </row>
    <row r="165" spans="1:22" ht="12.45" hidden="1" x14ac:dyDescent="0.2">
      <c r="A165" s="3" t="s">
        <v>2138</v>
      </c>
      <c r="B165" t="s">
        <v>2401</v>
      </c>
      <c r="C165" s="24"/>
      <c r="D165" s="24"/>
      <c r="E165" s="24"/>
      <c r="F165" t="str">
        <f>VLOOKUP(O165,Лист5!$B:$E,4,0)</f>
        <v>♀</v>
      </c>
      <c r="G165" t="str">
        <f>VLOOKUP(IF(F165="Дом",H165,F165),Лист5!$D$28:$F$32,3,0)</f>
        <v>Венера</v>
      </c>
      <c r="H165" t="str">
        <f>VLOOKUP(O165,Лист5!$B:$E,3,0)</f>
        <v>♀Музыкант</v>
      </c>
      <c r="I165" t="s">
        <v>147</v>
      </c>
      <c r="J165" t="s">
        <v>148</v>
      </c>
      <c r="K165" t="s">
        <v>23</v>
      </c>
      <c r="L165" t="s">
        <v>148</v>
      </c>
      <c r="N165" t="s">
        <v>2400</v>
      </c>
      <c r="O165" t="s">
        <v>3126</v>
      </c>
      <c r="P165" s="8">
        <v>3</v>
      </c>
      <c r="Q165" s="8">
        <v>1</v>
      </c>
      <c r="R165" s="8">
        <v>0</v>
      </c>
      <c r="S165" t="s">
        <v>23</v>
      </c>
      <c r="T165" s="3"/>
      <c r="U165" s="3"/>
      <c r="V165" s="3"/>
    </row>
    <row r="166" spans="1:22" ht="12.45" hidden="1" x14ac:dyDescent="0.2">
      <c r="A166" s="3" t="s">
        <v>2138</v>
      </c>
      <c r="B166" t="s">
        <v>2402</v>
      </c>
      <c r="C166" s="24"/>
      <c r="D166" s="24"/>
      <c r="E166" s="24"/>
      <c r="F166" t="str">
        <f>VLOOKUP(O166,Лист5!$B:$E,4,0)</f>
        <v>♀</v>
      </c>
      <c r="G166" t="str">
        <f>VLOOKUP(IF(F166="Дом",H166,F166),Лист5!$D$28:$F$32,3,0)</f>
        <v>Венера</v>
      </c>
      <c r="H166" t="str">
        <f>VLOOKUP(O166,Лист5!$B:$E,3,0)</f>
        <v>♀Музыкант</v>
      </c>
      <c r="I166" t="s">
        <v>264</v>
      </c>
      <c r="J166" t="s">
        <v>148</v>
      </c>
      <c r="K166" t="s">
        <v>23</v>
      </c>
      <c r="L166" t="s">
        <v>148</v>
      </c>
      <c r="M166" s="15" t="s">
        <v>2403</v>
      </c>
      <c r="N166" t="s">
        <v>2400</v>
      </c>
      <c r="O166" t="s">
        <v>3126</v>
      </c>
      <c r="P166" s="8">
        <v>5</v>
      </c>
      <c r="Q166" s="8">
        <v>3</v>
      </c>
      <c r="R166" s="8">
        <v>0</v>
      </c>
      <c r="S166" t="s">
        <v>2401</v>
      </c>
      <c r="T166" s="3"/>
      <c r="U166" s="3"/>
      <c r="V166" s="3"/>
    </row>
    <row r="167" spans="1:22" ht="12.45" hidden="1" x14ac:dyDescent="0.2">
      <c r="A167" s="3" t="s">
        <v>2138</v>
      </c>
      <c r="B167" t="s">
        <v>2408</v>
      </c>
      <c r="C167" s="24"/>
      <c r="D167" s="24"/>
      <c r="E167" s="24"/>
      <c r="F167" t="str">
        <f>VLOOKUP(O167,Лист5!$B:$E,4,0)</f>
        <v>♀</v>
      </c>
      <c r="G167" t="str">
        <f>VLOOKUP(IF(F167="Дом",H167,F167),Лист5!$D$28:$F$32,3,0)</f>
        <v>Венера</v>
      </c>
      <c r="H167" t="str">
        <f>VLOOKUP(O167,Лист5!$B:$E,3,0)</f>
        <v>♀Музыкант</v>
      </c>
      <c r="I167" t="s">
        <v>27</v>
      </c>
      <c r="J167" t="s">
        <v>28</v>
      </c>
      <c r="K167" t="s">
        <v>2165</v>
      </c>
      <c r="L167" t="s">
        <v>182</v>
      </c>
      <c r="N167" t="s">
        <v>2409</v>
      </c>
      <c r="O167" t="s">
        <v>3126</v>
      </c>
      <c r="P167" s="8">
        <v>4</v>
      </c>
      <c r="Q167" s="8">
        <v>1</v>
      </c>
      <c r="R167" s="8">
        <v>0</v>
      </c>
      <c r="S167" t="s">
        <v>2407</v>
      </c>
      <c r="T167" s="3"/>
      <c r="U167" s="3"/>
      <c r="V167" s="3"/>
    </row>
    <row r="168" spans="1:22" ht="12.45" hidden="1" x14ac:dyDescent="0.2">
      <c r="A168" s="3" t="s">
        <v>2138</v>
      </c>
      <c r="B168" t="s">
        <v>2418</v>
      </c>
      <c r="C168" s="24"/>
      <c r="D168" s="24"/>
      <c r="E168" s="24"/>
      <c r="F168" t="str">
        <f>VLOOKUP(O168,Лист5!$B:$E,4,0)</f>
        <v>♀</v>
      </c>
      <c r="G168" t="str">
        <f>VLOOKUP(IF(F168="Дом",H168,F168),Лист5!$D$28:$F$32,3,0)</f>
        <v>Венера</v>
      </c>
      <c r="H168" t="str">
        <f>VLOOKUP(O168,Лист5!$B:$E,3,0)</f>
        <v>♀Музыкант</v>
      </c>
      <c r="I168" t="s">
        <v>15</v>
      </c>
      <c r="J168" t="s">
        <v>28</v>
      </c>
      <c r="K168" t="s">
        <v>23</v>
      </c>
      <c r="L168" t="s">
        <v>1290</v>
      </c>
      <c r="N168" t="s">
        <v>2417</v>
      </c>
      <c r="O168" t="s">
        <v>3126</v>
      </c>
      <c r="P168" s="8">
        <v>5</v>
      </c>
      <c r="Q168" s="8">
        <v>2</v>
      </c>
      <c r="R168" s="8">
        <v>0</v>
      </c>
      <c r="S168" t="s">
        <v>2410</v>
      </c>
      <c r="T168" s="3"/>
      <c r="U168" s="3"/>
      <c r="V168" s="3"/>
    </row>
    <row r="169" spans="1:22" ht="12.45" hidden="1" x14ac:dyDescent="0.2">
      <c r="A169" s="3" t="s">
        <v>2138</v>
      </c>
      <c r="B169" t="s">
        <v>2426</v>
      </c>
      <c r="C169" s="24"/>
      <c r="D169" s="24"/>
      <c r="E169" s="24"/>
      <c r="F169" t="str">
        <f>VLOOKUP(O169,Лист5!$B:$E,4,0)</f>
        <v>♀</v>
      </c>
      <c r="G169" t="str">
        <f>VLOOKUP(IF(F169="Дом",H169,F169),Лист5!$D$28:$F$32,3,0)</f>
        <v>Венера</v>
      </c>
      <c r="H169" t="str">
        <f>VLOOKUP(O169,Лист5!$B:$E,3,0)</f>
        <v>♀Музыкант</v>
      </c>
      <c r="I169" t="s">
        <v>264</v>
      </c>
      <c r="J169" t="s">
        <v>22</v>
      </c>
      <c r="K169" t="s">
        <v>142</v>
      </c>
      <c r="L169" t="s">
        <v>18</v>
      </c>
      <c r="N169" t="s">
        <v>2427</v>
      </c>
      <c r="O169" t="s">
        <v>3126</v>
      </c>
      <c r="P169" s="8">
        <v>5</v>
      </c>
      <c r="Q169" s="8">
        <v>4</v>
      </c>
      <c r="R169" s="8">
        <v>0</v>
      </c>
      <c r="S169" t="s">
        <v>2428</v>
      </c>
      <c r="T169" s="3"/>
      <c r="U169" s="3"/>
      <c r="V169" s="3"/>
    </row>
    <row r="170" spans="1:22" ht="12.45" hidden="1" x14ac:dyDescent="0.2">
      <c r="A170" s="3" t="s">
        <v>2138</v>
      </c>
      <c r="B170" t="s">
        <v>2064</v>
      </c>
      <c r="C170" s="24"/>
      <c r="D170" s="24"/>
      <c r="E170" s="24"/>
      <c r="F170" t="str">
        <f>VLOOKUP(O170,Лист5!$B:$E,4,0)</f>
        <v>♀</v>
      </c>
      <c r="G170" t="str">
        <f>VLOOKUP(IF(F170="Дом",H170,F170),Лист5!$D$28:$F$32,3,0)</f>
        <v>Венера</v>
      </c>
      <c r="H170" t="str">
        <f>VLOOKUP(O170,Лист5!$B:$E,3,0)</f>
        <v>♀Музыкант</v>
      </c>
      <c r="I170" t="s">
        <v>392</v>
      </c>
      <c r="J170" t="s">
        <v>28</v>
      </c>
      <c r="K170" t="s">
        <v>23</v>
      </c>
      <c r="L170" t="s">
        <v>18</v>
      </c>
      <c r="N170" t="s">
        <v>2427</v>
      </c>
      <c r="O170" t="s">
        <v>3126</v>
      </c>
      <c r="P170" s="8">
        <v>5</v>
      </c>
      <c r="Q170" s="8">
        <v>5</v>
      </c>
      <c r="R170" s="8">
        <v>0</v>
      </c>
      <c r="S170" t="s">
        <v>2429</v>
      </c>
      <c r="T170" s="3"/>
      <c r="U170" s="3"/>
      <c r="V170" s="3"/>
    </row>
    <row r="171" spans="1:22" ht="12.45" hidden="1" x14ac:dyDescent="0.2">
      <c r="A171" s="3" t="s">
        <v>2138</v>
      </c>
      <c r="B171" t="s">
        <v>2060</v>
      </c>
      <c r="C171" s="24"/>
      <c r="D171" s="24"/>
      <c r="E171" s="24"/>
      <c r="F171" t="str">
        <f>VLOOKUP(O171,Лист5!$B:$E,4,0)</f>
        <v>♀</v>
      </c>
      <c r="G171" t="str">
        <f>VLOOKUP(IF(F171="Дом",H171,F171),Лист5!$D$28:$F$32,3,0)</f>
        <v>Венера</v>
      </c>
      <c r="H171" t="str">
        <f>VLOOKUP(O171,Лист5!$B:$E,3,0)</f>
        <v>♀Музыкант</v>
      </c>
      <c r="I171" t="s">
        <v>154</v>
      </c>
      <c r="J171" t="s">
        <v>28</v>
      </c>
      <c r="K171" t="s">
        <v>142</v>
      </c>
      <c r="L171" t="s">
        <v>2122</v>
      </c>
      <c r="N171" t="s">
        <v>2405</v>
      </c>
      <c r="O171" t="s">
        <v>3126</v>
      </c>
      <c r="P171" s="8">
        <v>3</v>
      </c>
      <c r="Q171" s="8">
        <v>1</v>
      </c>
      <c r="R171" s="8">
        <v>0</v>
      </c>
      <c r="S171" t="s">
        <v>2407</v>
      </c>
      <c r="T171" s="3"/>
      <c r="U171" s="3"/>
      <c r="V171" s="3"/>
    </row>
    <row r="172" spans="1:22" ht="12.45" hidden="1" x14ac:dyDescent="0.2">
      <c r="A172" s="3" t="s">
        <v>2138</v>
      </c>
      <c r="B172" t="s">
        <v>2420</v>
      </c>
      <c r="C172" s="24"/>
      <c r="D172" s="24"/>
      <c r="E172" s="24"/>
      <c r="F172" t="str">
        <f>VLOOKUP(O172,Лист5!$B:$E,4,0)</f>
        <v>♀</v>
      </c>
      <c r="G172" t="str">
        <f>VLOOKUP(IF(F172="Дом",H172,F172),Лист5!$D$28:$F$32,3,0)</f>
        <v>Венера</v>
      </c>
      <c r="H172" t="str">
        <f>VLOOKUP(O172,Лист5!$B:$E,3,0)</f>
        <v>♀Музыкант</v>
      </c>
      <c r="I172" t="s">
        <v>64</v>
      </c>
      <c r="J172" t="s">
        <v>16</v>
      </c>
      <c r="K172" t="s">
        <v>142</v>
      </c>
      <c r="L172" t="s">
        <v>18</v>
      </c>
      <c r="N172" t="s">
        <v>2419</v>
      </c>
      <c r="O172" t="s">
        <v>3126</v>
      </c>
      <c r="P172" s="8">
        <v>5</v>
      </c>
      <c r="Q172" s="8">
        <v>3</v>
      </c>
      <c r="R172" s="8">
        <v>0</v>
      </c>
      <c r="S172" t="s">
        <v>2421</v>
      </c>
      <c r="T172" s="3"/>
      <c r="U172" s="3"/>
      <c r="V172" s="3"/>
    </row>
    <row r="173" spans="1:22" ht="12.45" hidden="1" x14ac:dyDescent="0.2">
      <c r="A173" s="3" t="s">
        <v>2138</v>
      </c>
      <c r="B173" t="s">
        <v>2416</v>
      </c>
      <c r="C173" s="24"/>
      <c r="D173" s="24"/>
      <c r="E173" s="24"/>
      <c r="F173" t="str">
        <f>VLOOKUP(O173,Лист5!$B:$E,4,0)</f>
        <v>♀</v>
      </c>
      <c r="G173" t="str">
        <f>VLOOKUP(IF(F173="Дом",H173,F173),Лист5!$D$28:$F$32,3,0)</f>
        <v>Венера</v>
      </c>
      <c r="H173" t="str">
        <f>VLOOKUP(O173,Лист5!$B:$E,3,0)</f>
        <v>♀Музыкант</v>
      </c>
      <c r="I173" t="s">
        <v>53</v>
      </c>
      <c r="J173" t="s">
        <v>28</v>
      </c>
      <c r="K173" t="s">
        <v>23</v>
      </c>
      <c r="L173" t="s">
        <v>18</v>
      </c>
      <c r="N173" t="s">
        <v>2417</v>
      </c>
      <c r="O173" t="s">
        <v>3126</v>
      </c>
      <c r="P173" s="8">
        <v>4</v>
      </c>
      <c r="Q173" s="8">
        <v>2</v>
      </c>
      <c r="R173" s="8">
        <v>0</v>
      </c>
      <c r="S173" t="s">
        <v>2062</v>
      </c>
      <c r="T173" s="3"/>
      <c r="U173" s="3"/>
      <c r="V173" s="3"/>
    </row>
    <row r="174" spans="1:22" ht="12.45" hidden="1" x14ac:dyDescent="0.2">
      <c r="A174" s="3" t="s">
        <v>2138</v>
      </c>
      <c r="B174" t="s">
        <v>2404</v>
      </c>
      <c r="C174" s="24"/>
      <c r="D174" s="24"/>
      <c r="E174" s="24"/>
      <c r="F174" t="str">
        <f>VLOOKUP(O174,Лист5!$B:$E,4,0)</f>
        <v>♀</v>
      </c>
      <c r="G174" t="str">
        <f>VLOOKUP(IF(F174="Дом",H174,F174),Лист5!$D$28:$F$32,3,0)</f>
        <v>Венера</v>
      </c>
      <c r="H174" t="str">
        <f>VLOOKUP(O174,Лист5!$B:$E,3,0)</f>
        <v>♀Музыкант</v>
      </c>
      <c r="I174" t="s">
        <v>264</v>
      </c>
      <c r="J174" t="s">
        <v>22</v>
      </c>
      <c r="K174" t="s">
        <v>142</v>
      </c>
      <c r="L174" t="s">
        <v>18</v>
      </c>
      <c r="N174" t="s">
        <v>2405</v>
      </c>
      <c r="O174" t="s">
        <v>3126</v>
      </c>
      <c r="P174" s="8">
        <v>5</v>
      </c>
      <c r="Q174" s="8">
        <v>1</v>
      </c>
      <c r="R174" s="8">
        <v>0</v>
      </c>
      <c r="S174" t="s">
        <v>2401</v>
      </c>
      <c r="T174" s="3"/>
      <c r="U174" s="3"/>
      <c r="V174" s="3"/>
    </row>
    <row r="175" spans="1:22" ht="12.45" hidden="1" x14ac:dyDescent="0.2">
      <c r="A175" s="3" t="s">
        <v>2138</v>
      </c>
      <c r="B175" t="s">
        <v>2411</v>
      </c>
      <c r="C175" s="24"/>
      <c r="D175" s="24"/>
      <c r="E175" s="24"/>
      <c r="F175" t="str">
        <f>VLOOKUP(O175,Лист5!$B:$E,4,0)</f>
        <v>♀</v>
      </c>
      <c r="G175" t="str">
        <f>VLOOKUP(IF(F175="Дом",H175,F175),Лист5!$D$28:$F$32,3,0)</f>
        <v>Венера</v>
      </c>
      <c r="H175" t="str">
        <f>VLOOKUP(O175,Лист5!$B:$E,3,0)</f>
        <v>♀Музыкант</v>
      </c>
      <c r="I175" t="s">
        <v>740</v>
      </c>
      <c r="J175" t="s">
        <v>16</v>
      </c>
      <c r="K175" t="s">
        <v>23</v>
      </c>
      <c r="L175" t="s">
        <v>18</v>
      </c>
      <c r="N175" t="s">
        <v>2409</v>
      </c>
      <c r="O175" t="s">
        <v>3126</v>
      </c>
      <c r="P175" s="8">
        <v>4</v>
      </c>
      <c r="Q175" s="8">
        <v>1</v>
      </c>
      <c r="R175" s="8">
        <v>0</v>
      </c>
      <c r="S175" t="s">
        <v>2412</v>
      </c>
      <c r="T175" s="3"/>
      <c r="U175" s="3"/>
      <c r="V175" s="3"/>
    </row>
    <row r="176" spans="1:22" ht="12.45" hidden="1" x14ac:dyDescent="0.2">
      <c r="A176" s="3" t="s">
        <v>2138</v>
      </c>
      <c r="B176" t="s">
        <v>2020</v>
      </c>
      <c r="C176" s="24"/>
      <c r="D176" s="24"/>
      <c r="E176" s="24"/>
      <c r="F176" t="str">
        <f>VLOOKUP(O176,Лист5!$B:$E,4,0)</f>
        <v>♀</v>
      </c>
      <c r="G176" t="str">
        <f>VLOOKUP(IF(F176="Дом",H176,F176),Лист5!$D$28:$F$32,3,0)</f>
        <v>Венера</v>
      </c>
      <c r="H176" t="str">
        <f>VLOOKUP(O176,Лист5!$B:$E,3,0)</f>
        <v>♀Музыкант</v>
      </c>
      <c r="I176" t="s">
        <v>43</v>
      </c>
      <c r="J176" t="s">
        <v>28</v>
      </c>
      <c r="K176" t="s">
        <v>23</v>
      </c>
      <c r="L176" t="s">
        <v>18</v>
      </c>
      <c r="N176" t="s">
        <v>2419</v>
      </c>
      <c r="O176" t="s">
        <v>3126</v>
      </c>
      <c r="P176" s="8">
        <v>5</v>
      </c>
      <c r="Q176" s="8">
        <v>2</v>
      </c>
      <c r="R176" s="8">
        <v>0</v>
      </c>
      <c r="S176" t="s">
        <v>2410</v>
      </c>
      <c r="T176" s="3"/>
      <c r="U176" s="3"/>
      <c r="V176" s="3"/>
    </row>
    <row r="177" spans="1:22" ht="12.45" hidden="1" x14ac:dyDescent="0.2">
      <c r="A177" s="3" t="s">
        <v>2138</v>
      </c>
      <c r="B177" t="s">
        <v>2058</v>
      </c>
      <c r="C177" s="24"/>
      <c r="D177" s="24"/>
      <c r="E177" s="24"/>
      <c r="F177" t="str">
        <f>VLOOKUP(O177,Лист5!$B:$E,4,0)</f>
        <v>♀</v>
      </c>
      <c r="G177" t="str">
        <f>VLOOKUP(IF(F177="Дом",H177,F177),Лист5!$D$28:$F$32,3,0)</f>
        <v>Венера</v>
      </c>
      <c r="H177" t="str">
        <f>VLOOKUP(O177,Лист5!$B:$E,3,0)</f>
        <v>♀Музыкант</v>
      </c>
      <c r="I177" t="s">
        <v>43</v>
      </c>
      <c r="J177" t="s">
        <v>22</v>
      </c>
      <c r="K177" t="s">
        <v>889</v>
      </c>
      <c r="L177" t="s">
        <v>18</v>
      </c>
      <c r="N177" t="s">
        <v>2417</v>
      </c>
      <c r="O177" t="s">
        <v>3126</v>
      </c>
      <c r="P177" s="8">
        <v>4</v>
      </c>
      <c r="Q177" s="8">
        <v>2</v>
      </c>
      <c r="R177" s="8">
        <v>0</v>
      </c>
      <c r="S177" t="s">
        <v>2060</v>
      </c>
      <c r="T177" s="3"/>
      <c r="U177" s="3"/>
      <c r="V177" s="3"/>
    </row>
    <row r="178" spans="1:22" ht="12.45" hidden="1" x14ac:dyDescent="0.2">
      <c r="A178" s="3" t="s">
        <v>2138</v>
      </c>
      <c r="B178" t="s">
        <v>2422</v>
      </c>
      <c r="C178" s="24"/>
      <c r="D178" s="24"/>
      <c r="E178" s="24"/>
      <c r="F178" t="str">
        <f>VLOOKUP(O178,Лист5!$B:$E,4,0)</f>
        <v>♀</v>
      </c>
      <c r="G178" t="str">
        <f>VLOOKUP(IF(F178="Дом",H178,F178),Лист5!$D$28:$F$32,3,0)</f>
        <v>Венера</v>
      </c>
      <c r="H178" t="str">
        <f>VLOOKUP(O178,Лист5!$B:$E,3,0)</f>
        <v>♀Музыкант</v>
      </c>
      <c r="I178" t="s">
        <v>43</v>
      </c>
      <c r="J178" t="s">
        <v>22</v>
      </c>
      <c r="K178" t="s">
        <v>1153</v>
      </c>
      <c r="L178" t="s">
        <v>18</v>
      </c>
      <c r="N178" t="s">
        <v>2419</v>
      </c>
      <c r="O178" t="s">
        <v>3126</v>
      </c>
      <c r="P178" s="8">
        <v>5</v>
      </c>
      <c r="Q178" s="8">
        <v>3</v>
      </c>
      <c r="R178" s="8">
        <v>0</v>
      </c>
      <c r="S178" t="s">
        <v>2423</v>
      </c>
      <c r="T178" s="3"/>
      <c r="U178" s="3"/>
      <c r="V178" s="3"/>
    </row>
    <row r="179" spans="1:22" ht="12.45" hidden="1" x14ac:dyDescent="0.2">
      <c r="A179" s="3" t="s">
        <v>2138</v>
      </c>
      <c r="B179" t="s">
        <v>2413</v>
      </c>
      <c r="C179" s="24"/>
      <c r="D179" s="24"/>
      <c r="E179" s="24"/>
      <c r="F179" t="str">
        <f>VLOOKUP(O179,Лист5!$B:$E,4,0)</f>
        <v>♀</v>
      </c>
      <c r="G179" t="str">
        <f>VLOOKUP(IF(F179="Дом",H179,F179),Лист5!$D$28:$F$32,3,0)</f>
        <v>Венера</v>
      </c>
      <c r="H179" t="str">
        <f>VLOOKUP(O179,Лист5!$B:$E,3,0)</f>
        <v>♀Музыкант</v>
      </c>
      <c r="I179" t="s">
        <v>2414</v>
      </c>
      <c r="J179" t="s">
        <v>22</v>
      </c>
      <c r="K179" t="s">
        <v>2415</v>
      </c>
      <c r="L179" t="s">
        <v>2106</v>
      </c>
      <c r="N179" t="s">
        <v>2409</v>
      </c>
      <c r="O179" t="s">
        <v>3126</v>
      </c>
      <c r="P179" s="8">
        <v>3</v>
      </c>
      <c r="Q179" s="8">
        <v>2</v>
      </c>
      <c r="R179" s="8">
        <v>0</v>
      </c>
      <c r="S179" t="s">
        <v>2410</v>
      </c>
      <c r="T179" s="3"/>
      <c r="U179" s="3"/>
      <c r="V179" s="3"/>
    </row>
    <row r="180" spans="1:22" ht="12.45" hidden="1" x14ac:dyDescent="0.2">
      <c r="A180" s="3" t="s">
        <v>2138</v>
      </c>
      <c r="B180" t="s">
        <v>2432</v>
      </c>
      <c r="C180" s="24"/>
      <c r="D180" s="24"/>
      <c r="E180" s="24"/>
      <c r="F180" t="str">
        <f>VLOOKUP(O180,Лист5!$B:$E,4,0)</f>
        <v>♀</v>
      </c>
      <c r="G180" t="str">
        <f>VLOOKUP(IF(F180="Дом",H180,F180),Лист5!$D$28:$F$32,3,0)</f>
        <v>Венера</v>
      </c>
      <c r="H180" t="str">
        <f>VLOOKUP(O180,Лист5!$B:$E,3,0)</f>
        <v>♀Любовники</v>
      </c>
      <c r="I180" t="s">
        <v>15</v>
      </c>
      <c r="J180" t="s">
        <v>22</v>
      </c>
      <c r="K180" t="s">
        <v>23</v>
      </c>
      <c r="L180" t="s">
        <v>18</v>
      </c>
      <c r="N180" t="s">
        <v>2431</v>
      </c>
      <c r="O180" t="s">
        <v>1662</v>
      </c>
      <c r="P180" s="8">
        <v>3</v>
      </c>
      <c r="Q180" s="8">
        <v>1</v>
      </c>
      <c r="R180" s="8">
        <v>0</v>
      </c>
      <c r="S180" t="s">
        <v>2430</v>
      </c>
      <c r="T180" s="3"/>
      <c r="U180" s="3"/>
      <c r="V180" s="3"/>
    </row>
    <row r="181" spans="1:22" ht="12.45" hidden="1" x14ac:dyDescent="0.2">
      <c r="A181" s="3" t="s">
        <v>2138</v>
      </c>
      <c r="B181" t="s">
        <v>2447</v>
      </c>
      <c r="C181" s="24"/>
      <c r="D181" s="24"/>
      <c r="E181" s="24"/>
      <c r="F181" t="str">
        <f>VLOOKUP(O181,Лист5!$B:$E,4,0)</f>
        <v>♀</v>
      </c>
      <c r="G181" t="str">
        <f>VLOOKUP(IF(F181="Дом",H181,F181),Лист5!$D$28:$F$32,3,0)</f>
        <v>Венера</v>
      </c>
      <c r="H181" t="str">
        <f>VLOOKUP(O181,Лист5!$B:$E,3,0)</f>
        <v>♀Любовники</v>
      </c>
      <c r="I181" t="s">
        <v>2108</v>
      </c>
      <c r="J181" t="s">
        <v>28</v>
      </c>
      <c r="K181" t="s">
        <v>2448</v>
      </c>
      <c r="L181" t="s">
        <v>18</v>
      </c>
      <c r="N181" t="s">
        <v>2446</v>
      </c>
      <c r="O181" t="s">
        <v>1662</v>
      </c>
      <c r="P181" s="8">
        <v>5</v>
      </c>
      <c r="Q181" s="8">
        <v>4</v>
      </c>
      <c r="R181" s="8">
        <v>0</v>
      </c>
      <c r="S181" t="s">
        <v>2449</v>
      </c>
      <c r="T181" s="3"/>
      <c r="U181" s="3"/>
      <c r="V181" s="3"/>
    </row>
    <row r="182" spans="1:22" ht="12.45" hidden="1" x14ac:dyDescent="0.2">
      <c r="A182" s="3" t="s">
        <v>2138</v>
      </c>
      <c r="B182" t="s">
        <v>2445</v>
      </c>
      <c r="C182" s="24"/>
      <c r="D182" s="24"/>
      <c r="E182" s="24"/>
      <c r="F182" t="str">
        <f>VLOOKUP(O182,Лист5!$B:$E,4,0)</f>
        <v>♀</v>
      </c>
      <c r="G182" t="str">
        <f>VLOOKUP(IF(F182="Дом",H182,F182),Лист5!$D$28:$F$32,3,0)</f>
        <v>Венера</v>
      </c>
      <c r="H182" t="str">
        <f>VLOOKUP(O182,Лист5!$B:$E,3,0)</f>
        <v>♀Любовники</v>
      </c>
      <c r="I182" t="s">
        <v>43</v>
      </c>
      <c r="J182" t="s">
        <v>22</v>
      </c>
      <c r="K182" t="s">
        <v>142</v>
      </c>
      <c r="L182" t="s">
        <v>182</v>
      </c>
      <c r="N182" t="s">
        <v>2446</v>
      </c>
      <c r="O182" t="s">
        <v>1662</v>
      </c>
      <c r="P182" s="8">
        <v>5</v>
      </c>
      <c r="Q182" s="8">
        <v>3</v>
      </c>
      <c r="R182" s="8">
        <v>0</v>
      </c>
      <c r="S182" t="s">
        <v>2439</v>
      </c>
      <c r="T182" s="3"/>
      <c r="U182" s="3"/>
      <c r="V182" s="3"/>
    </row>
    <row r="183" spans="1:22" ht="12.45" hidden="1" x14ac:dyDescent="0.2">
      <c r="A183" s="3" t="s">
        <v>2138</v>
      </c>
      <c r="B183" t="s">
        <v>2434</v>
      </c>
      <c r="C183" s="24"/>
      <c r="D183" s="24"/>
      <c r="E183" s="24"/>
      <c r="F183" t="str">
        <f>VLOOKUP(O183,Лист5!$B:$E,4,0)</f>
        <v>♀</v>
      </c>
      <c r="G183" t="str">
        <f>VLOOKUP(IF(F183="Дом",H183,F183),Лист5!$D$28:$F$32,3,0)</f>
        <v>Венера</v>
      </c>
      <c r="H183" t="str">
        <f>VLOOKUP(O183,Лист5!$B:$E,3,0)</f>
        <v>♀Любовники</v>
      </c>
      <c r="I183" t="s">
        <v>27</v>
      </c>
      <c r="J183" t="s">
        <v>28</v>
      </c>
      <c r="K183" t="s">
        <v>2165</v>
      </c>
      <c r="L183" t="s">
        <v>182</v>
      </c>
      <c r="N183" t="s">
        <v>2433</v>
      </c>
      <c r="O183" t="s">
        <v>1662</v>
      </c>
      <c r="P183" s="8">
        <v>4</v>
      </c>
      <c r="Q183" s="8">
        <v>1</v>
      </c>
      <c r="R183" s="8">
        <v>0</v>
      </c>
      <c r="S183" t="s">
        <v>2088</v>
      </c>
      <c r="T183" s="3"/>
      <c r="U183" s="3"/>
      <c r="V183" s="3"/>
    </row>
    <row r="184" spans="1:22" ht="12.45" hidden="1" x14ac:dyDescent="0.2">
      <c r="A184" s="3" t="s">
        <v>2138</v>
      </c>
      <c r="B184" t="s">
        <v>2441</v>
      </c>
      <c r="C184" s="24"/>
      <c r="D184" s="24"/>
      <c r="E184" s="24"/>
      <c r="F184" t="str">
        <f>VLOOKUP(O184,Лист5!$B:$E,4,0)</f>
        <v>♀</v>
      </c>
      <c r="G184" t="str">
        <f>VLOOKUP(IF(F184="Дом",H184,F184),Лист5!$D$28:$F$32,3,0)</f>
        <v>Венера</v>
      </c>
      <c r="H184" t="str">
        <f>VLOOKUP(O184,Лист5!$B:$E,3,0)</f>
        <v>♀Любовники</v>
      </c>
      <c r="I184" t="s">
        <v>154</v>
      </c>
      <c r="J184" t="s">
        <v>28</v>
      </c>
      <c r="K184" t="s">
        <v>142</v>
      </c>
      <c r="L184" t="s">
        <v>18</v>
      </c>
      <c r="N184" t="s">
        <v>2440</v>
      </c>
      <c r="O184" t="s">
        <v>1662</v>
      </c>
      <c r="P184" s="8">
        <v>5</v>
      </c>
      <c r="Q184" s="8">
        <v>2</v>
      </c>
      <c r="R184" s="8">
        <v>0</v>
      </c>
      <c r="S184" t="s">
        <v>2089</v>
      </c>
      <c r="T184" s="3"/>
      <c r="U184" s="3"/>
      <c r="V184" s="3"/>
    </row>
    <row r="185" spans="1:22" ht="12.45" hidden="1" x14ac:dyDescent="0.2">
      <c r="A185" s="3" t="s">
        <v>2138</v>
      </c>
      <c r="B185" t="s">
        <v>2439</v>
      </c>
      <c r="C185" s="24"/>
      <c r="D185" s="24"/>
      <c r="E185" s="24"/>
      <c r="F185" t="str">
        <f>VLOOKUP(O185,Лист5!$B:$E,4,0)</f>
        <v>♀</v>
      </c>
      <c r="G185" t="str">
        <f>VLOOKUP(IF(F185="Дом",H185,F185),Лист5!$D$28:$F$32,3,0)</f>
        <v>Венера</v>
      </c>
      <c r="H185" t="str">
        <f>VLOOKUP(O185,Лист5!$B:$E,3,0)</f>
        <v>♀Любовники</v>
      </c>
      <c r="I185" t="s">
        <v>27</v>
      </c>
      <c r="J185" t="s">
        <v>16</v>
      </c>
      <c r="K185" t="s">
        <v>142</v>
      </c>
      <c r="L185" t="s">
        <v>18</v>
      </c>
      <c r="N185" t="s">
        <v>2440</v>
      </c>
      <c r="O185" t="s">
        <v>1662</v>
      </c>
      <c r="P185" s="8">
        <v>5</v>
      </c>
      <c r="Q185" s="8">
        <v>2</v>
      </c>
      <c r="R185" s="8">
        <v>0</v>
      </c>
      <c r="S185" t="s">
        <v>2085</v>
      </c>
      <c r="T185" s="3"/>
      <c r="U185" s="3"/>
      <c r="V185" s="3"/>
    </row>
    <row r="186" spans="1:22" ht="12.45" hidden="1" x14ac:dyDescent="0.2">
      <c r="A186" s="3" t="s">
        <v>2138</v>
      </c>
      <c r="B186" t="s">
        <v>2090</v>
      </c>
      <c r="C186" s="24"/>
      <c r="D186" s="24"/>
      <c r="E186" s="24"/>
      <c r="F186" t="str">
        <f>VLOOKUP(O186,Лист5!$B:$E,4,0)</f>
        <v>♀</v>
      </c>
      <c r="G186" t="str">
        <f>VLOOKUP(IF(F186="Дом",H186,F186),Лист5!$D$28:$F$32,3,0)</f>
        <v>Венера</v>
      </c>
      <c r="H186" t="str">
        <f>VLOOKUP(O186,Лист5!$B:$E,3,0)</f>
        <v>♀Любовники</v>
      </c>
      <c r="I186" t="s">
        <v>2108</v>
      </c>
      <c r="J186" t="s">
        <v>28</v>
      </c>
      <c r="K186" t="s">
        <v>2435</v>
      </c>
      <c r="L186" t="s">
        <v>182</v>
      </c>
      <c r="N186" t="s">
        <v>2446</v>
      </c>
      <c r="O186" t="s">
        <v>1662</v>
      </c>
      <c r="P186" s="8">
        <v>5</v>
      </c>
      <c r="Q186" s="8">
        <v>5</v>
      </c>
      <c r="R186" s="8">
        <v>0</v>
      </c>
      <c r="S186" t="s">
        <v>2450</v>
      </c>
      <c r="T186" s="3"/>
      <c r="U186" s="3"/>
      <c r="V186" s="3"/>
    </row>
    <row r="187" spans="1:22" ht="12.45" hidden="1" x14ac:dyDescent="0.2">
      <c r="A187" s="3" t="s">
        <v>2138</v>
      </c>
      <c r="B187" t="s">
        <v>2312</v>
      </c>
      <c r="F187" t="str">
        <f>VLOOKUP(O187,Лист5!$B:$E,4,0)</f>
        <v>Дом</v>
      </c>
      <c r="G187" t="str">
        <f>VLOOKUP(IF(F187="Дом",H187,F187),Лист5!$D$28:$F$32,3,0)</f>
        <v>Венера</v>
      </c>
      <c r="H187" t="str">
        <f>VLOOKUP(O187,Лист5!$B:$E,3,0)</f>
        <v>♀</v>
      </c>
      <c r="I187" t="s">
        <v>175</v>
      </c>
      <c r="J187" t="s">
        <v>22</v>
      </c>
      <c r="K187" t="s">
        <v>142</v>
      </c>
      <c r="L187" t="s">
        <v>2106</v>
      </c>
      <c r="N187" t="s">
        <v>2311</v>
      </c>
      <c r="O187" t="s">
        <v>2306</v>
      </c>
      <c r="P187" s="8">
        <v>3</v>
      </c>
      <c r="Q187" s="8">
        <v>1</v>
      </c>
      <c r="R187" s="8">
        <v>0</v>
      </c>
      <c r="S187" t="s">
        <v>2307</v>
      </c>
      <c r="T187" s="3"/>
      <c r="U187" s="3"/>
      <c r="V187" s="3"/>
    </row>
    <row r="188" spans="1:22" ht="12.45" hidden="1" x14ac:dyDescent="0.2">
      <c r="A188" s="3" t="s">
        <v>2138</v>
      </c>
      <c r="B188" t="s">
        <v>2320</v>
      </c>
      <c r="F188" t="str">
        <f>VLOOKUP(O188,Лист5!$B:$E,4,0)</f>
        <v>Дом</v>
      </c>
      <c r="G188" t="str">
        <f>VLOOKUP(IF(F188="Дом",H188,F188),Лист5!$D$28:$F$32,3,0)</f>
        <v>Венера</v>
      </c>
      <c r="H188" t="str">
        <f>VLOOKUP(O188,Лист5!$B:$E,3,0)</f>
        <v>♀</v>
      </c>
      <c r="I188" t="s">
        <v>264</v>
      </c>
      <c r="J188" t="s">
        <v>28</v>
      </c>
      <c r="K188" t="s">
        <v>142</v>
      </c>
      <c r="L188" t="s">
        <v>182</v>
      </c>
      <c r="N188" t="s">
        <v>2319</v>
      </c>
      <c r="O188" t="s">
        <v>2306</v>
      </c>
      <c r="P188" s="8">
        <v>5</v>
      </c>
      <c r="Q188" s="8">
        <v>4</v>
      </c>
      <c r="R188" s="8">
        <v>0</v>
      </c>
      <c r="S188" t="s">
        <v>2314</v>
      </c>
      <c r="T188" s="3"/>
      <c r="U188" s="3"/>
      <c r="V188" s="3"/>
    </row>
    <row r="189" spans="1:22" ht="12.45" hidden="1" x14ac:dyDescent="0.2">
      <c r="A189" s="3" t="s">
        <v>2138</v>
      </c>
      <c r="B189" t="s">
        <v>2314</v>
      </c>
      <c r="F189" t="str">
        <f>VLOOKUP(O189,Лист5!$B:$E,4,0)</f>
        <v>Дом</v>
      </c>
      <c r="G189" t="str">
        <f>VLOOKUP(IF(F189="Дом",H189,F189),Лист5!$D$28:$F$32,3,0)</f>
        <v>Венера</v>
      </c>
      <c r="H189" t="str">
        <f>VLOOKUP(O189,Лист5!$B:$E,3,0)</f>
        <v>♀</v>
      </c>
      <c r="I189" t="s">
        <v>43</v>
      </c>
      <c r="J189" t="s">
        <v>22</v>
      </c>
      <c r="K189" t="s">
        <v>142</v>
      </c>
      <c r="L189" t="s">
        <v>182</v>
      </c>
      <c r="N189" t="s">
        <v>2311</v>
      </c>
      <c r="O189" t="s">
        <v>2306</v>
      </c>
      <c r="P189" s="8">
        <v>4</v>
      </c>
      <c r="Q189" s="8">
        <v>2</v>
      </c>
      <c r="R189" s="8">
        <v>0</v>
      </c>
      <c r="S189" t="s">
        <v>2313</v>
      </c>
      <c r="T189" s="3"/>
      <c r="U189" s="3"/>
      <c r="V189" s="3"/>
    </row>
    <row r="190" spans="1:22" ht="12.45" hidden="1" x14ac:dyDescent="0.2">
      <c r="A190" s="3" t="s">
        <v>2138</v>
      </c>
      <c r="B190" t="s">
        <v>2508</v>
      </c>
      <c r="C190" s="24"/>
      <c r="D190" s="24"/>
      <c r="E190" s="24"/>
      <c r="F190" t="str">
        <f>VLOOKUP(O190,Лист5!$B:$E,4,0)</f>
        <v>♂</v>
      </c>
      <c r="G190" t="str">
        <f>VLOOKUP(IF(F190="Дом",H190,F190),Лист5!$D$28:$F$32,3,0)</f>
        <v>Марс</v>
      </c>
      <c r="H190" t="str">
        <f>VLOOKUP(O190,Лист5!$B:$E,3,0)</f>
        <v>Колчан♂</v>
      </c>
      <c r="I190" t="s">
        <v>43</v>
      </c>
      <c r="J190" t="s">
        <v>16</v>
      </c>
      <c r="K190" t="s">
        <v>29</v>
      </c>
      <c r="L190" t="s">
        <v>18</v>
      </c>
      <c r="N190" t="s">
        <v>2507</v>
      </c>
      <c r="O190" t="s">
        <v>20</v>
      </c>
      <c r="P190" s="8">
        <v>5</v>
      </c>
      <c r="Q190" s="8">
        <v>4</v>
      </c>
      <c r="R190" s="8">
        <v>0</v>
      </c>
      <c r="S190" t="s">
        <v>2509</v>
      </c>
      <c r="T190" s="3"/>
      <c r="U190" s="3"/>
      <c r="V190" s="3"/>
    </row>
    <row r="191" spans="1:22" ht="12.45" hidden="1" x14ac:dyDescent="0.2">
      <c r="A191" s="3" t="s">
        <v>2138</v>
      </c>
      <c r="B191" t="s">
        <v>2479</v>
      </c>
      <c r="C191" s="24"/>
      <c r="D191" s="24"/>
      <c r="E191" s="24"/>
      <c r="F191" t="str">
        <f>VLOOKUP(O191,Лист5!$B:$E,4,0)</f>
        <v>♂</v>
      </c>
      <c r="G191" t="str">
        <f>VLOOKUP(IF(F191="Дом",H191,F191),Лист5!$D$28:$F$32,3,0)</f>
        <v>Марс</v>
      </c>
      <c r="H191" t="str">
        <f>VLOOKUP(O191,Лист5!$B:$E,3,0)</f>
        <v>Колчан♂</v>
      </c>
      <c r="I191" t="s">
        <v>15</v>
      </c>
      <c r="J191" t="s">
        <v>16</v>
      </c>
      <c r="K191" t="s">
        <v>2265</v>
      </c>
      <c r="L191" t="s">
        <v>18</v>
      </c>
      <c r="N191" t="s">
        <v>2480</v>
      </c>
      <c r="O191" s="3" t="s">
        <v>20</v>
      </c>
      <c r="P191" s="8">
        <v>2</v>
      </c>
      <c r="Q191" s="8">
        <v>1</v>
      </c>
      <c r="R191" s="8">
        <v>0</v>
      </c>
      <c r="S191" t="s">
        <v>23</v>
      </c>
      <c r="T191" s="3"/>
      <c r="U191" s="3"/>
      <c r="V191" s="3"/>
    </row>
    <row r="192" spans="1:22" ht="12.45" hidden="1" x14ac:dyDescent="0.2">
      <c r="A192" s="3" t="s">
        <v>2138</v>
      </c>
      <c r="B192" t="s">
        <v>2482</v>
      </c>
      <c r="C192" s="24"/>
      <c r="D192" s="24"/>
      <c r="E192" s="24"/>
      <c r="F192" t="str">
        <f>VLOOKUP(O192,Лист5!$B:$E,4,0)</f>
        <v>♂</v>
      </c>
      <c r="G192" t="str">
        <f>VLOOKUP(IF(F192="Дом",H192,F192),Лист5!$D$28:$F$32,3,0)</f>
        <v>Марс</v>
      </c>
      <c r="H192" t="str">
        <f>VLOOKUP(O192,Лист5!$B:$E,3,0)</f>
        <v>Колчан♂</v>
      </c>
      <c r="I192" t="s">
        <v>175</v>
      </c>
      <c r="J192" t="s">
        <v>16</v>
      </c>
      <c r="K192" t="s">
        <v>1822</v>
      </c>
      <c r="L192" t="s">
        <v>18</v>
      </c>
      <c r="N192" t="s">
        <v>2480</v>
      </c>
      <c r="O192" t="s">
        <v>20</v>
      </c>
      <c r="P192" s="8">
        <v>3</v>
      </c>
      <c r="Q192" s="8">
        <v>1</v>
      </c>
      <c r="R192" s="8">
        <v>0</v>
      </c>
      <c r="S192" t="s">
        <v>2481</v>
      </c>
      <c r="T192" s="3"/>
      <c r="U192" s="3"/>
      <c r="V192" s="3"/>
    </row>
    <row r="193" spans="1:22" ht="12.45" hidden="1" x14ac:dyDescent="0.2">
      <c r="A193" s="3" t="s">
        <v>2138</v>
      </c>
      <c r="B193" t="s">
        <v>2496</v>
      </c>
      <c r="C193" s="24"/>
      <c r="D193" s="24"/>
      <c r="E193" s="24"/>
      <c r="F193" t="str">
        <f>VLOOKUP(O193,Лист5!$B:$E,4,0)</f>
        <v>♂</v>
      </c>
      <c r="G193" t="str">
        <f>VLOOKUP(IF(F193="Дом",H193,F193),Лист5!$D$28:$F$32,3,0)</f>
        <v>Марс</v>
      </c>
      <c r="H193" t="str">
        <f>VLOOKUP(O193,Лист5!$B:$E,3,0)</f>
        <v>Колчан♂</v>
      </c>
      <c r="I193" t="s">
        <v>147</v>
      </c>
      <c r="J193" t="s">
        <v>148</v>
      </c>
      <c r="K193" t="s">
        <v>23</v>
      </c>
      <c r="L193" t="s">
        <v>148</v>
      </c>
      <c r="N193" t="s">
        <v>2497</v>
      </c>
      <c r="O193" t="s">
        <v>20</v>
      </c>
      <c r="P193" s="8">
        <v>5</v>
      </c>
      <c r="Q193" s="8">
        <v>3</v>
      </c>
      <c r="R193" s="8">
        <v>0</v>
      </c>
      <c r="S193" t="s">
        <v>2498</v>
      </c>
      <c r="T193" s="3"/>
      <c r="U193" s="3"/>
      <c r="V193" s="3"/>
    </row>
    <row r="194" spans="1:22" ht="12.45" hidden="1" x14ac:dyDescent="0.2">
      <c r="A194" s="3" t="s">
        <v>2138</v>
      </c>
      <c r="B194" t="s">
        <v>2487</v>
      </c>
      <c r="C194" s="24"/>
      <c r="D194" s="24"/>
      <c r="E194" s="24"/>
      <c r="F194" t="str">
        <f>VLOOKUP(O194,Лист5!$B:$E,4,0)</f>
        <v>♂</v>
      </c>
      <c r="G194" t="str">
        <f>VLOOKUP(IF(F194="Дом",H194,F194),Лист5!$D$28:$F$32,3,0)</f>
        <v>Марс</v>
      </c>
      <c r="H194" t="str">
        <f>VLOOKUP(O194,Лист5!$B:$E,3,0)</f>
        <v>Колчан♂</v>
      </c>
      <c r="I194" t="s">
        <v>761</v>
      </c>
      <c r="J194" t="s">
        <v>28</v>
      </c>
      <c r="K194" t="s">
        <v>2488</v>
      </c>
      <c r="L194" t="s">
        <v>18</v>
      </c>
      <c r="N194" t="s">
        <v>2485</v>
      </c>
      <c r="O194" t="s">
        <v>20</v>
      </c>
      <c r="P194" s="8">
        <v>4</v>
      </c>
      <c r="Q194" s="8">
        <v>1</v>
      </c>
      <c r="R194" s="8">
        <v>0</v>
      </c>
      <c r="S194" t="s">
        <v>2489</v>
      </c>
      <c r="T194" s="3"/>
      <c r="U194" s="3"/>
      <c r="V194" s="3"/>
    </row>
    <row r="195" spans="1:22" ht="12.45" hidden="1" x14ac:dyDescent="0.2">
      <c r="A195" s="3" t="s">
        <v>2138</v>
      </c>
      <c r="B195" t="s">
        <v>2499</v>
      </c>
      <c r="C195" s="24"/>
      <c r="D195" s="24"/>
      <c r="E195" s="24"/>
      <c r="F195" t="str">
        <f>VLOOKUP(O195,Лист5!$B:$E,4,0)</f>
        <v>♂</v>
      </c>
      <c r="G195" t="str">
        <f>VLOOKUP(IF(F195="Дом",H195,F195),Лист5!$D$28:$F$32,3,0)</f>
        <v>Марс</v>
      </c>
      <c r="H195" t="str">
        <f>VLOOKUP(O195,Лист5!$B:$E,3,0)</f>
        <v>Колчан♂</v>
      </c>
      <c r="I195" t="s">
        <v>43</v>
      </c>
      <c r="J195" t="s">
        <v>22</v>
      </c>
      <c r="K195" t="s">
        <v>2500</v>
      </c>
      <c r="L195" t="s">
        <v>18</v>
      </c>
      <c r="N195" t="s">
        <v>2497</v>
      </c>
      <c r="O195" t="s">
        <v>20</v>
      </c>
      <c r="P195" s="8">
        <v>5</v>
      </c>
      <c r="Q195" s="8">
        <v>3</v>
      </c>
      <c r="R195" s="8">
        <v>0</v>
      </c>
      <c r="S195" t="s">
        <v>2482</v>
      </c>
      <c r="T195" s="3"/>
      <c r="U195" s="3"/>
      <c r="V195" s="3"/>
    </row>
    <row r="196" spans="1:22" ht="12.45" hidden="1" x14ac:dyDescent="0.2">
      <c r="A196" s="3" t="s">
        <v>2138</v>
      </c>
      <c r="B196" t="s">
        <v>2492</v>
      </c>
      <c r="C196" s="24"/>
      <c r="D196" s="24"/>
      <c r="E196" s="24"/>
      <c r="F196" t="str">
        <f>VLOOKUP(O196,Лист5!$B:$E,4,0)</f>
        <v>♂</v>
      </c>
      <c r="G196" t="str">
        <f>VLOOKUP(IF(F196="Дом",H196,F196),Лист5!$D$28:$F$32,3,0)</f>
        <v>Марс</v>
      </c>
      <c r="H196" t="str">
        <f>VLOOKUP(O196,Лист5!$B:$E,3,0)</f>
        <v>Колчан♂</v>
      </c>
      <c r="I196" t="s">
        <v>43</v>
      </c>
      <c r="J196" t="s">
        <v>28</v>
      </c>
      <c r="K196" t="s">
        <v>29</v>
      </c>
      <c r="L196" t="s">
        <v>18</v>
      </c>
      <c r="N196" t="s">
        <v>2491</v>
      </c>
      <c r="O196" t="s">
        <v>20</v>
      </c>
      <c r="P196" s="8">
        <v>5</v>
      </c>
      <c r="Q196" s="8">
        <v>2</v>
      </c>
      <c r="R196" s="8">
        <v>0</v>
      </c>
      <c r="S196" t="s">
        <v>2479</v>
      </c>
      <c r="T196" s="3"/>
      <c r="U196" s="3"/>
      <c r="V196" s="3"/>
    </row>
    <row r="197" spans="1:22" ht="12.45" hidden="1" x14ac:dyDescent="0.2">
      <c r="A197" s="3" t="s">
        <v>2138</v>
      </c>
      <c r="B197" t="s">
        <v>1997</v>
      </c>
      <c r="C197" s="24"/>
      <c r="D197" s="24"/>
      <c r="E197" s="24"/>
      <c r="F197" t="str">
        <f>VLOOKUP(O197,Лист5!$B:$E,4,0)</f>
        <v>♂</v>
      </c>
      <c r="G197" t="str">
        <f>VLOOKUP(IF(F197="Дом",H197,F197),Лист5!$D$28:$F$32,3,0)</f>
        <v>Марс</v>
      </c>
      <c r="H197" t="str">
        <f>VLOOKUP(O197,Лист5!$B:$E,3,0)</f>
        <v>Колчан♂</v>
      </c>
      <c r="I197" t="s">
        <v>2014</v>
      </c>
      <c r="J197" t="s">
        <v>28</v>
      </c>
      <c r="K197" t="s">
        <v>29</v>
      </c>
      <c r="L197" t="s">
        <v>18</v>
      </c>
      <c r="N197" t="s">
        <v>2497</v>
      </c>
      <c r="O197" t="s">
        <v>20</v>
      </c>
      <c r="P197" s="8">
        <v>5</v>
      </c>
      <c r="Q197" s="8">
        <v>3</v>
      </c>
      <c r="R197" s="8">
        <v>0</v>
      </c>
      <c r="S197" t="s">
        <v>2501</v>
      </c>
      <c r="T197" s="3"/>
      <c r="U197" s="3"/>
      <c r="V197" s="3"/>
    </row>
    <row r="198" spans="1:22" ht="12.45" hidden="1" x14ac:dyDescent="0.2">
      <c r="A198" s="3" t="s">
        <v>2138</v>
      </c>
      <c r="B198" t="s">
        <v>2481</v>
      </c>
      <c r="C198" s="24"/>
      <c r="D198" s="24"/>
      <c r="E198" s="24"/>
      <c r="F198" t="str">
        <f>VLOOKUP(O198,Лист5!$B:$E,4,0)</f>
        <v>♂</v>
      </c>
      <c r="G198" t="str">
        <f>VLOOKUP(IF(F198="Дом",H198,F198),Лист5!$D$28:$F$32,3,0)</f>
        <v>Марс</v>
      </c>
      <c r="H198" t="str">
        <f>VLOOKUP(O198,Лист5!$B:$E,3,0)</f>
        <v>Колчан♂</v>
      </c>
      <c r="I198" t="s">
        <v>175</v>
      </c>
      <c r="J198" t="s">
        <v>16</v>
      </c>
      <c r="K198" t="s">
        <v>2268</v>
      </c>
      <c r="L198" t="s">
        <v>18</v>
      </c>
      <c r="N198" t="s">
        <v>2480</v>
      </c>
      <c r="O198" t="s">
        <v>20</v>
      </c>
      <c r="P198" s="8">
        <v>2</v>
      </c>
      <c r="Q198" s="8">
        <v>1</v>
      </c>
      <c r="R198" s="8">
        <v>0</v>
      </c>
      <c r="S198" t="s">
        <v>23</v>
      </c>
      <c r="T198" s="3"/>
      <c r="U198" s="3"/>
      <c r="V198" s="3"/>
    </row>
    <row r="199" spans="1:22" ht="12.45" hidden="1" x14ac:dyDescent="0.2">
      <c r="A199" s="3" t="s">
        <v>2138</v>
      </c>
      <c r="B199" t="s">
        <v>1996</v>
      </c>
      <c r="C199" s="24"/>
      <c r="D199" s="24"/>
      <c r="E199" s="24"/>
      <c r="F199" t="str">
        <f>VLOOKUP(O199,Лист5!$B:$E,4,0)</f>
        <v>♂</v>
      </c>
      <c r="G199" t="str">
        <f>VLOOKUP(IF(F199="Дом",H199,F199),Лист5!$D$28:$F$32,3,0)</f>
        <v>Марс</v>
      </c>
      <c r="H199" t="str">
        <f>VLOOKUP(O199,Лист5!$B:$E,3,0)</f>
        <v>Колчан♂</v>
      </c>
      <c r="I199" t="s">
        <v>40</v>
      </c>
      <c r="J199" t="s">
        <v>16</v>
      </c>
      <c r="K199" t="s">
        <v>2265</v>
      </c>
      <c r="L199" t="s">
        <v>18</v>
      </c>
      <c r="N199" t="s">
        <v>2485</v>
      </c>
      <c r="O199" t="s">
        <v>20</v>
      </c>
      <c r="P199" s="8">
        <v>3</v>
      </c>
      <c r="Q199" s="8">
        <v>1</v>
      </c>
      <c r="R199" s="8">
        <v>0</v>
      </c>
      <c r="S199" t="s">
        <v>23</v>
      </c>
      <c r="T199" s="3"/>
      <c r="U199" s="3"/>
      <c r="V199" s="3"/>
    </row>
    <row r="200" spans="1:22" ht="12.45" hidden="1" x14ac:dyDescent="0.2">
      <c r="A200" s="3" t="s">
        <v>2138</v>
      </c>
      <c r="B200" t="s">
        <v>2495</v>
      </c>
      <c r="C200" s="24"/>
      <c r="D200" s="24"/>
      <c r="E200" s="24"/>
      <c r="F200" t="str">
        <f>VLOOKUP(O200,Лист5!$B:$E,4,0)</f>
        <v>♂</v>
      </c>
      <c r="G200" t="str">
        <f>VLOOKUP(IF(F200="Дом",H200,F200),Лист5!$D$28:$F$32,3,0)</f>
        <v>Марс</v>
      </c>
      <c r="H200" t="str">
        <f>VLOOKUP(O200,Лист5!$B:$E,3,0)</f>
        <v>Колчан♂</v>
      </c>
      <c r="I200" t="s">
        <v>64</v>
      </c>
      <c r="J200" t="s">
        <v>22</v>
      </c>
      <c r="K200" t="s">
        <v>2268</v>
      </c>
      <c r="L200" t="s">
        <v>18</v>
      </c>
      <c r="N200" t="s">
        <v>2491</v>
      </c>
      <c r="O200" t="s">
        <v>20</v>
      </c>
      <c r="P200" s="8">
        <v>5</v>
      </c>
      <c r="Q200" s="8">
        <v>2</v>
      </c>
      <c r="R200" s="8">
        <v>0</v>
      </c>
      <c r="S200" t="s">
        <v>2482</v>
      </c>
      <c r="T200" s="3"/>
      <c r="U200" s="3"/>
      <c r="V200" s="3"/>
    </row>
    <row r="201" spans="1:22" ht="12.45" hidden="1" x14ac:dyDescent="0.2">
      <c r="A201" s="3" t="s">
        <v>2138</v>
      </c>
      <c r="B201" t="s">
        <v>2483</v>
      </c>
      <c r="C201" s="24"/>
      <c r="D201" s="24"/>
      <c r="E201" s="24"/>
      <c r="F201" t="str">
        <f>VLOOKUP(O201,Лист5!$B:$E,4,0)</f>
        <v>♂</v>
      </c>
      <c r="G201" t="str">
        <f>VLOOKUP(IF(F201="Дом",H201,F201),Лист5!$D$28:$F$32,3,0)</f>
        <v>Марс</v>
      </c>
      <c r="H201" t="str">
        <f>VLOOKUP(O201,Лист5!$B:$E,3,0)</f>
        <v>Колчан♂</v>
      </c>
      <c r="I201" t="s">
        <v>2125</v>
      </c>
      <c r="J201" t="s">
        <v>148</v>
      </c>
      <c r="K201" t="s">
        <v>29</v>
      </c>
      <c r="L201" t="s">
        <v>148</v>
      </c>
      <c r="N201" t="s">
        <v>2480</v>
      </c>
      <c r="O201" t="s">
        <v>20</v>
      </c>
      <c r="P201" s="8">
        <v>4</v>
      </c>
      <c r="Q201" s="8">
        <v>1</v>
      </c>
      <c r="R201" s="8">
        <v>0</v>
      </c>
      <c r="S201" t="s">
        <v>2481</v>
      </c>
      <c r="T201" s="3"/>
      <c r="U201" s="3"/>
      <c r="V201" s="3"/>
    </row>
    <row r="202" spans="1:22" ht="12.45" hidden="1" x14ac:dyDescent="0.2">
      <c r="A202" s="3" t="s">
        <v>2138</v>
      </c>
      <c r="B202" t="s">
        <v>2511</v>
      </c>
      <c r="C202" s="24"/>
      <c r="D202" s="24"/>
      <c r="E202" s="24"/>
      <c r="F202" t="str">
        <f>VLOOKUP(O202,Лист5!$B:$E,4,0)</f>
        <v>♂</v>
      </c>
      <c r="G202" t="str">
        <f>VLOOKUP(IF(F202="Дом",H202,F202),Лист5!$D$28:$F$32,3,0)</f>
        <v>Марс</v>
      </c>
      <c r="H202" t="str">
        <f>VLOOKUP(O202,Лист5!$B:$E,3,0)</f>
        <v>Колчан♂</v>
      </c>
      <c r="I202" t="s">
        <v>392</v>
      </c>
      <c r="J202" t="s">
        <v>22</v>
      </c>
      <c r="K202" t="s">
        <v>751</v>
      </c>
      <c r="L202" t="s">
        <v>2106</v>
      </c>
      <c r="N202" t="s">
        <v>2507</v>
      </c>
      <c r="O202" t="s">
        <v>20</v>
      </c>
      <c r="P202" s="8">
        <v>5</v>
      </c>
      <c r="Q202" s="8">
        <v>5</v>
      </c>
      <c r="R202" s="8">
        <v>0</v>
      </c>
      <c r="S202" t="s">
        <v>2512</v>
      </c>
      <c r="T202" s="3"/>
      <c r="U202" s="3"/>
      <c r="V202" s="3"/>
    </row>
    <row r="203" spans="1:22" ht="12.45" hidden="1" x14ac:dyDescent="0.2">
      <c r="A203" s="3" t="s">
        <v>2138</v>
      </c>
      <c r="B203" t="s">
        <v>2484</v>
      </c>
      <c r="C203" s="24"/>
      <c r="D203" s="24"/>
      <c r="E203" s="24"/>
      <c r="F203" t="str">
        <f>VLOOKUP(O203,Лист5!$B:$E,4,0)</f>
        <v>♂</v>
      </c>
      <c r="G203" t="str">
        <f>VLOOKUP(IF(F203="Дом",H203,F203),Лист5!$D$28:$F$32,3,0)</f>
        <v>Марс</v>
      </c>
      <c r="H203" t="str">
        <f>VLOOKUP(O203,Лист5!$B:$E,3,0)</f>
        <v>Колчан♂</v>
      </c>
      <c r="I203" t="s">
        <v>53</v>
      </c>
      <c r="J203" t="s">
        <v>28</v>
      </c>
      <c r="K203" t="s">
        <v>2268</v>
      </c>
      <c r="L203" t="s">
        <v>18</v>
      </c>
      <c r="N203" t="s">
        <v>2485</v>
      </c>
      <c r="O203" t="s">
        <v>20</v>
      </c>
      <c r="P203" s="8">
        <v>5</v>
      </c>
      <c r="Q203" s="8">
        <v>1</v>
      </c>
      <c r="R203" s="8">
        <v>0</v>
      </c>
      <c r="S203" t="s">
        <v>2481</v>
      </c>
      <c r="T203" s="3"/>
      <c r="U203" s="3"/>
      <c r="V203" s="3"/>
    </row>
    <row r="204" spans="1:22" ht="12.45" hidden="1" x14ac:dyDescent="0.2">
      <c r="A204" s="3" t="s">
        <v>2138</v>
      </c>
      <c r="B204" t="s">
        <v>2490</v>
      </c>
      <c r="C204" s="24"/>
      <c r="D204" s="24"/>
      <c r="E204" s="24"/>
      <c r="F204" t="str">
        <f>VLOOKUP(O204,Лист5!$B:$E,4,0)</f>
        <v>♂</v>
      </c>
      <c r="G204" t="str">
        <f>VLOOKUP(IF(F204="Дом",H204,F204),Лист5!$D$28:$F$32,3,0)</f>
        <v>Марс</v>
      </c>
      <c r="H204" t="str">
        <f>VLOOKUP(O204,Лист5!$B:$E,3,0)</f>
        <v>Колчан♂</v>
      </c>
      <c r="I204" t="s">
        <v>77</v>
      </c>
      <c r="J204" t="s">
        <v>28</v>
      </c>
      <c r="K204" t="s">
        <v>2268</v>
      </c>
      <c r="L204" t="s">
        <v>18</v>
      </c>
      <c r="N204" t="s">
        <v>2491</v>
      </c>
      <c r="O204" t="s">
        <v>20</v>
      </c>
      <c r="P204" s="8">
        <v>4</v>
      </c>
      <c r="Q204" s="8">
        <v>2</v>
      </c>
      <c r="R204" s="8">
        <v>0</v>
      </c>
      <c r="S204" t="s">
        <v>2481</v>
      </c>
      <c r="T204" s="3"/>
      <c r="U204" s="3"/>
      <c r="V204" s="3"/>
    </row>
    <row r="205" spans="1:22" ht="12.45" hidden="1" x14ac:dyDescent="0.2">
      <c r="A205" s="3" t="s">
        <v>2138</v>
      </c>
      <c r="B205" t="s">
        <v>1998</v>
      </c>
      <c r="C205" s="24"/>
      <c r="D205" s="24"/>
      <c r="E205" s="24"/>
      <c r="F205" t="str">
        <f>VLOOKUP(O205,Лист5!$B:$E,4,0)</f>
        <v>♂</v>
      </c>
      <c r="G205" t="str">
        <f>VLOOKUP(IF(F205="Дом",H205,F205),Лист5!$D$28:$F$32,3,0)</f>
        <v>Марс</v>
      </c>
      <c r="H205" t="str">
        <f>VLOOKUP(O205,Лист5!$B:$E,3,0)</f>
        <v>Колчан♂</v>
      </c>
      <c r="I205" t="s">
        <v>154</v>
      </c>
      <c r="J205" t="s">
        <v>22</v>
      </c>
      <c r="K205" t="s">
        <v>17</v>
      </c>
      <c r="L205" t="s">
        <v>18</v>
      </c>
      <c r="N205" t="s">
        <v>2485</v>
      </c>
      <c r="O205" t="s">
        <v>20</v>
      </c>
      <c r="P205" s="8">
        <v>2</v>
      </c>
      <c r="Q205" s="8">
        <v>1</v>
      </c>
      <c r="R205" s="8">
        <v>0</v>
      </c>
      <c r="S205" t="s">
        <v>23</v>
      </c>
      <c r="T205" s="3"/>
      <c r="U205" s="3"/>
      <c r="V205" s="3"/>
    </row>
    <row r="206" spans="1:22" ht="12.45" hidden="1" x14ac:dyDescent="0.2">
      <c r="A206" s="3" t="s">
        <v>2138</v>
      </c>
      <c r="B206" t="s">
        <v>2493</v>
      </c>
      <c r="C206" s="24"/>
      <c r="D206" s="24"/>
      <c r="E206" s="24"/>
      <c r="F206" t="str">
        <f>VLOOKUP(O206,Лист5!$B:$E,4,0)</f>
        <v>♂</v>
      </c>
      <c r="G206" t="str">
        <f>VLOOKUP(IF(F206="Дом",H206,F206),Лист5!$D$28:$F$32,3,0)</f>
        <v>Марс</v>
      </c>
      <c r="H206" t="str">
        <f>VLOOKUP(O206,Лист5!$B:$E,3,0)</f>
        <v>Колчан♂</v>
      </c>
      <c r="I206" t="s">
        <v>64</v>
      </c>
      <c r="J206" t="s">
        <v>28</v>
      </c>
      <c r="K206" t="s">
        <v>17</v>
      </c>
      <c r="L206" t="s">
        <v>18</v>
      </c>
      <c r="N206" t="s">
        <v>2491</v>
      </c>
      <c r="O206" t="s">
        <v>20</v>
      </c>
      <c r="P206" s="8">
        <v>5</v>
      </c>
      <c r="Q206" s="8">
        <v>2</v>
      </c>
      <c r="R206" s="8">
        <v>0</v>
      </c>
      <c r="S206" t="s">
        <v>2492</v>
      </c>
      <c r="T206" s="3"/>
      <c r="U206" s="3"/>
      <c r="V206" s="3"/>
    </row>
    <row r="207" spans="1:22" ht="12.45" hidden="1" x14ac:dyDescent="0.2">
      <c r="A207" s="3" t="s">
        <v>2138</v>
      </c>
      <c r="B207" t="s">
        <v>2505</v>
      </c>
      <c r="C207" s="24"/>
      <c r="D207" s="24"/>
      <c r="E207" s="24"/>
      <c r="F207" t="str">
        <f>VLOOKUP(O207,Лист5!$B:$E,4,0)</f>
        <v>♂</v>
      </c>
      <c r="G207" t="str">
        <f>VLOOKUP(IF(F207="Дом",H207,F207),Лист5!$D$28:$F$32,3,0)</f>
        <v>Марс</v>
      </c>
      <c r="H207" t="str">
        <f>VLOOKUP(O207,Лист5!$B:$E,3,0)</f>
        <v>Колчан♂</v>
      </c>
      <c r="I207" t="s">
        <v>740</v>
      </c>
      <c r="J207" t="s">
        <v>22</v>
      </c>
      <c r="K207" t="s">
        <v>2506</v>
      </c>
      <c r="L207" t="s">
        <v>182</v>
      </c>
      <c r="N207" t="s">
        <v>2507</v>
      </c>
      <c r="O207" t="s">
        <v>20</v>
      </c>
      <c r="P207" s="8">
        <v>5</v>
      </c>
      <c r="Q207" s="8">
        <v>3</v>
      </c>
      <c r="R207" s="8">
        <v>0</v>
      </c>
      <c r="S207" t="s">
        <v>2504</v>
      </c>
      <c r="T207" s="3"/>
      <c r="U207" s="3"/>
      <c r="V207" s="3"/>
    </row>
    <row r="208" spans="1:22" ht="12.45" hidden="1" x14ac:dyDescent="0.2">
      <c r="A208" s="3" t="s">
        <v>2138</v>
      </c>
      <c r="B208" t="s">
        <v>2502</v>
      </c>
      <c r="C208" s="24"/>
      <c r="D208" s="24"/>
      <c r="E208" s="24"/>
      <c r="F208" t="str">
        <f>VLOOKUP(O208,Лист5!$B:$E,4,0)</f>
        <v>♂</v>
      </c>
      <c r="G208" t="str">
        <f>VLOOKUP(IF(F208="Дом",H208,F208),Лист5!$D$28:$F$32,3,0)</f>
        <v>Марс</v>
      </c>
      <c r="H208" t="str">
        <f>VLOOKUP(O208,Лист5!$B:$E,3,0)</f>
        <v>Колчан♂</v>
      </c>
      <c r="I208" t="s">
        <v>43</v>
      </c>
      <c r="J208" t="s">
        <v>22</v>
      </c>
      <c r="K208" t="s">
        <v>2503</v>
      </c>
      <c r="L208" t="s">
        <v>2106</v>
      </c>
      <c r="N208" t="s">
        <v>2497</v>
      </c>
      <c r="O208" t="s">
        <v>20</v>
      </c>
      <c r="P208" s="8">
        <v>5</v>
      </c>
      <c r="Q208" s="8">
        <v>3</v>
      </c>
      <c r="R208" s="8">
        <v>0</v>
      </c>
      <c r="S208" t="s">
        <v>2486</v>
      </c>
      <c r="T208" s="3"/>
      <c r="U208" s="3"/>
      <c r="V208" s="3"/>
    </row>
    <row r="209" spans="1:22" ht="12.45" hidden="1" x14ac:dyDescent="0.2">
      <c r="A209" s="3" t="s">
        <v>2138</v>
      </c>
      <c r="B209" t="s">
        <v>2504</v>
      </c>
      <c r="C209" s="24"/>
      <c r="D209" s="24"/>
      <c r="E209" s="24"/>
      <c r="F209" t="str">
        <f>VLOOKUP(O209,Лист5!$B:$E,4,0)</f>
        <v>♂</v>
      </c>
      <c r="G209" t="str">
        <f>VLOOKUP(IF(F209="Дом",H209,F209),Лист5!$D$28:$F$32,3,0)</f>
        <v>Марс</v>
      </c>
      <c r="H209" t="str">
        <f>VLOOKUP(O209,Лист5!$B:$E,3,0)</f>
        <v>Колчан♂</v>
      </c>
      <c r="I209" t="s">
        <v>64</v>
      </c>
      <c r="J209" t="s">
        <v>28</v>
      </c>
      <c r="K209" t="s">
        <v>2268</v>
      </c>
      <c r="L209" t="s">
        <v>18</v>
      </c>
      <c r="N209" t="s">
        <v>2497</v>
      </c>
      <c r="O209" t="s">
        <v>20</v>
      </c>
      <c r="P209" s="8">
        <v>5</v>
      </c>
      <c r="Q209" s="8">
        <v>3</v>
      </c>
      <c r="R209" s="8">
        <v>0</v>
      </c>
      <c r="S209" t="s">
        <v>2486</v>
      </c>
      <c r="T209" s="3"/>
      <c r="U209" s="3"/>
      <c r="V209" s="3"/>
    </row>
    <row r="210" spans="1:22" ht="12.45" hidden="1" x14ac:dyDescent="0.2">
      <c r="A210" s="3" t="s">
        <v>2138</v>
      </c>
      <c r="B210" t="s">
        <v>2486</v>
      </c>
      <c r="C210" s="24"/>
      <c r="D210" s="24"/>
      <c r="E210" s="24"/>
      <c r="F210" t="str">
        <f>VLOOKUP(O210,Лист5!$B:$E,4,0)</f>
        <v>♂</v>
      </c>
      <c r="G210" t="str">
        <f>VLOOKUP(IF(F210="Дом",H210,F210),Лист5!$D$28:$F$32,3,0)</f>
        <v>Марс</v>
      </c>
      <c r="H210" t="str">
        <f>VLOOKUP(O210,Лист5!$B:$E,3,0)</f>
        <v>Колчан♂</v>
      </c>
      <c r="I210" t="s">
        <v>64</v>
      </c>
      <c r="J210" t="s">
        <v>28</v>
      </c>
      <c r="K210" t="s">
        <v>23</v>
      </c>
      <c r="L210" t="s">
        <v>18</v>
      </c>
      <c r="N210" t="s">
        <v>2485</v>
      </c>
      <c r="O210" t="s">
        <v>20</v>
      </c>
      <c r="P210" s="8">
        <v>3</v>
      </c>
      <c r="Q210" s="8">
        <v>1</v>
      </c>
      <c r="R210" s="8">
        <v>0</v>
      </c>
      <c r="S210" t="s">
        <v>1996</v>
      </c>
      <c r="T210" s="3"/>
      <c r="U210" s="3"/>
      <c r="V210" s="3"/>
    </row>
    <row r="211" spans="1:22" ht="12.45" hidden="1" x14ac:dyDescent="0.2">
      <c r="A211" s="3" t="s">
        <v>2138</v>
      </c>
      <c r="B211" t="s">
        <v>2494</v>
      </c>
      <c r="C211" s="24"/>
      <c r="D211" s="24"/>
      <c r="E211" s="24"/>
      <c r="F211" t="str">
        <f>VLOOKUP(O211,Лист5!$B:$E,4,0)</f>
        <v>♂</v>
      </c>
      <c r="G211" t="str">
        <f>VLOOKUP(IF(F211="Дом",H211,F211),Лист5!$D$28:$F$32,3,0)</f>
        <v>Марс</v>
      </c>
      <c r="H211" t="str">
        <f>VLOOKUP(O211,Лист5!$B:$E,3,0)</f>
        <v>Колчан♂</v>
      </c>
      <c r="I211" t="s">
        <v>64</v>
      </c>
      <c r="J211" t="s">
        <v>16</v>
      </c>
      <c r="K211" t="s">
        <v>50</v>
      </c>
      <c r="L211" t="s">
        <v>18</v>
      </c>
      <c r="N211" t="s">
        <v>2491</v>
      </c>
      <c r="O211" t="s">
        <v>20</v>
      </c>
      <c r="P211" s="8">
        <v>5</v>
      </c>
      <c r="Q211" s="8">
        <v>2</v>
      </c>
      <c r="R211" s="8">
        <v>0</v>
      </c>
      <c r="S211" t="s">
        <v>2493</v>
      </c>
      <c r="T211" s="3"/>
      <c r="U211" s="3"/>
      <c r="V211" s="3"/>
    </row>
    <row r="212" spans="1:22" ht="12.45" hidden="1" x14ac:dyDescent="0.2">
      <c r="A212" s="3" t="s">
        <v>2138</v>
      </c>
      <c r="B212" t="s">
        <v>2510</v>
      </c>
      <c r="C212" s="24"/>
      <c r="D212" s="24"/>
      <c r="E212" s="24"/>
      <c r="F212" t="str">
        <f>VLOOKUP(O212,Лист5!$B:$E,4,0)</f>
        <v>♂</v>
      </c>
      <c r="G212" t="str">
        <f>VLOOKUP(IF(F212="Дом",H212,F212),Лист5!$D$28:$F$32,3,0)</f>
        <v>Марс</v>
      </c>
      <c r="H212" t="str">
        <f>VLOOKUP(O212,Лист5!$B:$E,3,0)</f>
        <v>Колчан♂</v>
      </c>
      <c r="I212" t="s">
        <v>264</v>
      </c>
      <c r="J212" t="s">
        <v>28</v>
      </c>
      <c r="K212" t="s">
        <v>2268</v>
      </c>
      <c r="L212" t="s">
        <v>18</v>
      </c>
      <c r="N212" t="s">
        <v>2507</v>
      </c>
      <c r="O212" t="s">
        <v>20</v>
      </c>
      <c r="P212" s="8">
        <v>5</v>
      </c>
      <c r="Q212" s="8">
        <v>4</v>
      </c>
      <c r="R212" s="8">
        <v>0</v>
      </c>
      <c r="S212" t="s">
        <v>2504</v>
      </c>
      <c r="T212" s="3"/>
      <c r="U212" s="3"/>
      <c r="V212" s="3"/>
    </row>
    <row r="213" spans="1:22" ht="12.45" hidden="1" x14ac:dyDescent="0.2">
      <c r="A213" s="3" t="s">
        <v>2138</v>
      </c>
      <c r="B213" t="s">
        <v>2539</v>
      </c>
      <c r="C213" s="24"/>
      <c r="D213" s="24"/>
      <c r="E213" s="24"/>
      <c r="F213" t="str">
        <f>VLOOKUP(O213,Лист5!$B:$E,4,0)</f>
        <v>♂</v>
      </c>
      <c r="G213" t="str">
        <f>VLOOKUP(IF(F213="Дом",H213,F213),Лист5!$D$28:$F$32,3,0)</f>
        <v>Марс</v>
      </c>
      <c r="H213" t="str">
        <f>VLOOKUP(O213,Лист5!$B:$E,3,0)</f>
        <v>Перчатка♂</v>
      </c>
      <c r="I213" t="s">
        <v>264</v>
      </c>
      <c r="J213" t="s">
        <v>28</v>
      </c>
      <c r="K213" t="s">
        <v>1439</v>
      </c>
      <c r="L213" t="s">
        <v>18</v>
      </c>
      <c r="N213" t="s">
        <v>2534</v>
      </c>
      <c r="O213" t="s">
        <v>269</v>
      </c>
      <c r="P213" s="8">
        <v>5</v>
      </c>
      <c r="Q213" s="8">
        <v>3</v>
      </c>
      <c r="R213" s="8">
        <v>0</v>
      </c>
      <c r="S213" t="s">
        <v>2533</v>
      </c>
      <c r="T213" s="3"/>
      <c r="U213" s="3"/>
      <c r="V213" s="3"/>
    </row>
    <row r="214" spans="1:22" ht="12.45" hidden="1" x14ac:dyDescent="0.2">
      <c r="A214" s="3" t="s">
        <v>2138</v>
      </c>
      <c r="B214" t="s">
        <v>2536</v>
      </c>
      <c r="C214" s="24"/>
      <c r="D214" s="24"/>
      <c r="E214" s="24"/>
      <c r="F214" t="str">
        <f>VLOOKUP(O214,Лист5!$B:$E,4,0)</f>
        <v>♂</v>
      </c>
      <c r="G214" t="str">
        <f>VLOOKUP(IF(F214="Дом",H214,F214),Лист5!$D$28:$F$32,3,0)</f>
        <v>Марс</v>
      </c>
      <c r="H214" t="str">
        <f>VLOOKUP(O214,Лист5!$B:$E,3,0)</f>
        <v>Перчатка♂</v>
      </c>
      <c r="I214" t="s">
        <v>43</v>
      </c>
      <c r="J214" t="s">
        <v>22</v>
      </c>
      <c r="K214" t="s">
        <v>1103</v>
      </c>
      <c r="L214" t="s">
        <v>18</v>
      </c>
      <c r="N214" t="s">
        <v>2534</v>
      </c>
      <c r="O214" t="s">
        <v>269</v>
      </c>
      <c r="P214" s="8">
        <v>5</v>
      </c>
      <c r="Q214" s="8">
        <v>3</v>
      </c>
      <c r="R214" s="8">
        <v>0</v>
      </c>
      <c r="S214" t="s">
        <v>2010</v>
      </c>
      <c r="T214" s="3"/>
      <c r="U214" s="3"/>
      <c r="V214" s="3"/>
    </row>
    <row r="215" spans="1:22" ht="12.45" hidden="1" x14ac:dyDescent="0.2">
      <c r="A215" s="3" t="s">
        <v>2138</v>
      </c>
      <c r="B215" t="s">
        <v>2528</v>
      </c>
      <c r="C215" s="24"/>
      <c r="D215" s="24"/>
      <c r="E215" s="24"/>
      <c r="F215" t="str">
        <f>VLOOKUP(O215,Лист5!$B:$E,4,0)</f>
        <v>♂</v>
      </c>
      <c r="G215" t="str">
        <f>VLOOKUP(IF(F215="Дом",H215,F215),Лист5!$D$28:$F$32,3,0)</f>
        <v>Марс</v>
      </c>
      <c r="H215" t="str">
        <f>VLOOKUP(O215,Лист5!$B:$E,3,0)</f>
        <v>Перчатка♂</v>
      </c>
      <c r="I215" t="s">
        <v>175</v>
      </c>
      <c r="J215" t="s">
        <v>16</v>
      </c>
      <c r="K215" t="s">
        <v>1822</v>
      </c>
      <c r="L215" t="s">
        <v>2135</v>
      </c>
      <c r="N215" t="s">
        <v>2526</v>
      </c>
      <c r="O215" t="s">
        <v>269</v>
      </c>
      <c r="P215" s="8">
        <v>4</v>
      </c>
      <c r="Q215" s="8">
        <v>2</v>
      </c>
      <c r="R215" s="8">
        <v>0</v>
      </c>
      <c r="S215" t="s">
        <v>2521</v>
      </c>
      <c r="T215" s="3"/>
      <c r="U215" s="3"/>
      <c r="V215" s="3"/>
    </row>
    <row r="216" spans="1:22" ht="12.45" hidden="1" x14ac:dyDescent="0.2">
      <c r="A216" s="3" t="s">
        <v>2138</v>
      </c>
      <c r="B216" t="s">
        <v>2010</v>
      </c>
      <c r="C216" s="24"/>
      <c r="D216" s="24"/>
      <c r="E216" s="24"/>
      <c r="F216" t="str">
        <f>VLOOKUP(O216,Лист5!$B:$E,4,0)</f>
        <v>♂</v>
      </c>
      <c r="G216" t="str">
        <f>VLOOKUP(IF(F216="Дом",H216,F216),Лист5!$D$28:$F$32,3,0)</f>
        <v>Марс</v>
      </c>
      <c r="H216" t="str">
        <f>VLOOKUP(O216,Лист5!$B:$E,3,0)</f>
        <v>Перчатка♂</v>
      </c>
      <c r="I216" t="s">
        <v>27</v>
      </c>
      <c r="J216" t="s">
        <v>22</v>
      </c>
      <c r="K216" t="s">
        <v>303</v>
      </c>
      <c r="L216" t="s">
        <v>18</v>
      </c>
      <c r="N216" t="s">
        <v>2534</v>
      </c>
      <c r="O216" t="s">
        <v>269</v>
      </c>
      <c r="P216" s="8">
        <v>5</v>
      </c>
      <c r="Q216" s="8">
        <v>3</v>
      </c>
      <c r="R216" s="8">
        <v>0</v>
      </c>
      <c r="S216" t="s">
        <v>2535</v>
      </c>
      <c r="T216" s="3"/>
      <c r="U216" s="3"/>
      <c r="V216" s="3"/>
    </row>
    <row r="217" spans="1:22" ht="12.45" hidden="1" x14ac:dyDescent="0.2">
      <c r="A217" s="3" t="s">
        <v>2138</v>
      </c>
      <c r="B217" t="s">
        <v>2540</v>
      </c>
      <c r="C217" s="24"/>
      <c r="D217" s="24"/>
      <c r="E217" s="24"/>
      <c r="F217" t="str">
        <f>VLOOKUP(O217,Лист5!$B:$E,4,0)</f>
        <v>♂</v>
      </c>
      <c r="G217" t="str">
        <f>VLOOKUP(IF(F217="Дом",H217,F217),Лист5!$D$28:$F$32,3,0)</f>
        <v>Марс</v>
      </c>
      <c r="H217" t="str">
        <f>VLOOKUP(O217,Лист5!$B:$E,3,0)</f>
        <v>Перчатка♂</v>
      </c>
      <c r="I217" t="s">
        <v>53</v>
      </c>
      <c r="J217" t="s">
        <v>22</v>
      </c>
      <c r="K217" t="s">
        <v>2530</v>
      </c>
      <c r="L217" t="s">
        <v>18</v>
      </c>
      <c r="N217" t="s">
        <v>2541</v>
      </c>
      <c r="O217" t="s">
        <v>269</v>
      </c>
      <c r="P217" s="8">
        <v>5</v>
      </c>
      <c r="Q217" s="8">
        <v>4</v>
      </c>
      <c r="R217" s="8">
        <v>0</v>
      </c>
      <c r="S217" t="s">
        <v>2529</v>
      </c>
      <c r="T217" s="3"/>
      <c r="U217" s="3"/>
      <c r="V217" s="3"/>
    </row>
    <row r="218" spans="1:22" ht="12.45" hidden="1" x14ac:dyDescent="0.2">
      <c r="A218" s="3" t="s">
        <v>2138</v>
      </c>
      <c r="B218" t="s">
        <v>2537</v>
      </c>
      <c r="C218" s="24"/>
      <c r="D218" s="24"/>
      <c r="E218" s="24"/>
      <c r="F218" t="str">
        <f>VLOOKUP(O218,Лист5!$B:$E,4,0)</f>
        <v>♂</v>
      </c>
      <c r="G218" t="str">
        <f>VLOOKUP(IF(F218="Дом",H218,F218),Лист5!$D$28:$F$32,3,0)</f>
        <v>Марс</v>
      </c>
      <c r="H218" t="str">
        <f>VLOOKUP(O218,Лист5!$B:$E,3,0)</f>
        <v>Перчатка♂</v>
      </c>
      <c r="I218" t="s">
        <v>147</v>
      </c>
      <c r="J218" t="s">
        <v>148</v>
      </c>
      <c r="K218" t="s">
        <v>23</v>
      </c>
      <c r="L218" t="s">
        <v>148</v>
      </c>
      <c r="N218" t="s">
        <v>2534</v>
      </c>
      <c r="O218" t="s">
        <v>269</v>
      </c>
      <c r="P218" s="8">
        <v>5</v>
      </c>
      <c r="Q218" s="8">
        <v>3</v>
      </c>
      <c r="R218" s="8">
        <v>0</v>
      </c>
      <c r="S218" t="s">
        <v>2538</v>
      </c>
      <c r="T218" s="3"/>
      <c r="U218" s="3"/>
      <c r="V218" s="3"/>
    </row>
    <row r="219" spans="1:22" ht="12.45" hidden="1" x14ac:dyDescent="0.2">
      <c r="A219" s="3" t="s">
        <v>2138</v>
      </c>
      <c r="B219" t="s">
        <v>2524</v>
      </c>
      <c r="C219" s="24"/>
      <c r="D219" s="24"/>
      <c r="E219" s="24"/>
      <c r="F219" t="str">
        <f>VLOOKUP(O219,Лист5!$B:$E,4,0)</f>
        <v>♂</v>
      </c>
      <c r="G219" t="str">
        <f>VLOOKUP(IF(F219="Дом",H219,F219),Лист5!$D$28:$F$32,3,0)</f>
        <v>Марс</v>
      </c>
      <c r="H219" t="str">
        <f>VLOOKUP(O219,Лист5!$B:$E,3,0)</f>
        <v>Перчатка♂</v>
      </c>
      <c r="I219" t="s">
        <v>761</v>
      </c>
      <c r="J219" t="s">
        <v>28</v>
      </c>
      <c r="K219" t="s">
        <v>2525</v>
      </c>
      <c r="L219" t="s">
        <v>2106</v>
      </c>
      <c r="N219" t="s">
        <v>2526</v>
      </c>
      <c r="O219" t="s">
        <v>269</v>
      </c>
      <c r="P219" s="8">
        <v>4</v>
      </c>
      <c r="Q219" s="8">
        <v>1</v>
      </c>
      <c r="R219" s="8">
        <v>0</v>
      </c>
      <c r="S219" t="s">
        <v>2527</v>
      </c>
      <c r="T219" s="3"/>
      <c r="U219" s="3"/>
      <c r="V219" s="3"/>
    </row>
    <row r="220" spans="1:22" ht="12.45" hidden="1" x14ac:dyDescent="0.2">
      <c r="A220" s="3" t="s">
        <v>2138</v>
      </c>
      <c r="B220" t="s">
        <v>2543</v>
      </c>
      <c r="C220" s="24"/>
      <c r="D220" s="24"/>
      <c r="E220" s="24"/>
      <c r="F220" t="str">
        <f>VLOOKUP(O220,Лист5!$B:$E,4,0)</f>
        <v>♂</v>
      </c>
      <c r="G220" t="str">
        <f>VLOOKUP(IF(F220="Дом",H220,F220),Лист5!$D$28:$F$32,3,0)</f>
        <v>Марс</v>
      </c>
      <c r="H220" t="str">
        <f>VLOOKUP(O220,Лист5!$B:$E,3,0)</f>
        <v>Перчатка♂</v>
      </c>
      <c r="I220" t="s">
        <v>264</v>
      </c>
      <c r="J220" t="s">
        <v>28</v>
      </c>
      <c r="K220" t="s">
        <v>29</v>
      </c>
      <c r="L220" t="s">
        <v>18</v>
      </c>
      <c r="N220" t="s">
        <v>2541</v>
      </c>
      <c r="O220" t="s">
        <v>269</v>
      </c>
      <c r="P220" s="8">
        <v>5</v>
      </c>
      <c r="Q220" s="8">
        <v>5</v>
      </c>
      <c r="R220" s="8">
        <v>0</v>
      </c>
      <c r="S220" t="s">
        <v>2544</v>
      </c>
      <c r="T220" s="3"/>
      <c r="U220" s="3"/>
      <c r="V220" s="3"/>
    </row>
    <row r="221" spans="1:22" ht="12.45" hidden="1" x14ac:dyDescent="0.2">
      <c r="A221" s="3" t="s">
        <v>2138</v>
      </c>
      <c r="B221" t="s">
        <v>2012</v>
      </c>
      <c r="C221" s="24"/>
      <c r="D221" s="24"/>
      <c r="E221" s="24"/>
      <c r="F221" t="str">
        <f>VLOOKUP(O221,Лист5!$B:$E,4,0)</f>
        <v>♂</v>
      </c>
      <c r="G221" t="str">
        <f>VLOOKUP(IF(F221="Дом",H221,F221),Лист5!$D$28:$F$32,3,0)</f>
        <v>Марс</v>
      </c>
      <c r="H221" t="str">
        <f>VLOOKUP(O221,Лист5!$B:$E,3,0)</f>
        <v>Перчатка♂</v>
      </c>
      <c r="I221" t="s">
        <v>34</v>
      </c>
      <c r="J221" t="s">
        <v>16</v>
      </c>
      <c r="K221" t="s">
        <v>2514</v>
      </c>
      <c r="L221" t="s">
        <v>18</v>
      </c>
      <c r="N221" t="s">
        <v>2513</v>
      </c>
      <c r="O221" t="s">
        <v>269</v>
      </c>
      <c r="P221" s="8">
        <v>2</v>
      </c>
      <c r="Q221" s="8">
        <v>1</v>
      </c>
      <c r="R221" s="8">
        <v>0</v>
      </c>
      <c r="S221" t="s">
        <v>23</v>
      </c>
      <c r="T221" s="3"/>
      <c r="U221" s="3"/>
      <c r="V221" s="3"/>
    </row>
    <row r="222" spans="1:22" ht="12.45" hidden="1" x14ac:dyDescent="0.2">
      <c r="A222" s="3" t="s">
        <v>2138</v>
      </c>
      <c r="B222" t="s">
        <v>2515</v>
      </c>
      <c r="C222" s="24"/>
      <c r="D222" s="24"/>
      <c r="E222" s="24"/>
      <c r="F222" t="str">
        <f>VLOOKUP(O222,Лист5!$B:$E,4,0)</f>
        <v>♂</v>
      </c>
      <c r="G222" t="str">
        <f>VLOOKUP(IF(F222="Дом",H222,F222),Лист5!$D$28:$F$32,3,0)</f>
        <v>Марс</v>
      </c>
      <c r="H222" t="str">
        <f>VLOOKUP(O222,Лист5!$B:$E,3,0)</f>
        <v>Перчатка♂</v>
      </c>
      <c r="I222" t="s">
        <v>154</v>
      </c>
      <c r="J222" t="s">
        <v>22</v>
      </c>
      <c r="K222" t="s">
        <v>2516</v>
      </c>
      <c r="L222" t="s">
        <v>18</v>
      </c>
      <c r="N222" t="s">
        <v>2513</v>
      </c>
      <c r="O222" t="s">
        <v>269</v>
      </c>
      <c r="P222" s="8">
        <v>2</v>
      </c>
      <c r="Q222" s="8">
        <v>1</v>
      </c>
      <c r="R222" s="8">
        <v>0</v>
      </c>
      <c r="S222" t="s">
        <v>23</v>
      </c>
      <c r="T222" s="3"/>
      <c r="U222" s="3"/>
      <c r="V222" s="3"/>
    </row>
    <row r="223" spans="1:22" ht="12.45" hidden="1" x14ac:dyDescent="0.2">
      <c r="A223" s="3" t="s">
        <v>2138</v>
      </c>
      <c r="B223" t="s">
        <v>2533</v>
      </c>
      <c r="C223" s="24"/>
      <c r="D223" s="24"/>
      <c r="E223" s="24"/>
      <c r="F223" t="str">
        <f>VLOOKUP(O223,Лист5!$B:$E,4,0)</f>
        <v>♂</v>
      </c>
      <c r="G223" t="str">
        <f>VLOOKUP(IF(F223="Дом",H223,F223),Лист5!$D$28:$F$32,3,0)</f>
        <v>Марс</v>
      </c>
      <c r="H223" t="str">
        <f>VLOOKUP(O223,Лист5!$B:$E,3,0)</f>
        <v>Перчатка♂</v>
      </c>
      <c r="I223" t="s">
        <v>27</v>
      </c>
      <c r="J223" t="s">
        <v>28</v>
      </c>
      <c r="K223" t="s">
        <v>29</v>
      </c>
      <c r="L223" t="s">
        <v>18</v>
      </c>
      <c r="N223" t="s">
        <v>2526</v>
      </c>
      <c r="O223" t="s">
        <v>269</v>
      </c>
      <c r="P223" s="8">
        <v>5</v>
      </c>
      <c r="Q223" s="8">
        <v>2</v>
      </c>
      <c r="R223" s="8">
        <v>0</v>
      </c>
      <c r="S223" t="s">
        <v>2009</v>
      </c>
      <c r="T223" s="3"/>
      <c r="U223" s="3"/>
      <c r="V223" s="3"/>
    </row>
    <row r="224" spans="1:22" ht="12.45" hidden="1" x14ac:dyDescent="0.2">
      <c r="A224" s="3" t="s">
        <v>2138</v>
      </c>
      <c r="B224" t="s">
        <v>2520</v>
      </c>
      <c r="C224" s="24"/>
      <c r="D224" s="24"/>
      <c r="E224" s="24"/>
      <c r="F224" t="str">
        <f>VLOOKUP(O224,Лист5!$B:$E,4,0)</f>
        <v>♂</v>
      </c>
      <c r="G224" t="str">
        <f>VLOOKUP(IF(F224="Дом",H224,F224),Лист5!$D$28:$F$32,3,0)</f>
        <v>Марс</v>
      </c>
      <c r="H224" t="str">
        <f>VLOOKUP(O224,Лист5!$B:$E,3,0)</f>
        <v>Перчатка♂</v>
      </c>
      <c r="I224" t="s">
        <v>34</v>
      </c>
      <c r="J224" t="s">
        <v>16</v>
      </c>
      <c r="K224" t="s">
        <v>2268</v>
      </c>
      <c r="L224" t="s">
        <v>18</v>
      </c>
      <c r="N224" t="s">
        <v>2519</v>
      </c>
      <c r="O224" t="s">
        <v>269</v>
      </c>
      <c r="P224" s="8">
        <v>2</v>
      </c>
      <c r="Q224" s="8">
        <v>1</v>
      </c>
      <c r="R224" s="8">
        <v>0</v>
      </c>
      <c r="S224" t="s">
        <v>23</v>
      </c>
      <c r="T224" s="3"/>
      <c r="U224" s="3"/>
      <c r="V224" s="3"/>
    </row>
    <row r="225" spans="1:22" ht="12.45" hidden="1" x14ac:dyDescent="0.2">
      <c r="A225" s="3" t="s">
        <v>2138</v>
      </c>
      <c r="B225" t="s">
        <v>2521</v>
      </c>
      <c r="C225" s="24"/>
      <c r="D225" s="24"/>
      <c r="E225" s="24"/>
      <c r="F225" t="str">
        <f>VLOOKUP(O225,Лист5!$B:$E,4,0)</f>
        <v>♂</v>
      </c>
      <c r="G225" t="str">
        <f>VLOOKUP(IF(F225="Дом",H225,F225),Лист5!$D$28:$F$32,3,0)</f>
        <v>Марс</v>
      </c>
      <c r="H225" t="str">
        <f>VLOOKUP(O225,Лист5!$B:$E,3,0)</f>
        <v>Перчатка♂</v>
      </c>
      <c r="I225" t="s">
        <v>40</v>
      </c>
      <c r="J225" t="s">
        <v>16</v>
      </c>
      <c r="K225" t="s">
        <v>29</v>
      </c>
      <c r="L225" t="s">
        <v>18</v>
      </c>
      <c r="N225" t="s">
        <v>2519</v>
      </c>
      <c r="O225" t="s">
        <v>269</v>
      </c>
      <c r="P225" s="8">
        <v>3</v>
      </c>
      <c r="Q225" s="8">
        <v>1</v>
      </c>
      <c r="R225" s="8">
        <v>0</v>
      </c>
      <c r="S225" t="s">
        <v>23</v>
      </c>
      <c r="T225" s="3"/>
      <c r="U225" s="3"/>
      <c r="V225" s="3"/>
    </row>
    <row r="226" spans="1:22" ht="12.45" hidden="1" x14ac:dyDescent="0.2">
      <c r="A226" s="3" t="s">
        <v>2138</v>
      </c>
      <c r="B226" t="s">
        <v>2529</v>
      </c>
      <c r="C226" s="24"/>
      <c r="D226" s="24"/>
      <c r="E226" s="24"/>
      <c r="F226" t="str">
        <f>VLOOKUP(O226,Лист5!$B:$E,4,0)</f>
        <v>♂</v>
      </c>
      <c r="G226" t="str">
        <f>VLOOKUP(IF(F226="Дом",H226,F226),Лист5!$D$28:$F$32,3,0)</f>
        <v>Марс</v>
      </c>
      <c r="H226" t="str">
        <f>VLOOKUP(O226,Лист5!$B:$E,3,0)</f>
        <v>Перчатка♂</v>
      </c>
      <c r="I226" t="s">
        <v>175</v>
      </c>
      <c r="J226" t="s">
        <v>22</v>
      </c>
      <c r="K226" t="s">
        <v>2530</v>
      </c>
      <c r="L226" t="s">
        <v>18</v>
      </c>
      <c r="N226" t="s">
        <v>2526</v>
      </c>
      <c r="O226" t="s">
        <v>269</v>
      </c>
      <c r="P226" s="8">
        <v>4</v>
      </c>
      <c r="Q226" s="8">
        <v>2</v>
      </c>
      <c r="R226" s="8">
        <v>0</v>
      </c>
      <c r="S226" t="s">
        <v>2515</v>
      </c>
      <c r="T226" s="3"/>
      <c r="U226" s="3"/>
      <c r="V226" s="3"/>
    </row>
    <row r="227" spans="1:22" ht="12.45" hidden="1" x14ac:dyDescent="0.2">
      <c r="A227" s="3" t="s">
        <v>2138</v>
      </c>
      <c r="B227" t="s">
        <v>2531</v>
      </c>
      <c r="C227" s="24"/>
      <c r="D227" s="24"/>
      <c r="E227" s="24"/>
      <c r="F227" t="str">
        <f>VLOOKUP(O227,Лист5!$B:$E,4,0)</f>
        <v>♂</v>
      </c>
      <c r="G227" t="str">
        <f>VLOOKUP(IF(F227="Дом",H227,F227),Лист5!$D$28:$F$32,3,0)</f>
        <v>Марс</v>
      </c>
      <c r="H227" t="str">
        <f>VLOOKUP(O227,Лист5!$B:$E,3,0)</f>
        <v>Перчатка♂</v>
      </c>
      <c r="I227" t="s">
        <v>43</v>
      </c>
      <c r="J227" t="s">
        <v>16</v>
      </c>
      <c r="K227" t="s">
        <v>29</v>
      </c>
      <c r="L227" t="s">
        <v>18</v>
      </c>
      <c r="N227" t="s">
        <v>2526</v>
      </c>
      <c r="O227" t="s">
        <v>269</v>
      </c>
      <c r="P227" s="8">
        <v>5</v>
      </c>
      <c r="Q227" s="8">
        <v>2</v>
      </c>
      <c r="R227" s="8">
        <v>0</v>
      </c>
      <c r="S227" t="s">
        <v>2532</v>
      </c>
      <c r="T227" s="3"/>
      <c r="U227" s="3"/>
      <c r="V227" s="3"/>
    </row>
    <row r="228" spans="1:22" ht="12.45" hidden="1" x14ac:dyDescent="0.2">
      <c r="A228" s="3" t="s">
        <v>2138</v>
      </c>
      <c r="B228" t="s">
        <v>2542</v>
      </c>
      <c r="C228" s="24"/>
      <c r="D228" s="24"/>
      <c r="E228" s="24"/>
      <c r="F228" t="str">
        <f>VLOOKUP(O228,Лист5!$B:$E,4,0)</f>
        <v>♂</v>
      </c>
      <c r="G228" t="str">
        <f>VLOOKUP(IF(F228="Дом",H228,F228),Лист5!$D$28:$F$32,3,0)</f>
        <v>Марс</v>
      </c>
      <c r="H228" t="str">
        <f>VLOOKUP(O228,Лист5!$B:$E,3,0)</f>
        <v>Перчатка♂</v>
      </c>
      <c r="I228" t="s">
        <v>2121</v>
      </c>
      <c r="J228" t="s">
        <v>22</v>
      </c>
      <c r="K228" t="s">
        <v>2500</v>
      </c>
      <c r="L228" t="s">
        <v>18</v>
      </c>
      <c r="N228" t="s">
        <v>2541</v>
      </c>
      <c r="O228" t="s">
        <v>269</v>
      </c>
      <c r="P228" s="8">
        <v>5</v>
      </c>
      <c r="Q228" s="8">
        <v>4</v>
      </c>
      <c r="R228" s="8">
        <v>0</v>
      </c>
      <c r="S228" t="s">
        <v>2539</v>
      </c>
      <c r="T228" s="3"/>
      <c r="U228" s="3"/>
      <c r="V228" s="3"/>
    </row>
    <row r="229" spans="1:22" ht="12.45" hidden="1" x14ac:dyDescent="0.2">
      <c r="A229" s="3" t="s">
        <v>2138</v>
      </c>
      <c r="B229" t="s">
        <v>2517</v>
      </c>
      <c r="C229" s="24"/>
      <c r="D229" s="24"/>
      <c r="E229" s="24"/>
      <c r="F229" t="str">
        <f>VLOOKUP(O229,Лист5!$B:$E,4,0)</f>
        <v>♂</v>
      </c>
      <c r="G229" t="str">
        <f>VLOOKUP(IF(F229="Дом",H229,F229),Лист5!$D$28:$F$32,3,0)</f>
        <v>Марс</v>
      </c>
      <c r="H229" t="str">
        <f>VLOOKUP(O229,Лист5!$B:$E,3,0)</f>
        <v>Перчатка♂</v>
      </c>
      <c r="I229" t="s">
        <v>154</v>
      </c>
      <c r="J229" t="s">
        <v>22</v>
      </c>
      <c r="K229" t="s">
        <v>2518</v>
      </c>
      <c r="L229" t="s">
        <v>18</v>
      </c>
      <c r="N229" t="s">
        <v>2519</v>
      </c>
      <c r="O229" t="s">
        <v>269</v>
      </c>
      <c r="P229" s="8">
        <v>4</v>
      </c>
      <c r="Q229" s="8">
        <v>1</v>
      </c>
      <c r="R229" s="8">
        <v>0</v>
      </c>
      <c r="S229" t="s">
        <v>2515</v>
      </c>
      <c r="T229" s="3"/>
      <c r="U229" s="3"/>
      <c r="V229" s="3"/>
    </row>
    <row r="230" spans="1:22" ht="12.45" hidden="1" x14ac:dyDescent="0.2">
      <c r="A230" s="3" t="s">
        <v>2138</v>
      </c>
      <c r="B230" t="s">
        <v>2008</v>
      </c>
      <c r="C230" s="24"/>
      <c r="D230" s="24"/>
      <c r="E230" s="24"/>
      <c r="F230" t="str">
        <f>VLOOKUP(O230,Лист5!$B:$E,4,0)</f>
        <v>♂</v>
      </c>
      <c r="G230" t="str">
        <f>VLOOKUP(IF(F230="Дом",H230,F230),Лист5!$D$28:$F$32,3,0)</f>
        <v>Марс</v>
      </c>
      <c r="H230" t="str">
        <f>VLOOKUP(O230,Лист5!$B:$E,3,0)</f>
        <v>Перчатка♂</v>
      </c>
      <c r="I230" t="s">
        <v>40</v>
      </c>
      <c r="J230" t="s">
        <v>22</v>
      </c>
      <c r="K230" t="s">
        <v>2265</v>
      </c>
      <c r="L230" t="s">
        <v>18</v>
      </c>
      <c r="N230" t="s">
        <v>2513</v>
      </c>
      <c r="O230" t="s">
        <v>269</v>
      </c>
      <c r="P230" s="8">
        <v>1</v>
      </c>
      <c r="Q230" s="8">
        <v>1</v>
      </c>
      <c r="R230" s="8">
        <v>0</v>
      </c>
      <c r="S230" t="s">
        <v>23</v>
      </c>
      <c r="T230" s="3"/>
      <c r="U230" s="3"/>
      <c r="V230" s="3"/>
    </row>
    <row r="231" spans="1:22" ht="12.45" hidden="1" x14ac:dyDescent="0.2">
      <c r="A231" s="3" t="s">
        <v>2138</v>
      </c>
      <c r="B231" t="s">
        <v>2009</v>
      </c>
      <c r="C231" s="24"/>
      <c r="D231" s="24"/>
      <c r="E231" s="24"/>
      <c r="F231" t="str">
        <f>VLOOKUP(O231,Лист5!$B:$E,4,0)</f>
        <v>♂</v>
      </c>
      <c r="G231" t="str">
        <f>VLOOKUP(IF(F231="Дом",H231,F231),Лист5!$D$28:$F$32,3,0)</f>
        <v>Марс</v>
      </c>
      <c r="H231" t="str">
        <f>VLOOKUP(O231,Лист5!$B:$E,3,0)</f>
        <v>Перчатка♂</v>
      </c>
      <c r="I231" t="s">
        <v>175</v>
      </c>
      <c r="J231" t="s">
        <v>28</v>
      </c>
      <c r="K231" t="s">
        <v>2265</v>
      </c>
      <c r="L231" t="s">
        <v>18</v>
      </c>
      <c r="N231" t="s">
        <v>2513</v>
      </c>
      <c r="O231" t="s">
        <v>269</v>
      </c>
      <c r="P231" s="8">
        <v>4</v>
      </c>
      <c r="Q231" s="8">
        <v>1</v>
      </c>
      <c r="R231" s="8">
        <v>0</v>
      </c>
      <c r="S231" t="s">
        <v>2008</v>
      </c>
      <c r="T231" s="3"/>
      <c r="U231" s="3"/>
      <c r="V231" s="3"/>
    </row>
    <row r="232" spans="1:22" ht="12.45" hidden="1" x14ac:dyDescent="0.2">
      <c r="A232" s="3" t="s">
        <v>2138</v>
      </c>
      <c r="B232" t="s">
        <v>2011</v>
      </c>
      <c r="C232" s="24"/>
      <c r="D232" s="24"/>
      <c r="E232" s="24"/>
      <c r="F232" t="str">
        <f>VLOOKUP(O232,Лист5!$B:$E,4,0)</f>
        <v>♂</v>
      </c>
      <c r="G232" t="str">
        <f>VLOOKUP(IF(F232="Дом",H232,F232),Лист5!$D$28:$F$32,3,0)</f>
        <v>Марс</v>
      </c>
      <c r="H232" t="str">
        <f>VLOOKUP(O232,Лист5!$B:$E,3,0)</f>
        <v>Перчатка♂</v>
      </c>
      <c r="I232" t="s">
        <v>154</v>
      </c>
      <c r="J232" t="s">
        <v>22</v>
      </c>
      <c r="K232" t="s">
        <v>23</v>
      </c>
      <c r="L232" t="s">
        <v>18</v>
      </c>
      <c r="N232" t="s">
        <v>2519</v>
      </c>
      <c r="O232" t="s">
        <v>269</v>
      </c>
      <c r="P232" s="8">
        <v>3</v>
      </c>
      <c r="Q232" s="8">
        <v>1</v>
      </c>
      <c r="R232" s="8">
        <v>0</v>
      </c>
      <c r="S232" t="s">
        <v>2520</v>
      </c>
      <c r="T232" s="3"/>
      <c r="U232" s="3"/>
      <c r="V232" s="3"/>
    </row>
    <row r="233" spans="1:22" ht="12.45" hidden="1" x14ac:dyDescent="0.2">
      <c r="A233" s="3" t="s">
        <v>2138</v>
      </c>
      <c r="B233" t="s">
        <v>2522</v>
      </c>
      <c r="C233" s="24"/>
      <c r="D233" s="24"/>
      <c r="E233" s="24"/>
      <c r="F233" t="str">
        <f>VLOOKUP(O233,Лист5!$B:$E,4,0)</f>
        <v>♂</v>
      </c>
      <c r="G233" t="str">
        <f>VLOOKUP(IF(F233="Дом",H233,F233),Лист5!$D$28:$F$32,3,0)</f>
        <v>Марс</v>
      </c>
      <c r="H233" t="str">
        <f>VLOOKUP(O233,Лист5!$B:$E,3,0)</f>
        <v>Перчатка♂</v>
      </c>
      <c r="I233" t="s">
        <v>175</v>
      </c>
      <c r="J233" t="s">
        <v>16</v>
      </c>
      <c r="K233" t="s">
        <v>29</v>
      </c>
      <c r="L233" t="s">
        <v>18</v>
      </c>
      <c r="N233" t="s">
        <v>2519</v>
      </c>
      <c r="O233" t="s">
        <v>269</v>
      </c>
      <c r="P233" s="8">
        <v>3</v>
      </c>
      <c r="Q233" s="8">
        <v>1</v>
      </c>
      <c r="R233" s="8">
        <v>0</v>
      </c>
      <c r="S233" t="s">
        <v>2523</v>
      </c>
      <c r="T233" s="3"/>
      <c r="U233" s="3"/>
      <c r="V233" s="3"/>
    </row>
    <row r="234" spans="1:22" ht="12.45" hidden="1" x14ac:dyDescent="0.2">
      <c r="A234" s="3" t="s">
        <v>2138</v>
      </c>
      <c r="B234" t="s">
        <v>2550</v>
      </c>
      <c r="C234" s="24"/>
      <c r="D234" s="24"/>
      <c r="E234" s="24"/>
      <c r="F234" t="str">
        <f>VLOOKUP(O234,Лист5!$B:$E,4,0)</f>
        <v>♂</v>
      </c>
      <c r="G234" t="str">
        <f>VLOOKUP(IF(F234="Дом",H234,F234),Лист5!$D$28:$F$32,3,0)</f>
        <v>Марс</v>
      </c>
      <c r="H234" t="str">
        <f>VLOOKUP(O234,Лист5!$B:$E,3,0)</f>
        <v>Копье♂</v>
      </c>
      <c r="I234" t="s">
        <v>40</v>
      </c>
      <c r="J234" t="s">
        <v>16</v>
      </c>
      <c r="K234" t="s">
        <v>50</v>
      </c>
      <c r="L234" t="s">
        <v>18</v>
      </c>
      <c r="N234" t="s">
        <v>2547</v>
      </c>
      <c r="O234" t="s">
        <v>1082</v>
      </c>
      <c r="P234" s="8">
        <v>3</v>
      </c>
      <c r="Q234" s="8">
        <v>1</v>
      </c>
      <c r="R234" s="8">
        <v>0</v>
      </c>
      <c r="S234" t="s">
        <v>2548</v>
      </c>
      <c r="T234" s="3"/>
      <c r="U234" s="3"/>
      <c r="V234" s="3"/>
    </row>
    <row r="235" spans="1:22" ht="12.45" hidden="1" x14ac:dyDescent="0.2">
      <c r="A235" s="3" t="s">
        <v>2138</v>
      </c>
      <c r="B235" t="s">
        <v>2551</v>
      </c>
      <c r="C235" s="24"/>
      <c r="D235" s="24"/>
      <c r="E235" s="24"/>
      <c r="F235" t="str">
        <f>VLOOKUP(O235,Лист5!$B:$E,4,0)</f>
        <v>♂</v>
      </c>
      <c r="G235" t="str">
        <f>VLOOKUP(IF(F235="Дом",H235,F235),Лист5!$D$28:$F$32,3,0)</f>
        <v>Марс</v>
      </c>
      <c r="H235" t="str">
        <f>VLOOKUP(O235,Лист5!$B:$E,3,0)</f>
        <v>Копье♂</v>
      </c>
      <c r="I235" t="s">
        <v>40</v>
      </c>
      <c r="J235" t="s">
        <v>16</v>
      </c>
      <c r="K235" t="s">
        <v>23</v>
      </c>
      <c r="L235" t="s">
        <v>18</v>
      </c>
      <c r="N235" t="s">
        <v>2547</v>
      </c>
      <c r="O235" t="s">
        <v>1082</v>
      </c>
      <c r="P235" s="8">
        <v>4</v>
      </c>
      <c r="Q235" s="8">
        <v>1</v>
      </c>
      <c r="R235" s="8">
        <v>0</v>
      </c>
      <c r="S235" t="s">
        <v>2550</v>
      </c>
      <c r="T235" s="3"/>
      <c r="U235" s="3"/>
      <c r="V235" s="3"/>
    </row>
    <row r="236" spans="1:22" ht="12.45" hidden="1" x14ac:dyDescent="0.2">
      <c r="A236" s="3" t="s">
        <v>2138</v>
      </c>
      <c r="B236" t="s">
        <v>2553</v>
      </c>
      <c r="C236" s="24"/>
      <c r="D236" s="24"/>
      <c r="E236" s="24"/>
      <c r="F236" t="str">
        <f>VLOOKUP(O236,Лист5!$B:$E,4,0)</f>
        <v>♂</v>
      </c>
      <c r="G236" t="str">
        <f>VLOOKUP(IF(F236="Дом",H236,F236),Лист5!$D$28:$F$32,3,0)</f>
        <v>Марс</v>
      </c>
      <c r="H236" t="str">
        <f>VLOOKUP(O236,Лист5!$B:$E,3,0)</f>
        <v>Копье♂</v>
      </c>
      <c r="I236" t="s">
        <v>175</v>
      </c>
      <c r="J236" t="s">
        <v>16</v>
      </c>
      <c r="K236" t="s">
        <v>50</v>
      </c>
      <c r="L236" t="s">
        <v>18</v>
      </c>
      <c r="N236" t="s">
        <v>2552</v>
      </c>
      <c r="O236" t="s">
        <v>1082</v>
      </c>
      <c r="P236" s="8">
        <v>3</v>
      </c>
      <c r="Q236" s="8">
        <v>1</v>
      </c>
      <c r="R236" s="8">
        <v>0</v>
      </c>
      <c r="S236" t="s">
        <v>2051</v>
      </c>
      <c r="T236" s="3"/>
      <c r="U236" s="3"/>
      <c r="V236" s="3"/>
    </row>
    <row r="237" spans="1:22" ht="12.45" hidden="1" x14ac:dyDescent="0.2">
      <c r="A237" s="3" t="s">
        <v>2138</v>
      </c>
      <c r="B237" t="s">
        <v>2568</v>
      </c>
      <c r="C237" s="24"/>
      <c r="D237" s="24"/>
      <c r="E237" s="24"/>
      <c r="F237" t="str">
        <f>VLOOKUP(O237,Лист5!$B:$E,4,0)</f>
        <v>♂</v>
      </c>
      <c r="G237" t="str">
        <f>VLOOKUP(IF(F237="Дом",H237,F237),Лист5!$D$28:$F$32,3,0)</f>
        <v>Марс</v>
      </c>
      <c r="H237" t="str">
        <f>VLOOKUP(O237,Лист5!$B:$E,3,0)</f>
        <v>Копье♂</v>
      </c>
      <c r="I237" t="s">
        <v>27</v>
      </c>
      <c r="J237" t="s">
        <v>22</v>
      </c>
      <c r="K237" t="s">
        <v>303</v>
      </c>
      <c r="L237" t="s">
        <v>18</v>
      </c>
      <c r="N237" t="s">
        <v>2563</v>
      </c>
      <c r="O237" t="s">
        <v>1082</v>
      </c>
      <c r="P237" s="8">
        <v>5</v>
      </c>
      <c r="Q237" s="8">
        <v>3</v>
      </c>
      <c r="R237" s="8">
        <v>0</v>
      </c>
      <c r="S237" t="s">
        <v>2569</v>
      </c>
      <c r="T237" s="3"/>
      <c r="U237" s="3"/>
      <c r="V237" s="3"/>
    </row>
    <row r="238" spans="1:22" ht="12.45" hidden="1" x14ac:dyDescent="0.2">
      <c r="A238" s="3" t="s">
        <v>2138</v>
      </c>
      <c r="B238" t="s">
        <v>2545</v>
      </c>
      <c r="C238" s="24"/>
      <c r="D238" s="24"/>
      <c r="E238" s="24"/>
      <c r="F238" t="str">
        <f>VLOOKUP(O238,Лист5!$B:$E,4,0)</f>
        <v>♂</v>
      </c>
      <c r="G238" t="str">
        <f>VLOOKUP(IF(F238="Дом",H238,F238),Лист5!$D$28:$F$32,3,0)</f>
        <v>Марс</v>
      </c>
      <c r="H238" t="str">
        <f>VLOOKUP(O238,Лист5!$B:$E,3,0)</f>
        <v>Копье♂</v>
      </c>
      <c r="I238" t="s">
        <v>15</v>
      </c>
      <c r="J238" t="s">
        <v>22</v>
      </c>
      <c r="K238" t="s">
        <v>17</v>
      </c>
      <c r="L238" t="s">
        <v>18</v>
      </c>
      <c r="N238" t="s">
        <v>2541</v>
      </c>
      <c r="O238" t="s">
        <v>1082</v>
      </c>
      <c r="P238" s="8">
        <v>1</v>
      </c>
      <c r="Q238" s="8">
        <v>1</v>
      </c>
      <c r="R238" s="8">
        <v>0</v>
      </c>
      <c r="S238" t="s">
        <v>23</v>
      </c>
      <c r="T238" s="3"/>
      <c r="U238" s="3"/>
      <c r="V238" s="3"/>
    </row>
    <row r="239" spans="1:22" ht="12.45" hidden="1" x14ac:dyDescent="0.2">
      <c r="A239" s="3" t="s">
        <v>2138</v>
      </c>
      <c r="B239" t="s">
        <v>2555</v>
      </c>
      <c r="C239" s="24"/>
      <c r="D239" s="24"/>
      <c r="E239" s="24"/>
      <c r="F239" t="str">
        <f>VLOOKUP(O239,Лист5!$B:$E,4,0)</f>
        <v>♂</v>
      </c>
      <c r="G239" t="str">
        <f>VLOOKUP(IF(F239="Дом",H239,F239),Лист5!$D$28:$F$32,3,0)</f>
        <v>Марс</v>
      </c>
      <c r="H239" t="str">
        <f>VLOOKUP(O239,Лист5!$B:$E,3,0)</f>
        <v>Копье♂</v>
      </c>
      <c r="I239" t="s">
        <v>2556</v>
      </c>
      <c r="J239" t="s">
        <v>22</v>
      </c>
      <c r="K239" t="s">
        <v>2265</v>
      </c>
      <c r="L239" t="s">
        <v>2106</v>
      </c>
      <c r="N239" t="s">
        <v>2552</v>
      </c>
      <c r="O239" t="s">
        <v>1082</v>
      </c>
      <c r="P239" s="8">
        <v>3</v>
      </c>
      <c r="Q239" s="8">
        <v>1</v>
      </c>
      <c r="R239" s="8">
        <v>0</v>
      </c>
      <c r="S239" t="s">
        <v>23</v>
      </c>
      <c r="T239" s="3"/>
      <c r="U239" s="3"/>
      <c r="V239" s="3"/>
    </row>
    <row r="240" spans="1:22" ht="12.45" hidden="1" x14ac:dyDescent="0.2">
      <c r="A240" s="3" t="s">
        <v>2138</v>
      </c>
      <c r="B240" t="s">
        <v>2559</v>
      </c>
      <c r="C240" s="24"/>
      <c r="D240" s="24"/>
      <c r="E240" s="24"/>
      <c r="F240" t="str">
        <f>VLOOKUP(O240,Лист5!$B:$E,4,0)</f>
        <v>♂</v>
      </c>
      <c r="G240" t="str">
        <f>VLOOKUP(IF(F240="Дом",H240,F240),Лист5!$D$28:$F$32,3,0)</f>
        <v>Марс</v>
      </c>
      <c r="H240" t="str">
        <f>VLOOKUP(O240,Лист5!$B:$E,3,0)</f>
        <v>Копье♂</v>
      </c>
      <c r="I240" t="s">
        <v>312</v>
      </c>
      <c r="J240" t="s">
        <v>16</v>
      </c>
      <c r="K240" t="s">
        <v>2500</v>
      </c>
      <c r="L240" t="s">
        <v>18</v>
      </c>
      <c r="N240" t="s">
        <v>2560</v>
      </c>
      <c r="O240" t="s">
        <v>1082</v>
      </c>
      <c r="P240" s="8">
        <v>5</v>
      </c>
      <c r="Q240" s="8">
        <v>2</v>
      </c>
      <c r="R240" s="8">
        <v>0</v>
      </c>
      <c r="S240" t="s">
        <v>2550</v>
      </c>
      <c r="T240" s="3"/>
      <c r="U240" s="3"/>
      <c r="V240" s="3"/>
    </row>
    <row r="241" spans="1:22" ht="12.45" hidden="1" x14ac:dyDescent="0.2">
      <c r="A241" s="3" t="s">
        <v>2138</v>
      </c>
      <c r="B241" t="s">
        <v>2554</v>
      </c>
      <c r="C241" s="24"/>
      <c r="D241" s="24"/>
      <c r="E241" s="24"/>
      <c r="F241" t="str">
        <f>VLOOKUP(O241,Лист5!$B:$E,4,0)</f>
        <v>♂</v>
      </c>
      <c r="G241" t="str">
        <f>VLOOKUP(IF(F241="Дом",H241,F241),Лист5!$D$28:$F$32,3,0)</f>
        <v>Марс</v>
      </c>
      <c r="H241" t="str">
        <f>VLOOKUP(O241,Лист5!$B:$E,3,0)</f>
        <v>Копье♂</v>
      </c>
      <c r="I241" t="s">
        <v>175</v>
      </c>
      <c r="J241" t="s">
        <v>22</v>
      </c>
      <c r="K241" t="s">
        <v>2518</v>
      </c>
      <c r="L241" t="s">
        <v>18</v>
      </c>
      <c r="N241" t="s">
        <v>2552</v>
      </c>
      <c r="O241" t="s">
        <v>1082</v>
      </c>
      <c r="P241" s="8">
        <v>5</v>
      </c>
      <c r="Q241" s="8">
        <v>1</v>
      </c>
      <c r="R241" s="8">
        <v>0</v>
      </c>
      <c r="S241" t="s">
        <v>2051</v>
      </c>
      <c r="T241" s="3"/>
      <c r="U241" s="3"/>
      <c r="V241" s="3"/>
    </row>
    <row r="242" spans="1:22" ht="12.45" hidden="1" x14ac:dyDescent="0.2">
      <c r="A242" s="3" t="s">
        <v>2138</v>
      </c>
      <c r="B242" t="s">
        <v>2564</v>
      </c>
      <c r="C242" s="24"/>
      <c r="D242" s="24"/>
      <c r="E242" s="24"/>
      <c r="F242" t="str">
        <f>VLOOKUP(O242,Лист5!$B:$E,4,0)</f>
        <v>♂</v>
      </c>
      <c r="G242" t="str">
        <f>VLOOKUP(IF(F242="Дом",H242,F242),Лист5!$D$28:$F$32,3,0)</f>
        <v>Марс</v>
      </c>
      <c r="H242" t="str">
        <f>VLOOKUP(O242,Лист5!$B:$E,3,0)</f>
        <v>Копье♂</v>
      </c>
      <c r="I242" t="s">
        <v>2565</v>
      </c>
      <c r="J242" t="s">
        <v>22</v>
      </c>
      <c r="K242" t="s">
        <v>2109</v>
      </c>
      <c r="L242" t="s">
        <v>2106</v>
      </c>
      <c r="N242" t="s">
        <v>2563</v>
      </c>
      <c r="O242" t="s">
        <v>1082</v>
      </c>
      <c r="P242" s="8">
        <v>5</v>
      </c>
      <c r="Q242" s="8">
        <v>3</v>
      </c>
      <c r="R242" s="8">
        <v>0</v>
      </c>
      <c r="S242" t="s">
        <v>2561</v>
      </c>
      <c r="T242" s="3"/>
      <c r="U242" s="3"/>
      <c r="V242" s="3"/>
    </row>
    <row r="243" spans="1:22" ht="12.45" hidden="1" x14ac:dyDescent="0.2">
      <c r="A243" s="3" t="s">
        <v>2138</v>
      </c>
      <c r="B243" t="s">
        <v>2566</v>
      </c>
      <c r="C243" s="24"/>
      <c r="D243" s="24"/>
      <c r="E243" s="24"/>
      <c r="F243" t="str">
        <f>VLOOKUP(O243,Лист5!$B:$E,4,0)</f>
        <v>♂</v>
      </c>
      <c r="G243" t="str">
        <f>VLOOKUP(IF(F243="Дом",H243,F243),Лист5!$D$28:$F$32,3,0)</f>
        <v>Марс</v>
      </c>
      <c r="H243" t="str">
        <f>VLOOKUP(O243,Лист5!$B:$E,3,0)</f>
        <v>Копье♂</v>
      </c>
      <c r="I243" t="s">
        <v>147</v>
      </c>
      <c r="J243" t="s">
        <v>148</v>
      </c>
      <c r="K243" t="s">
        <v>23</v>
      </c>
      <c r="L243" t="s">
        <v>148</v>
      </c>
      <c r="N243" t="s">
        <v>2563</v>
      </c>
      <c r="O243" t="s">
        <v>1082</v>
      </c>
      <c r="P243" s="8">
        <v>5</v>
      </c>
      <c r="Q243" s="8">
        <v>3</v>
      </c>
      <c r="R243" s="8">
        <v>0</v>
      </c>
      <c r="S243" t="s">
        <v>2567</v>
      </c>
      <c r="T243" s="3"/>
      <c r="U243" s="3"/>
      <c r="V243" s="3"/>
    </row>
    <row r="244" spans="1:22" ht="12.45" hidden="1" x14ac:dyDescent="0.2">
      <c r="A244" s="3" t="s">
        <v>2138</v>
      </c>
      <c r="B244" t="s">
        <v>2557</v>
      </c>
      <c r="C244" s="24"/>
      <c r="D244" s="24"/>
      <c r="E244" s="24"/>
      <c r="F244" t="str">
        <f>VLOOKUP(O244,Лист5!$B:$E,4,0)</f>
        <v>♂</v>
      </c>
      <c r="G244" t="str">
        <f>VLOOKUP(IF(F244="Дом",H244,F244),Лист5!$D$28:$F$32,3,0)</f>
        <v>Марс</v>
      </c>
      <c r="H244" t="str">
        <f>VLOOKUP(O244,Лист5!$B:$E,3,0)</f>
        <v>Копье♂</v>
      </c>
      <c r="I244" t="s">
        <v>761</v>
      </c>
      <c r="J244" t="s">
        <v>28</v>
      </c>
      <c r="K244" t="s">
        <v>2525</v>
      </c>
      <c r="L244" t="s">
        <v>2106</v>
      </c>
      <c r="N244" t="s">
        <v>2552</v>
      </c>
      <c r="O244" t="s">
        <v>1082</v>
      </c>
      <c r="P244" s="8">
        <v>4</v>
      </c>
      <c r="Q244" s="8">
        <v>1</v>
      </c>
      <c r="R244" s="8">
        <v>0</v>
      </c>
      <c r="S244" t="s">
        <v>2558</v>
      </c>
      <c r="T244" s="3"/>
      <c r="U244" s="3"/>
      <c r="V244" s="3"/>
    </row>
    <row r="245" spans="1:22" ht="12.45" hidden="1" x14ac:dyDescent="0.2">
      <c r="A245" s="3" t="s">
        <v>2138</v>
      </c>
      <c r="B245" t="s">
        <v>2548</v>
      </c>
      <c r="C245" s="24"/>
      <c r="D245" s="24"/>
      <c r="E245" s="24"/>
      <c r="F245" t="str">
        <f>VLOOKUP(O245,Лист5!$B:$E,4,0)</f>
        <v>♂</v>
      </c>
      <c r="G245" t="str">
        <f>VLOOKUP(IF(F245="Дом",H245,F245),Лист5!$D$28:$F$32,3,0)</f>
        <v>Марс</v>
      </c>
      <c r="H245" t="str">
        <f>VLOOKUP(O245,Лист5!$B:$E,3,0)</f>
        <v>Копье♂</v>
      </c>
      <c r="I245" t="s">
        <v>2549</v>
      </c>
      <c r="J245" t="s">
        <v>16</v>
      </c>
      <c r="K245" t="s">
        <v>2274</v>
      </c>
      <c r="L245" t="s">
        <v>18</v>
      </c>
      <c r="N245" t="s">
        <v>2547</v>
      </c>
      <c r="O245" t="s">
        <v>1082</v>
      </c>
      <c r="P245" s="8">
        <v>2</v>
      </c>
      <c r="Q245" s="8">
        <v>1</v>
      </c>
      <c r="R245" s="8">
        <v>0</v>
      </c>
      <c r="S245" t="s">
        <v>23</v>
      </c>
      <c r="T245" s="3"/>
      <c r="U245" s="3"/>
      <c r="V245" s="3"/>
    </row>
    <row r="246" spans="1:22" ht="12.45" hidden="1" x14ac:dyDescent="0.2">
      <c r="A246" s="3" t="s">
        <v>2138</v>
      </c>
      <c r="B246" t="s">
        <v>2574</v>
      </c>
      <c r="C246" s="24"/>
      <c r="D246" s="24"/>
      <c r="E246" s="24"/>
      <c r="F246" t="str">
        <f>VLOOKUP(O246,Лист5!$B:$E,4,0)</f>
        <v>♂</v>
      </c>
      <c r="G246" t="str">
        <f>VLOOKUP(IF(F246="Дом",H246,F246),Лист5!$D$28:$F$32,3,0)</f>
        <v>Марс</v>
      </c>
      <c r="H246" t="str">
        <f>VLOOKUP(O246,Лист5!$B:$E,3,0)</f>
        <v>Копье♂</v>
      </c>
      <c r="I246" t="s">
        <v>27</v>
      </c>
      <c r="J246" t="s">
        <v>16</v>
      </c>
      <c r="K246" t="s">
        <v>29</v>
      </c>
      <c r="L246" t="s">
        <v>18</v>
      </c>
      <c r="N246" t="s">
        <v>2573</v>
      </c>
      <c r="O246" t="s">
        <v>1082</v>
      </c>
      <c r="P246" s="8">
        <v>5</v>
      </c>
      <c r="Q246" s="8">
        <v>4</v>
      </c>
      <c r="R246" s="8">
        <v>0</v>
      </c>
      <c r="S246" t="s">
        <v>2570</v>
      </c>
      <c r="T246" s="3"/>
      <c r="U246" s="3"/>
      <c r="V246" s="3"/>
    </row>
    <row r="247" spans="1:22" ht="12.45" hidden="1" x14ac:dyDescent="0.2">
      <c r="A247" s="3" t="s">
        <v>2138</v>
      </c>
      <c r="B247" t="s">
        <v>2052</v>
      </c>
      <c r="C247" s="24"/>
      <c r="D247" s="24"/>
      <c r="E247" s="24"/>
      <c r="F247" t="str">
        <f>VLOOKUP(O247,Лист5!$B:$E,4,0)</f>
        <v>♂</v>
      </c>
      <c r="G247" t="str">
        <f>VLOOKUP(IF(F247="Дом",H247,F247),Лист5!$D$28:$F$32,3,0)</f>
        <v>Марс</v>
      </c>
      <c r="H247" t="str">
        <f>VLOOKUP(O247,Лист5!$B:$E,3,0)</f>
        <v>Копье♂</v>
      </c>
      <c r="I247" t="s">
        <v>2575</v>
      </c>
      <c r="J247" t="s">
        <v>28</v>
      </c>
      <c r="K247" t="s">
        <v>2576</v>
      </c>
      <c r="L247" t="s">
        <v>2106</v>
      </c>
      <c r="N247" t="s">
        <v>2573</v>
      </c>
      <c r="O247" t="s">
        <v>1082</v>
      </c>
      <c r="P247" s="8">
        <v>5</v>
      </c>
      <c r="Q247" s="8">
        <v>5</v>
      </c>
      <c r="R247" s="8">
        <v>0</v>
      </c>
      <c r="S247" t="s">
        <v>2577</v>
      </c>
      <c r="T247" s="3"/>
      <c r="U247" s="3"/>
      <c r="V247" s="3"/>
    </row>
    <row r="248" spans="1:22" ht="12.45" hidden="1" x14ac:dyDescent="0.2">
      <c r="A248" s="3" t="s">
        <v>2138</v>
      </c>
      <c r="B248" t="s">
        <v>2561</v>
      </c>
      <c r="C248" s="24"/>
      <c r="D248" s="24"/>
      <c r="E248" s="24"/>
      <c r="F248" t="str">
        <f>VLOOKUP(O248,Лист5!$B:$E,4,0)</f>
        <v>♂</v>
      </c>
      <c r="G248" t="str">
        <f>VLOOKUP(IF(F248="Дом",H248,F248),Лист5!$D$28:$F$32,3,0)</f>
        <v>Марс</v>
      </c>
      <c r="H248" t="str">
        <f>VLOOKUP(O248,Лист5!$B:$E,3,0)</f>
        <v>Копье♂</v>
      </c>
      <c r="I248" t="s">
        <v>254</v>
      </c>
      <c r="J248" t="s">
        <v>22</v>
      </c>
      <c r="K248" t="s">
        <v>2109</v>
      </c>
      <c r="L248" t="s">
        <v>18</v>
      </c>
      <c r="N248" t="s">
        <v>2560</v>
      </c>
      <c r="O248" t="s">
        <v>1082</v>
      </c>
      <c r="P248" s="8">
        <v>5</v>
      </c>
      <c r="Q248" s="8">
        <v>3</v>
      </c>
      <c r="R248" s="8">
        <v>0</v>
      </c>
      <c r="S248" t="s">
        <v>2050</v>
      </c>
      <c r="T248" s="3"/>
      <c r="U248" s="3"/>
      <c r="V248" s="3"/>
    </row>
    <row r="249" spans="1:22" ht="12.45" hidden="1" x14ac:dyDescent="0.2">
      <c r="A249" s="3" t="s">
        <v>2138</v>
      </c>
      <c r="B249" t="s">
        <v>2028</v>
      </c>
      <c r="C249" s="24"/>
      <c r="D249" s="24"/>
      <c r="E249" s="24"/>
      <c r="F249" t="str">
        <f>VLOOKUP(O249,Лист5!$B:$E,4,0)</f>
        <v>♂</v>
      </c>
      <c r="G249" t="str">
        <f>VLOOKUP(IF(F249="Дом",H249,F249),Лист5!$D$28:$F$32,3,0)</f>
        <v>Марс</v>
      </c>
      <c r="H249" t="str">
        <f>VLOOKUP(O249,Лист5!$B:$E,3,0)</f>
        <v>Копье♂</v>
      </c>
      <c r="I249" t="s">
        <v>154</v>
      </c>
      <c r="J249" t="s">
        <v>16</v>
      </c>
      <c r="K249" t="s">
        <v>2123</v>
      </c>
      <c r="L249" t="s">
        <v>18</v>
      </c>
      <c r="N249" t="s">
        <v>2547</v>
      </c>
      <c r="O249" t="s">
        <v>1082</v>
      </c>
      <c r="P249" s="8">
        <v>3</v>
      </c>
      <c r="Q249" s="8">
        <v>1</v>
      </c>
      <c r="R249" s="8">
        <v>0</v>
      </c>
      <c r="S249" t="s">
        <v>2548</v>
      </c>
      <c r="T249" s="3"/>
      <c r="U249" s="3"/>
      <c r="V249" s="3"/>
    </row>
    <row r="250" spans="1:22" ht="12.45" hidden="1" x14ac:dyDescent="0.2">
      <c r="A250" s="3" t="s">
        <v>2138</v>
      </c>
      <c r="B250" t="s">
        <v>2570</v>
      </c>
      <c r="C250" s="24"/>
      <c r="D250" s="24"/>
      <c r="E250" s="24"/>
      <c r="F250" t="str">
        <f>VLOOKUP(O250,Лист5!$B:$E,4,0)</f>
        <v>♂</v>
      </c>
      <c r="G250" t="str">
        <f>VLOOKUP(IF(F250="Дом",H250,F250),Лист5!$D$28:$F$32,3,0)</f>
        <v>Марс</v>
      </c>
      <c r="H250" t="str">
        <f>VLOOKUP(O250,Лист5!$B:$E,3,0)</f>
        <v>Копье♂</v>
      </c>
      <c r="I250" t="s">
        <v>2571</v>
      </c>
      <c r="J250" t="s">
        <v>2572</v>
      </c>
      <c r="K250" t="s">
        <v>1145</v>
      </c>
      <c r="L250" t="s">
        <v>18</v>
      </c>
      <c r="N250" t="s">
        <v>2573</v>
      </c>
      <c r="O250" t="s">
        <v>1082</v>
      </c>
      <c r="P250" s="8">
        <v>5</v>
      </c>
      <c r="Q250" s="8">
        <v>3</v>
      </c>
      <c r="R250" s="8">
        <v>0</v>
      </c>
      <c r="S250" t="s">
        <v>2559</v>
      </c>
      <c r="T250" s="3"/>
      <c r="U250" s="3"/>
      <c r="V250" s="3"/>
    </row>
    <row r="251" spans="1:22" ht="12.45" hidden="1" x14ac:dyDescent="0.2">
      <c r="A251" s="3" t="s">
        <v>2138</v>
      </c>
      <c r="B251" t="s">
        <v>2562</v>
      </c>
      <c r="C251" s="24"/>
      <c r="D251" s="24"/>
      <c r="E251" s="24"/>
      <c r="F251" t="str">
        <f>VLOOKUP(O251,Лист5!$B:$E,4,0)</f>
        <v>♂</v>
      </c>
      <c r="G251" t="str">
        <f>VLOOKUP(IF(F251="Дом",H251,F251),Лист5!$D$28:$F$32,3,0)</f>
        <v>Марс</v>
      </c>
      <c r="H251" t="str">
        <f>VLOOKUP(O251,Лист5!$B:$E,3,0)</f>
        <v>Копье♂</v>
      </c>
      <c r="I251" t="s">
        <v>264</v>
      </c>
      <c r="J251" t="s">
        <v>28</v>
      </c>
      <c r="K251" t="s">
        <v>2516</v>
      </c>
      <c r="L251" t="s">
        <v>18</v>
      </c>
      <c r="N251" t="s">
        <v>2563</v>
      </c>
      <c r="O251" t="s">
        <v>1082</v>
      </c>
      <c r="P251" s="8">
        <v>5</v>
      </c>
      <c r="Q251" s="8">
        <v>2</v>
      </c>
      <c r="R251" s="8">
        <v>0</v>
      </c>
      <c r="S251" t="s">
        <v>2550</v>
      </c>
      <c r="T251" s="3"/>
      <c r="U251" s="3"/>
      <c r="V251" s="3"/>
    </row>
    <row r="252" spans="1:22" ht="12.45" hidden="1" x14ac:dyDescent="0.2">
      <c r="A252" s="3" t="s">
        <v>2138</v>
      </c>
      <c r="B252" t="s">
        <v>2546</v>
      </c>
      <c r="C252" s="24"/>
      <c r="D252" s="24"/>
      <c r="E252" s="24"/>
      <c r="F252" t="str">
        <f>VLOOKUP(O252,Лист5!$B:$E,4,0)</f>
        <v>♂</v>
      </c>
      <c r="G252" t="str">
        <f>VLOOKUP(IF(F252="Дом",H252,F252),Лист5!$D$28:$F$32,3,0)</f>
        <v>Марс</v>
      </c>
      <c r="H252" t="str">
        <f>VLOOKUP(O252,Лист5!$B:$E,3,0)</f>
        <v>Копье♂</v>
      </c>
      <c r="I252" t="s">
        <v>147</v>
      </c>
      <c r="J252" t="s">
        <v>148</v>
      </c>
      <c r="K252" t="s">
        <v>2265</v>
      </c>
      <c r="L252" t="s">
        <v>148</v>
      </c>
      <c r="N252" t="s">
        <v>2547</v>
      </c>
      <c r="O252" t="s">
        <v>1082</v>
      </c>
      <c r="P252" s="8">
        <v>1</v>
      </c>
      <c r="Q252" s="8">
        <v>1</v>
      </c>
      <c r="R252" s="8">
        <v>0</v>
      </c>
      <c r="S252" t="s">
        <v>23</v>
      </c>
      <c r="T252" s="3"/>
      <c r="U252" s="3"/>
      <c r="V252" s="3"/>
    </row>
    <row r="253" spans="1:22" ht="12.45" hidden="1" x14ac:dyDescent="0.2">
      <c r="A253" s="3" t="s">
        <v>2138</v>
      </c>
      <c r="B253" t="s">
        <v>2070</v>
      </c>
      <c r="C253" s="24"/>
      <c r="D253" s="24"/>
      <c r="E253" s="24"/>
      <c r="F253" t="str">
        <f>VLOOKUP(O253,Лист5!$B:$E,4,0)</f>
        <v>♂</v>
      </c>
      <c r="G253" t="str">
        <f>VLOOKUP(IF(F253="Дом",H253,F253),Лист5!$D$28:$F$32,3,0)</f>
        <v>Марс</v>
      </c>
      <c r="H253" t="str">
        <f>VLOOKUP(O253,Лист5!$B:$E,3,0)</f>
        <v>Щит♂</v>
      </c>
      <c r="I253" t="s">
        <v>43</v>
      </c>
      <c r="J253" t="s">
        <v>22</v>
      </c>
      <c r="K253" t="s">
        <v>23</v>
      </c>
      <c r="L253" t="s">
        <v>2106</v>
      </c>
      <c r="N253" t="s">
        <v>2589</v>
      </c>
      <c r="O253" t="s">
        <v>1366</v>
      </c>
      <c r="P253" s="8">
        <v>4</v>
      </c>
      <c r="Q253" s="8">
        <v>2</v>
      </c>
      <c r="R253" s="8">
        <v>0</v>
      </c>
      <c r="S253" t="s">
        <v>2069</v>
      </c>
      <c r="T253" s="3"/>
      <c r="U253" s="3"/>
      <c r="V253" s="3"/>
    </row>
    <row r="254" spans="1:22" ht="12.45" hidden="1" x14ac:dyDescent="0.2">
      <c r="A254" s="3" t="s">
        <v>2138</v>
      </c>
      <c r="B254" t="s">
        <v>2595</v>
      </c>
      <c r="C254" s="24"/>
      <c r="D254" s="24"/>
      <c r="E254" s="24"/>
      <c r="F254" t="str">
        <f>VLOOKUP(O254,Лист5!$B:$E,4,0)</f>
        <v>♂</v>
      </c>
      <c r="G254" t="str">
        <f>VLOOKUP(IF(F254="Дом",H254,F254),Лист5!$D$28:$F$32,3,0)</f>
        <v>Марс</v>
      </c>
      <c r="H254" t="str">
        <f>VLOOKUP(O254,Лист5!$B:$E,3,0)</f>
        <v>Щит♂</v>
      </c>
      <c r="I254" t="s">
        <v>264</v>
      </c>
      <c r="J254" t="s">
        <v>28</v>
      </c>
      <c r="K254" t="s">
        <v>23</v>
      </c>
      <c r="L254" t="s">
        <v>18</v>
      </c>
      <c r="N254" t="s">
        <v>2594</v>
      </c>
      <c r="O254" t="s">
        <v>1366</v>
      </c>
      <c r="P254" s="8">
        <v>5</v>
      </c>
      <c r="Q254" s="8">
        <v>3</v>
      </c>
      <c r="R254" s="8">
        <v>0</v>
      </c>
      <c r="S254" t="s">
        <v>2070</v>
      </c>
      <c r="T254" s="3"/>
      <c r="U254" s="3"/>
      <c r="V254" s="3"/>
    </row>
    <row r="255" spans="1:22" ht="12.45" hidden="1" x14ac:dyDescent="0.2">
      <c r="A255" s="3" t="s">
        <v>2138</v>
      </c>
      <c r="B255" t="s">
        <v>2590</v>
      </c>
      <c r="C255" s="24"/>
      <c r="D255" s="24"/>
      <c r="E255" s="24"/>
      <c r="F255" t="str">
        <f>VLOOKUP(O255,Лист5!$B:$E,4,0)</f>
        <v>♂</v>
      </c>
      <c r="G255" t="str">
        <f>VLOOKUP(IF(F255="Дом",H255,F255),Лист5!$D$28:$F$32,3,0)</f>
        <v>Марс</v>
      </c>
      <c r="H255" t="str">
        <f>VLOOKUP(O255,Лист5!$B:$E,3,0)</f>
        <v>Щит♂</v>
      </c>
      <c r="I255" t="s">
        <v>47</v>
      </c>
      <c r="J255" t="s">
        <v>28</v>
      </c>
      <c r="K255" t="s">
        <v>23</v>
      </c>
      <c r="L255" t="s">
        <v>2106</v>
      </c>
      <c r="N255" t="s">
        <v>2589</v>
      </c>
      <c r="O255" t="s">
        <v>1366</v>
      </c>
      <c r="P255" s="8">
        <v>5</v>
      </c>
      <c r="Q255" s="8">
        <v>2</v>
      </c>
      <c r="R255" s="8">
        <v>0</v>
      </c>
      <c r="S255" t="s">
        <v>2581</v>
      </c>
      <c r="T255" s="3"/>
      <c r="U255" s="3"/>
      <c r="V255" s="3"/>
    </row>
    <row r="256" spans="1:22" ht="12.45" hidden="1" x14ac:dyDescent="0.2">
      <c r="A256" s="3" t="s">
        <v>2138</v>
      </c>
      <c r="B256" t="s">
        <v>2047</v>
      </c>
      <c r="C256" s="24"/>
      <c r="D256" s="24"/>
      <c r="E256" s="24"/>
      <c r="F256" t="str">
        <f>VLOOKUP(O256,Лист5!$B:$E,4,0)</f>
        <v>♂</v>
      </c>
      <c r="G256" t="str">
        <f>VLOOKUP(IF(F256="Дом",H256,F256),Лист5!$D$28:$F$32,3,0)</f>
        <v>Марс</v>
      </c>
      <c r="H256" t="str">
        <f>VLOOKUP(O256,Лист5!$B:$E,3,0)</f>
        <v>Щит♂</v>
      </c>
      <c r="I256" t="s">
        <v>2591</v>
      </c>
      <c r="J256" t="s">
        <v>22</v>
      </c>
      <c r="K256" t="s">
        <v>313</v>
      </c>
      <c r="L256" t="s">
        <v>18</v>
      </c>
      <c r="N256" t="s">
        <v>2589</v>
      </c>
      <c r="O256" t="s">
        <v>1366</v>
      </c>
      <c r="P256" s="8">
        <v>5</v>
      </c>
      <c r="Q256" s="8">
        <v>2</v>
      </c>
      <c r="R256" s="8">
        <v>0</v>
      </c>
      <c r="S256" t="s">
        <v>2592</v>
      </c>
      <c r="T256" s="3"/>
      <c r="U256" s="3"/>
      <c r="V256" s="3"/>
    </row>
    <row r="257" spans="1:22" ht="12.45" hidden="1" x14ac:dyDescent="0.2">
      <c r="A257" s="3" t="s">
        <v>2138</v>
      </c>
      <c r="B257" t="s">
        <v>2587</v>
      </c>
      <c r="C257" s="24"/>
      <c r="D257" s="24"/>
      <c r="E257" s="24"/>
      <c r="F257" t="str">
        <f>VLOOKUP(O257,Лист5!$B:$E,4,0)</f>
        <v>♂</v>
      </c>
      <c r="G257" t="str">
        <f>VLOOKUP(IF(F257="Дом",H257,F257),Лист5!$D$28:$F$32,3,0)</f>
        <v>Марс</v>
      </c>
      <c r="H257" t="str">
        <f>VLOOKUP(O257,Лист5!$B:$E,3,0)</f>
        <v>Щит♂</v>
      </c>
      <c r="I257" t="s">
        <v>40</v>
      </c>
      <c r="J257" t="s">
        <v>22</v>
      </c>
      <c r="K257" t="s">
        <v>29</v>
      </c>
      <c r="L257" t="s">
        <v>18</v>
      </c>
      <c r="N257" t="s">
        <v>2585</v>
      </c>
      <c r="O257" t="s">
        <v>1366</v>
      </c>
      <c r="P257" s="8">
        <v>3</v>
      </c>
      <c r="Q257" s="8">
        <v>1</v>
      </c>
      <c r="R257" s="8">
        <v>0</v>
      </c>
      <c r="S257" t="s">
        <v>23</v>
      </c>
      <c r="T257" s="3"/>
      <c r="U257" s="3"/>
      <c r="V257" s="3"/>
    </row>
    <row r="258" spans="1:22" ht="12.45" hidden="1" x14ac:dyDescent="0.2">
      <c r="A258" s="3" t="s">
        <v>2138</v>
      </c>
      <c r="B258" t="s">
        <v>2601</v>
      </c>
      <c r="C258" s="24"/>
      <c r="D258" s="24"/>
      <c r="E258" s="24"/>
      <c r="F258" t="str">
        <f>VLOOKUP(O258,Лист5!$B:$E,4,0)</f>
        <v>♂</v>
      </c>
      <c r="G258" t="str">
        <f>VLOOKUP(IF(F258="Дом",H258,F258),Лист5!$D$28:$F$32,3,0)</f>
        <v>Марс</v>
      </c>
      <c r="H258" t="str">
        <f>VLOOKUP(O258,Лист5!$B:$E,3,0)</f>
        <v>Щит♂</v>
      </c>
      <c r="I258" t="s">
        <v>2602</v>
      </c>
      <c r="J258" t="s">
        <v>28</v>
      </c>
      <c r="K258" t="s">
        <v>2336</v>
      </c>
      <c r="L258" t="s">
        <v>2106</v>
      </c>
      <c r="N258" t="s">
        <v>2603</v>
      </c>
      <c r="O258" t="s">
        <v>1366</v>
      </c>
      <c r="P258" s="8">
        <v>5</v>
      </c>
      <c r="Q258" s="8">
        <v>5</v>
      </c>
      <c r="R258" s="8">
        <v>0</v>
      </c>
      <c r="S258" t="s">
        <v>2604</v>
      </c>
      <c r="T258" s="3"/>
      <c r="U258" s="3"/>
      <c r="V258" s="3"/>
    </row>
    <row r="259" spans="1:22" ht="12.45" hidden="1" x14ac:dyDescent="0.2">
      <c r="A259" s="3" t="s">
        <v>2138</v>
      </c>
      <c r="B259" t="s">
        <v>2071</v>
      </c>
      <c r="C259" s="24"/>
      <c r="D259" s="24"/>
      <c r="E259" s="24"/>
      <c r="F259" t="str">
        <f>VLOOKUP(O259,Лист5!$B:$E,4,0)</f>
        <v>♂</v>
      </c>
      <c r="G259" t="str">
        <f>VLOOKUP(IF(F259="Дом",H259,F259),Лист5!$D$28:$F$32,3,0)</f>
        <v>Марс</v>
      </c>
      <c r="H259" t="str">
        <f>VLOOKUP(O259,Лист5!$B:$E,3,0)</f>
        <v>Щит♂</v>
      </c>
      <c r="I259" t="s">
        <v>2593</v>
      </c>
      <c r="J259" t="s">
        <v>28</v>
      </c>
      <c r="K259" t="s">
        <v>889</v>
      </c>
      <c r="L259" t="s">
        <v>18</v>
      </c>
      <c r="N259" t="s">
        <v>2594</v>
      </c>
      <c r="O259" t="s">
        <v>1366</v>
      </c>
      <c r="P259" s="8">
        <v>5</v>
      </c>
      <c r="Q259" s="8">
        <v>2</v>
      </c>
      <c r="R259" s="8">
        <v>0</v>
      </c>
      <c r="S259" t="s">
        <v>2067</v>
      </c>
      <c r="T259" s="3"/>
      <c r="U259" s="3"/>
      <c r="V259" s="3"/>
    </row>
    <row r="260" spans="1:22" ht="12.45" hidden="1" x14ac:dyDescent="0.2">
      <c r="A260" s="3" t="s">
        <v>2138</v>
      </c>
      <c r="B260" t="s">
        <v>2066</v>
      </c>
      <c r="C260" s="24"/>
      <c r="D260" s="24"/>
      <c r="E260" s="24"/>
      <c r="F260" t="str">
        <f>VLOOKUP(O260,Лист5!$B:$E,4,0)</f>
        <v>♂</v>
      </c>
      <c r="G260" t="str">
        <f>VLOOKUP(IF(F260="Дом",H260,F260),Лист5!$D$28:$F$32,3,0)</f>
        <v>Марс</v>
      </c>
      <c r="H260" t="str">
        <f>VLOOKUP(O260,Лист5!$B:$E,3,0)</f>
        <v>Щит♂</v>
      </c>
      <c r="I260" t="s">
        <v>264</v>
      </c>
      <c r="J260" t="s">
        <v>22</v>
      </c>
      <c r="K260" t="s">
        <v>212</v>
      </c>
      <c r="L260" t="s">
        <v>2106</v>
      </c>
      <c r="N260" t="s">
        <v>2598</v>
      </c>
      <c r="O260" t="s">
        <v>1366</v>
      </c>
      <c r="P260" s="8">
        <v>5</v>
      </c>
      <c r="Q260" s="8">
        <v>3</v>
      </c>
      <c r="R260" s="8">
        <v>0</v>
      </c>
      <c r="S260" t="s">
        <v>2070</v>
      </c>
      <c r="T260" s="3"/>
      <c r="U260" s="3"/>
      <c r="V260" s="3"/>
    </row>
    <row r="261" spans="1:22" ht="12.45" hidden="1" x14ac:dyDescent="0.2">
      <c r="A261" s="3" t="s">
        <v>2138</v>
      </c>
      <c r="B261" t="s">
        <v>2102</v>
      </c>
      <c r="C261" s="24"/>
      <c r="D261" s="24"/>
      <c r="E261" s="24"/>
      <c r="F261" t="str">
        <f>VLOOKUP(O261,Лист5!$B:$E,4,0)</f>
        <v>♂</v>
      </c>
      <c r="G261" t="str">
        <f>VLOOKUP(IF(F261="Дом",H261,F261),Лист5!$D$28:$F$32,3,0)</f>
        <v>Марс</v>
      </c>
      <c r="H261" t="str">
        <f>VLOOKUP(O261,Лист5!$B:$E,3,0)</f>
        <v>Знамя♂</v>
      </c>
      <c r="I261" t="s">
        <v>264</v>
      </c>
      <c r="J261" t="s">
        <v>28</v>
      </c>
      <c r="K261" t="s">
        <v>142</v>
      </c>
      <c r="L261" t="s">
        <v>18</v>
      </c>
      <c r="N261" t="s">
        <v>2606</v>
      </c>
      <c r="O261" t="s">
        <v>1959</v>
      </c>
      <c r="P261" s="8">
        <v>4</v>
      </c>
      <c r="Q261" s="8">
        <v>1</v>
      </c>
      <c r="R261" s="8">
        <v>0</v>
      </c>
      <c r="S261" t="s">
        <v>2103</v>
      </c>
      <c r="T261" s="3"/>
      <c r="U261" s="3"/>
      <c r="V261" s="3"/>
    </row>
    <row r="262" spans="1:22" ht="12.45" hidden="1" x14ac:dyDescent="0.2">
      <c r="A262" s="3" t="s">
        <v>2138</v>
      </c>
      <c r="B262" t="s">
        <v>2605</v>
      </c>
      <c r="C262" s="24"/>
      <c r="D262" s="24"/>
      <c r="E262" s="24"/>
      <c r="F262" t="str">
        <f>VLOOKUP(O262,Лист5!$B:$E,4,0)</f>
        <v>♂</v>
      </c>
      <c r="G262" t="str">
        <f>VLOOKUP(IF(F262="Дом",H262,F262),Лист5!$D$28:$F$32,3,0)</f>
        <v>Марс</v>
      </c>
      <c r="H262" t="str">
        <f>VLOOKUP(O262,Лист5!$B:$E,3,0)</f>
        <v>Знамя♂</v>
      </c>
      <c r="I262" t="s">
        <v>53</v>
      </c>
      <c r="J262" t="s">
        <v>16</v>
      </c>
      <c r="K262" t="s">
        <v>23</v>
      </c>
      <c r="L262" t="s">
        <v>2033</v>
      </c>
      <c r="N262" t="s">
        <v>2603</v>
      </c>
      <c r="O262" t="s">
        <v>1959</v>
      </c>
      <c r="P262" s="8">
        <v>3</v>
      </c>
      <c r="Q262" s="8">
        <v>1</v>
      </c>
      <c r="R262" s="8">
        <v>0</v>
      </c>
      <c r="S262" t="s">
        <v>2103</v>
      </c>
      <c r="T262" s="3"/>
      <c r="U262" s="3"/>
      <c r="V262" s="3"/>
    </row>
    <row r="263" spans="1:22" ht="12.45" hidden="1" x14ac:dyDescent="0.2">
      <c r="A263" s="3" t="s">
        <v>2138</v>
      </c>
      <c r="B263" t="s">
        <v>2103</v>
      </c>
      <c r="C263" s="24"/>
      <c r="D263" s="24"/>
      <c r="E263" s="24"/>
      <c r="F263" t="str">
        <f>VLOOKUP(O263,Лист5!$B:$E,4,0)</f>
        <v>♂</v>
      </c>
      <c r="G263" t="str">
        <f>VLOOKUP(IF(F263="Дом",H263,F263),Лист5!$D$28:$F$32,3,0)</f>
        <v>Марс</v>
      </c>
      <c r="H263" t="str">
        <f>VLOOKUP(O263,Лист5!$B:$E,3,0)</f>
        <v>Знамя♂</v>
      </c>
      <c r="I263" t="s">
        <v>147</v>
      </c>
      <c r="J263" t="s">
        <v>148</v>
      </c>
      <c r="K263" t="s">
        <v>23</v>
      </c>
      <c r="L263" t="s">
        <v>148</v>
      </c>
      <c r="N263" t="s">
        <v>2603</v>
      </c>
      <c r="O263" t="s">
        <v>1959</v>
      </c>
      <c r="P263" s="8">
        <v>1</v>
      </c>
      <c r="Q263" s="8">
        <v>1</v>
      </c>
      <c r="R263" s="8">
        <v>0</v>
      </c>
      <c r="S263" t="s">
        <v>23</v>
      </c>
      <c r="T263" s="3"/>
      <c r="U263" s="3"/>
      <c r="V263" s="3"/>
    </row>
    <row r="264" spans="1:22" ht="12.45" hidden="1" x14ac:dyDescent="0.2">
      <c r="A264" s="3" t="s">
        <v>2138</v>
      </c>
      <c r="B264" t="s">
        <v>2611</v>
      </c>
      <c r="C264" s="24"/>
      <c r="D264" s="24"/>
      <c r="E264" s="24"/>
      <c r="F264" t="str">
        <f>VLOOKUP(O264,Лист5!$B:$E,4,0)</f>
        <v>♂</v>
      </c>
      <c r="G264" t="str">
        <f>VLOOKUP(IF(F264="Дом",H264,F264),Лист5!$D$28:$F$32,3,0)</f>
        <v>Марс</v>
      </c>
      <c r="H264" t="str">
        <f>VLOOKUP(O264,Лист5!$B:$E,3,0)</f>
        <v>Знамя♂</v>
      </c>
      <c r="I264" t="s">
        <v>43</v>
      </c>
      <c r="J264" t="s">
        <v>28</v>
      </c>
      <c r="K264" t="s">
        <v>430</v>
      </c>
      <c r="L264" t="s">
        <v>182</v>
      </c>
      <c r="N264" t="s">
        <v>2610</v>
      </c>
      <c r="O264" t="s">
        <v>1959</v>
      </c>
      <c r="P264" s="8">
        <v>4</v>
      </c>
      <c r="Q264" s="8">
        <v>2</v>
      </c>
      <c r="R264" s="8">
        <v>0</v>
      </c>
      <c r="S264" t="s">
        <v>2103</v>
      </c>
      <c r="T264" s="3"/>
      <c r="U264" s="3"/>
      <c r="V264" s="3"/>
    </row>
    <row r="265" spans="1:22" ht="12.45" hidden="1" x14ac:dyDescent="0.2">
      <c r="A265" s="3" t="s">
        <v>2138</v>
      </c>
      <c r="B265" t="s">
        <v>2614</v>
      </c>
      <c r="C265" s="24"/>
      <c r="D265" s="24"/>
      <c r="E265" s="24"/>
      <c r="F265" t="str">
        <f>VLOOKUP(O265,Лист5!$B:$E,4,0)</f>
        <v>♂</v>
      </c>
      <c r="G265" t="str">
        <f>VLOOKUP(IF(F265="Дом",H265,F265),Лист5!$D$28:$F$32,3,0)</f>
        <v>Марс</v>
      </c>
      <c r="H265" t="str">
        <f>VLOOKUP(O265,Лист5!$B:$E,3,0)</f>
        <v>Знамя♂</v>
      </c>
      <c r="I265" t="s">
        <v>53</v>
      </c>
      <c r="J265" t="s">
        <v>16</v>
      </c>
      <c r="K265" t="s">
        <v>23</v>
      </c>
      <c r="L265" t="s">
        <v>18</v>
      </c>
      <c r="N265" t="s">
        <v>2615</v>
      </c>
      <c r="O265" t="s">
        <v>1959</v>
      </c>
      <c r="P265" s="8">
        <v>4</v>
      </c>
      <c r="Q265" s="8">
        <v>2</v>
      </c>
      <c r="R265" s="8">
        <v>0</v>
      </c>
      <c r="S265" t="s">
        <v>2103</v>
      </c>
      <c r="T265" s="3"/>
      <c r="U265" s="3"/>
      <c r="V265" s="3"/>
    </row>
    <row r="266" spans="1:22" ht="12.45" hidden="1" x14ac:dyDescent="0.2">
      <c r="A266" s="3" t="s">
        <v>2138</v>
      </c>
      <c r="B266" t="s">
        <v>2618</v>
      </c>
      <c r="C266" s="24"/>
      <c r="D266" s="24"/>
      <c r="E266" s="24"/>
      <c r="F266" t="str">
        <f>VLOOKUP(O266,Лист5!$B:$E,4,0)</f>
        <v>♂</v>
      </c>
      <c r="G266" t="str">
        <f>VLOOKUP(IF(F266="Дом",H266,F266),Лист5!$D$28:$F$32,3,0)</f>
        <v>Марс</v>
      </c>
      <c r="H266" t="str">
        <f>VLOOKUP(O266,Лист5!$B:$E,3,0)</f>
        <v>Знамя♂</v>
      </c>
      <c r="I266" t="s">
        <v>43</v>
      </c>
      <c r="J266" t="s">
        <v>28</v>
      </c>
      <c r="K266" t="s">
        <v>2488</v>
      </c>
      <c r="L266" t="s">
        <v>2106</v>
      </c>
      <c r="N266" t="s">
        <v>2619</v>
      </c>
      <c r="O266" t="s">
        <v>1959</v>
      </c>
      <c r="P266" s="8">
        <v>5</v>
      </c>
      <c r="Q266" s="8">
        <v>3</v>
      </c>
      <c r="R266" s="8">
        <v>0</v>
      </c>
      <c r="S266" t="s">
        <v>2104</v>
      </c>
      <c r="T266" s="3"/>
      <c r="U266" s="3"/>
      <c r="V266" s="3"/>
    </row>
    <row r="267" spans="1:22" ht="12.45" hidden="1" x14ac:dyDescent="0.2">
      <c r="A267" s="3" t="s">
        <v>2138</v>
      </c>
      <c r="B267" t="s">
        <v>2620</v>
      </c>
      <c r="C267" s="24"/>
      <c r="D267" s="24"/>
      <c r="E267" s="24"/>
      <c r="F267" t="str">
        <f>VLOOKUP(O267,Лист5!$B:$E,4,0)</f>
        <v>♂</v>
      </c>
      <c r="G267" t="str">
        <f>VLOOKUP(IF(F267="Дом",H267,F267),Лист5!$D$28:$F$32,3,0)</f>
        <v>Марс</v>
      </c>
      <c r="H267" t="str">
        <f>VLOOKUP(O267,Лист5!$B:$E,3,0)</f>
        <v>Знамя♂</v>
      </c>
      <c r="I267" t="s">
        <v>43</v>
      </c>
      <c r="J267" t="s">
        <v>28</v>
      </c>
      <c r="K267" t="s">
        <v>2488</v>
      </c>
      <c r="L267" t="s">
        <v>2106</v>
      </c>
      <c r="N267" t="s">
        <v>2619</v>
      </c>
      <c r="O267" t="s">
        <v>1959</v>
      </c>
      <c r="P267" s="8">
        <v>5</v>
      </c>
      <c r="Q267" s="8">
        <v>3</v>
      </c>
      <c r="R267" s="8">
        <v>0</v>
      </c>
      <c r="S267" t="s">
        <v>2104</v>
      </c>
      <c r="T267" s="3"/>
      <c r="U267" s="3"/>
      <c r="V267" s="3"/>
    </row>
    <row r="268" spans="1:22" ht="12.45" hidden="1" x14ac:dyDescent="0.2">
      <c r="A268" s="3" t="s">
        <v>2138</v>
      </c>
      <c r="B268" t="s">
        <v>2608</v>
      </c>
      <c r="C268" s="24"/>
      <c r="D268" s="24"/>
      <c r="E268" s="24"/>
      <c r="F268" t="str">
        <f>VLOOKUP(O268,Лист5!$B:$E,4,0)</f>
        <v>♂</v>
      </c>
      <c r="G268" t="str">
        <f>VLOOKUP(IF(F268="Дом",H268,F268),Лист5!$D$28:$F$32,3,0)</f>
        <v>Марс</v>
      </c>
      <c r="H268" t="str">
        <f>VLOOKUP(O268,Лист5!$B:$E,3,0)</f>
        <v>Знамя♂</v>
      </c>
      <c r="I268" t="s">
        <v>43</v>
      </c>
      <c r="J268" t="s">
        <v>22</v>
      </c>
      <c r="K268" t="s">
        <v>142</v>
      </c>
      <c r="L268" t="s">
        <v>18</v>
      </c>
      <c r="N268" t="s">
        <v>2606</v>
      </c>
      <c r="O268" t="s">
        <v>1959</v>
      </c>
      <c r="P268" s="8">
        <v>3</v>
      </c>
      <c r="Q268" s="8">
        <v>1</v>
      </c>
      <c r="R268" s="8">
        <v>0</v>
      </c>
      <c r="S268" t="s">
        <v>23</v>
      </c>
      <c r="T268" s="3"/>
      <c r="U268" s="3"/>
      <c r="V268" s="3"/>
    </row>
    <row r="269" spans="1:22" ht="12.45" hidden="1" x14ac:dyDescent="0.2">
      <c r="A269" s="3" t="s">
        <v>2138</v>
      </c>
      <c r="B269" t="s">
        <v>2621</v>
      </c>
      <c r="C269" s="24"/>
      <c r="D269" s="24"/>
      <c r="E269" s="24"/>
      <c r="F269" t="str">
        <f>VLOOKUP(O269,Лист5!$B:$E,4,0)</f>
        <v>♂</v>
      </c>
      <c r="G269" t="str">
        <f>VLOOKUP(IF(F269="Дом",H269,F269),Лист5!$D$28:$F$32,3,0)</f>
        <v>Марс</v>
      </c>
      <c r="H269" t="str">
        <f>VLOOKUP(O269,Лист5!$B:$E,3,0)</f>
        <v>Знамя♂</v>
      </c>
      <c r="I269" t="s">
        <v>43</v>
      </c>
      <c r="J269" t="s">
        <v>22</v>
      </c>
      <c r="K269" t="s">
        <v>142</v>
      </c>
      <c r="L269" t="s">
        <v>18</v>
      </c>
      <c r="N269" t="s">
        <v>2622</v>
      </c>
      <c r="O269" t="s">
        <v>1959</v>
      </c>
      <c r="P269" s="8">
        <v>5</v>
      </c>
      <c r="Q269" s="8">
        <v>3</v>
      </c>
      <c r="R269" s="8">
        <v>0</v>
      </c>
      <c r="S269" t="s">
        <v>2102</v>
      </c>
      <c r="T269" s="3"/>
      <c r="U269" s="3"/>
      <c r="V269" s="3"/>
    </row>
    <row r="270" spans="1:22" ht="12.45" hidden="1" x14ac:dyDescent="0.2">
      <c r="A270" s="3" t="s">
        <v>2138</v>
      </c>
      <c r="B270" t="s">
        <v>2607</v>
      </c>
      <c r="C270" s="24"/>
      <c r="D270" s="24"/>
      <c r="E270" s="24"/>
      <c r="F270" t="str">
        <f>VLOOKUP(O270,Лист5!$B:$E,4,0)</f>
        <v>♂</v>
      </c>
      <c r="G270" t="str">
        <f>VLOOKUP(IF(F270="Дом",H270,F270),Лист5!$D$28:$F$32,3,0)</f>
        <v>Марс</v>
      </c>
      <c r="H270" t="str">
        <f>VLOOKUP(O270,Лист5!$B:$E,3,0)</f>
        <v>Знамя♂</v>
      </c>
      <c r="I270" t="s">
        <v>34</v>
      </c>
      <c r="J270" t="s">
        <v>22</v>
      </c>
      <c r="K270" t="s">
        <v>23</v>
      </c>
      <c r="L270" t="s">
        <v>18</v>
      </c>
      <c r="N270" t="s">
        <v>2606</v>
      </c>
      <c r="O270" t="s">
        <v>1959</v>
      </c>
      <c r="P270" s="8">
        <v>2</v>
      </c>
      <c r="Q270" s="8">
        <v>1</v>
      </c>
      <c r="R270" s="8">
        <v>0</v>
      </c>
      <c r="S270" t="s">
        <v>23</v>
      </c>
      <c r="T270" s="3"/>
      <c r="U270" s="3"/>
      <c r="V270" s="3"/>
    </row>
    <row r="271" spans="1:22" ht="12.45" hidden="1" x14ac:dyDescent="0.2">
      <c r="A271" s="3" t="s">
        <v>2138</v>
      </c>
      <c r="B271" t="s">
        <v>2609</v>
      </c>
      <c r="C271" s="24"/>
      <c r="D271" s="24"/>
      <c r="E271" s="24"/>
      <c r="F271" t="str">
        <f>VLOOKUP(O271,Лист5!$B:$E,4,0)</f>
        <v>♂</v>
      </c>
      <c r="G271" t="str">
        <f>VLOOKUP(IF(F271="Дом",H271,F271),Лист5!$D$28:$F$32,3,0)</f>
        <v>Марс</v>
      </c>
      <c r="H271" t="str">
        <f>VLOOKUP(O271,Лист5!$B:$E,3,0)</f>
        <v>Знамя♂</v>
      </c>
      <c r="I271" t="s">
        <v>175</v>
      </c>
      <c r="J271" t="s">
        <v>16</v>
      </c>
      <c r="K271" t="s">
        <v>142</v>
      </c>
      <c r="L271" t="s">
        <v>18</v>
      </c>
      <c r="N271" t="s">
        <v>2610</v>
      </c>
      <c r="O271" t="s">
        <v>1959</v>
      </c>
      <c r="P271" s="8">
        <v>3</v>
      </c>
      <c r="Q271" s="8">
        <v>1</v>
      </c>
      <c r="R271" s="8">
        <v>0</v>
      </c>
      <c r="S271" t="s">
        <v>2608</v>
      </c>
      <c r="T271" s="3"/>
      <c r="U271" s="3"/>
      <c r="V271" s="3"/>
    </row>
    <row r="272" spans="1:22" ht="12.45" hidden="1" x14ac:dyDescent="0.2">
      <c r="A272" s="3" t="s">
        <v>2138</v>
      </c>
      <c r="B272" t="s">
        <v>2104</v>
      </c>
      <c r="C272" s="24"/>
      <c r="D272" s="24"/>
      <c r="E272" s="24"/>
      <c r="F272" t="str">
        <f>VLOOKUP(O272,Лист5!$B:$E,4,0)</f>
        <v>♂</v>
      </c>
      <c r="G272" t="str">
        <f>VLOOKUP(IF(F272="Дом",H272,F272),Лист5!$D$28:$F$32,3,0)</f>
        <v>Марс</v>
      </c>
      <c r="H272" t="str">
        <f>VLOOKUP(O272,Лист5!$B:$E,3,0)</f>
        <v>Знамя♂</v>
      </c>
      <c r="I272" t="s">
        <v>34</v>
      </c>
      <c r="J272" t="s">
        <v>22</v>
      </c>
      <c r="K272" t="s">
        <v>430</v>
      </c>
      <c r="L272" t="s">
        <v>2106</v>
      </c>
      <c r="N272" t="s">
        <v>2606</v>
      </c>
      <c r="O272" t="s">
        <v>1959</v>
      </c>
      <c r="P272" s="8">
        <v>3</v>
      </c>
      <c r="Q272" s="8">
        <v>1</v>
      </c>
      <c r="R272" s="8">
        <v>0</v>
      </c>
      <c r="S272" t="s">
        <v>2607</v>
      </c>
      <c r="T272" s="3"/>
      <c r="U272" s="3"/>
      <c r="V272" s="3"/>
    </row>
    <row r="273" spans="1:22" ht="12.45" hidden="1" x14ac:dyDescent="0.2">
      <c r="A273" s="3" t="s">
        <v>2138</v>
      </c>
      <c r="B273" t="s">
        <v>2623</v>
      </c>
      <c r="C273" s="24"/>
      <c r="D273" s="24"/>
      <c r="E273" s="24"/>
      <c r="F273" t="str">
        <f>VLOOKUP(O273,Лист5!$B:$E,4,0)</f>
        <v>♂</v>
      </c>
      <c r="G273" t="str">
        <f>VLOOKUP(IF(F273="Дом",H273,F273),Лист5!$D$28:$F$32,3,0)</f>
        <v>Марс</v>
      </c>
      <c r="H273" t="str">
        <f>VLOOKUP(O273,Лист5!$B:$E,3,0)</f>
        <v>Знамя♂</v>
      </c>
      <c r="I273" t="s">
        <v>147</v>
      </c>
      <c r="J273" t="s">
        <v>148</v>
      </c>
      <c r="K273" t="s">
        <v>23</v>
      </c>
      <c r="L273" t="s">
        <v>18</v>
      </c>
      <c r="N273" t="s">
        <v>2622</v>
      </c>
      <c r="O273" t="s">
        <v>1959</v>
      </c>
      <c r="P273" s="8">
        <v>5</v>
      </c>
      <c r="Q273" s="8">
        <v>3</v>
      </c>
      <c r="R273" s="8">
        <v>0</v>
      </c>
      <c r="S273" t="s">
        <v>2102</v>
      </c>
      <c r="T273" s="3"/>
      <c r="U273" s="3"/>
      <c r="V273" s="3"/>
    </row>
    <row r="274" spans="1:22" ht="12.45" hidden="1" x14ac:dyDescent="0.2">
      <c r="A274" s="3" t="s">
        <v>2138</v>
      </c>
      <c r="B274" t="s">
        <v>2612</v>
      </c>
      <c r="C274" s="24"/>
      <c r="D274" s="24"/>
      <c r="E274" s="24"/>
      <c r="F274" t="str">
        <f>VLOOKUP(O274,Лист5!$B:$E,4,0)</f>
        <v>♂</v>
      </c>
      <c r="G274" t="str">
        <f>VLOOKUP(IF(F274="Дом",H274,F274),Лист5!$D$28:$F$32,3,0)</f>
        <v>Марс</v>
      </c>
      <c r="H274" t="str">
        <f>VLOOKUP(O274,Лист5!$B:$E,3,0)</f>
        <v>Знамя♂</v>
      </c>
      <c r="I274" t="s">
        <v>264</v>
      </c>
      <c r="J274" t="s">
        <v>22</v>
      </c>
      <c r="K274" t="s">
        <v>142</v>
      </c>
      <c r="L274" t="s">
        <v>18</v>
      </c>
      <c r="N274" t="s">
        <v>2610</v>
      </c>
      <c r="O274" t="s">
        <v>1959</v>
      </c>
      <c r="P274" s="8">
        <v>5</v>
      </c>
      <c r="Q274" s="8">
        <v>2</v>
      </c>
      <c r="R274" s="8">
        <v>0</v>
      </c>
      <c r="S274" t="s">
        <v>2613</v>
      </c>
      <c r="T274" s="3"/>
      <c r="U274" s="3"/>
      <c r="V274" s="3"/>
    </row>
    <row r="275" spans="1:22" ht="12.45" hidden="1" x14ac:dyDescent="0.2">
      <c r="A275" s="3" t="s">
        <v>2138</v>
      </c>
      <c r="B275" t="s">
        <v>2624</v>
      </c>
      <c r="C275" s="24"/>
      <c r="D275" s="24"/>
      <c r="E275" s="24"/>
      <c r="F275" t="str">
        <f>VLOOKUP(O275,Лист5!$B:$E,4,0)</f>
        <v>♂</v>
      </c>
      <c r="G275" t="str">
        <f>VLOOKUP(IF(F275="Дом",H275,F275),Лист5!$D$28:$F$32,3,0)</f>
        <v>Марс</v>
      </c>
      <c r="H275" t="str">
        <f>VLOOKUP(O275,Лист5!$B:$E,3,0)</f>
        <v>Знамя♂</v>
      </c>
      <c r="I275" t="s">
        <v>264</v>
      </c>
      <c r="J275" t="s">
        <v>28</v>
      </c>
      <c r="K275" t="s">
        <v>23</v>
      </c>
      <c r="L275" t="s">
        <v>18</v>
      </c>
      <c r="N275" t="s">
        <v>2622</v>
      </c>
      <c r="O275" t="s">
        <v>1959</v>
      </c>
      <c r="P275" s="8">
        <v>5</v>
      </c>
      <c r="Q275" s="8">
        <v>3</v>
      </c>
      <c r="R275" s="8">
        <v>0</v>
      </c>
      <c r="S275" t="s">
        <v>2612</v>
      </c>
      <c r="T275" s="3"/>
      <c r="U275" s="3"/>
      <c r="V275" s="3"/>
    </row>
    <row r="276" spans="1:22" ht="12.45" hidden="1" x14ac:dyDescent="0.2">
      <c r="A276" s="3" t="s">
        <v>2138</v>
      </c>
      <c r="B276" t="s">
        <v>2630</v>
      </c>
      <c r="C276" s="24"/>
      <c r="D276" s="24"/>
      <c r="E276" s="24"/>
      <c r="F276" t="str">
        <f>VLOOKUP(O276,Лист5!$B:$E,4,0)</f>
        <v>♂</v>
      </c>
      <c r="G276" t="str">
        <f>VLOOKUP(IF(F276="Дом",H276,F276),Лист5!$D$28:$F$32,3,0)</f>
        <v>Марс</v>
      </c>
      <c r="H276" t="str">
        <f>VLOOKUP(O276,Лист5!$B:$E,3,0)</f>
        <v>Знамя♂</v>
      </c>
      <c r="I276" t="s">
        <v>264</v>
      </c>
      <c r="J276" t="s">
        <v>28</v>
      </c>
      <c r="K276" t="s">
        <v>2631</v>
      </c>
      <c r="L276" t="s">
        <v>2106</v>
      </c>
      <c r="N276" t="s">
        <v>2632</v>
      </c>
      <c r="O276" t="s">
        <v>1959</v>
      </c>
      <c r="P276" s="8">
        <v>5</v>
      </c>
      <c r="Q276" s="8">
        <v>5</v>
      </c>
      <c r="R276" s="8">
        <v>0</v>
      </c>
      <c r="S276" t="s">
        <v>2633</v>
      </c>
      <c r="T276" s="3"/>
      <c r="U276" s="3"/>
      <c r="V276" s="3"/>
    </row>
    <row r="277" spans="1:22" ht="12.45" hidden="1" x14ac:dyDescent="0.2">
      <c r="A277" s="3" t="s">
        <v>2138</v>
      </c>
      <c r="B277" t="s">
        <v>2628</v>
      </c>
      <c r="C277" s="24"/>
      <c r="D277" s="24"/>
      <c r="E277" s="24"/>
      <c r="F277" t="str">
        <f>VLOOKUP(O277,Лист5!$B:$E,4,0)</f>
        <v>♂</v>
      </c>
      <c r="G277" t="str">
        <f>VLOOKUP(IF(F277="Дом",H277,F277),Лист5!$D$28:$F$32,3,0)</f>
        <v>Марс</v>
      </c>
      <c r="H277" t="str">
        <f>VLOOKUP(O277,Лист5!$B:$E,3,0)</f>
        <v>Знамя♂</v>
      </c>
      <c r="I277" t="s">
        <v>392</v>
      </c>
      <c r="J277" t="s">
        <v>28</v>
      </c>
      <c r="K277" t="s">
        <v>142</v>
      </c>
      <c r="L277" t="s">
        <v>182</v>
      </c>
      <c r="N277" t="s">
        <v>2626</v>
      </c>
      <c r="O277" t="s">
        <v>1959</v>
      </c>
      <c r="P277" s="8">
        <v>5</v>
      </c>
      <c r="Q277" s="8">
        <v>4</v>
      </c>
      <c r="R277" s="8">
        <v>0</v>
      </c>
      <c r="S277" t="s">
        <v>2629</v>
      </c>
      <c r="T277" s="3"/>
      <c r="U277" s="3"/>
      <c r="V277" s="3"/>
    </row>
    <row r="278" spans="1:22" ht="12.45" hidden="1" x14ac:dyDescent="0.2">
      <c r="A278" s="3" t="s">
        <v>2138</v>
      </c>
      <c r="B278" t="s">
        <v>2625</v>
      </c>
      <c r="C278" s="24"/>
      <c r="D278" s="24"/>
      <c r="E278" s="24"/>
      <c r="F278" t="str">
        <f>VLOOKUP(O278,Лист5!$B:$E,4,0)</f>
        <v>♂</v>
      </c>
      <c r="G278" t="str">
        <f>VLOOKUP(IF(F278="Дом",H278,F278),Лист5!$D$28:$F$32,3,0)</f>
        <v>Марс</v>
      </c>
      <c r="H278" t="str">
        <f>VLOOKUP(O278,Лист5!$B:$E,3,0)</f>
        <v>Знамя♂</v>
      </c>
      <c r="I278" t="s">
        <v>53</v>
      </c>
      <c r="J278" t="s">
        <v>22</v>
      </c>
      <c r="K278" t="s">
        <v>23</v>
      </c>
      <c r="L278" t="s">
        <v>2106</v>
      </c>
      <c r="N278" t="s">
        <v>2626</v>
      </c>
      <c r="O278" t="s">
        <v>1959</v>
      </c>
      <c r="P278" s="8">
        <v>5</v>
      </c>
      <c r="Q278" s="8">
        <v>3</v>
      </c>
      <c r="R278" s="8">
        <v>0</v>
      </c>
      <c r="S278" t="s">
        <v>2104</v>
      </c>
      <c r="T278" s="3"/>
      <c r="U278" s="3"/>
      <c r="V278" s="3"/>
    </row>
    <row r="279" spans="1:22" ht="12.45" hidden="1" x14ac:dyDescent="0.2">
      <c r="A279" s="3" t="s">
        <v>2138</v>
      </c>
      <c r="B279" t="s">
        <v>2616</v>
      </c>
      <c r="C279" s="24"/>
      <c r="D279" s="24"/>
      <c r="E279" s="24"/>
      <c r="F279" t="str">
        <f>VLOOKUP(O279,Лист5!$B:$E,4,0)</f>
        <v>♂</v>
      </c>
      <c r="G279" t="str">
        <f>VLOOKUP(IF(F279="Дом",H279,F279),Лист5!$D$28:$F$32,3,0)</f>
        <v>Марс</v>
      </c>
      <c r="H279" t="str">
        <f>VLOOKUP(O279,Лист5!$B:$E,3,0)</f>
        <v>Знамя♂</v>
      </c>
      <c r="I279" t="s">
        <v>43</v>
      </c>
      <c r="J279" t="s">
        <v>28</v>
      </c>
      <c r="K279" t="s">
        <v>142</v>
      </c>
      <c r="L279" t="s">
        <v>18</v>
      </c>
      <c r="N279" t="s">
        <v>2615</v>
      </c>
      <c r="O279" t="s">
        <v>1959</v>
      </c>
      <c r="P279" s="8">
        <v>4</v>
      </c>
      <c r="Q279" s="8">
        <v>2</v>
      </c>
      <c r="R279" s="8">
        <v>0</v>
      </c>
      <c r="S279" t="s">
        <v>2102</v>
      </c>
      <c r="T279" s="3"/>
      <c r="U279" s="3"/>
      <c r="V279" s="3"/>
    </row>
    <row r="280" spans="1:22" ht="12.45" hidden="1" x14ac:dyDescent="0.2">
      <c r="A280" s="3" t="s">
        <v>2138</v>
      </c>
      <c r="B280" t="s">
        <v>2617</v>
      </c>
      <c r="C280" s="24"/>
      <c r="D280" s="24"/>
      <c r="E280" s="24"/>
      <c r="F280" t="str">
        <f>VLOOKUP(O280,Лист5!$B:$E,4,0)</f>
        <v>♂</v>
      </c>
      <c r="G280" t="str">
        <f>VLOOKUP(IF(F280="Дом",H280,F280),Лист5!$D$28:$F$32,3,0)</f>
        <v>Марс</v>
      </c>
      <c r="H280" t="str">
        <f>VLOOKUP(O280,Лист5!$B:$E,3,0)</f>
        <v>Знамя♂</v>
      </c>
      <c r="I280" t="s">
        <v>264</v>
      </c>
      <c r="J280" t="s">
        <v>28</v>
      </c>
      <c r="K280" t="s">
        <v>142</v>
      </c>
      <c r="L280" t="s">
        <v>18</v>
      </c>
      <c r="N280" t="s">
        <v>2615</v>
      </c>
      <c r="O280" t="s">
        <v>1959</v>
      </c>
      <c r="P280" s="8">
        <v>4</v>
      </c>
      <c r="Q280" s="8">
        <v>2</v>
      </c>
      <c r="R280" s="8">
        <v>0</v>
      </c>
      <c r="S280" t="s">
        <v>2616</v>
      </c>
      <c r="T280" s="3"/>
      <c r="U280" s="3"/>
      <c r="V280" s="3"/>
    </row>
    <row r="281" spans="1:22" ht="12.45" hidden="1" x14ac:dyDescent="0.2">
      <c r="A281" s="3" t="s">
        <v>2138</v>
      </c>
      <c r="B281" t="s">
        <v>2627</v>
      </c>
      <c r="C281" s="24"/>
      <c r="D281" s="24"/>
      <c r="E281" s="24"/>
      <c r="F281" t="str">
        <f>VLOOKUP(O281,Лист5!$B:$E,4,0)</f>
        <v>♂</v>
      </c>
      <c r="G281" t="str">
        <f>VLOOKUP(IF(F281="Дом",H281,F281),Лист5!$D$28:$F$32,3,0)</f>
        <v>Марс</v>
      </c>
      <c r="H281" t="str">
        <f>VLOOKUP(O281,Лист5!$B:$E,3,0)</f>
        <v>Знамя♂</v>
      </c>
      <c r="I281" t="s">
        <v>264</v>
      </c>
      <c r="J281" t="s">
        <v>28</v>
      </c>
      <c r="K281" t="s">
        <v>142</v>
      </c>
      <c r="L281" t="s">
        <v>18</v>
      </c>
      <c r="N281" t="s">
        <v>2626</v>
      </c>
      <c r="O281" t="s">
        <v>1959</v>
      </c>
      <c r="P281" s="8">
        <v>5</v>
      </c>
      <c r="Q281" s="8">
        <v>3</v>
      </c>
      <c r="R281" s="8">
        <v>0</v>
      </c>
      <c r="S281" t="s">
        <v>2617</v>
      </c>
      <c r="T281" s="3"/>
      <c r="U281" s="3"/>
      <c r="V281" s="3"/>
    </row>
    <row r="282" spans="1:22" ht="12.45" hidden="1" x14ac:dyDescent="0.2">
      <c r="A282" s="3" t="s">
        <v>2138</v>
      </c>
      <c r="B282" t="s">
        <v>2470</v>
      </c>
      <c r="F282" t="str">
        <f>VLOOKUP(O282,Лист5!$B:$E,4,0)</f>
        <v>Дом</v>
      </c>
      <c r="G282" t="str">
        <f>VLOOKUP(IF(F282="Дом",H282,F282),Лист5!$D$28:$F$32,3,0)</f>
        <v>Марс</v>
      </c>
      <c r="H282" t="str">
        <f>VLOOKUP(O282,Лист5!$B:$E,3,0)</f>
        <v>♂</v>
      </c>
      <c r="I282" t="s">
        <v>740</v>
      </c>
      <c r="J282" t="s">
        <v>16</v>
      </c>
      <c r="K282" t="s">
        <v>23</v>
      </c>
      <c r="L282" t="s">
        <v>18</v>
      </c>
      <c r="N282" t="s">
        <v>2468</v>
      </c>
      <c r="O282" s="3" t="s">
        <v>2454</v>
      </c>
      <c r="P282" s="8">
        <v>4</v>
      </c>
      <c r="Q282" s="8">
        <v>2</v>
      </c>
      <c r="R282" s="8">
        <v>0</v>
      </c>
      <c r="S282" t="s">
        <v>2455</v>
      </c>
      <c r="T282" s="3"/>
      <c r="U282" s="3"/>
      <c r="V282" s="3"/>
    </row>
    <row r="283" spans="1:22" ht="12.45" hidden="1" x14ac:dyDescent="0.2">
      <c r="A283" s="3" t="s">
        <v>2138</v>
      </c>
      <c r="B283" t="s">
        <v>2451</v>
      </c>
      <c r="F283" t="str">
        <f>VLOOKUP(O283,Лист5!$B:$E,4,0)</f>
        <v>Дом</v>
      </c>
      <c r="G283" t="str">
        <f>VLOOKUP(IF(F283="Дом",H283,F283),Лист5!$D$28:$F$32,3,0)</f>
        <v>Марс</v>
      </c>
      <c r="H283" t="str">
        <f>VLOOKUP(O283,Лист5!$B:$E,3,0)</f>
        <v>♂</v>
      </c>
      <c r="I283" t="s">
        <v>2082</v>
      </c>
      <c r="J283" t="s">
        <v>28</v>
      </c>
      <c r="K283" t="s">
        <v>2452</v>
      </c>
      <c r="L283" t="s">
        <v>2115</v>
      </c>
      <c r="N283" t="s">
        <v>2453</v>
      </c>
      <c r="O283" t="s">
        <v>2454</v>
      </c>
      <c r="P283" s="8">
        <v>3</v>
      </c>
      <c r="Q283" s="8">
        <v>1</v>
      </c>
      <c r="R283" s="8">
        <v>0</v>
      </c>
      <c r="S283" t="s">
        <v>2455</v>
      </c>
      <c r="T283" s="3"/>
      <c r="U283" s="3"/>
      <c r="V283" s="3"/>
    </row>
    <row r="284" spans="1:22" ht="12.45" hidden="1" x14ac:dyDescent="0.2">
      <c r="A284" s="3" t="s">
        <v>2138</v>
      </c>
      <c r="B284" t="s">
        <v>2458</v>
      </c>
      <c r="F284" t="str">
        <f>VLOOKUP(O284,Лист5!$B:$E,4,0)</f>
        <v>Дом</v>
      </c>
      <c r="G284" t="str">
        <f>VLOOKUP(IF(F284="Дом",H284,F284),Лист5!$D$28:$F$32,3,0)</f>
        <v>Марс</v>
      </c>
      <c r="H284" t="str">
        <f>VLOOKUP(O284,Лист5!$B:$E,3,0)</f>
        <v>♂</v>
      </c>
      <c r="I284" t="s">
        <v>34</v>
      </c>
      <c r="J284" t="s">
        <v>22</v>
      </c>
      <c r="K284" t="s">
        <v>50</v>
      </c>
      <c r="L284" t="s">
        <v>2106</v>
      </c>
      <c r="N284" t="s">
        <v>2459</v>
      </c>
      <c r="O284" t="s">
        <v>2454</v>
      </c>
      <c r="P284" s="8">
        <v>1</v>
      </c>
      <c r="Q284" s="8">
        <v>1</v>
      </c>
      <c r="R284" s="8">
        <v>0</v>
      </c>
      <c r="S284" t="s">
        <v>23</v>
      </c>
      <c r="T284" s="3"/>
      <c r="U284" s="3"/>
      <c r="V284" s="3"/>
    </row>
    <row r="285" spans="1:22" ht="12.45" hidden="1" x14ac:dyDescent="0.2">
      <c r="A285" s="3" t="s">
        <v>2138</v>
      </c>
      <c r="B285" t="s">
        <v>2474</v>
      </c>
      <c r="F285" t="str">
        <f>VLOOKUP(O285,Лист5!$B:$E,4,0)</f>
        <v>Дом</v>
      </c>
      <c r="G285" t="str">
        <f>VLOOKUP(IF(F285="Дом",H285,F285),Лист5!$D$28:$F$32,3,0)</f>
        <v>Марс</v>
      </c>
      <c r="H285" t="str">
        <f>VLOOKUP(O285,Лист5!$B:$E,3,0)</f>
        <v>♂</v>
      </c>
      <c r="I285" t="s">
        <v>53</v>
      </c>
      <c r="J285" t="s">
        <v>22</v>
      </c>
      <c r="K285" t="s">
        <v>23</v>
      </c>
      <c r="L285" t="s">
        <v>2106</v>
      </c>
      <c r="N285" t="s">
        <v>2472</v>
      </c>
      <c r="O285" s="3" t="s">
        <v>2454</v>
      </c>
      <c r="P285" s="8">
        <v>5</v>
      </c>
      <c r="Q285" s="8">
        <v>2</v>
      </c>
      <c r="R285" s="8">
        <v>0</v>
      </c>
      <c r="S285" t="s">
        <v>2471</v>
      </c>
      <c r="T285" s="3"/>
      <c r="U285" s="3"/>
      <c r="V285" s="3"/>
    </row>
    <row r="286" spans="1:22" ht="12.45" hidden="1" x14ac:dyDescent="0.2">
      <c r="A286" s="3" t="s">
        <v>2138</v>
      </c>
      <c r="B286" t="s">
        <v>2467</v>
      </c>
      <c r="F286" t="str">
        <f>VLOOKUP(O286,Лист5!$B:$E,4,0)</f>
        <v>Дом</v>
      </c>
      <c r="G286" t="str">
        <f>VLOOKUP(IF(F286="Дом",H286,F286),Лист5!$D$28:$F$32,3,0)</f>
        <v>Марс</v>
      </c>
      <c r="H286" t="str">
        <f>VLOOKUP(O286,Лист5!$B:$E,3,0)</f>
        <v>♂</v>
      </c>
      <c r="I286" t="s">
        <v>154</v>
      </c>
      <c r="J286" t="s">
        <v>22</v>
      </c>
      <c r="K286" t="s">
        <v>212</v>
      </c>
      <c r="L286" t="s">
        <v>18</v>
      </c>
      <c r="N286" t="s">
        <v>2468</v>
      </c>
      <c r="O286" s="3" t="s">
        <v>2454</v>
      </c>
      <c r="P286" s="8">
        <v>3</v>
      </c>
      <c r="Q286" s="8">
        <v>1</v>
      </c>
      <c r="R286" s="8">
        <v>0</v>
      </c>
      <c r="S286" t="s">
        <v>2455</v>
      </c>
      <c r="T286" s="3"/>
      <c r="U286" s="3"/>
      <c r="V286" s="3"/>
    </row>
    <row r="287" spans="1:22" ht="12.45" hidden="1" x14ac:dyDescent="0.2">
      <c r="A287" s="3" t="s">
        <v>2138</v>
      </c>
      <c r="B287" t="s">
        <v>2475</v>
      </c>
      <c r="F287" t="str">
        <f>VLOOKUP(O287,Лист5!$B:$E,4,0)</f>
        <v>Дом</v>
      </c>
      <c r="G287" t="str">
        <f>VLOOKUP(IF(F287="Дом",H287,F287),Лист5!$D$28:$F$32,3,0)</f>
        <v>Марс</v>
      </c>
      <c r="H287" t="str">
        <f>VLOOKUP(O287,Лист5!$B:$E,3,0)</f>
        <v>♂</v>
      </c>
      <c r="I287" t="s">
        <v>175</v>
      </c>
      <c r="J287" t="s">
        <v>22</v>
      </c>
      <c r="K287" t="s">
        <v>142</v>
      </c>
      <c r="L287" t="s">
        <v>18</v>
      </c>
      <c r="N287" t="s">
        <v>2472</v>
      </c>
      <c r="O287" s="3" t="s">
        <v>2454</v>
      </c>
      <c r="P287" s="8">
        <v>5</v>
      </c>
      <c r="Q287" s="8">
        <v>3</v>
      </c>
      <c r="R287" s="8">
        <v>0</v>
      </c>
      <c r="S287" t="s">
        <v>2476</v>
      </c>
      <c r="T287" s="3"/>
      <c r="U287" s="3"/>
      <c r="V287" s="3"/>
    </row>
    <row r="288" spans="1:22" ht="12.45" hidden="1" x14ac:dyDescent="0.2">
      <c r="A288" s="3" t="s">
        <v>2138</v>
      </c>
      <c r="B288" t="s">
        <v>2456</v>
      </c>
      <c r="F288" t="str">
        <f>VLOOKUP(O288,Лист5!$B:$E,4,0)</f>
        <v>Дом</v>
      </c>
      <c r="G288" t="str">
        <f>VLOOKUP(IF(F288="Дом",H288,F288),Лист5!$D$28:$F$32,3,0)</f>
        <v>Марс</v>
      </c>
      <c r="H288" t="str">
        <f>VLOOKUP(O288,Лист5!$B:$E,3,0)</f>
        <v>♂</v>
      </c>
      <c r="I288" t="s">
        <v>2309</v>
      </c>
      <c r="J288" t="s">
        <v>28</v>
      </c>
      <c r="K288" t="s">
        <v>2457</v>
      </c>
      <c r="L288" t="s">
        <v>2115</v>
      </c>
      <c r="N288" t="s">
        <v>2453</v>
      </c>
      <c r="O288" t="s">
        <v>2454</v>
      </c>
      <c r="P288" s="8">
        <v>3</v>
      </c>
      <c r="Q288" s="8">
        <v>1</v>
      </c>
      <c r="R288" s="8">
        <v>0</v>
      </c>
      <c r="S288" t="s">
        <v>2455</v>
      </c>
      <c r="T288" s="3"/>
      <c r="U288" s="3"/>
      <c r="V288" s="3"/>
    </row>
    <row r="289" spans="1:22" ht="12.45" hidden="1" x14ac:dyDescent="0.2">
      <c r="A289" s="3" t="s">
        <v>2138</v>
      </c>
      <c r="B289" t="s">
        <v>2469</v>
      </c>
      <c r="F289" t="str">
        <f>VLOOKUP(O289,Лист5!$B:$E,4,0)</f>
        <v>Дом</v>
      </c>
      <c r="G289" t="str">
        <f>VLOOKUP(IF(F289="Дом",H289,F289),Лист5!$D$28:$F$32,3,0)</f>
        <v>Марс</v>
      </c>
      <c r="H289" t="str">
        <f>VLOOKUP(O289,Лист5!$B:$E,3,0)</f>
        <v>♂</v>
      </c>
      <c r="I289" t="s">
        <v>154</v>
      </c>
      <c r="J289" t="s">
        <v>22</v>
      </c>
      <c r="K289" t="s">
        <v>23</v>
      </c>
      <c r="L289" t="s">
        <v>18</v>
      </c>
      <c r="N289" t="s">
        <v>2468</v>
      </c>
      <c r="O289" s="3" t="s">
        <v>2454</v>
      </c>
      <c r="P289" s="8">
        <v>3</v>
      </c>
      <c r="Q289" s="8">
        <v>1</v>
      </c>
      <c r="R289" s="8">
        <v>0</v>
      </c>
      <c r="S289" t="s">
        <v>2455</v>
      </c>
      <c r="T289" s="3"/>
      <c r="U289" s="3"/>
      <c r="V289" s="3"/>
    </row>
    <row r="290" spans="1:22" ht="12.45" hidden="1" x14ac:dyDescent="0.2">
      <c r="A290" s="3" t="s">
        <v>2138</v>
      </c>
      <c r="B290" t="s">
        <v>2471</v>
      </c>
      <c r="F290" t="str">
        <f>VLOOKUP(O290,Лист5!$B:$E,4,0)</f>
        <v>Дом</v>
      </c>
      <c r="G290" t="str">
        <f>VLOOKUP(IF(F290="Дом",H290,F290),Лист5!$D$28:$F$32,3,0)</f>
        <v>Марс</v>
      </c>
      <c r="H290" t="str">
        <f>VLOOKUP(O290,Лист5!$B:$E,3,0)</f>
        <v>♂</v>
      </c>
      <c r="I290" t="s">
        <v>175</v>
      </c>
      <c r="J290" t="s">
        <v>16</v>
      </c>
      <c r="K290" t="s">
        <v>142</v>
      </c>
      <c r="L290" t="s">
        <v>18</v>
      </c>
      <c r="N290" t="s">
        <v>2472</v>
      </c>
      <c r="O290" s="3" t="s">
        <v>2454</v>
      </c>
      <c r="P290" s="8">
        <v>5</v>
      </c>
      <c r="Q290" s="8">
        <v>2</v>
      </c>
      <c r="R290" s="8">
        <v>0</v>
      </c>
      <c r="S290" t="s">
        <v>2473</v>
      </c>
      <c r="T290" s="3"/>
      <c r="U290" s="3"/>
      <c r="V290" s="3"/>
    </row>
    <row r="291" spans="1:22" ht="12.45" hidden="1" x14ac:dyDescent="0.2">
      <c r="A291" s="3" t="s">
        <v>2138</v>
      </c>
      <c r="B291" t="s">
        <v>2461</v>
      </c>
      <c r="F291" t="str">
        <f>VLOOKUP(O291,Лист5!$B:$E,4,0)</f>
        <v>Дом</v>
      </c>
      <c r="G291" t="str">
        <f>VLOOKUP(IF(F291="Дом",H291,F291),Лист5!$D$28:$F$32,3,0)</f>
        <v>Марс</v>
      </c>
      <c r="H291" t="str">
        <f>VLOOKUP(O291,Лист5!$B:$E,3,0)</f>
        <v>♂</v>
      </c>
      <c r="I291" t="s">
        <v>147</v>
      </c>
      <c r="J291" t="s">
        <v>148</v>
      </c>
      <c r="K291" t="s">
        <v>17</v>
      </c>
      <c r="L291" t="s">
        <v>148</v>
      </c>
      <c r="N291" t="s">
        <v>2459</v>
      </c>
      <c r="O291" t="s">
        <v>2454</v>
      </c>
      <c r="P291" s="8">
        <v>1</v>
      </c>
      <c r="Q291" s="8">
        <v>1</v>
      </c>
      <c r="R291" s="8">
        <v>0</v>
      </c>
      <c r="S291" t="s">
        <v>23</v>
      </c>
      <c r="T291" s="3"/>
      <c r="U291" s="3"/>
      <c r="V291" s="3"/>
    </row>
    <row r="292" spans="1:22" ht="12.45" hidden="1" x14ac:dyDescent="0.2">
      <c r="A292" s="3" t="s">
        <v>2138</v>
      </c>
      <c r="B292" t="s">
        <v>2013</v>
      </c>
      <c r="F292" t="str">
        <f>VLOOKUP(O292,Лист5!$B:$E,4,0)</f>
        <v>Дом</v>
      </c>
      <c r="G292" t="str">
        <f>VLOOKUP(IF(F292="Дом",H292,F292),Лист5!$D$28:$F$32,3,0)</f>
        <v>Марс</v>
      </c>
      <c r="H292" t="str">
        <f>VLOOKUP(O292,Лист5!$B:$E,3,0)</f>
        <v>♂</v>
      </c>
      <c r="I292" t="s">
        <v>147</v>
      </c>
      <c r="J292" t="s">
        <v>148</v>
      </c>
      <c r="K292" t="s">
        <v>23</v>
      </c>
      <c r="L292" t="s">
        <v>148</v>
      </c>
      <c r="N292" t="s">
        <v>2459</v>
      </c>
      <c r="O292" t="s">
        <v>2454</v>
      </c>
      <c r="P292" s="8">
        <v>1</v>
      </c>
      <c r="Q292" s="8">
        <v>1</v>
      </c>
      <c r="R292" s="8">
        <v>0</v>
      </c>
      <c r="S292" t="s">
        <v>23</v>
      </c>
      <c r="T292" s="3"/>
      <c r="U292" s="3"/>
      <c r="V292" s="3"/>
    </row>
    <row r="293" spans="1:22" ht="12.45" hidden="1" x14ac:dyDescent="0.2">
      <c r="A293" s="3" t="s">
        <v>2138</v>
      </c>
      <c r="B293" t="s">
        <v>2462</v>
      </c>
      <c r="F293" t="str">
        <f>VLOOKUP(O293,Лист5!$B:$E,4,0)</f>
        <v>Дом</v>
      </c>
      <c r="G293" t="str">
        <f>VLOOKUP(IF(F293="Дом",H293,F293),Лист5!$D$28:$F$32,3,0)</f>
        <v>Марс</v>
      </c>
      <c r="H293" t="str">
        <f>VLOOKUP(O293,Лист5!$B:$E,3,0)</f>
        <v>♂</v>
      </c>
      <c r="I293" t="s">
        <v>612</v>
      </c>
      <c r="J293" t="s">
        <v>148</v>
      </c>
      <c r="K293" t="s">
        <v>23</v>
      </c>
      <c r="L293" t="s">
        <v>148</v>
      </c>
      <c r="N293" t="s">
        <v>2463</v>
      </c>
      <c r="O293" t="s">
        <v>2454</v>
      </c>
      <c r="P293" s="8">
        <v>1</v>
      </c>
      <c r="Q293" s="8">
        <v>1</v>
      </c>
      <c r="R293" s="8">
        <v>0</v>
      </c>
      <c r="S293" t="s">
        <v>23</v>
      </c>
      <c r="T293" s="3"/>
      <c r="U293" s="3"/>
      <c r="V293" s="3"/>
    </row>
    <row r="294" spans="1:22" ht="12.45" hidden="1" x14ac:dyDescent="0.2">
      <c r="A294" s="3" t="s">
        <v>2138</v>
      </c>
      <c r="B294" t="s">
        <v>2477</v>
      </c>
      <c r="F294" t="str">
        <f>VLOOKUP(O294,Лист5!$B:$E,4,0)</f>
        <v>Дом</v>
      </c>
      <c r="G294" t="str">
        <f>VLOOKUP(IF(F294="Дом",H294,F294),Лист5!$D$28:$F$32,3,0)</f>
        <v>Марс</v>
      </c>
      <c r="H294" t="str">
        <f>VLOOKUP(O294,Лист5!$B:$E,3,0)</f>
        <v>♂</v>
      </c>
      <c r="I294" t="s">
        <v>264</v>
      </c>
      <c r="J294" t="s">
        <v>22</v>
      </c>
      <c r="K294" t="s">
        <v>438</v>
      </c>
      <c r="L294" t="s">
        <v>2106</v>
      </c>
      <c r="N294" t="s">
        <v>2472</v>
      </c>
      <c r="O294" s="3" t="s">
        <v>2454</v>
      </c>
      <c r="P294" s="8">
        <v>5</v>
      </c>
      <c r="Q294" s="8">
        <v>4</v>
      </c>
      <c r="R294" s="8">
        <v>0</v>
      </c>
      <c r="S294" t="s">
        <v>2478</v>
      </c>
      <c r="T294" s="3"/>
      <c r="U294" s="3"/>
      <c r="V294" s="3"/>
    </row>
    <row r="295" spans="1:22" ht="12.45" hidden="1" x14ac:dyDescent="0.2">
      <c r="A295" s="3" t="s">
        <v>2138</v>
      </c>
      <c r="B295" t="s">
        <v>2465</v>
      </c>
      <c r="F295" t="str">
        <f>VLOOKUP(O295,Лист5!$B:$E,4,0)</f>
        <v>Дом</v>
      </c>
      <c r="G295" t="str">
        <f>VLOOKUP(IF(F295="Дом",H295,F295),Лист5!$D$28:$F$32,3,0)</f>
        <v>Марс</v>
      </c>
      <c r="H295" t="str">
        <f>VLOOKUP(O295,Лист5!$B:$E,3,0)</f>
        <v>♂</v>
      </c>
      <c r="I295" t="s">
        <v>147</v>
      </c>
      <c r="J295" t="s">
        <v>148</v>
      </c>
      <c r="K295" t="s">
        <v>17</v>
      </c>
      <c r="L295" t="s">
        <v>148</v>
      </c>
      <c r="N295" t="s">
        <v>2463</v>
      </c>
      <c r="O295" s="3" t="s">
        <v>2454</v>
      </c>
      <c r="P295" s="8">
        <v>1</v>
      </c>
      <c r="Q295" s="8">
        <v>1</v>
      </c>
      <c r="R295" s="8">
        <v>0</v>
      </c>
      <c r="S295" t="s">
        <v>23</v>
      </c>
      <c r="T295" s="3"/>
      <c r="U295" s="3"/>
      <c r="V295" s="3"/>
    </row>
    <row r="296" spans="1:22" ht="12.45" hidden="1" x14ac:dyDescent="0.2">
      <c r="A296" s="3" t="s">
        <v>2138</v>
      </c>
      <c r="B296" t="s">
        <v>2464</v>
      </c>
      <c r="F296" t="str">
        <f>VLOOKUP(O296,Лист5!$B:$E,4,0)</f>
        <v>Дом</v>
      </c>
      <c r="G296" t="str">
        <f>VLOOKUP(IF(F296="Дом",H296,F296),Лист5!$D$28:$F$32,3,0)</f>
        <v>Марс</v>
      </c>
      <c r="H296" t="str">
        <f>VLOOKUP(O296,Лист5!$B:$E,3,0)</f>
        <v>♂</v>
      </c>
      <c r="I296" t="s">
        <v>34</v>
      </c>
      <c r="J296" t="s">
        <v>22</v>
      </c>
      <c r="K296" t="s">
        <v>142</v>
      </c>
      <c r="L296" t="s">
        <v>2106</v>
      </c>
      <c r="N296" t="s">
        <v>2463</v>
      </c>
      <c r="O296" t="s">
        <v>2454</v>
      </c>
      <c r="P296" s="8">
        <v>3</v>
      </c>
      <c r="Q296" s="8">
        <v>1</v>
      </c>
      <c r="R296" s="8">
        <v>0</v>
      </c>
      <c r="S296" t="s">
        <v>2462</v>
      </c>
      <c r="T296" s="3"/>
      <c r="U296" s="3"/>
      <c r="V296" s="3"/>
    </row>
    <row r="297" spans="1:22" ht="12.45" hidden="1" x14ac:dyDescent="0.2">
      <c r="A297" s="3" t="s">
        <v>2138</v>
      </c>
      <c r="B297" t="s">
        <v>2170</v>
      </c>
      <c r="C297" s="24"/>
      <c r="D297" s="24"/>
      <c r="E297" s="24"/>
      <c r="F297" t="str">
        <f>VLOOKUP(O297,Лист5!$B:$E,4,0)</f>
        <v>☿</v>
      </c>
      <c r="G297" t="str">
        <f>VLOOKUP(IF(F297="Дом",H297,F297),Лист5!$D$28:$F$32,3,0)</f>
        <v>Меркурий</v>
      </c>
      <c r="H297" t="str">
        <f>VLOOKUP(O297,Лист5!$B:$E,3,0)</f>
        <v>☿Мачта</v>
      </c>
      <c r="I297" t="s">
        <v>2119</v>
      </c>
      <c r="J297" t="s">
        <v>148</v>
      </c>
      <c r="K297" t="s">
        <v>50</v>
      </c>
      <c r="L297" t="s">
        <v>148</v>
      </c>
      <c r="N297" t="s">
        <v>2166</v>
      </c>
      <c r="O297" s="24" t="s">
        <v>3133</v>
      </c>
      <c r="P297" s="8">
        <v>4</v>
      </c>
      <c r="Q297" s="8">
        <v>2</v>
      </c>
      <c r="R297" s="8">
        <v>0</v>
      </c>
      <c r="S297" t="s">
        <v>2076</v>
      </c>
      <c r="T297" s="3"/>
      <c r="U297" s="3"/>
      <c r="V297" s="3"/>
    </row>
    <row r="298" spans="1:22" ht="12.45" hidden="1" x14ac:dyDescent="0.2">
      <c r="A298" s="3" t="s">
        <v>2138</v>
      </c>
      <c r="B298" t="s">
        <v>2075</v>
      </c>
      <c r="C298" s="24"/>
      <c r="D298" s="24"/>
      <c r="E298" s="24"/>
      <c r="F298" t="str">
        <f>VLOOKUP(O298,Лист5!$B:$E,4,0)</f>
        <v>☿</v>
      </c>
      <c r="G298" t="str">
        <f>VLOOKUP(IF(F298="Дом",H298,F298),Лист5!$D$28:$F$32,3,0)</f>
        <v>Меркурий</v>
      </c>
      <c r="H298" t="str">
        <f>VLOOKUP(O298,Лист5!$B:$E,3,0)</f>
        <v>☿Мачта</v>
      </c>
      <c r="I298" t="s">
        <v>694</v>
      </c>
      <c r="J298" t="s">
        <v>28</v>
      </c>
      <c r="K298" t="s">
        <v>23</v>
      </c>
      <c r="L298" t="s">
        <v>182</v>
      </c>
      <c r="N298" t="s">
        <v>2172</v>
      </c>
      <c r="O298" s="24" t="s">
        <v>3133</v>
      </c>
      <c r="P298" s="8">
        <v>5</v>
      </c>
      <c r="Q298" s="8">
        <v>3</v>
      </c>
      <c r="R298" s="8">
        <v>0</v>
      </c>
      <c r="S298" t="s">
        <v>2173</v>
      </c>
      <c r="T298" s="3"/>
      <c r="U298" s="3"/>
      <c r="V298" s="3"/>
    </row>
    <row r="299" spans="1:22" ht="12.45" hidden="1" x14ac:dyDescent="0.2">
      <c r="A299" s="3" t="s">
        <v>2138</v>
      </c>
      <c r="B299" t="s">
        <v>2177</v>
      </c>
      <c r="C299" s="24"/>
      <c r="D299" s="24"/>
      <c r="E299" s="24"/>
      <c r="F299" t="str">
        <f>VLOOKUP(O299,Лист5!$B:$E,4,0)</f>
        <v>☿</v>
      </c>
      <c r="G299" t="str">
        <f>VLOOKUP(IF(F299="Дом",H299,F299),Лист5!$D$28:$F$32,3,0)</f>
        <v>Меркурий</v>
      </c>
      <c r="H299" t="str">
        <f>VLOOKUP(O299,Лист5!$B:$E,3,0)</f>
        <v>☿Мачта</v>
      </c>
      <c r="I299" t="s">
        <v>178</v>
      </c>
      <c r="J299" t="s">
        <v>28</v>
      </c>
      <c r="K299" t="s">
        <v>2109</v>
      </c>
      <c r="L299" t="s">
        <v>2106</v>
      </c>
      <c r="N299" t="s">
        <v>2172</v>
      </c>
      <c r="O299" s="24" t="s">
        <v>3133</v>
      </c>
      <c r="P299" s="8">
        <v>5</v>
      </c>
      <c r="Q299" s="8">
        <v>4</v>
      </c>
      <c r="R299" s="8">
        <v>0</v>
      </c>
      <c r="S299" t="s">
        <v>2178</v>
      </c>
      <c r="T299" s="3"/>
      <c r="U299" s="3"/>
      <c r="V299" s="3"/>
    </row>
    <row r="300" spans="1:22" ht="12.45" hidden="1" x14ac:dyDescent="0.2">
      <c r="A300" s="3" t="s">
        <v>2138</v>
      </c>
      <c r="B300" t="s">
        <v>2073</v>
      </c>
      <c r="C300" s="24"/>
      <c r="D300" s="24"/>
      <c r="E300" s="24"/>
      <c r="F300" t="str">
        <f>VLOOKUP(O300,Лист5!$B:$E,4,0)</f>
        <v>☿</v>
      </c>
      <c r="G300" t="str">
        <f>VLOOKUP(IF(F300="Дом",H300,F300),Лист5!$D$28:$F$32,3,0)</f>
        <v>Меркурий</v>
      </c>
      <c r="H300" t="str">
        <f>VLOOKUP(O300,Лист5!$B:$E,3,0)</f>
        <v>☿Мачта</v>
      </c>
      <c r="I300" t="s">
        <v>27</v>
      </c>
      <c r="J300" t="s">
        <v>28</v>
      </c>
      <c r="K300" t="s">
        <v>2165</v>
      </c>
      <c r="L300" t="s">
        <v>182</v>
      </c>
      <c r="N300" t="s">
        <v>2163</v>
      </c>
      <c r="O300" s="24" t="s">
        <v>3133</v>
      </c>
      <c r="P300" s="8">
        <v>4</v>
      </c>
      <c r="Q300" s="8">
        <v>1</v>
      </c>
      <c r="R300" s="8">
        <v>0</v>
      </c>
      <c r="S300" t="s">
        <v>2072</v>
      </c>
      <c r="T300" s="3"/>
      <c r="U300" s="3"/>
      <c r="V300" s="3"/>
    </row>
    <row r="301" spans="1:22" ht="12.45" hidden="1" x14ac:dyDescent="0.2">
      <c r="A301" s="3" t="s">
        <v>2138</v>
      </c>
      <c r="B301" t="s">
        <v>2174</v>
      </c>
      <c r="C301" s="24"/>
      <c r="D301" s="24"/>
      <c r="E301" s="24"/>
      <c r="F301" t="str">
        <f>VLOOKUP(O301,Лист5!$B:$E,4,0)</f>
        <v>☿</v>
      </c>
      <c r="G301" t="str">
        <f>VLOOKUP(IF(F301="Дом",H301,F301),Лист5!$D$28:$F$32,3,0)</f>
        <v>Меркурий</v>
      </c>
      <c r="H301" t="str">
        <f>VLOOKUP(O301,Лист5!$B:$E,3,0)</f>
        <v>☿Мачта</v>
      </c>
      <c r="I301" t="s">
        <v>254</v>
      </c>
      <c r="J301" t="s">
        <v>16</v>
      </c>
      <c r="K301" t="s">
        <v>17</v>
      </c>
      <c r="L301" t="s">
        <v>18</v>
      </c>
      <c r="N301" t="s">
        <v>2172</v>
      </c>
      <c r="O301" s="24" t="s">
        <v>3133</v>
      </c>
      <c r="P301" s="8">
        <v>5</v>
      </c>
      <c r="Q301" s="8">
        <v>3</v>
      </c>
      <c r="R301" s="8">
        <v>0</v>
      </c>
      <c r="S301" t="s">
        <v>2164</v>
      </c>
      <c r="T301" s="3"/>
      <c r="U301" s="3"/>
      <c r="V301" s="3"/>
    </row>
    <row r="302" spans="1:22" ht="12.45" hidden="1" x14ac:dyDescent="0.2">
      <c r="A302" s="3" t="s">
        <v>2138</v>
      </c>
      <c r="B302" t="s">
        <v>2179</v>
      </c>
      <c r="C302" s="24"/>
      <c r="D302" s="24"/>
      <c r="E302" s="24"/>
      <c r="F302" t="str">
        <f>VLOOKUP(O302,Лист5!$B:$E,4,0)</f>
        <v>☿</v>
      </c>
      <c r="G302" t="str">
        <f>VLOOKUP(IF(F302="Дом",H302,F302),Лист5!$D$28:$F$32,3,0)</f>
        <v>Меркурий</v>
      </c>
      <c r="H302" t="str">
        <f>VLOOKUP(O302,Лист5!$B:$E,3,0)</f>
        <v>☿Мачта</v>
      </c>
      <c r="I302" t="s">
        <v>147</v>
      </c>
      <c r="J302" t="s">
        <v>148</v>
      </c>
      <c r="K302" t="s">
        <v>23</v>
      </c>
      <c r="L302" t="s">
        <v>148</v>
      </c>
      <c r="N302" t="s">
        <v>2180</v>
      </c>
      <c r="O302" s="24" t="s">
        <v>3133</v>
      </c>
      <c r="P302" s="8">
        <v>5</v>
      </c>
      <c r="Q302" s="8">
        <v>4</v>
      </c>
      <c r="R302" s="8">
        <v>0</v>
      </c>
      <c r="S302" t="s">
        <v>2075</v>
      </c>
      <c r="T302" s="3"/>
      <c r="U302" s="3"/>
      <c r="V302" s="3"/>
    </row>
    <row r="303" spans="1:22" ht="12.45" hidden="1" x14ac:dyDescent="0.2">
      <c r="A303" s="3" t="s">
        <v>2138</v>
      </c>
      <c r="B303" t="s">
        <v>2171</v>
      </c>
      <c r="C303" s="24"/>
      <c r="D303" s="24"/>
      <c r="E303" s="24"/>
      <c r="F303" t="str">
        <f>VLOOKUP(O303,Лист5!$B:$E,4,0)</f>
        <v>☿</v>
      </c>
      <c r="G303" t="str">
        <f>VLOOKUP(IF(F303="Дом",H303,F303),Лист5!$D$28:$F$32,3,0)</f>
        <v>Меркурий</v>
      </c>
      <c r="H303" t="str">
        <f>VLOOKUP(O303,Лист5!$B:$E,3,0)</f>
        <v>☿Мачта</v>
      </c>
      <c r="I303" t="s">
        <v>2107</v>
      </c>
      <c r="J303" t="s">
        <v>22</v>
      </c>
      <c r="K303" t="s">
        <v>212</v>
      </c>
      <c r="L303" t="s">
        <v>2106</v>
      </c>
      <c r="N303" t="s">
        <v>2172</v>
      </c>
      <c r="O303" s="24" t="s">
        <v>3133</v>
      </c>
      <c r="P303" s="8">
        <v>4</v>
      </c>
      <c r="Q303" s="8">
        <v>2</v>
      </c>
      <c r="R303" s="8">
        <v>0</v>
      </c>
      <c r="S303" t="s">
        <v>2076</v>
      </c>
      <c r="T303" s="3"/>
      <c r="U303" s="3"/>
      <c r="V303" s="3"/>
    </row>
    <row r="304" spans="1:22" ht="12.45" hidden="1" x14ac:dyDescent="0.2">
      <c r="A304" s="3" t="s">
        <v>2138</v>
      </c>
      <c r="B304" t="s">
        <v>2181</v>
      </c>
      <c r="C304" s="24"/>
      <c r="D304" s="24"/>
      <c r="E304" s="24"/>
      <c r="F304" t="str">
        <f>VLOOKUP(O304,Лист5!$B:$E,4,0)</f>
        <v>☿</v>
      </c>
      <c r="G304" t="str">
        <f>VLOOKUP(IF(F304="Дом",H304,F304),Лист5!$D$28:$F$32,3,0)</f>
        <v>Меркурий</v>
      </c>
      <c r="H304" t="str">
        <f>VLOOKUP(O304,Лист5!$B:$E,3,0)</f>
        <v>☿Мачта</v>
      </c>
      <c r="I304" t="s">
        <v>264</v>
      </c>
      <c r="J304" t="s">
        <v>28</v>
      </c>
      <c r="K304" t="s">
        <v>50</v>
      </c>
      <c r="L304" t="s">
        <v>182</v>
      </c>
      <c r="N304" t="s">
        <v>2180</v>
      </c>
      <c r="O304" s="24" t="s">
        <v>3133</v>
      </c>
      <c r="P304" s="8">
        <v>5</v>
      </c>
      <c r="Q304" s="8">
        <v>5</v>
      </c>
      <c r="R304" s="8">
        <v>0</v>
      </c>
      <c r="S304" t="s">
        <v>2182</v>
      </c>
      <c r="T304" s="3"/>
      <c r="U304" s="3"/>
      <c r="V304" s="3"/>
    </row>
    <row r="305" spans="1:22" ht="12.45" hidden="1" x14ac:dyDescent="0.2">
      <c r="A305" s="3" t="s">
        <v>2138</v>
      </c>
      <c r="B305" t="s">
        <v>2068</v>
      </c>
      <c r="C305" s="24"/>
      <c r="D305" s="24"/>
      <c r="E305" s="24"/>
      <c r="F305" t="str">
        <f>VLOOKUP(O305,Лист5!$B:$E,4,0)</f>
        <v>☿</v>
      </c>
      <c r="G305" t="str">
        <f>VLOOKUP(IF(F305="Дом",H305,F305),Лист5!$D$28:$F$32,3,0)</f>
        <v>Меркурий</v>
      </c>
      <c r="H305" t="str">
        <f>VLOOKUP(O305,Лист5!$B:$E,3,0)</f>
        <v>☿Мачта</v>
      </c>
      <c r="I305" t="s">
        <v>34</v>
      </c>
      <c r="J305" t="s">
        <v>22</v>
      </c>
      <c r="K305" t="s">
        <v>50</v>
      </c>
      <c r="L305" t="s">
        <v>18</v>
      </c>
      <c r="N305" t="s">
        <v>2161</v>
      </c>
      <c r="O305" s="24" t="s">
        <v>3133</v>
      </c>
      <c r="P305" s="8">
        <v>3</v>
      </c>
      <c r="Q305" s="8">
        <v>1</v>
      </c>
      <c r="R305" s="8">
        <v>0</v>
      </c>
      <c r="S305" t="s">
        <v>23</v>
      </c>
      <c r="T305" s="3"/>
      <c r="U305" s="3"/>
      <c r="V305" s="3"/>
    </row>
    <row r="306" spans="1:22" ht="12.45" hidden="1" x14ac:dyDescent="0.2">
      <c r="A306" s="3" t="s">
        <v>2138</v>
      </c>
      <c r="B306" t="s">
        <v>2072</v>
      </c>
      <c r="C306" s="24"/>
      <c r="D306" s="24"/>
      <c r="E306" s="24"/>
      <c r="F306" t="str">
        <f>VLOOKUP(O306,Лист5!$B:$E,4,0)</f>
        <v>☿</v>
      </c>
      <c r="G306" t="str">
        <f>VLOOKUP(IF(F306="Дом",H306,F306),Лист5!$D$28:$F$32,3,0)</f>
        <v>Меркурий</v>
      </c>
      <c r="H306" t="str">
        <f>VLOOKUP(O306,Лист5!$B:$E,3,0)</f>
        <v>☿Мачта</v>
      </c>
      <c r="I306" t="s">
        <v>34</v>
      </c>
      <c r="J306" t="s">
        <v>16</v>
      </c>
      <c r="K306" t="s">
        <v>142</v>
      </c>
      <c r="L306" t="s">
        <v>18</v>
      </c>
      <c r="N306" t="s">
        <v>2163</v>
      </c>
      <c r="O306" s="24" t="s">
        <v>3133</v>
      </c>
      <c r="P306" s="8">
        <v>3</v>
      </c>
      <c r="Q306" s="8">
        <v>1</v>
      </c>
      <c r="R306" s="8">
        <v>0</v>
      </c>
      <c r="S306" t="s">
        <v>23</v>
      </c>
      <c r="T306" s="3"/>
      <c r="U306" s="3"/>
      <c r="V306" s="3"/>
    </row>
    <row r="307" spans="1:22" ht="12.45" hidden="1" x14ac:dyDescent="0.2">
      <c r="A307" s="3" t="s">
        <v>2138</v>
      </c>
      <c r="B307" t="s">
        <v>2167</v>
      </c>
      <c r="C307" s="24"/>
      <c r="D307" s="24"/>
      <c r="E307" s="24"/>
      <c r="F307" t="str">
        <f>VLOOKUP(O307,Лист5!$B:$E,4,0)</f>
        <v>☿</v>
      </c>
      <c r="G307" t="str">
        <f>VLOOKUP(IF(F307="Дом",H307,F307),Лист5!$D$28:$F$32,3,0)</f>
        <v>Меркурий</v>
      </c>
      <c r="H307" t="str">
        <f>VLOOKUP(O307,Лист5!$B:$E,3,0)</f>
        <v>☿Мачта</v>
      </c>
      <c r="I307" t="s">
        <v>2126</v>
      </c>
      <c r="J307" t="s">
        <v>22</v>
      </c>
      <c r="K307" t="s">
        <v>17</v>
      </c>
      <c r="L307" t="s">
        <v>18</v>
      </c>
      <c r="N307" t="s">
        <v>2166</v>
      </c>
      <c r="O307" s="24" t="s">
        <v>3133</v>
      </c>
      <c r="P307" s="8">
        <v>4</v>
      </c>
      <c r="Q307" s="8">
        <v>2</v>
      </c>
      <c r="R307" s="8">
        <v>0</v>
      </c>
      <c r="S307" t="s">
        <v>2168</v>
      </c>
      <c r="T307" s="3"/>
      <c r="U307" s="3"/>
      <c r="V307" s="3"/>
    </row>
    <row r="308" spans="1:22" ht="12.45" hidden="1" x14ac:dyDescent="0.2">
      <c r="A308" s="3" t="s">
        <v>2138</v>
      </c>
      <c r="B308" t="s">
        <v>2162</v>
      </c>
      <c r="C308" s="24"/>
      <c r="D308" s="24"/>
      <c r="E308" s="24"/>
      <c r="F308" t="str">
        <f>VLOOKUP(O308,Лист5!$B:$E,4,0)</f>
        <v>☿</v>
      </c>
      <c r="G308" t="str">
        <f>VLOOKUP(IF(F308="Дом",H308,F308),Лист5!$D$28:$F$32,3,0)</f>
        <v>Меркурий</v>
      </c>
      <c r="H308" t="str">
        <f>VLOOKUP(O308,Лист5!$B:$E,3,0)</f>
        <v>☿Мачта</v>
      </c>
      <c r="I308" t="s">
        <v>1453</v>
      </c>
      <c r="J308" t="s">
        <v>22</v>
      </c>
      <c r="K308" t="s">
        <v>2109</v>
      </c>
      <c r="L308" t="s">
        <v>18</v>
      </c>
      <c r="N308" t="s">
        <v>2161</v>
      </c>
      <c r="O308" s="24" t="s">
        <v>3133</v>
      </c>
      <c r="P308" s="8">
        <v>3</v>
      </c>
      <c r="Q308" s="8">
        <v>1</v>
      </c>
      <c r="R308" s="8">
        <v>0</v>
      </c>
      <c r="S308" t="s">
        <v>23</v>
      </c>
      <c r="T308" s="3"/>
      <c r="U308" s="3"/>
      <c r="V308" s="3"/>
    </row>
    <row r="309" spans="1:22" ht="12.45" hidden="1" x14ac:dyDescent="0.2">
      <c r="A309" s="3" t="s">
        <v>2138</v>
      </c>
      <c r="B309" t="s">
        <v>2175</v>
      </c>
      <c r="C309" s="24"/>
      <c r="D309" s="24"/>
      <c r="E309" s="24"/>
      <c r="F309" t="str">
        <f>VLOOKUP(O309,Лист5!$B:$E,4,0)</f>
        <v>☿</v>
      </c>
      <c r="G309" t="str">
        <f>VLOOKUP(IF(F309="Дом",H309,F309),Лист5!$D$28:$F$32,3,0)</f>
        <v>Меркурий</v>
      </c>
      <c r="H309" t="str">
        <f>VLOOKUP(O309,Лист5!$B:$E,3,0)</f>
        <v>☿Мачта</v>
      </c>
      <c r="I309" t="s">
        <v>43</v>
      </c>
      <c r="J309" t="s">
        <v>22</v>
      </c>
      <c r="K309" t="s">
        <v>23</v>
      </c>
      <c r="L309" t="s">
        <v>18</v>
      </c>
      <c r="N309" t="s">
        <v>2172</v>
      </c>
      <c r="O309" s="24" t="s">
        <v>3133</v>
      </c>
      <c r="P309" s="8">
        <v>5</v>
      </c>
      <c r="Q309" s="8">
        <v>3</v>
      </c>
      <c r="R309" s="8">
        <v>0</v>
      </c>
      <c r="S309" t="s">
        <v>2176</v>
      </c>
      <c r="T309" s="3"/>
      <c r="U309" s="3"/>
      <c r="V309" s="3"/>
    </row>
    <row r="310" spans="1:22" ht="12.45" hidden="1" x14ac:dyDescent="0.2">
      <c r="A310" s="3" t="s">
        <v>2138</v>
      </c>
      <c r="B310" t="s">
        <v>2169</v>
      </c>
      <c r="C310" s="24"/>
      <c r="D310" s="24"/>
      <c r="E310" s="24"/>
      <c r="F310" t="str">
        <f>VLOOKUP(O310,Лист5!$B:$E,4,0)</f>
        <v>☿</v>
      </c>
      <c r="G310" t="str">
        <f>VLOOKUP(IF(F310="Дом",H310,F310),Лист5!$D$28:$F$32,3,0)</f>
        <v>Меркурий</v>
      </c>
      <c r="H310" t="str">
        <f>VLOOKUP(O310,Лист5!$B:$E,3,0)</f>
        <v>☿Мачта</v>
      </c>
      <c r="I310" t="s">
        <v>175</v>
      </c>
      <c r="J310" t="s">
        <v>22</v>
      </c>
      <c r="K310" t="s">
        <v>303</v>
      </c>
      <c r="L310" t="s">
        <v>18</v>
      </c>
      <c r="N310" t="s">
        <v>2166</v>
      </c>
      <c r="O310" s="24" t="s">
        <v>3133</v>
      </c>
      <c r="P310" s="8">
        <v>5</v>
      </c>
      <c r="Q310" s="8">
        <v>2</v>
      </c>
      <c r="R310" s="8">
        <v>0</v>
      </c>
      <c r="S310" t="s">
        <v>2167</v>
      </c>
      <c r="T310" s="3"/>
      <c r="U310" s="3"/>
      <c r="V310" s="3"/>
    </row>
    <row r="311" spans="1:22" ht="12.45" hidden="1" x14ac:dyDescent="0.2">
      <c r="A311" s="3" t="s">
        <v>2138</v>
      </c>
      <c r="B311" t="s">
        <v>2076</v>
      </c>
      <c r="C311" s="24"/>
      <c r="D311" s="24"/>
      <c r="E311" s="24"/>
      <c r="F311" t="str">
        <f>VLOOKUP(O311,Лист5!$B:$E,4,0)</f>
        <v>☿</v>
      </c>
      <c r="G311" t="str">
        <f>VLOOKUP(IF(F311="Дом",H311,F311),Лист5!$D$28:$F$32,3,0)</f>
        <v>Меркурий</v>
      </c>
      <c r="H311" t="str">
        <f>VLOOKUP(O311,Лист5!$B:$E,3,0)</f>
        <v>☿Мачта</v>
      </c>
      <c r="I311" t="s">
        <v>64</v>
      </c>
      <c r="J311" t="s">
        <v>28</v>
      </c>
      <c r="K311" t="s">
        <v>23</v>
      </c>
      <c r="L311" t="s">
        <v>182</v>
      </c>
      <c r="N311" t="s">
        <v>2163</v>
      </c>
      <c r="O311" s="24" t="s">
        <v>3133</v>
      </c>
      <c r="P311" s="8">
        <v>3</v>
      </c>
      <c r="Q311" s="8">
        <v>1</v>
      </c>
      <c r="R311" s="8">
        <v>0</v>
      </c>
      <c r="S311" t="s">
        <v>23</v>
      </c>
      <c r="T311" s="3"/>
      <c r="U311" s="3"/>
      <c r="V311" s="3"/>
    </row>
    <row r="312" spans="1:22" ht="12.45" hidden="1" x14ac:dyDescent="0.2">
      <c r="A312" s="3" t="s">
        <v>2138</v>
      </c>
      <c r="B312" t="s">
        <v>2074</v>
      </c>
      <c r="C312" s="24"/>
      <c r="D312" s="24"/>
      <c r="E312" s="24"/>
      <c r="F312" t="str">
        <f>VLOOKUP(O312,Лист5!$B:$E,4,0)</f>
        <v>☿</v>
      </c>
      <c r="G312" t="str">
        <f>VLOOKUP(IF(F312="Дом",H312,F312),Лист5!$D$28:$F$32,3,0)</f>
        <v>Меркурий</v>
      </c>
      <c r="H312" t="str">
        <f>VLOOKUP(O312,Лист5!$B:$E,3,0)</f>
        <v>☿Мачта</v>
      </c>
      <c r="I312" t="s">
        <v>175</v>
      </c>
      <c r="J312" t="s">
        <v>22</v>
      </c>
      <c r="K312" t="s">
        <v>2130</v>
      </c>
      <c r="L312" t="s">
        <v>18</v>
      </c>
      <c r="N312" t="s">
        <v>2166</v>
      </c>
      <c r="O312" s="24" t="s">
        <v>3133</v>
      </c>
      <c r="P312" s="8">
        <v>4</v>
      </c>
      <c r="Q312" s="8">
        <v>1</v>
      </c>
      <c r="R312" s="8">
        <v>0</v>
      </c>
      <c r="S312" t="s">
        <v>23</v>
      </c>
      <c r="T312" s="3"/>
      <c r="U312" s="3"/>
      <c r="V312" s="3"/>
    </row>
    <row r="313" spans="1:22" ht="12.45" hidden="1" x14ac:dyDescent="0.2">
      <c r="A313" s="3" t="s">
        <v>2138</v>
      </c>
      <c r="B313" t="s">
        <v>2164</v>
      </c>
      <c r="C313" s="24"/>
      <c r="D313" s="24"/>
      <c r="E313" s="24"/>
      <c r="F313" t="str">
        <f>VLOOKUP(O313,Лист5!$B:$E,4,0)</f>
        <v>☿</v>
      </c>
      <c r="G313" t="str">
        <f>VLOOKUP(IF(F313="Дом",H313,F313),Лист5!$D$28:$F$32,3,0)</f>
        <v>Меркурий</v>
      </c>
      <c r="H313" t="str">
        <f>VLOOKUP(O313,Лист5!$B:$E,3,0)</f>
        <v>☿Мачта</v>
      </c>
      <c r="I313" t="s">
        <v>154</v>
      </c>
      <c r="J313" t="s">
        <v>16</v>
      </c>
      <c r="K313" t="s">
        <v>23</v>
      </c>
      <c r="L313" t="s">
        <v>18</v>
      </c>
      <c r="N313" t="s">
        <v>2163</v>
      </c>
      <c r="O313" s="24" t="s">
        <v>3133</v>
      </c>
      <c r="P313" s="8">
        <v>3</v>
      </c>
      <c r="Q313" s="8">
        <v>1</v>
      </c>
      <c r="R313" s="8">
        <v>0</v>
      </c>
      <c r="S313" t="s">
        <v>2072</v>
      </c>
      <c r="T313" s="3"/>
      <c r="U313" s="3"/>
      <c r="V313" s="3"/>
    </row>
    <row r="314" spans="1:22" ht="12.45" hidden="1" x14ac:dyDescent="0.2">
      <c r="A314" s="3" t="s">
        <v>2138</v>
      </c>
      <c r="B314" t="s">
        <v>2198</v>
      </c>
      <c r="C314" s="24"/>
      <c r="D314" s="24"/>
      <c r="E314" s="24"/>
      <c r="F314" t="str">
        <f>VLOOKUP(O314,Лист5!$B:$E,4,0)</f>
        <v>☿</v>
      </c>
      <c r="G314" t="str">
        <f>VLOOKUP(IF(F314="Дом",H314,F314),Лист5!$D$28:$F$32,3,0)</f>
        <v>Меркурий</v>
      </c>
      <c r="H314" t="str">
        <f>VLOOKUP(O314,Лист5!$B:$E,3,0)</f>
        <v>☿Посланник</v>
      </c>
      <c r="I314" t="s">
        <v>264</v>
      </c>
      <c r="J314" t="s">
        <v>28</v>
      </c>
      <c r="K314" t="s">
        <v>142</v>
      </c>
      <c r="L314" t="s">
        <v>460</v>
      </c>
      <c r="N314" t="s">
        <v>2197</v>
      </c>
      <c r="O314" t="s">
        <v>1495</v>
      </c>
      <c r="P314" s="8">
        <v>5</v>
      </c>
      <c r="Q314" s="8">
        <v>2</v>
      </c>
      <c r="R314" s="8">
        <v>0</v>
      </c>
      <c r="S314" t="s">
        <v>2196</v>
      </c>
      <c r="T314" s="3"/>
      <c r="U314" s="3"/>
      <c r="V314" s="3"/>
    </row>
    <row r="315" spans="1:22" ht="12.45" hidden="1" x14ac:dyDescent="0.2">
      <c r="A315" s="3" t="s">
        <v>2138</v>
      </c>
      <c r="B315" t="s">
        <v>2183</v>
      </c>
      <c r="C315" s="24"/>
      <c r="D315" s="24"/>
      <c r="E315" s="24"/>
      <c r="F315" t="str">
        <f>VLOOKUP(O315,Лист5!$B:$E,4,0)</f>
        <v>☿</v>
      </c>
      <c r="G315" t="str">
        <f>VLOOKUP(IF(F315="Дом",H315,F315),Лист5!$D$28:$F$32,3,0)</f>
        <v>Меркурий</v>
      </c>
      <c r="H315" t="str">
        <f>VLOOKUP(O315,Лист5!$B:$E,3,0)</f>
        <v>☿Посланник</v>
      </c>
      <c r="I315" t="s">
        <v>40</v>
      </c>
      <c r="J315" t="s">
        <v>16</v>
      </c>
      <c r="K315" t="s">
        <v>23</v>
      </c>
      <c r="L315" t="s">
        <v>18</v>
      </c>
      <c r="N315" t="s">
        <v>2184</v>
      </c>
      <c r="O315" t="s">
        <v>1495</v>
      </c>
      <c r="P315" s="8">
        <v>2</v>
      </c>
      <c r="Q315" s="8">
        <v>1</v>
      </c>
      <c r="R315" s="8">
        <v>0</v>
      </c>
      <c r="S315" t="s">
        <v>23</v>
      </c>
      <c r="T315" s="3"/>
      <c r="U315" s="3"/>
      <c r="V315" s="3"/>
    </row>
    <row r="316" spans="1:22" ht="12.45" hidden="1" x14ac:dyDescent="0.2">
      <c r="A316" s="3" t="s">
        <v>2138</v>
      </c>
      <c r="B316" t="s">
        <v>2086</v>
      </c>
      <c r="C316" s="24"/>
      <c r="D316" s="24"/>
      <c r="E316" s="24"/>
      <c r="F316" t="str">
        <f>VLOOKUP(O316,Лист5!$B:$E,4,0)</f>
        <v>☿</v>
      </c>
      <c r="G316" t="str">
        <f>VLOOKUP(IF(F316="Дом",H316,F316),Лист5!$D$28:$F$32,3,0)</f>
        <v>Меркурий</v>
      </c>
      <c r="H316" t="str">
        <f>VLOOKUP(O316,Лист5!$B:$E,3,0)</f>
        <v>☿Посланник</v>
      </c>
      <c r="I316" t="s">
        <v>2119</v>
      </c>
      <c r="J316" t="s">
        <v>148</v>
      </c>
      <c r="K316" t="s">
        <v>889</v>
      </c>
      <c r="L316" t="s">
        <v>148</v>
      </c>
      <c r="N316" t="s">
        <v>2187</v>
      </c>
      <c r="O316" t="s">
        <v>1495</v>
      </c>
      <c r="P316" s="8">
        <v>3</v>
      </c>
      <c r="Q316" s="8">
        <v>1</v>
      </c>
      <c r="R316" s="8">
        <v>0</v>
      </c>
      <c r="S316" t="s">
        <v>2077</v>
      </c>
      <c r="T316" s="3"/>
      <c r="U316" s="3"/>
      <c r="V316" s="3"/>
    </row>
    <row r="317" spans="1:22" ht="12.45" hidden="1" x14ac:dyDescent="0.2">
      <c r="A317" s="3" t="s">
        <v>2138</v>
      </c>
      <c r="B317" t="s">
        <v>2194</v>
      </c>
      <c r="C317" s="24"/>
      <c r="D317" s="24"/>
      <c r="E317" s="24"/>
      <c r="F317" t="str">
        <f>VLOOKUP(O317,Лист5!$B:$E,4,0)</f>
        <v>☿</v>
      </c>
      <c r="G317" t="str">
        <f>VLOOKUP(IF(F317="Дом",H317,F317),Лист5!$D$28:$F$32,3,0)</f>
        <v>Меркурий</v>
      </c>
      <c r="H317" t="str">
        <f>VLOOKUP(O317,Лист5!$B:$E,3,0)</f>
        <v>☿Посланник</v>
      </c>
      <c r="I317" t="s">
        <v>264</v>
      </c>
      <c r="J317" t="s">
        <v>28</v>
      </c>
      <c r="K317" t="s">
        <v>142</v>
      </c>
      <c r="L317" t="s">
        <v>18</v>
      </c>
      <c r="N317" t="s">
        <v>2191</v>
      </c>
      <c r="O317" t="s">
        <v>1495</v>
      </c>
      <c r="P317" s="8">
        <v>5</v>
      </c>
      <c r="Q317" s="8">
        <v>2</v>
      </c>
      <c r="R317" s="8">
        <v>0</v>
      </c>
      <c r="S317" t="s">
        <v>2195</v>
      </c>
      <c r="T317" s="3"/>
      <c r="U317" s="3"/>
      <c r="V317" s="3"/>
    </row>
    <row r="318" spans="1:22" ht="12.45" hidden="1" x14ac:dyDescent="0.2">
      <c r="A318" s="3" t="s">
        <v>2138</v>
      </c>
      <c r="B318" t="s">
        <v>2188</v>
      </c>
      <c r="C318" s="24"/>
      <c r="D318" s="24"/>
      <c r="E318" s="24"/>
      <c r="F318" t="str">
        <f>VLOOKUP(O318,Лист5!$B:$E,4,0)</f>
        <v>☿</v>
      </c>
      <c r="G318" t="str">
        <f>VLOOKUP(IF(F318="Дом",H318,F318),Лист5!$D$28:$F$32,3,0)</f>
        <v>Меркурий</v>
      </c>
      <c r="H318" t="str">
        <f>VLOOKUP(O318,Лист5!$B:$E,3,0)</f>
        <v>☿Посланник</v>
      </c>
      <c r="I318" t="s">
        <v>64</v>
      </c>
      <c r="J318" t="s">
        <v>22</v>
      </c>
      <c r="K318" t="s">
        <v>23</v>
      </c>
      <c r="L318" t="s">
        <v>683</v>
      </c>
      <c r="N318" t="s">
        <v>2187</v>
      </c>
      <c r="O318" t="s">
        <v>1495</v>
      </c>
      <c r="P318" s="8">
        <v>4</v>
      </c>
      <c r="Q318" s="8">
        <v>1</v>
      </c>
      <c r="R318" s="8">
        <v>0</v>
      </c>
      <c r="S318" t="s">
        <v>2077</v>
      </c>
      <c r="T318" s="3"/>
      <c r="U318" s="3"/>
      <c r="V318" s="3"/>
    </row>
    <row r="319" spans="1:22" ht="12.45" hidden="1" x14ac:dyDescent="0.2">
      <c r="A319" s="3" t="s">
        <v>2138</v>
      </c>
      <c r="B319" t="s">
        <v>2201</v>
      </c>
      <c r="C319" s="24"/>
      <c r="D319" s="24"/>
      <c r="E319" s="24"/>
      <c r="F319" t="str">
        <f>VLOOKUP(O319,Лист5!$B:$E,4,0)</f>
        <v>☿</v>
      </c>
      <c r="G319" t="str">
        <f>VLOOKUP(IF(F319="Дом",H319,F319),Лист5!$D$28:$F$32,3,0)</f>
        <v>Меркурий</v>
      </c>
      <c r="H319" t="str">
        <f>VLOOKUP(O319,Лист5!$B:$E,3,0)</f>
        <v>☿Посланник</v>
      </c>
      <c r="I319" t="s">
        <v>264</v>
      </c>
      <c r="J319" t="s">
        <v>28</v>
      </c>
      <c r="K319" t="s">
        <v>2202</v>
      </c>
      <c r="L319" t="s">
        <v>18</v>
      </c>
      <c r="N319" t="s">
        <v>2199</v>
      </c>
      <c r="O319" t="s">
        <v>1495</v>
      </c>
      <c r="P319" s="8">
        <v>5</v>
      </c>
      <c r="Q319" s="8">
        <v>3</v>
      </c>
      <c r="R319" s="8">
        <v>0</v>
      </c>
      <c r="S319" t="s">
        <v>2203</v>
      </c>
      <c r="T319" s="3"/>
      <c r="U319" s="3"/>
      <c r="V319" s="3"/>
    </row>
    <row r="320" spans="1:22" ht="12.45" hidden="1" x14ac:dyDescent="0.2">
      <c r="A320" s="3" t="s">
        <v>2138</v>
      </c>
      <c r="B320" t="s">
        <v>2079</v>
      </c>
      <c r="C320" s="24"/>
      <c r="D320" s="24"/>
      <c r="E320" s="24"/>
      <c r="F320" t="str">
        <f>VLOOKUP(O320,Лист5!$B:$E,4,0)</f>
        <v>☿</v>
      </c>
      <c r="G320" t="str">
        <f>VLOOKUP(IF(F320="Дом",H320,F320),Лист5!$D$28:$F$32,3,0)</f>
        <v>Меркурий</v>
      </c>
      <c r="H320" t="str">
        <f>VLOOKUP(O320,Лист5!$B:$E,3,0)</f>
        <v>☿Посланник</v>
      </c>
      <c r="I320" t="s">
        <v>34</v>
      </c>
      <c r="J320" t="s">
        <v>22</v>
      </c>
      <c r="K320" t="s">
        <v>23</v>
      </c>
      <c r="L320" t="s">
        <v>1095</v>
      </c>
      <c r="N320" t="s">
        <v>2199</v>
      </c>
      <c r="O320" t="s">
        <v>1495</v>
      </c>
      <c r="P320" s="8">
        <v>4</v>
      </c>
      <c r="Q320" s="8">
        <v>2</v>
      </c>
      <c r="R320" s="8">
        <v>0</v>
      </c>
      <c r="S320" t="s">
        <v>2200</v>
      </c>
      <c r="T320" s="3"/>
      <c r="U320" s="3"/>
      <c r="V320" s="3"/>
    </row>
    <row r="321" spans="1:22" ht="12.45" hidden="1" x14ac:dyDescent="0.2">
      <c r="A321" s="3" t="s">
        <v>2138</v>
      </c>
      <c r="B321" t="s">
        <v>2021</v>
      </c>
      <c r="C321" s="24"/>
      <c r="D321" s="24"/>
      <c r="E321" s="24"/>
      <c r="F321" t="str">
        <f>VLOOKUP(O321,Лист5!$B:$E,4,0)</f>
        <v>☿</v>
      </c>
      <c r="G321" t="str">
        <f>VLOOKUP(IF(F321="Дом",H321,F321),Лист5!$D$28:$F$32,3,0)</f>
        <v>Меркурий</v>
      </c>
      <c r="H321" t="str">
        <f>VLOOKUP(O321,Лист5!$B:$E,3,0)</f>
        <v>☿Посланник</v>
      </c>
      <c r="I321" t="s">
        <v>147</v>
      </c>
      <c r="J321" t="s">
        <v>148</v>
      </c>
      <c r="K321" t="s">
        <v>23</v>
      </c>
      <c r="L321" t="s">
        <v>148</v>
      </c>
      <c r="N321" t="s">
        <v>2199</v>
      </c>
      <c r="O321" t="s">
        <v>1495</v>
      </c>
      <c r="P321" s="8">
        <v>5</v>
      </c>
      <c r="Q321" s="8">
        <v>3</v>
      </c>
      <c r="R321" s="8">
        <v>0</v>
      </c>
      <c r="S321" t="s">
        <v>2196</v>
      </c>
      <c r="T321" s="3"/>
      <c r="U321" s="3"/>
      <c r="V321" s="3"/>
    </row>
    <row r="322" spans="1:22" ht="12.45" hidden="1" x14ac:dyDescent="0.2">
      <c r="A322" s="3" t="s">
        <v>2138</v>
      </c>
      <c r="B322" t="s">
        <v>2204</v>
      </c>
      <c r="C322" s="24"/>
      <c r="D322" s="24"/>
      <c r="E322" s="24"/>
      <c r="F322" t="str">
        <f>VLOOKUP(O322,Лист5!$B:$E,4,0)</f>
        <v>☿</v>
      </c>
      <c r="G322" t="str">
        <f>VLOOKUP(IF(F322="Дом",H322,F322),Лист5!$D$28:$F$32,3,0)</f>
        <v>Меркурий</v>
      </c>
      <c r="H322" t="str">
        <f>VLOOKUP(O322,Лист5!$B:$E,3,0)</f>
        <v>☿Посланник</v>
      </c>
      <c r="I322" t="s">
        <v>264</v>
      </c>
      <c r="J322" t="s">
        <v>22</v>
      </c>
      <c r="K322" t="s">
        <v>23</v>
      </c>
      <c r="L322" t="s">
        <v>2106</v>
      </c>
      <c r="N322" t="s">
        <v>2205</v>
      </c>
      <c r="O322" t="s">
        <v>1495</v>
      </c>
      <c r="P322" s="8">
        <v>5</v>
      </c>
      <c r="Q322" s="8">
        <v>3</v>
      </c>
      <c r="R322" s="8">
        <v>0</v>
      </c>
      <c r="S322" t="s">
        <v>2206</v>
      </c>
      <c r="T322" s="3"/>
      <c r="U322" s="3"/>
      <c r="V322" s="3"/>
    </row>
    <row r="323" spans="1:22" ht="12.45" hidden="1" x14ac:dyDescent="0.2">
      <c r="A323" s="3" t="s">
        <v>2138</v>
      </c>
      <c r="B323" t="s">
        <v>2185</v>
      </c>
      <c r="C323" s="24"/>
      <c r="D323" s="24"/>
      <c r="E323" s="24"/>
      <c r="F323" t="str">
        <f>VLOOKUP(O323,Лист5!$B:$E,4,0)</f>
        <v>☿</v>
      </c>
      <c r="G323" t="str">
        <f>VLOOKUP(IF(F323="Дом",H323,F323),Лист5!$D$28:$F$32,3,0)</f>
        <v>Меркурий</v>
      </c>
      <c r="H323" t="str">
        <f>VLOOKUP(O323,Лист5!$B:$E,3,0)</f>
        <v>☿Посланник</v>
      </c>
      <c r="I323" t="s">
        <v>175</v>
      </c>
      <c r="J323" t="s">
        <v>22</v>
      </c>
      <c r="K323" t="s">
        <v>2098</v>
      </c>
      <c r="L323" t="s">
        <v>2106</v>
      </c>
      <c r="N323" t="s">
        <v>2184</v>
      </c>
      <c r="O323" t="s">
        <v>1495</v>
      </c>
      <c r="P323" s="8">
        <v>2</v>
      </c>
      <c r="Q323" s="8">
        <v>1</v>
      </c>
      <c r="R323" s="8">
        <v>0</v>
      </c>
      <c r="S323" t="s">
        <v>23</v>
      </c>
      <c r="T323" s="3"/>
      <c r="U323" s="3"/>
      <c r="V323" s="3"/>
    </row>
    <row r="324" spans="1:22" ht="12.45" hidden="1" x14ac:dyDescent="0.2">
      <c r="A324" s="3" t="s">
        <v>2138</v>
      </c>
      <c r="B324" t="s">
        <v>2207</v>
      </c>
      <c r="C324" s="24"/>
      <c r="D324" s="24"/>
      <c r="E324" s="24"/>
      <c r="F324" t="str">
        <f>VLOOKUP(O324,Лист5!$B:$E,4,0)</f>
        <v>☿</v>
      </c>
      <c r="G324" t="str">
        <f>VLOOKUP(IF(F324="Дом",H324,F324),Лист5!$D$28:$F$32,3,0)</f>
        <v>Меркурий</v>
      </c>
      <c r="H324" t="str">
        <f>VLOOKUP(O324,Лист5!$B:$E,3,0)</f>
        <v>☿Посланник</v>
      </c>
      <c r="I324" t="s">
        <v>2208</v>
      </c>
      <c r="J324" t="s">
        <v>148</v>
      </c>
      <c r="K324" t="s">
        <v>23</v>
      </c>
      <c r="L324" t="s">
        <v>148</v>
      </c>
      <c r="N324" t="s">
        <v>2205</v>
      </c>
      <c r="O324" t="s">
        <v>1495</v>
      </c>
      <c r="P324" s="8">
        <v>5</v>
      </c>
      <c r="Q324" s="8">
        <v>3</v>
      </c>
      <c r="R324" s="8">
        <v>0</v>
      </c>
      <c r="S324" t="s">
        <v>2193</v>
      </c>
      <c r="T324" s="3"/>
      <c r="U324" s="3"/>
      <c r="V324" s="3"/>
    </row>
    <row r="325" spans="1:22" ht="12.45" hidden="1" x14ac:dyDescent="0.2">
      <c r="A325" s="3" t="s">
        <v>2138</v>
      </c>
      <c r="B325" t="s">
        <v>2193</v>
      </c>
      <c r="C325" s="24"/>
      <c r="D325" s="24"/>
      <c r="E325" s="24"/>
      <c r="F325" t="str">
        <f>VLOOKUP(O325,Лист5!$B:$E,4,0)</f>
        <v>☿</v>
      </c>
      <c r="G325" t="str">
        <f>VLOOKUP(IF(F325="Дом",H325,F325),Лист5!$D$28:$F$32,3,0)</f>
        <v>Меркурий</v>
      </c>
      <c r="H325" t="str">
        <f>VLOOKUP(O325,Лист5!$B:$E,3,0)</f>
        <v>☿Посланник</v>
      </c>
      <c r="I325" t="s">
        <v>53</v>
      </c>
      <c r="J325" t="s">
        <v>22</v>
      </c>
      <c r="K325" t="s">
        <v>23</v>
      </c>
      <c r="L325" t="s">
        <v>182</v>
      </c>
      <c r="N325" t="s">
        <v>2191</v>
      </c>
      <c r="O325" t="s">
        <v>1495</v>
      </c>
      <c r="P325" s="8">
        <v>3</v>
      </c>
      <c r="Q325" s="8">
        <v>2</v>
      </c>
      <c r="R325" s="8">
        <v>0</v>
      </c>
      <c r="S325" t="s">
        <v>2185</v>
      </c>
      <c r="T325" s="3"/>
      <c r="U325" s="3"/>
      <c r="V325" s="3"/>
    </row>
    <row r="326" spans="1:22" ht="12.45" hidden="1" x14ac:dyDescent="0.2">
      <c r="A326" s="3" t="s">
        <v>2138</v>
      </c>
      <c r="B326" t="s">
        <v>2077</v>
      </c>
      <c r="C326" s="24"/>
      <c r="D326" s="24"/>
      <c r="E326" s="24"/>
      <c r="F326" t="str">
        <f>VLOOKUP(O326,Лист5!$B:$E,4,0)</f>
        <v>☿</v>
      </c>
      <c r="G326" t="str">
        <f>VLOOKUP(IF(F326="Дом",H326,F326),Лист5!$D$28:$F$32,3,0)</f>
        <v>Меркурий</v>
      </c>
      <c r="H326" t="str">
        <f>VLOOKUP(O326,Лист5!$B:$E,3,0)</f>
        <v>☿Посланник</v>
      </c>
      <c r="I326" t="s">
        <v>2063</v>
      </c>
      <c r="J326" t="s">
        <v>28</v>
      </c>
      <c r="K326" t="s">
        <v>23</v>
      </c>
      <c r="L326" t="s">
        <v>2186</v>
      </c>
      <c r="N326" t="s">
        <v>2184</v>
      </c>
      <c r="O326" t="s">
        <v>1495</v>
      </c>
      <c r="P326" s="8">
        <v>3</v>
      </c>
      <c r="Q326" s="8">
        <v>1</v>
      </c>
      <c r="R326" s="8">
        <v>0</v>
      </c>
      <c r="S326" t="s">
        <v>23</v>
      </c>
      <c r="T326" s="3"/>
      <c r="U326" s="3"/>
      <c r="V326" s="3"/>
    </row>
    <row r="327" spans="1:22" ht="12.45" hidden="1" x14ac:dyDescent="0.2">
      <c r="A327" s="3" t="s">
        <v>2138</v>
      </c>
      <c r="B327" t="s">
        <v>2189</v>
      </c>
      <c r="C327" s="24"/>
      <c r="D327" s="24"/>
      <c r="E327" s="24"/>
      <c r="F327" t="str">
        <f>VLOOKUP(O327,Лист5!$B:$E,4,0)</f>
        <v>☿</v>
      </c>
      <c r="G327" t="str">
        <f>VLOOKUP(IF(F327="Дом",H327,F327),Лист5!$D$28:$F$32,3,0)</f>
        <v>Меркурий</v>
      </c>
      <c r="H327" t="str">
        <f>VLOOKUP(O327,Лист5!$B:$E,3,0)</f>
        <v>☿Посланник</v>
      </c>
      <c r="I327" t="s">
        <v>2190</v>
      </c>
      <c r="J327" t="s">
        <v>28</v>
      </c>
      <c r="K327" t="s">
        <v>23</v>
      </c>
      <c r="L327" t="s">
        <v>18</v>
      </c>
      <c r="N327" t="s">
        <v>2191</v>
      </c>
      <c r="O327" t="s">
        <v>1495</v>
      </c>
      <c r="P327" s="8">
        <v>3</v>
      </c>
      <c r="Q327" s="8">
        <v>1</v>
      </c>
      <c r="R327" s="8">
        <v>0</v>
      </c>
      <c r="S327" t="s">
        <v>23</v>
      </c>
      <c r="T327" s="3"/>
      <c r="U327" s="3"/>
      <c r="V327" s="3"/>
    </row>
    <row r="328" spans="1:22" ht="12.45" hidden="1" x14ac:dyDescent="0.2">
      <c r="A328" s="3" t="s">
        <v>2138</v>
      </c>
      <c r="B328" t="s">
        <v>2081</v>
      </c>
      <c r="C328" s="24"/>
      <c r="D328" s="24"/>
      <c r="E328" s="24"/>
      <c r="F328" t="str">
        <f>VLOOKUP(O328,Лист5!$B:$E,4,0)</f>
        <v>☿</v>
      </c>
      <c r="G328" t="str">
        <f>VLOOKUP(IF(F328="Дом",H328,F328),Лист5!$D$28:$F$32,3,0)</f>
        <v>Меркурий</v>
      </c>
      <c r="H328" t="str">
        <f>VLOOKUP(O328,Лист5!$B:$E,3,0)</f>
        <v>☿Посланник</v>
      </c>
      <c r="I328" t="s">
        <v>43</v>
      </c>
      <c r="J328" t="s">
        <v>28</v>
      </c>
      <c r="K328" t="s">
        <v>23</v>
      </c>
      <c r="L328" t="s">
        <v>563</v>
      </c>
      <c r="N328" t="s">
        <v>2210</v>
      </c>
      <c r="O328" t="s">
        <v>1495</v>
      </c>
      <c r="P328" s="8">
        <v>5</v>
      </c>
      <c r="Q328" s="8">
        <v>5</v>
      </c>
      <c r="R328" s="8">
        <v>0</v>
      </c>
      <c r="S328" t="s">
        <v>2211</v>
      </c>
      <c r="T328" s="3"/>
      <c r="U328" s="3"/>
      <c r="V328" s="3"/>
    </row>
    <row r="329" spans="1:22" ht="12.45" hidden="1" x14ac:dyDescent="0.2">
      <c r="A329" s="3" t="s">
        <v>2138</v>
      </c>
      <c r="B329" t="s">
        <v>2196</v>
      </c>
      <c r="C329" s="24"/>
      <c r="D329" s="24"/>
      <c r="E329" s="24"/>
      <c r="F329" t="str">
        <f>VLOOKUP(O329,Лист5!$B:$E,4,0)</f>
        <v>☿</v>
      </c>
      <c r="G329" t="str">
        <f>VLOOKUP(IF(F329="Дом",H329,F329),Лист5!$D$28:$F$32,3,0)</f>
        <v>Меркурий</v>
      </c>
      <c r="H329" t="str">
        <f>VLOOKUP(O329,Лист5!$B:$E,3,0)</f>
        <v>☿Посланник</v>
      </c>
      <c r="I329" t="s">
        <v>1843</v>
      </c>
      <c r="J329" t="s">
        <v>28</v>
      </c>
      <c r="K329" t="s">
        <v>23</v>
      </c>
      <c r="L329" t="s">
        <v>18</v>
      </c>
      <c r="N329" t="s">
        <v>2197</v>
      </c>
      <c r="O329" t="s">
        <v>1495</v>
      </c>
      <c r="P329" s="8">
        <v>3</v>
      </c>
      <c r="Q329" s="8">
        <v>2</v>
      </c>
      <c r="R329" s="8">
        <v>0</v>
      </c>
      <c r="S329" t="s">
        <v>2077</v>
      </c>
      <c r="T329" s="3"/>
      <c r="U329" s="3"/>
      <c r="V329" s="3"/>
    </row>
    <row r="330" spans="1:22" ht="12.45" hidden="1" x14ac:dyDescent="0.2">
      <c r="A330" s="3" t="s">
        <v>2138</v>
      </c>
      <c r="B330" t="s">
        <v>2209</v>
      </c>
      <c r="C330" s="24"/>
      <c r="D330" s="24"/>
      <c r="E330" s="24"/>
      <c r="F330" t="str">
        <f>VLOOKUP(O330,Лист5!$B:$E,4,0)</f>
        <v>☿</v>
      </c>
      <c r="G330" t="str">
        <f>VLOOKUP(IF(F330="Дом",H330,F330),Лист5!$D$28:$F$32,3,0)</f>
        <v>Меркурий</v>
      </c>
      <c r="H330" t="str">
        <f>VLOOKUP(O330,Лист5!$B:$E,3,0)</f>
        <v>☿Посланник</v>
      </c>
      <c r="I330" t="s">
        <v>264</v>
      </c>
      <c r="J330" t="s">
        <v>28</v>
      </c>
      <c r="K330" t="s">
        <v>889</v>
      </c>
      <c r="L330" t="s">
        <v>182</v>
      </c>
      <c r="N330" t="s">
        <v>2205</v>
      </c>
      <c r="O330" t="s">
        <v>1495</v>
      </c>
      <c r="P330" s="8">
        <v>5</v>
      </c>
      <c r="Q330" s="8">
        <v>4</v>
      </c>
      <c r="R330" s="8">
        <v>0</v>
      </c>
      <c r="S330" t="s">
        <v>2086</v>
      </c>
      <c r="T330" s="3"/>
      <c r="U330" s="3"/>
      <c r="V330" s="3"/>
    </row>
    <row r="331" spans="1:22" ht="12.45" hidden="1" x14ac:dyDescent="0.2">
      <c r="A331" s="3" t="s">
        <v>2138</v>
      </c>
      <c r="B331" t="s">
        <v>2078</v>
      </c>
      <c r="C331" s="24"/>
      <c r="D331" s="24"/>
      <c r="E331" s="24"/>
      <c r="F331" t="str">
        <f>VLOOKUP(O331,Лист5!$B:$E,4,0)</f>
        <v>☿</v>
      </c>
      <c r="G331" t="str">
        <f>VLOOKUP(IF(F331="Дом",H331,F331),Лист5!$D$28:$F$32,3,0)</f>
        <v>Меркурий</v>
      </c>
      <c r="H331" t="str">
        <f>VLOOKUP(O331,Лист5!$B:$E,3,0)</f>
        <v>☿Посланник</v>
      </c>
      <c r="I331" t="s">
        <v>43</v>
      </c>
      <c r="J331" t="s">
        <v>28</v>
      </c>
      <c r="K331" t="s">
        <v>23</v>
      </c>
      <c r="L331" t="s">
        <v>2192</v>
      </c>
      <c r="N331" t="s">
        <v>2191</v>
      </c>
      <c r="O331" t="s">
        <v>1495</v>
      </c>
      <c r="P331" s="8">
        <v>3</v>
      </c>
      <c r="Q331" s="8">
        <v>1</v>
      </c>
      <c r="R331" s="8">
        <v>0</v>
      </c>
      <c r="S331" t="s">
        <v>23</v>
      </c>
      <c r="T331" s="3"/>
      <c r="U331" s="3"/>
      <c r="V331" s="3"/>
    </row>
    <row r="332" spans="1:22" ht="12.45" hidden="1" x14ac:dyDescent="0.2">
      <c r="A332" s="3" t="s">
        <v>2138</v>
      </c>
      <c r="B332" t="s">
        <v>2212</v>
      </c>
      <c r="C332" s="24"/>
      <c r="D332" s="24"/>
      <c r="E332" s="24"/>
      <c r="F332" t="str">
        <f>VLOOKUP(O332,Лист5!$B:$E,4,0)</f>
        <v>☿</v>
      </c>
      <c r="G332" t="str">
        <f>VLOOKUP(IF(F332="Дом",H332,F332),Лист5!$D$28:$F$32,3,0)</f>
        <v>Меркурий</v>
      </c>
      <c r="H332" t="str">
        <f>VLOOKUP(O332,Лист5!$B:$E,3,0)</f>
        <v>☿Капитан</v>
      </c>
      <c r="I332" t="s">
        <v>147</v>
      </c>
      <c r="J332" t="s">
        <v>148</v>
      </c>
      <c r="K332" t="s">
        <v>23</v>
      </c>
      <c r="L332" t="s">
        <v>148</v>
      </c>
      <c r="N332" t="s">
        <v>2210</v>
      </c>
      <c r="O332" t="s">
        <v>1571</v>
      </c>
      <c r="P332" s="8">
        <v>1</v>
      </c>
      <c r="Q332" s="8">
        <v>1</v>
      </c>
      <c r="R332" s="8">
        <v>0</v>
      </c>
      <c r="S332" t="s">
        <v>23</v>
      </c>
      <c r="T332" s="3"/>
      <c r="U332" s="3"/>
      <c r="V332" s="3"/>
    </row>
    <row r="333" spans="1:22" ht="12.45" hidden="1" x14ac:dyDescent="0.2">
      <c r="A333" s="3" t="s">
        <v>2138</v>
      </c>
      <c r="B333" t="s">
        <v>2221</v>
      </c>
      <c r="C333" s="24"/>
      <c r="D333" s="24"/>
      <c r="E333" s="24"/>
      <c r="F333" t="str">
        <f>VLOOKUP(O333,Лист5!$B:$E,4,0)</f>
        <v>☿</v>
      </c>
      <c r="G333" t="str">
        <f>VLOOKUP(IF(F333="Дом",H333,F333),Лист5!$D$28:$F$32,3,0)</f>
        <v>Меркурий</v>
      </c>
      <c r="H333" t="str">
        <f>VLOOKUP(O333,Лист5!$B:$E,3,0)</f>
        <v>☿Капитан</v>
      </c>
      <c r="I333" t="s">
        <v>43</v>
      </c>
      <c r="J333" t="s">
        <v>22</v>
      </c>
      <c r="K333" t="s">
        <v>23</v>
      </c>
      <c r="L333" t="s">
        <v>182</v>
      </c>
      <c r="N333" t="s">
        <v>2220</v>
      </c>
      <c r="O333" t="s">
        <v>1571</v>
      </c>
      <c r="P333" s="8">
        <v>4</v>
      </c>
      <c r="Q333" s="8">
        <v>2</v>
      </c>
      <c r="R333" s="8">
        <v>0</v>
      </c>
      <c r="S333" t="s">
        <v>2216</v>
      </c>
      <c r="T333" s="3"/>
      <c r="U333" s="3"/>
      <c r="V333" s="3"/>
    </row>
    <row r="334" spans="1:22" ht="12.45" hidden="1" x14ac:dyDescent="0.2">
      <c r="A334" s="3" t="s">
        <v>2138</v>
      </c>
      <c r="B334" t="s">
        <v>2234</v>
      </c>
      <c r="C334" s="24"/>
      <c r="D334" s="24"/>
      <c r="E334" s="24"/>
      <c r="F334" t="str">
        <f>VLOOKUP(O334,Лист5!$B:$E,4,0)</f>
        <v>☿</v>
      </c>
      <c r="G334" t="str">
        <f>VLOOKUP(IF(F334="Дом",H334,F334),Лист5!$D$28:$F$32,3,0)</f>
        <v>Меркурий</v>
      </c>
      <c r="H334" t="str">
        <f>VLOOKUP(O334,Лист5!$B:$E,3,0)</f>
        <v>☿Капитан</v>
      </c>
      <c r="I334" t="s">
        <v>1020</v>
      </c>
      <c r="J334" t="s">
        <v>28</v>
      </c>
      <c r="K334" t="s">
        <v>2165</v>
      </c>
      <c r="L334" t="s">
        <v>2235</v>
      </c>
      <c r="N334" t="s">
        <v>2233</v>
      </c>
      <c r="O334" t="s">
        <v>1571</v>
      </c>
      <c r="P334" s="8">
        <v>5</v>
      </c>
      <c r="Q334" s="8">
        <v>4</v>
      </c>
      <c r="R334" s="8">
        <v>0</v>
      </c>
      <c r="S334" t="s">
        <v>2232</v>
      </c>
      <c r="T334" s="3"/>
      <c r="U334" s="3"/>
      <c r="V334" s="3"/>
    </row>
    <row r="335" spans="1:22" ht="12.45" hidden="1" x14ac:dyDescent="0.2">
      <c r="A335" s="3" t="s">
        <v>2138</v>
      </c>
      <c r="B335" t="s">
        <v>2232</v>
      </c>
      <c r="C335" s="24"/>
      <c r="D335" s="24"/>
      <c r="E335" s="24"/>
      <c r="F335" t="str">
        <f>VLOOKUP(O335,Лист5!$B:$E,4,0)</f>
        <v>☿</v>
      </c>
      <c r="G335" t="str">
        <f>VLOOKUP(IF(F335="Дом",H335,F335),Лист5!$D$28:$F$32,3,0)</f>
        <v>Меркурий</v>
      </c>
      <c r="H335" t="str">
        <f>VLOOKUP(O335,Лист5!$B:$E,3,0)</f>
        <v>☿Капитан</v>
      </c>
      <c r="I335" t="s">
        <v>264</v>
      </c>
      <c r="J335" t="s">
        <v>28</v>
      </c>
      <c r="K335" t="s">
        <v>2165</v>
      </c>
      <c r="L335" t="s">
        <v>18</v>
      </c>
      <c r="N335" t="s">
        <v>2233</v>
      </c>
      <c r="O335" t="s">
        <v>1571</v>
      </c>
      <c r="P335" s="8">
        <v>5</v>
      </c>
      <c r="Q335" s="8">
        <v>3</v>
      </c>
      <c r="R335" s="8">
        <v>0</v>
      </c>
      <c r="S335" t="s">
        <v>2229</v>
      </c>
      <c r="T335" s="3"/>
      <c r="U335" s="3"/>
      <c r="V335" s="3"/>
    </row>
    <row r="336" spans="1:22" ht="12.45" hidden="1" x14ac:dyDescent="0.2">
      <c r="A336" s="3" t="s">
        <v>2138</v>
      </c>
      <c r="B336" t="s">
        <v>2236</v>
      </c>
      <c r="C336" s="24"/>
      <c r="D336" s="24"/>
      <c r="E336" s="24"/>
      <c r="F336" t="str">
        <f>VLOOKUP(O336,Лист5!$B:$E,4,0)</f>
        <v>☿</v>
      </c>
      <c r="G336" t="str">
        <f>VLOOKUP(IF(F336="Дом",H336,F336),Лист5!$D$28:$F$32,3,0)</f>
        <v>Меркурий</v>
      </c>
      <c r="H336" t="str">
        <f>VLOOKUP(O336,Лист5!$B:$E,3,0)</f>
        <v>☿Капитан</v>
      </c>
      <c r="I336" t="s">
        <v>264</v>
      </c>
      <c r="J336" t="s">
        <v>28</v>
      </c>
      <c r="K336" t="s">
        <v>23</v>
      </c>
      <c r="L336" t="s">
        <v>2237</v>
      </c>
      <c r="N336" t="s">
        <v>2233</v>
      </c>
      <c r="O336" t="s">
        <v>1571</v>
      </c>
      <c r="P336" s="8">
        <v>5</v>
      </c>
      <c r="Q336" s="8">
        <v>5</v>
      </c>
      <c r="R336" s="8">
        <v>0</v>
      </c>
      <c r="S336" t="s">
        <v>1648</v>
      </c>
      <c r="T336" s="3"/>
      <c r="U336" s="3"/>
      <c r="V336" s="3"/>
    </row>
    <row r="337" spans="1:22" ht="12.45" hidden="1" x14ac:dyDescent="0.2">
      <c r="A337" s="3" t="s">
        <v>2138</v>
      </c>
      <c r="B337" t="s">
        <v>2226</v>
      </c>
      <c r="C337" s="24"/>
      <c r="D337" s="24"/>
      <c r="E337" s="24"/>
      <c r="F337" t="str">
        <f>VLOOKUP(O337,Лист5!$B:$E,4,0)</f>
        <v>☿</v>
      </c>
      <c r="G337" t="str">
        <f>VLOOKUP(IF(F337="Дом",H337,F337),Лист5!$D$28:$F$32,3,0)</f>
        <v>Меркурий</v>
      </c>
      <c r="H337" t="str">
        <f>VLOOKUP(O337,Лист5!$B:$E,3,0)</f>
        <v>☿Капитан</v>
      </c>
      <c r="I337" t="s">
        <v>264</v>
      </c>
      <c r="J337" t="s">
        <v>22</v>
      </c>
      <c r="K337" t="s">
        <v>142</v>
      </c>
      <c r="L337" t="s">
        <v>2106</v>
      </c>
      <c r="N337" t="s">
        <v>2224</v>
      </c>
      <c r="O337" t="s">
        <v>1571</v>
      </c>
      <c r="P337" s="8">
        <v>5</v>
      </c>
      <c r="Q337" s="8">
        <v>3</v>
      </c>
      <c r="R337" s="8">
        <v>0</v>
      </c>
      <c r="S337" t="s">
        <v>2222</v>
      </c>
      <c r="T337" s="3"/>
      <c r="U337" s="3"/>
      <c r="V337" s="3"/>
    </row>
    <row r="338" spans="1:22" ht="12.45" hidden="1" x14ac:dyDescent="0.2">
      <c r="A338" s="3" t="s">
        <v>2138</v>
      </c>
      <c r="B338" t="s">
        <v>2083</v>
      </c>
      <c r="C338" s="24"/>
      <c r="D338" s="24"/>
      <c r="E338" s="24"/>
      <c r="F338" t="str">
        <f>VLOOKUP(O338,Лист5!$B:$E,4,0)</f>
        <v>☿</v>
      </c>
      <c r="G338" t="str">
        <f>VLOOKUP(IF(F338="Дом",H338,F338),Лист5!$D$28:$F$32,3,0)</f>
        <v>Меркурий</v>
      </c>
      <c r="H338" t="str">
        <f>VLOOKUP(O338,Лист5!$B:$E,3,0)</f>
        <v>☿Капитан</v>
      </c>
      <c r="I338" t="s">
        <v>264</v>
      </c>
      <c r="J338" t="s">
        <v>28</v>
      </c>
      <c r="K338" t="s">
        <v>23</v>
      </c>
      <c r="L338" t="s">
        <v>18</v>
      </c>
      <c r="N338" t="s">
        <v>2220</v>
      </c>
      <c r="O338" t="s">
        <v>1571</v>
      </c>
      <c r="P338" s="8">
        <v>4</v>
      </c>
      <c r="Q338" s="8">
        <v>2</v>
      </c>
      <c r="R338" s="8">
        <v>0</v>
      </c>
      <c r="S338" t="s">
        <v>2221</v>
      </c>
      <c r="T338" s="3"/>
      <c r="U338" s="3"/>
      <c r="V338" s="3"/>
    </row>
    <row r="339" spans="1:22" ht="12.45" hidden="1" x14ac:dyDescent="0.2">
      <c r="A339" s="3" t="s">
        <v>2138</v>
      </c>
      <c r="B339" t="s">
        <v>2229</v>
      </c>
      <c r="C339" s="24"/>
      <c r="D339" s="24"/>
      <c r="E339" s="24"/>
      <c r="F339" t="str">
        <f>VLOOKUP(O339,Лист5!$B:$E,4,0)</f>
        <v>☿</v>
      </c>
      <c r="G339" t="str">
        <f>VLOOKUP(IF(F339="Дом",H339,F339),Лист5!$D$28:$F$32,3,0)</f>
        <v>Меркурий</v>
      </c>
      <c r="H339" t="str">
        <f>VLOOKUP(O339,Лист5!$B:$E,3,0)</f>
        <v>☿Капитан</v>
      </c>
      <c r="I339" t="s">
        <v>43</v>
      </c>
      <c r="J339" t="s">
        <v>28</v>
      </c>
      <c r="K339" t="s">
        <v>142</v>
      </c>
      <c r="L339" t="s">
        <v>18</v>
      </c>
      <c r="N339" t="s">
        <v>2230</v>
      </c>
      <c r="O339" t="s">
        <v>1571</v>
      </c>
      <c r="P339" s="8">
        <v>5</v>
      </c>
      <c r="Q339" s="8">
        <v>3</v>
      </c>
      <c r="R339" s="8">
        <v>0</v>
      </c>
      <c r="S339" t="s">
        <v>2231</v>
      </c>
      <c r="T339" s="3"/>
      <c r="U339" s="3"/>
      <c r="V339" s="3"/>
    </row>
    <row r="340" spans="1:22" ht="12.45" hidden="1" x14ac:dyDescent="0.2">
      <c r="A340" s="3" t="s">
        <v>2138</v>
      </c>
      <c r="B340" t="s">
        <v>2227</v>
      </c>
      <c r="C340" s="24"/>
      <c r="D340" s="24"/>
      <c r="E340" s="24"/>
      <c r="F340" t="str">
        <f>VLOOKUP(O340,Лист5!$B:$E,4,0)</f>
        <v>☿</v>
      </c>
      <c r="G340" t="str">
        <f>VLOOKUP(IF(F340="Дом",H340,F340),Лист5!$D$28:$F$32,3,0)</f>
        <v>Меркурий</v>
      </c>
      <c r="H340" t="str">
        <f>VLOOKUP(O340,Лист5!$B:$E,3,0)</f>
        <v>☿Капитан</v>
      </c>
      <c r="I340" t="s">
        <v>43</v>
      </c>
      <c r="J340" t="s">
        <v>28</v>
      </c>
      <c r="K340" t="s">
        <v>1588</v>
      </c>
      <c r="L340" t="s">
        <v>2192</v>
      </c>
      <c r="N340" t="s">
        <v>2224</v>
      </c>
      <c r="O340" t="s">
        <v>1571</v>
      </c>
      <c r="P340" s="8">
        <v>5</v>
      </c>
      <c r="Q340" s="8">
        <v>3</v>
      </c>
      <c r="R340" s="8">
        <v>0</v>
      </c>
      <c r="S340" t="s">
        <v>2228</v>
      </c>
      <c r="T340" s="3"/>
      <c r="U340" s="3"/>
      <c r="V340" s="3"/>
    </row>
    <row r="341" spans="1:22" ht="12.45" hidden="1" x14ac:dyDescent="0.2">
      <c r="A341" s="3" t="s">
        <v>2138</v>
      </c>
      <c r="B341" t="s">
        <v>2222</v>
      </c>
      <c r="C341" s="24"/>
      <c r="D341" s="24"/>
      <c r="E341" s="24"/>
      <c r="F341" t="str">
        <f>VLOOKUP(O341,Лист5!$B:$E,4,0)</f>
        <v>☿</v>
      </c>
      <c r="G341" t="str">
        <f>VLOOKUP(IF(F341="Дом",H341,F341),Лист5!$D$28:$F$32,3,0)</f>
        <v>Меркурий</v>
      </c>
      <c r="H341" t="str">
        <f>VLOOKUP(O341,Лист5!$B:$E,3,0)</f>
        <v>☿Капитан</v>
      </c>
      <c r="I341" t="s">
        <v>264</v>
      </c>
      <c r="J341" t="s">
        <v>28</v>
      </c>
      <c r="K341" t="s">
        <v>2223</v>
      </c>
      <c r="L341" t="s">
        <v>18</v>
      </c>
      <c r="N341" t="s">
        <v>2224</v>
      </c>
      <c r="O341" t="s">
        <v>1571</v>
      </c>
      <c r="P341" s="8">
        <v>5</v>
      </c>
      <c r="Q341" s="8">
        <v>2</v>
      </c>
      <c r="R341" s="8">
        <v>0</v>
      </c>
      <c r="S341" t="s">
        <v>2221</v>
      </c>
      <c r="T341" s="3"/>
      <c r="U341" s="3"/>
      <c r="V341" s="3"/>
    </row>
    <row r="342" spans="1:22" ht="12.45" hidden="1" x14ac:dyDescent="0.2">
      <c r="A342" s="3" t="s">
        <v>2138</v>
      </c>
      <c r="B342" t="s">
        <v>2213</v>
      </c>
      <c r="C342" s="24"/>
      <c r="D342" s="24"/>
      <c r="E342" s="24"/>
      <c r="F342" t="str">
        <f>VLOOKUP(O342,Лист5!$B:$E,4,0)</f>
        <v>☿</v>
      </c>
      <c r="G342" t="str">
        <f>VLOOKUP(IF(F342="Дом",H342,F342),Лист5!$D$28:$F$32,3,0)</f>
        <v>Меркурий</v>
      </c>
      <c r="H342" t="str">
        <f>VLOOKUP(O342,Лист5!$B:$E,3,0)</f>
        <v>☿Капитан</v>
      </c>
      <c r="I342" t="s">
        <v>71</v>
      </c>
      <c r="J342" t="s">
        <v>28</v>
      </c>
      <c r="K342" t="s">
        <v>889</v>
      </c>
      <c r="L342" t="s">
        <v>18</v>
      </c>
      <c r="N342" t="s">
        <v>2214</v>
      </c>
      <c r="O342" t="s">
        <v>1571</v>
      </c>
      <c r="P342" s="8">
        <v>3</v>
      </c>
      <c r="Q342" s="8">
        <v>1</v>
      </c>
      <c r="R342" s="8">
        <v>0</v>
      </c>
      <c r="S342" t="s">
        <v>23</v>
      </c>
      <c r="T342" s="3"/>
      <c r="U342" s="3"/>
      <c r="V342" s="3"/>
    </row>
    <row r="343" spans="1:22" ht="12.45" hidden="1" x14ac:dyDescent="0.2">
      <c r="A343" s="3" t="s">
        <v>2138</v>
      </c>
      <c r="B343" t="s">
        <v>2215</v>
      </c>
      <c r="C343" s="24"/>
      <c r="D343" s="24"/>
      <c r="E343" s="24"/>
      <c r="F343" t="str">
        <f>VLOOKUP(O343,Лист5!$B:$E,4,0)</f>
        <v>☿</v>
      </c>
      <c r="G343" t="str">
        <f>VLOOKUP(IF(F343="Дом",H343,F343),Лист5!$D$28:$F$32,3,0)</f>
        <v>Меркурий</v>
      </c>
      <c r="H343" t="str">
        <f>VLOOKUP(O343,Лист5!$B:$E,3,0)</f>
        <v>☿Капитан</v>
      </c>
      <c r="I343" t="s">
        <v>43</v>
      </c>
      <c r="J343" t="s">
        <v>28</v>
      </c>
      <c r="K343" t="s">
        <v>23</v>
      </c>
      <c r="L343" t="s">
        <v>18</v>
      </c>
      <c r="N343" t="s">
        <v>2214</v>
      </c>
      <c r="O343" t="s">
        <v>1571</v>
      </c>
      <c r="P343" s="8">
        <v>3</v>
      </c>
      <c r="Q343" s="8">
        <v>1</v>
      </c>
      <c r="R343" s="8">
        <v>0</v>
      </c>
      <c r="S343" t="s">
        <v>23</v>
      </c>
      <c r="T343" s="3"/>
      <c r="U343" s="3"/>
      <c r="V343" s="3"/>
    </row>
    <row r="344" spans="1:22" ht="12.45" hidden="1" x14ac:dyDescent="0.2">
      <c r="A344" s="3" t="s">
        <v>2138</v>
      </c>
      <c r="B344" t="s">
        <v>2216</v>
      </c>
      <c r="C344" s="24"/>
      <c r="D344" s="24"/>
      <c r="E344" s="24"/>
      <c r="F344" t="str">
        <f>VLOOKUP(O344,Лист5!$B:$E,4,0)</f>
        <v>☿</v>
      </c>
      <c r="G344" t="str">
        <f>VLOOKUP(IF(F344="Дом",H344,F344),Лист5!$D$28:$F$32,3,0)</f>
        <v>Меркурий</v>
      </c>
      <c r="H344" t="str">
        <f>VLOOKUP(O344,Лист5!$B:$E,3,0)</f>
        <v>☿Капитан</v>
      </c>
      <c r="I344" t="s">
        <v>64</v>
      </c>
      <c r="J344" t="s">
        <v>22</v>
      </c>
      <c r="K344" t="s">
        <v>23</v>
      </c>
      <c r="L344" t="s">
        <v>2106</v>
      </c>
      <c r="N344" t="s">
        <v>2214</v>
      </c>
      <c r="O344" t="s">
        <v>1571</v>
      </c>
      <c r="P344" s="8">
        <v>3</v>
      </c>
      <c r="Q344" s="8">
        <v>1</v>
      </c>
      <c r="R344" s="8">
        <v>0</v>
      </c>
      <c r="S344" t="s">
        <v>23</v>
      </c>
      <c r="T344" s="3"/>
      <c r="U344" s="3"/>
      <c r="V344" s="3"/>
    </row>
    <row r="345" spans="1:22" ht="12.45" hidden="1" x14ac:dyDescent="0.2">
      <c r="A345" s="3" t="s">
        <v>2138</v>
      </c>
      <c r="B345" t="s">
        <v>2217</v>
      </c>
      <c r="C345" s="24"/>
      <c r="D345" s="24"/>
      <c r="E345" s="24"/>
      <c r="F345" t="str">
        <f>VLOOKUP(O345,Лист5!$B:$E,4,0)</f>
        <v>☿</v>
      </c>
      <c r="G345" t="str">
        <f>VLOOKUP(IF(F345="Дом",H345,F345),Лист5!$D$28:$F$32,3,0)</f>
        <v>Меркурий</v>
      </c>
      <c r="H345" t="str">
        <f>VLOOKUP(O345,Лист5!$B:$E,3,0)</f>
        <v>☿Капитан</v>
      </c>
      <c r="I345" t="s">
        <v>43</v>
      </c>
      <c r="J345" t="s">
        <v>28</v>
      </c>
      <c r="K345" t="s">
        <v>23</v>
      </c>
      <c r="L345" t="s">
        <v>563</v>
      </c>
      <c r="N345" t="s">
        <v>2214</v>
      </c>
      <c r="O345" t="s">
        <v>1571</v>
      </c>
      <c r="P345" s="8">
        <v>3</v>
      </c>
      <c r="Q345" s="8">
        <v>1</v>
      </c>
      <c r="R345" s="8">
        <v>0</v>
      </c>
      <c r="S345" t="s">
        <v>23</v>
      </c>
      <c r="T345" s="3"/>
      <c r="U345" s="3"/>
      <c r="V345" s="3"/>
    </row>
    <row r="346" spans="1:22" ht="12.45" hidden="1" x14ac:dyDescent="0.2">
      <c r="A346" s="3" t="s">
        <v>2138</v>
      </c>
      <c r="B346" t="s">
        <v>2225</v>
      </c>
      <c r="C346" s="24"/>
      <c r="D346" s="24"/>
      <c r="E346" s="24"/>
      <c r="F346" t="str">
        <f>VLOOKUP(O346,Лист5!$B:$E,4,0)</f>
        <v>☿</v>
      </c>
      <c r="G346" t="str">
        <f>VLOOKUP(IF(F346="Дом",H346,F346),Лист5!$D$28:$F$32,3,0)</f>
        <v>Меркурий</v>
      </c>
      <c r="H346" t="str">
        <f>VLOOKUP(O346,Лист5!$B:$E,3,0)</f>
        <v>☿Капитан</v>
      </c>
      <c r="I346" t="s">
        <v>53</v>
      </c>
      <c r="J346" t="s">
        <v>28</v>
      </c>
      <c r="K346" t="s">
        <v>23</v>
      </c>
      <c r="L346" t="s">
        <v>563</v>
      </c>
      <c r="N346" t="s">
        <v>2224</v>
      </c>
      <c r="O346" t="s">
        <v>1571</v>
      </c>
      <c r="P346" s="8">
        <v>4</v>
      </c>
      <c r="Q346" s="8">
        <v>2</v>
      </c>
      <c r="R346" s="8">
        <v>0</v>
      </c>
      <c r="S346" t="s">
        <v>2213</v>
      </c>
      <c r="T346" s="3"/>
      <c r="U346" s="3"/>
      <c r="V346" s="3"/>
    </row>
    <row r="347" spans="1:22" ht="12.45" hidden="1" x14ac:dyDescent="0.2">
      <c r="A347" s="3" t="s">
        <v>2138</v>
      </c>
      <c r="B347" t="s">
        <v>2218</v>
      </c>
      <c r="C347" s="24"/>
      <c r="D347" s="24"/>
      <c r="E347" s="24"/>
      <c r="F347" t="str">
        <f>VLOOKUP(O347,Лист5!$B:$E,4,0)</f>
        <v>☿</v>
      </c>
      <c r="G347" t="str">
        <f>VLOOKUP(IF(F347="Дом",H347,F347),Лист5!$D$28:$F$32,3,0)</f>
        <v>Меркурий</v>
      </c>
      <c r="H347" t="str">
        <f>VLOOKUP(O347,Лист5!$B:$E,3,0)</f>
        <v>☿Капитан</v>
      </c>
      <c r="I347" t="s">
        <v>34</v>
      </c>
      <c r="J347" t="s">
        <v>28</v>
      </c>
      <c r="K347" t="s">
        <v>2219</v>
      </c>
      <c r="L347" t="s">
        <v>18</v>
      </c>
      <c r="N347" t="s">
        <v>2220</v>
      </c>
      <c r="O347" t="s">
        <v>1571</v>
      </c>
      <c r="P347" s="8">
        <v>3</v>
      </c>
      <c r="Q347" s="8">
        <v>1</v>
      </c>
      <c r="R347" s="8">
        <v>0</v>
      </c>
      <c r="S347" t="s">
        <v>23</v>
      </c>
      <c r="T347" s="3"/>
      <c r="U347" s="3"/>
      <c r="V347" s="3"/>
    </row>
    <row r="348" spans="1:22" ht="12.45" hidden="1" x14ac:dyDescent="0.2">
      <c r="A348" s="3" t="s">
        <v>2138</v>
      </c>
      <c r="B348" t="s">
        <v>2238</v>
      </c>
      <c r="C348" s="24"/>
      <c r="D348" s="24"/>
      <c r="E348" s="24"/>
      <c r="F348" t="str">
        <f>VLOOKUP(O348,Лист5!$B:$E,4,0)</f>
        <v>☿</v>
      </c>
      <c r="G348" t="str">
        <f>VLOOKUP(IF(F348="Дом",H348,F348),Лист5!$D$28:$F$32,3,0)</f>
        <v>Меркурий</v>
      </c>
      <c r="H348" t="str">
        <f>VLOOKUP(O348,Лист5!$B:$E,3,0)</f>
        <v>☿Штурвал</v>
      </c>
      <c r="I348" t="s">
        <v>34</v>
      </c>
      <c r="J348" t="s">
        <v>22</v>
      </c>
      <c r="K348" t="s">
        <v>23</v>
      </c>
      <c r="L348" t="s">
        <v>2106</v>
      </c>
      <c r="N348" t="s">
        <v>2239</v>
      </c>
      <c r="O348" t="s">
        <v>1834</v>
      </c>
      <c r="P348" s="8">
        <v>1</v>
      </c>
      <c r="Q348" s="8">
        <v>1</v>
      </c>
      <c r="R348" s="8">
        <v>0</v>
      </c>
      <c r="S348" t="s">
        <v>23</v>
      </c>
      <c r="T348" s="3"/>
      <c r="U348" s="3"/>
      <c r="V348" s="3"/>
    </row>
    <row r="349" spans="1:22" ht="12.45" hidden="1" x14ac:dyDescent="0.2">
      <c r="A349" s="3" t="s">
        <v>2138</v>
      </c>
      <c r="B349" t="s">
        <v>2240</v>
      </c>
      <c r="C349" s="24"/>
      <c r="D349" s="24"/>
      <c r="E349" s="24"/>
      <c r="F349" t="str">
        <f>VLOOKUP(O349,Лист5!$B:$E,4,0)</f>
        <v>☿</v>
      </c>
      <c r="G349" t="str">
        <f>VLOOKUP(IF(F349="Дом",H349,F349),Лист5!$D$28:$F$32,3,0)</f>
        <v>Меркурий</v>
      </c>
      <c r="H349" t="str">
        <f>VLOOKUP(O349,Лист5!$B:$E,3,0)</f>
        <v>☿Штурвал</v>
      </c>
      <c r="I349" t="s">
        <v>154</v>
      </c>
      <c r="J349" t="s">
        <v>28</v>
      </c>
      <c r="K349" t="s">
        <v>23</v>
      </c>
      <c r="L349" t="s">
        <v>182</v>
      </c>
      <c r="N349" t="s">
        <v>2239</v>
      </c>
      <c r="O349" t="s">
        <v>1834</v>
      </c>
      <c r="P349" s="8">
        <v>1</v>
      </c>
      <c r="Q349" s="8">
        <v>1</v>
      </c>
      <c r="R349" s="8">
        <v>0</v>
      </c>
      <c r="S349" t="s">
        <v>23</v>
      </c>
      <c r="T349" s="3"/>
      <c r="U349" s="3"/>
      <c r="V349" s="3"/>
    </row>
    <row r="350" spans="1:22" ht="12.45" hidden="1" x14ac:dyDescent="0.2">
      <c r="A350" s="3" t="s">
        <v>2138</v>
      </c>
      <c r="B350" t="s">
        <v>2252</v>
      </c>
      <c r="C350" s="24"/>
      <c r="D350" s="24"/>
      <c r="E350" s="24"/>
      <c r="F350" t="str">
        <f>VLOOKUP(O350,Лист5!$B:$E,4,0)</f>
        <v>☿</v>
      </c>
      <c r="G350" t="str">
        <f>VLOOKUP(IF(F350="Дом",H350,F350),Лист5!$D$28:$F$32,3,0)</f>
        <v>Меркурий</v>
      </c>
      <c r="H350" t="str">
        <f>VLOOKUP(O350,Лист5!$B:$E,3,0)</f>
        <v>☿Штурвал</v>
      </c>
      <c r="I350" t="s">
        <v>43</v>
      </c>
      <c r="J350" t="s">
        <v>28</v>
      </c>
      <c r="K350" t="s">
        <v>23</v>
      </c>
      <c r="L350" t="s">
        <v>18</v>
      </c>
      <c r="N350" t="s">
        <v>2253</v>
      </c>
      <c r="O350" t="s">
        <v>1834</v>
      </c>
      <c r="P350" s="8">
        <v>5</v>
      </c>
      <c r="Q350" s="8">
        <v>3</v>
      </c>
      <c r="R350" s="8">
        <v>0</v>
      </c>
      <c r="S350" t="s">
        <v>2254</v>
      </c>
      <c r="T350" s="3"/>
      <c r="U350" s="3"/>
      <c r="V350" s="3"/>
    </row>
    <row r="351" spans="1:22" ht="12.45" hidden="1" x14ac:dyDescent="0.2">
      <c r="A351" s="3" t="s">
        <v>2138</v>
      </c>
      <c r="B351" t="s">
        <v>2241</v>
      </c>
      <c r="C351" s="24"/>
      <c r="D351" s="24"/>
      <c r="E351" s="24"/>
      <c r="F351" t="str">
        <f>VLOOKUP(O351,Лист5!$B:$E,4,0)</f>
        <v>☿</v>
      </c>
      <c r="G351" t="str">
        <f>VLOOKUP(IF(F351="Дом",H351,F351),Лист5!$D$28:$F$32,3,0)</f>
        <v>Меркурий</v>
      </c>
      <c r="H351" t="str">
        <f>VLOOKUP(O351,Лист5!$B:$E,3,0)</f>
        <v>☿Штурвал</v>
      </c>
      <c r="I351" t="s">
        <v>154</v>
      </c>
      <c r="J351" t="s">
        <v>22</v>
      </c>
      <c r="K351" t="s">
        <v>23</v>
      </c>
      <c r="L351" t="s">
        <v>18</v>
      </c>
      <c r="N351" t="s">
        <v>2242</v>
      </c>
      <c r="O351" t="s">
        <v>1834</v>
      </c>
      <c r="P351" s="8">
        <v>3</v>
      </c>
      <c r="Q351" s="8">
        <v>1</v>
      </c>
      <c r="R351" s="8">
        <v>0</v>
      </c>
      <c r="S351" t="s">
        <v>2240</v>
      </c>
      <c r="T351" s="3"/>
      <c r="U351" s="3"/>
      <c r="V351" s="3"/>
    </row>
    <row r="352" spans="1:22" ht="12.45" hidden="1" x14ac:dyDescent="0.2">
      <c r="A352" s="3" t="s">
        <v>2138</v>
      </c>
      <c r="B352" t="s">
        <v>2261</v>
      </c>
      <c r="C352" s="24"/>
      <c r="D352" s="24"/>
      <c r="E352" s="24"/>
      <c r="F352" t="str">
        <f>VLOOKUP(O352,Лист5!$B:$E,4,0)</f>
        <v>☿</v>
      </c>
      <c r="G352" t="str">
        <f>VLOOKUP(IF(F352="Дом",H352,F352),Лист5!$D$28:$F$32,3,0)</f>
        <v>Меркурий</v>
      </c>
      <c r="H352" t="str">
        <f>VLOOKUP(O352,Лист5!$B:$E,3,0)</f>
        <v>☿Штурвал</v>
      </c>
      <c r="I352" t="s">
        <v>1269</v>
      </c>
      <c r="J352" t="s">
        <v>28</v>
      </c>
      <c r="K352" t="s">
        <v>23</v>
      </c>
      <c r="L352" t="s">
        <v>2262</v>
      </c>
      <c r="N352" t="s">
        <v>2260</v>
      </c>
      <c r="O352" t="s">
        <v>1834</v>
      </c>
      <c r="P352" s="8">
        <v>5</v>
      </c>
      <c r="Q352" s="8">
        <v>5</v>
      </c>
      <c r="R352" s="8">
        <v>0</v>
      </c>
      <c r="S352" t="s">
        <v>2263</v>
      </c>
      <c r="T352" s="3"/>
      <c r="U352" s="3"/>
      <c r="V352" s="3"/>
    </row>
    <row r="353" spans="1:22" ht="12.45" hidden="1" x14ac:dyDescent="0.2">
      <c r="A353" s="3" t="s">
        <v>2138</v>
      </c>
      <c r="B353" t="s">
        <v>2248</v>
      </c>
      <c r="C353" s="24"/>
      <c r="D353" s="24"/>
      <c r="E353" s="24"/>
      <c r="F353" t="str">
        <f>VLOOKUP(O353,Лист5!$B:$E,4,0)</f>
        <v>☿</v>
      </c>
      <c r="G353" t="str">
        <f>VLOOKUP(IF(F353="Дом",H353,F353),Лист5!$D$28:$F$32,3,0)</f>
        <v>Меркурий</v>
      </c>
      <c r="H353" t="str">
        <f>VLOOKUP(O353,Лист5!$B:$E,3,0)</f>
        <v>☿Штурвал</v>
      </c>
      <c r="I353" t="s">
        <v>154</v>
      </c>
      <c r="J353" t="s">
        <v>28</v>
      </c>
      <c r="K353" t="s">
        <v>430</v>
      </c>
      <c r="L353" t="s">
        <v>182</v>
      </c>
      <c r="N353" t="s">
        <v>2247</v>
      </c>
      <c r="O353" t="s">
        <v>1834</v>
      </c>
      <c r="P353" s="8">
        <v>5</v>
      </c>
      <c r="Q353" s="8">
        <v>2</v>
      </c>
      <c r="R353" s="8">
        <v>0</v>
      </c>
      <c r="S353" t="s">
        <v>2240</v>
      </c>
      <c r="T353" s="3"/>
      <c r="U353" s="3"/>
      <c r="V353" s="3"/>
    </row>
    <row r="354" spans="1:22" ht="12.45" hidden="1" x14ac:dyDescent="0.2">
      <c r="A354" s="3" t="s">
        <v>2138</v>
      </c>
      <c r="B354" t="s">
        <v>2255</v>
      </c>
      <c r="C354" s="24"/>
      <c r="D354" s="24"/>
      <c r="E354" s="24"/>
      <c r="F354" t="str">
        <f>VLOOKUP(O354,Лист5!$B:$E,4,0)</f>
        <v>☿</v>
      </c>
      <c r="G354" t="str">
        <f>VLOOKUP(IF(F354="Дом",H354,F354),Лист5!$D$28:$F$32,3,0)</f>
        <v>Меркурий</v>
      </c>
      <c r="H354" t="str">
        <f>VLOOKUP(O354,Лист5!$B:$E,3,0)</f>
        <v>☿Штурвал</v>
      </c>
      <c r="I354" t="s">
        <v>2256</v>
      </c>
      <c r="J354" t="s">
        <v>16</v>
      </c>
      <c r="K354" t="s">
        <v>23</v>
      </c>
      <c r="L354" t="s">
        <v>476</v>
      </c>
      <c r="N354" t="s">
        <v>2253</v>
      </c>
      <c r="O354" t="s">
        <v>1834</v>
      </c>
      <c r="P354" s="8">
        <v>5</v>
      </c>
      <c r="Q354" s="8">
        <v>3</v>
      </c>
      <c r="R354" s="8">
        <v>0</v>
      </c>
      <c r="S354" t="s">
        <v>2245</v>
      </c>
      <c r="T354" s="3"/>
      <c r="U354" s="3"/>
      <c r="V354" s="3"/>
    </row>
    <row r="355" spans="1:22" ht="12.45" hidden="1" x14ac:dyDescent="0.2">
      <c r="A355" s="3" t="s">
        <v>2138</v>
      </c>
      <c r="B355" t="s">
        <v>2259</v>
      </c>
      <c r="C355" s="24"/>
      <c r="D355" s="24"/>
      <c r="E355" s="24"/>
      <c r="F355" t="str">
        <f>VLOOKUP(O355,Лист5!$B:$E,4,0)</f>
        <v>☿</v>
      </c>
      <c r="G355" t="str">
        <f>VLOOKUP(IF(F355="Дом",H355,F355),Лист5!$D$28:$F$32,3,0)</f>
        <v>Меркурий</v>
      </c>
      <c r="H355" t="str">
        <f>VLOOKUP(O355,Лист5!$B:$E,3,0)</f>
        <v>☿Штурвал</v>
      </c>
      <c r="I355" t="s">
        <v>2120</v>
      </c>
      <c r="J355" t="s">
        <v>22</v>
      </c>
      <c r="K355" t="s">
        <v>23</v>
      </c>
      <c r="L355" t="s">
        <v>2106</v>
      </c>
      <c r="N355" t="s">
        <v>2260</v>
      </c>
      <c r="O355" t="s">
        <v>1834</v>
      </c>
      <c r="P355" s="8">
        <v>5</v>
      </c>
      <c r="Q355" s="8">
        <v>4</v>
      </c>
      <c r="R355" s="8">
        <v>0</v>
      </c>
      <c r="S355" t="s">
        <v>2255</v>
      </c>
      <c r="T355" s="3"/>
      <c r="U355" s="3"/>
      <c r="V355" s="3"/>
    </row>
    <row r="356" spans="1:22" ht="12.45" hidden="1" x14ac:dyDescent="0.2">
      <c r="A356" s="3" t="s">
        <v>2138</v>
      </c>
      <c r="B356" t="s">
        <v>2244</v>
      </c>
      <c r="C356" s="24"/>
      <c r="D356" s="24"/>
      <c r="E356" s="24"/>
      <c r="F356" t="str">
        <f>VLOOKUP(O356,Лист5!$B:$E,4,0)</f>
        <v>☿</v>
      </c>
      <c r="G356" t="str">
        <f>VLOOKUP(IF(F356="Дом",H356,F356),Лист5!$D$28:$F$32,3,0)</f>
        <v>Меркурий</v>
      </c>
      <c r="H356" t="str">
        <f>VLOOKUP(O356,Лист5!$B:$E,3,0)</f>
        <v>☿Штурвал</v>
      </c>
      <c r="I356" t="s">
        <v>43</v>
      </c>
      <c r="J356" t="s">
        <v>22</v>
      </c>
      <c r="K356" t="s">
        <v>142</v>
      </c>
      <c r="L356" t="s">
        <v>18</v>
      </c>
      <c r="N356" t="s">
        <v>2242</v>
      </c>
      <c r="O356" t="s">
        <v>1834</v>
      </c>
      <c r="P356" s="8">
        <v>3</v>
      </c>
      <c r="Q356" s="8">
        <v>1</v>
      </c>
      <c r="R356" s="8">
        <v>0</v>
      </c>
      <c r="S356" t="s">
        <v>23</v>
      </c>
      <c r="T356" s="3"/>
      <c r="U356" s="3"/>
      <c r="V356" s="3"/>
    </row>
    <row r="357" spans="1:22" ht="12.45" hidden="1" x14ac:dyDescent="0.2">
      <c r="A357" s="3" t="s">
        <v>2138</v>
      </c>
      <c r="B357" t="s">
        <v>2096</v>
      </c>
      <c r="C357" s="24"/>
      <c r="D357" s="24"/>
      <c r="E357" s="24"/>
      <c r="F357" t="str">
        <f>VLOOKUP(O357,Лист5!$B:$E,4,0)</f>
        <v>☿</v>
      </c>
      <c r="G357" t="str">
        <f>VLOOKUP(IF(F357="Дом",H357,F357),Лист5!$D$28:$F$32,3,0)</f>
        <v>Меркурий</v>
      </c>
      <c r="H357" t="str">
        <f>VLOOKUP(O357,Лист5!$B:$E,3,0)</f>
        <v>☿Штурвал</v>
      </c>
      <c r="I357" t="s">
        <v>740</v>
      </c>
      <c r="J357" t="s">
        <v>16</v>
      </c>
      <c r="K357" t="s">
        <v>889</v>
      </c>
      <c r="L357" t="s">
        <v>18</v>
      </c>
      <c r="N357" t="s">
        <v>2242</v>
      </c>
      <c r="O357" t="s">
        <v>1834</v>
      </c>
      <c r="P357" s="8">
        <v>3</v>
      </c>
      <c r="Q357" s="8">
        <v>1</v>
      </c>
      <c r="R357" s="8">
        <v>0</v>
      </c>
      <c r="S357" t="s">
        <v>23</v>
      </c>
      <c r="T357" s="3"/>
      <c r="U357" s="3"/>
      <c r="V357" s="3"/>
    </row>
    <row r="358" spans="1:22" ht="12.45" hidden="1" x14ac:dyDescent="0.2">
      <c r="A358" s="3" t="s">
        <v>2138</v>
      </c>
      <c r="B358" t="s">
        <v>2246</v>
      </c>
      <c r="C358" s="24"/>
      <c r="D358" s="24"/>
      <c r="E358" s="24"/>
      <c r="F358" t="str">
        <f>VLOOKUP(O358,Лист5!$B:$E,4,0)</f>
        <v>☿</v>
      </c>
      <c r="G358" t="str">
        <f>VLOOKUP(IF(F358="Дом",H358,F358),Лист5!$D$28:$F$32,3,0)</f>
        <v>Меркурий</v>
      </c>
      <c r="H358" t="str">
        <f>VLOOKUP(O358,Лист5!$B:$E,3,0)</f>
        <v>☿Штурвал</v>
      </c>
      <c r="I358" t="s">
        <v>175</v>
      </c>
      <c r="J358" t="s">
        <v>28</v>
      </c>
      <c r="K358" t="s">
        <v>23</v>
      </c>
      <c r="L358" t="s">
        <v>563</v>
      </c>
      <c r="N358" t="s">
        <v>2247</v>
      </c>
      <c r="O358" t="s">
        <v>1834</v>
      </c>
      <c r="P358" s="8">
        <v>3</v>
      </c>
      <c r="Q358" s="8">
        <v>2</v>
      </c>
      <c r="R358" s="8">
        <v>0</v>
      </c>
      <c r="S358" t="s">
        <v>2096</v>
      </c>
      <c r="T358" s="3"/>
      <c r="U358" s="3"/>
      <c r="V358" s="3"/>
    </row>
    <row r="359" spans="1:22" ht="12.45" hidden="1" x14ac:dyDescent="0.2">
      <c r="A359" s="3" t="s">
        <v>2138</v>
      </c>
      <c r="B359" t="s">
        <v>2245</v>
      </c>
      <c r="C359" s="24"/>
      <c r="D359" s="24"/>
      <c r="E359" s="24"/>
      <c r="F359" t="str">
        <f>VLOOKUP(O359,Лист5!$B:$E,4,0)</f>
        <v>☿</v>
      </c>
      <c r="G359" t="str">
        <f>VLOOKUP(IF(F359="Дом",H359,F359),Лист5!$D$28:$F$32,3,0)</f>
        <v>Меркурий</v>
      </c>
      <c r="H359" t="str">
        <f>VLOOKUP(O359,Лист5!$B:$E,3,0)</f>
        <v>☿Штурвал</v>
      </c>
      <c r="I359" t="s">
        <v>175</v>
      </c>
      <c r="J359" t="s">
        <v>16</v>
      </c>
      <c r="K359" t="s">
        <v>23</v>
      </c>
      <c r="L359" t="s">
        <v>18</v>
      </c>
      <c r="N359" t="s">
        <v>2242</v>
      </c>
      <c r="O359" t="s">
        <v>1834</v>
      </c>
      <c r="P359" s="8">
        <v>5</v>
      </c>
      <c r="Q359" s="8">
        <v>1</v>
      </c>
      <c r="R359" s="8">
        <v>0</v>
      </c>
      <c r="S359" t="s">
        <v>2244</v>
      </c>
      <c r="T359" s="3"/>
      <c r="U359" s="3"/>
      <c r="V359" s="3"/>
    </row>
    <row r="360" spans="1:22" ht="12.45" hidden="1" x14ac:dyDescent="0.2">
      <c r="A360" s="3" t="s">
        <v>2138</v>
      </c>
      <c r="B360" t="s">
        <v>2249</v>
      </c>
      <c r="C360" s="24"/>
      <c r="D360" s="24"/>
      <c r="E360" s="24"/>
      <c r="F360" t="str">
        <f>VLOOKUP(O360,Лист5!$B:$E,4,0)</f>
        <v>☿</v>
      </c>
      <c r="G360" t="str">
        <f>VLOOKUP(IF(F360="Дом",H360,F360),Лист5!$D$28:$F$32,3,0)</f>
        <v>Меркурий</v>
      </c>
      <c r="H360" t="str">
        <f>VLOOKUP(O360,Лист5!$B:$E,3,0)</f>
        <v>☿Штурвал</v>
      </c>
      <c r="I360" t="s">
        <v>43</v>
      </c>
      <c r="J360" t="s">
        <v>28</v>
      </c>
      <c r="K360" t="s">
        <v>23</v>
      </c>
      <c r="L360" t="s">
        <v>2250</v>
      </c>
      <c r="N360" t="s">
        <v>2247</v>
      </c>
      <c r="O360" t="s">
        <v>1834</v>
      </c>
      <c r="P360" s="8">
        <v>5</v>
      </c>
      <c r="Q360" s="8">
        <v>2</v>
      </c>
      <c r="R360" s="8">
        <v>0</v>
      </c>
      <c r="S360" t="s">
        <v>2251</v>
      </c>
      <c r="T360" s="3"/>
      <c r="U360" s="3"/>
      <c r="V360" s="3"/>
    </row>
    <row r="361" spans="1:22" ht="12.45" hidden="1" x14ac:dyDescent="0.2">
      <c r="A361" s="3" t="s">
        <v>2138</v>
      </c>
      <c r="B361" t="s">
        <v>2257</v>
      </c>
      <c r="C361" s="24"/>
      <c r="D361" s="24"/>
      <c r="E361" s="24"/>
      <c r="F361" t="str">
        <f>VLOOKUP(O361,Лист5!$B:$E,4,0)</f>
        <v>☿</v>
      </c>
      <c r="G361" t="str">
        <f>VLOOKUP(IF(F361="Дом",H361,F361),Лист5!$D$28:$F$32,3,0)</f>
        <v>Меркурий</v>
      </c>
      <c r="H361" t="str">
        <f>VLOOKUP(O361,Лист5!$B:$E,3,0)</f>
        <v>☿Штурвал</v>
      </c>
      <c r="I361" t="s">
        <v>264</v>
      </c>
      <c r="J361" t="s">
        <v>28</v>
      </c>
      <c r="K361" t="s">
        <v>142</v>
      </c>
      <c r="L361" t="s">
        <v>2118</v>
      </c>
      <c r="N361" t="s">
        <v>2253</v>
      </c>
      <c r="O361" t="s">
        <v>1834</v>
      </c>
      <c r="P361" s="8">
        <v>5</v>
      </c>
      <c r="Q361" s="8">
        <v>3</v>
      </c>
      <c r="R361" s="8">
        <v>0</v>
      </c>
      <c r="S361" t="s">
        <v>2258</v>
      </c>
      <c r="T361" s="3"/>
      <c r="U361" s="3"/>
      <c r="V361" s="3"/>
    </row>
    <row r="362" spans="1:22" ht="12.45" hidden="1" x14ac:dyDescent="0.2">
      <c r="A362" s="3" t="s">
        <v>2138</v>
      </c>
      <c r="B362" t="s">
        <v>2243</v>
      </c>
      <c r="C362" s="24"/>
      <c r="D362" s="24"/>
      <c r="E362" s="24"/>
      <c r="F362" t="str">
        <f>VLOOKUP(O362,Лист5!$B:$E,4,0)</f>
        <v>☿</v>
      </c>
      <c r="G362" t="str">
        <f>VLOOKUP(IF(F362="Дом",H362,F362),Лист5!$D$28:$F$32,3,0)</f>
        <v>Меркурий</v>
      </c>
      <c r="H362" t="str">
        <f>VLOOKUP(O362,Лист5!$B:$E,3,0)</f>
        <v>☿Штурвал</v>
      </c>
      <c r="I362" t="s">
        <v>175</v>
      </c>
      <c r="J362" t="s">
        <v>16</v>
      </c>
      <c r="K362" t="s">
        <v>142</v>
      </c>
      <c r="L362" t="s">
        <v>18</v>
      </c>
      <c r="N362" t="s">
        <v>2242</v>
      </c>
      <c r="O362" t="s">
        <v>1834</v>
      </c>
      <c r="P362" s="8">
        <v>3</v>
      </c>
      <c r="Q362" s="8">
        <v>1</v>
      </c>
      <c r="R362" s="8">
        <v>0</v>
      </c>
      <c r="S362" t="s">
        <v>2240</v>
      </c>
      <c r="T362" s="3"/>
      <c r="U362" s="3"/>
      <c r="V362" s="3"/>
    </row>
    <row r="363" spans="1:22" ht="12.45" hidden="1" x14ac:dyDescent="0.2">
      <c r="A363" s="3" t="s">
        <v>2138</v>
      </c>
      <c r="B363" t="s">
        <v>2282</v>
      </c>
      <c r="C363" s="24"/>
      <c r="D363" s="24"/>
      <c r="E363" s="24"/>
      <c r="F363" t="str">
        <f>VLOOKUP(O363,Лист5!$B:$E,4,0)</f>
        <v>☿</v>
      </c>
      <c r="G363" t="str">
        <f>VLOOKUP(IF(F363="Дом",H363,F363),Лист5!$D$28:$F$32,3,0)</f>
        <v>Меркурий</v>
      </c>
      <c r="H363" t="str">
        <f>VLOOKUP(O363,Лист5!$B:$E,3,0)</f>
        <v>☿Чайка</v>
      </c>
      <c r="I363" t="s">
        <v>43</v>
      </c>
      <c r="J363" t="s">
        <v>22</v>
      </c>
      <c r="K363" t="s">
        <v>29</v>
      </c>
      <c r="L363" t="s">
        <v>18</v>
      </c>
      <c r="N363" t="s">
        <v>2276</v>
      </c>
      <c r="O363" t="s">
        <v>1897</v>
      </c>
      <c r="P363" s="8">
        <v>4</v>
      </c>
      <c r="Q363" s="8">
        <v>2</v>
      </c>
      <c r="R363" s="8">
        <v>0</v>
      </c>
      <c r="S363" t="s">
        <v>2280</v>
      </c>
      <c r="T363" s="3"/>
      <c r="U363" s="3"/>
      <c r="V363" s="3"/>
    </row>
    <row r="364" spans="1:22" ht="12.45" hidden="1" x14ac:dyDescent="0.2">
      <c r="A364" s="3" t="s">
        <v>2138</v>
      </c>
      <c r="B364" t="s">
        <v>2290</v>
      </c>
      <c r="C364" s="24"/>
      <c r="D364" s="24"/>
      <c r="E364" s="24"/>
      <c r="F364" t="str">
        <f>VLOOKUP(O364,Лист5!$B:$E,4,0)</f>
        <v>☿</v>
      </c>
      <c r="G364" t="str">
        <f>VLOOKUP(IF(F364="Дом",H364,F364),Лист5!$D$28:$F$32,3,0)</f>
        <v>Меркурий</v>
      </c>
      <c r="H364" t="str">
        <f>VLOOKUP(O364,Лист5!$B:$E,3,0)</f>
        <v>☿Чайка</v>
      </c>
      <c r="I364" t="s">
        <v>2113</v>
      </c>
      <c r="J364" t="s">
        <v>28</v>
      </c>
      <c r="K364" t="s">
        <v>2123</v>
      </c>
      <c r="L364" t="s">
        <v>18</v>
      </c>
      <c r="N364" t="s">
        <v>2288</v>
      </c>
      <c r="O364" t="s">
        <v>1897</v>
      </c>
      <c r="P364" s="8">
        <v>5</v>
      </c>
      <c r="Q364" s="8">
        <v>3</v>
      </c>
      <c r="R364" s="8">
        <v>0</v>
      </c>
      <c r="S364" t="s">
        <v>2275</v>
      </c>
      <c r="T364" s="3"/>
      <c r="U364" s="3"/>
      <c r="V364" s="3"/>
    </row>
    <row r="365" spans="1:22" ht="12.45" hidden="1" x14ac:dyDescent="0.2">
      <c r="A365" s="3" t="s">
        <v>2138</v>
      </c>
      <c r="B365" t="s">
        <v>2295</v>
      </c>
      <c r="C365" s="24"/>
      <c r="D365" s="24"/>
      <c r="E365" s="24"/>
      <c r="F365" t="str">
        <f>VLOOKUP(O365,Лист5!$B:$E,4,0)</f>
        <v>☿</v>
      </c>
      <c r="G365" t="str">
        <f>VLOOKUP(IF(F365="Дом",H365,F365),Лист5!$D$28:$F$32,3,0)</f>
        <v>Меркурий</v>
      </c>
      <c r="H365" t="str">
        <f>VLOOKUP(O365,Лист5!$B:$E,3,0)</f>
        <v>☿Чайка</v>
      </c>
      <c r="I365" t="s">
        <v>43</v>
      </c>
      <c r="J365" t="s">
        <v>22</v>
      </c>
      <c r="K365" t="s">
        <v>2268</v>
      </c>
      <c r="L365" t="s">
        <v>18</v>
      </c>
      <c r="N365" t="s">
        <v>2296</v>
      </c>
      <c r="O365" t="s">
        <v>1897</v>
      </c>
      <c r="P365" s="8">
        <v>5</v>
      </c>
      <c r="Q365" s="8">
        <v>4</v>
      </c>
      <c r="R365" s="8">
        <v>0</v>
      </c>
      <c r="S365" t="s">
        <v>2293</v>
      </c>
      <c r="T365" s="3"/>
      <c r="U365" s="3"/>
      <c r="V365" s="3"/>
    </row>
    <row r="366" spans="1:22" ht="12.45" hidden="1" x14ac:dyDescent="0.2">
      <c r="A366" s="3" t="s">
        <v>2138</v>
      </c>
      <c r="B366" t="s">
        <v>2286</v>
      </c>
      <c r="C366" s="24"/>
      <c r="D366" s="24"/>
      <c r="E366" s="24"/>
      <c r="F366" t="str">
        <f>VLOOKUP(O366,Лист5!$B:$E,4,0)</f>
        <v>☿</v>
      </c>
      <c r="G366" t="str">
        <f>VLOOKUP(IF(F366="Дом",H366,F366),Лист5!$D$28:$F$32,3,0)</f>
        <v>Меркурий</v>
      </c>
      <c r="H366" t="str">
        <f>VLOOKUP(O366,Лист5!$B:$E,3,0)</f>
        <v>☿Чайка</v>
      </c>
      <c r="I366" t="s">
        <v>264</v>
      </c>
      <c r="J366" t="s">
        <v>28</v>
      </c>
      <c r="K366" t="s">
        <v>2268</v>
      </c>
      <c r="L366" t="s">
        <v>18</v>
      </c>
      <c r="N366" t="s">
        <v>2284</v>
      </c>
      <c r="O366" t="s">
        <v>1897</v>
      </c>
      <c r="P366" s="8">
        <v>5</v>
      </c>
      <c r="Q366" s="8">
        <v>2</v>
      </c>
      <c r="R366" s="8">
        <v>0</v>
      </c>
      <c r="S366" t="s">
        <v>2271</v>
      </c>
      <c r="T366" s="3"/>
      <c r="U366" s="3"/>
      <c r="V366" s="3"/>
    </row>
    <row r="367" spans="1:22" ht="12.45" hidden="1" x14ac:dyDescent="0.2">
      <c r="A367" s="3" t="s">
        <v>2138</v>
      </c>
      <c r="B367" t="s">
        <v>2280</v>
      </c>
      <c r="C367" s="24"/>
      <c r="D367" s="24"/>
      <c r="E367" s="24"/>
      <c r="F367" t="str">
        <f>VLOOKUP(O367,Лист5!$B:$E,4,0)</f>
        <v>☿</v>
      </c>
      <c r="G367" t="str">
        <f>VLOOKUP(IF(F367="Дом",H367,F367),Лист5!$D$28:$F$32,3,0)</f>
        <v>Меркурий</v>
      </c>
      <c r="H367" t="str">
        <f>VLOOKUP(O367,Лист5!$B:$E,3,0)</f>
        <v>☿Чайка</v>
      </c>
      <c r="I367" t="s">
        <v>64</v>
      </c>
      <c r="J367" t="s">
        <v>22</v>
      </c>
      <c r="K367" t="s">
        <v>29</v>
      </c>
      <c r="L367" t="s">
        <v>18</v>
      </c>
      <c r="N367" t="s">
        <v>2276</v>
      </c>
      <c r="O367" t="s">
        <v>1897</v>
      </c>
      <c r="P367" s="8">
        <v>4</v>
      </c>
      <c r="Q367" s="8">
        <v>2</v>
      </c>
      <c r="R367" s="8">
        <v>0</v>
      </c>
      <c r="S367" t="s">
        <v>2281</v>
      </c>
      <c r="T367" s="3"/>
      <c r="U367" s="3"/>
      <c r="V367" s="3"/>
    </row>
    <row r="368" spans="1:22" ht="12.45" hidden="1" x14ac:dyDescent="0.2">
      <c r="A368" s="3" t="s">
        <v>2138</v>
      </c>
      <c r="B368" t="s">
        <v>2283</v>
      </c>
      <c r="C368" s="24"/>
      <c r="D368" s="24"/>
      <c r="E368" s="24"/>
      <c r="F368" t="str">
        <f>VLOOKUP(O368,Лист5!$B:$E,4,0)</f>
        <v>☿</v>
      </c>
      <c r="G368" t="str">
        <f>VLOOKUP(IF(F368="Дом",H368,F368),Лист5!$D$28:$F$32,3,0)</f>
        <v>Меркурий</v>
      </c>
      <c r="H368" t="str">
        <f>VLOOKUP(O368,Лист5!$B:$E,3,0)</f>
        <v>☿Чайка</v>
      </c>
      <c r="I368" t="s">
        <v>2022</v>
      </c>
      <c r="J368" t="s">
        <v>16</v>
      </c>
      <c r="K368" t="s">
        <v>2268</v>
      </c>
      <c r="L368" t="s">
        <v>18</v>
      </c>
      <c r="N368" t="s">
        <v>2284</v>
      </c>
      <c r="O368" t="s">
        <v>1897</v>
      </c>
      <c r="P368" s="8">
        <v>4</v>
      </c>
      <c r="Q368" s="8">
        <v>2</v>
      </c>
      <c r="R368" s="8">
        <v>0</v>
      </c>
      <c r="S368" t="s">
        <v>2267</v>
      </c>
      <c r="T368" s="3"/>
      <c r="U368" s="3"/>
      <c r="V368" s="3"/>
    </row>
    <row r="369" spans="1:22" ht="12.45" hidden="1" x14ac:dyDescent="0.2">
      <c r="A369" s="3" t="s">
        <v>2138</v>
      </c>
      <c r="B369" t="s">
        <v>2291</v>
      </c>
      <c r="C369" s="24"/>
      <c r="D369" s="24"/>
      <c r="E369" s="24"/>
      <c r="F369" t="str">
        <f>VLOOKUP(O369,Лист5!$B:$E,4,0)</f>
        <v>☿</v>
      </c>
      <c r="G369" t="str">
        <f>VLOOKUP(IF(F369="Дом",H369,F369),Лист5!$D$28:$F$32,3,0)</f>
        <v>Меркурий</v>
      </c>
      <c r="H369" t="str">
        <f>VLOOKUP(O369,Лист5!$B:$E,3,0)</f>
        <v>☿Чайка</v>
      </c>
      <c r="I369" t="s">
        <v>147</v>
      </c>
      <c r="J369" t="s">
        <v>148</v>
      </c>
      <c r="K369" t="s">
        <v>23</v>
      </c>
      <c r="L369" t="s">
        <v>148</v>
      </c>
      <c r="N369" t="s">
        <v>2288</v>
      </c>
      <c r="O369" t="s">
        <v>1897</v>
      </c>
      <c r="P369" s="8">
        <v>5</v>
      </c>
      <c r="Q369" s="8">
        <v>3</v>
      </c>
      <c r="R369" s="8">
        <v>0</v>
      </c>
      <c r="S369" t="s">
        <v>2292</v>
      </c>
      <c r="T369" s="3"/>
      <c r="U369" s="3"/>
      <c r="V369" s="3"/>
    </row>
    <row r="370" spans="1:22" ht="12.45" hidden="1" x14ac:dyDescent="0.2">
      <c r="A370" s="3" t="s">
        <v>2138</v>
      </c>
      <c r="B370" t="s">
        <v>2277</v>
      </c>
      <c r="C370" s="24"/>
      <c r="D370" s="24"/>
      <c r="E370" s="24"/>
      <c r="F370" t="str">
        <f>VLOOKUP(O370,Лист5!$B:$E,4,0)</f>
        <v>☿</v>
      </c>
      <c r="G370" t="str">
        <f>VLOOKUP(IF(F370="Дом",H370,F370),Лист5!$D$28:$F$32,3,0)</f>
        <v>Меркурий</v>
      </c>
      <c r="H370" t="str">
        <f>VLOOKUP(O370,Лист5!$B:$E,3,0)</f>
        <v>☿Чайка</v>
      </c>
      <c r="I370" t="s">
        <v>761</v>
      </c>
      <c r="J370" t="s">
        <v>28</v>
      </c>
      <c r="K370" t="s">
        <v>2278</v>
      </c>
      <c r="L370" t="s">
        <v>2106</v>
      </c>
      <c r="N370" t="s">
        <v>2276</v>
      </c>
      <c r="O370" t="s">
        <v>1897</v>
      </c>
      <c r="P370" s="8">
        <v>4</v>
      </c>
      <c r="Q370" s="8">
        <v>1</v>
      </c>
      <c r="R370" s="8">
        <v>0</v>
      </c>
      <c r="S370" t="s">
        <v>2279</v>
      </c>
      <c r="T370" s="3"/>
      <c r="U370" s="3"/>
      <c r="V370" s="3"/>
    </row>
    <row r="371" spans="1:22" ht="12.45" hidden="1" x14ac:dyDescent="0.2">
      <c r="A371" s="3" t="s">
        <v>2138</v>
      </c>
      <c r="B371" t="s">
        <v>2275</v>
      </c>
      <c r="C371" s="24"/>
      <c r="D371" s="24"/>
      <c r="E371" s="24"/>
      <c r="F371" t="str">
        <f>VLOOKUP(O371,Лист5!$B:$E,4,0)</f>
        <v>☿</v>
      </c>
      <c r="G371" t="str">
        <f>VLOOKUP(IF(F371="Дом",H371,F371),Лист5!$D$28:$F$32,3,0)</f>
        <v>Меркурий</v>
      </c>
      <c r="H371" t="str">
        <f>VLOOKUP(O371,Лист5!$B:$E,3,0)</f>
        <v>☿Чайка</v>
      </c>
      <c r="I371" t="s">
        <v>53</v>
      </c>
      <c r="J371" t="s">
        <v>16</v>
      </c>
      <c r="K371" t="s">
        <v>50</v>
      </c>
      <c r="L371" t="s">
        <v>18</v>
      </c>
      <c r="N371" t="s">
        <v>2276</v>
      </c>
      <c r="O371" t="s">
        <v>1897</v>
      </c>
      <c r="P371" s="8">
        <v>3</v>
      </c>
      <c r="Q371" s="8">
        <v>1</v>
      </c>
      <c r="R371" s="8">
        <v>0</v>
      </c>
      <c r="S371" t="s">
        <v>2273</v>
      </c>
      <c r="T371" s="3"/>
      <c r="U371" s="3"/>
      <c r="V371" s="3"/>
    </row>
    <row r="372" spans="1:22" ht="12.45" hidden="1" x14ac:dyDescent="0.2">
      <c r="A372" s="3" t="s">
        <v>2138</v>
      </c>
      <c r="B372" t="s">
        <v>2271</v>
      </c>
      <c r="C372" s="24"/>
      <c r="D372" s="24"/>
      <c r="E372" s="24"/>
      <c r="F372" t="str">
        <f>VLOOKUP(O372,Лист5!$B:$E,4,0)</f>
        <v>☿</v>
      </c>
      <c r="G372" t="str">
        <f>VLOOKUP(IF(F372="Дом",H372,F372),Лист5!$D$28:$F$32,3,0)</f>
        <v>Меркурий</v>
      </c>
      <c r="H372" t="str">
        <f>VLOOKUP(O372,Лист5!$B:$E,3,0)</f>
        <v>☿Чайка</v>
      </c>
      <c r="I372" t="s">
        <v>2111</v>
      </c>
      <c r="J372" t="s">
        <v>148</v>
      </c>
      <c r="K372" t="s">
        <v>2272</v>
      </c>
      <c r="L372" t="s">
        <v>148</v>
      </c>
      <c r="N372" t="s">
        <v>2266</v>
      </c>
      <c r="O372" t="s">
        <v>1897</v>
      </c>
      <c r="P372" s="8">
        <v>4</v>
      </c>
      <c r="Q372" s="8">
        <v>1</v>
      </c>
      <c r="R372" s="8">
        <v>0</v>
      </c>
      <c r="S372" t="s">
        <v>2267</v>
      </c>
      <c r="T372" s="3"/>
      <c r="U372" s="3"/>
      <c r="V372" s="3"/>
    </row>
    <row r="373" spans="1:22" ht="12.45" hidden="1" x14ac:dyDescent="0.2">
      <c r="A373" s="3" t="s">
        <v>2138</v>
      </c>
      <c r="B373" t="s">
        <v>2297</v>
      </c>
      <c r="C373" s="24"/>
      <c r="D373" s="24"/>
      <c r="E373" s="24"/>
      <c r="F373" t="str">
        <f>VLOOKUP(O373,Лист5!$B:$E,4,0)</f>
        <v>☿</v>
      </c>
      <c r="G373" t="str">
        <f>VLOOKUP(IF(F373="Дом",H373,F373),Лист5!$D$28:$F$32,3,0)</f>
        <v>Меркурий</v>
      </c>
      <c r="H373" t="str">
        <f>VLOOKUP(O373,Лист5!$B:$E,3,0)</f>
        <v>☿Чайка</v>
      </c>
      <c r="I373" t="s">
        <v>264</v>
      </c>
      <c r="J373" t="s">
        <v>28</v>
      </c>
      <c r="K373" t="s">
        <v>29</v>
      </c>
      <c r="L373" t="s">
        <v>18</v>
      </c>
      <c r="N373" t="s">
        <v>2296</v>
      </c>
      <c r="O373" t="s">
        <v>1897</v>
      </c>
      <c r="P373" s="8">
        <v>5</v>
      </c>
      <c r="Q373" s="8">
        <v>4</v>
      </c>
      <c r="R373" s="8">
        <v>0</v>
      </c>
      <c r="S373" t="s">
        <v>2298</v>
      </c>
      <c r="T373" s="3"/>
      <c r="U373" s="3"/>
      <c r="V373" s="3"/>
    </row>
    <row r="374" spans="1:22" ht="12.45" hidden="1" x14ac:dyDescent="0.2">
      <c r="A374" s="3" t="s">
        <v>2138</v>
      </c>
      <c r="B374" t="s">
        <v>2285</v>
      </c>
      <c r="C374" s="24"/>
      <c r="D374" s="24"/>
      <c r="E374" s="24"/>
      <c r="F374" t="str">
        <f>VLOOKUP(O374,Лист5!$B:$E,4,0)</f>
        <v>☿</v>
      </c>
      <c r="G374" t="str">
        <f>VLOOKUP(IF(F374="Дом",H374,F374),Лист5!$D$28:$F$32,3,0)</f>
        <v>Меркурий</v>
      </c>
      <c r="H374" t="str">
        <f>VLOOKUP(O374,Лист5!$B:$E,3,0)</f>
        <v>☿Чайка</v>
      </c>
      <c r="I374" t="s">
        <v>43</v>
      </c>
      <c r="J374" t="s">
        <v>28</v>
      </c>
      <c r="K374" t="s">
        <v>50</v>
      </c>
      <c r="L374" t="s">
        <v>18</v>
      </c>
      <c r="N374" t="s">
        <v>2284</v>
      </c>
      <c r="O374" t="s">
        <v>1897</v>
      </c>
      <c r="P374" s="8">
        <v>5</v>
      </c>
      <c r="Q374" s="8">
        <v>2</v>
      </c>
      <c r="R374" s="8">
        <v>0</v>
      </c>
      <c r="S374" t="s">
        <v>2283</v>
      </c>
      <c r="T374" s="3"/>
      <c r="U374" s="3"/>
      <c r="V374" s="3"/>
    </row>
    <row r="375" spans="1:22" ht="12.45" hidden="1" x14ac:dyDescent="0.2">
      <c r="A375" s="3" t="s">
        <v>2138</v>
      </c>
      <c r="B375" t="s">
        <v>2293</v>
      </c>
      <c r="C375" s="24"/>
      <c r="D375" s="24"/>
      <c r="E375" s="24"/>
      <c r="F375" t="str">
        <f>VLOOKUP(O375,Лист5!$B:$E,4,0)</f>
        <v>☿</v>
      </c>
      <c r="G375" t="str">
        <f>VLOOKUP(IF(F375="Дом",H375,F375),Лист5!$D$28:$F$32,3,0)</f>
        <v>Меркурий</v>
      </c>
      <c r="H375" t="str">
        <f>VLOOKUP(O375,Лист5!$B:$E,3,0)</f>
        <v>☿Чайка</v>
      </c>
      <c r="I375" t="s">
        <v>2294</v>
      </c>
      <c r="J375" t="s">
        <v>22</v>
      </c>
      <c r="K375" t="s">
        <v>2268</v>
      </c>
      <c r="L375" t="s">
        <v>18</v>
      </c>
      <c r="N375" t="s">
        <v>2288</v>
      </c>
      <c r="O375" t="s">
        <v>1897</v>
      </c>
      <c r="P375" s="8">
        <v>5</v>
      </c>
      <c r="Q375" s="8">
        <v>3</v>
      </c>
      <c r="R375" s="8">
        <v>0</v>
      </c>
      <c r="S375" t="s">
        <v>2289</v>
      </c>
      <c r="T375" s="3"/>
      <c r="U375" s="3"/>
      <c r="V375" s="3"/>
    </row>
    <row r="376" spans="1:22" ht="12.45" hidden="1" x14ac:dyDescent="0.2">
      <c r="A376" s="3" t="s">
        <v>2138</v>
      </c>
      <c r="B376" t="s">
        <v>2289</v>
      </c>
      <c r="C376" s="24"/>
      <c r="D376" s="24"/>
      <c r="E376" s="24"/>
      <c r="F376" t="str">
        <f>VLOOKUP(O376,Лист5!$B:$E,4,0)</f>
        <v>☿</v>
      </c>
      <c r="G376" t="str">
        <f>VLOOKUP(IF(F376="Дом",H376,F376),Лист5!$D$28:$F$32,3,0)</f>
        <v>Меркурий</v>
      </c>
      <c r="H376" t="str">
        <f>VLOOKUP(O376,Лист5!$B:$E,3,0)</f>
        <v>☿Чайка</v>
      </c>
      <c r="I376" t="s">
        <v>1123</v>
      </c>
      <c r="J376" t="s">
        <v>16</v>
      </c>
      <c r="K376" t="s">
        <v>212</v>
      </c>
      <c r="L376" t="s">
        <v>18</v>
      </c>
      <c r="N376" t="s">
        <v>2288</v>
      </c>
      <c r="O376" t="s">
        <v>1897</v>
      </c>
      <c r="P376" s="8">
        <v>5</v>
      </c>
      <c r="Q376" s="8">
        <v>2</v>
      </c>
      <c r="R376" s="8">
        <v>0</v>
      </c>
      <c r="S376" t="s">
        <v>2271</v>
      </c>
      <c r="T376" s="3"/>
      <c r="U376" s="3"/>
      <c r="V376" s="3"/>
    </row>
    <row r="377" spans="1:22" ht="12.45" hidden="1" x14ac:dyDescent="0.2">
      <c r="A377" s="3" t="s">
        <v>2138</v>
      </c>
      <c r="B377" t="s">
        <v>2101</v>
      </c>
      <c r="C377" s="24"/>
      <c r="D377" s="24"/>
      <c r="E377" s="24"/>
      <c r="F377" t="str">
        <f>VLOOKUP(O377,Лист5!$B:$E,4,0)</f>
        <v>☿</v>
      </c>
      <c r="G377" t="str">
        <f>VLOOKUP(IF(F377="Дом",H377,F377),Лист5!$D$28:$F$32,3,0)</f>
        <v>Меркурий</v>
      </c>
      <c r="H377" t="str">
        <f>VLOOKUP(O377,Лист5!$B:$E,3,0)</f>
        <v>☿Чайка</v>
      </c>
      <c r="I377" t="s">
        <v>392</v>
      </c>
      <c r="J377" t="s">
        <v>28</v>
      </c>
      <c r="K377" t="s">
        <v>2301</v>
      </c>
      <c r="L377" t="s">
        <v>18</v>
      </c>
      <c r="N377" t="s">
        <v>2302</v>
      </c>
      <c r="O377" t="s">
        <v>1897</v>
      </c>
      <c r="P377" s="8">
        <v>5</v>
      </c>
      <c r="Q377" s="8">
        <v>5</v>
      </c>
      <c r="R377" s="8">
        <v>0</v>
      </c>
      <c r="S377" t="s">
        <v>2303</v>
      </c>
      <c r="T377" s="3"/>
      <c r="U377" s="3"/>
      <c r="V377" s="3"/>
    </row>
    <row r="378" spans="1:22" ht="12.45" hidden="1" x14ac:dyDescent="0.2">
      <c r="A378" s="3" t="s">
        <v>2138</v>
      </c>
      <c r="B378" t="s">
        <v>2299</v>
      </c>
      <c r="C378" s="24"/>
      <c r="D378" s="24"/>
      <c r="E378" s="24"/>
      <c r="F378" t="str">
        <f>VLOOKUP(O378,Лист5!$B:$E,4,0)</f>
        <v>☿</v>
      </c>
      <c r="G378" t="str">
        <f>VLOOKUP(IF(F378="Дом",H378,F378),Лист5!$D$28:$F$32,3,0)</f>
        <v>Меркурий</v>
      </c>
      <c r="H378" t="str">
        <f>VLOOKUP(O378,Лист5!$B:$E,3,0)</f>
        <v>☿Чайка</v>
      </c>
      <c r="I378" t="s">
        <v>392</v>
      </c>
      <c r="J378" t="s">
        <v>28</v>
      </c>
      <c r="K378" t="s">
        <v>29</v>
      </c>
      <c r="L378" t="s">
        <v>18</v>
      </c>
      <c r="N378" t="s">
        <v>2296</v>
      </c>
      <c r="O378" t="s">
        <v>1897</v>
      </c>
      <c r="P378" s="8">
        <v>5</v>
      </c>
      <c r="Q378" s="8">
        <v>4</v>
      </c>
      <c r="R378" s="8">
        <v>0</v>
      </c>
      <c r="S378" t="s">
        <v>2300</v>
      </c>
      <c r="T378" s="3"/>
      <c r="U378" s="3"/>
      <c r="V378" s="3"/>
    </row>
    <row r="379" spans="1:22" ht="12.45" hidden="1" x14ac:dyDescent="0.2">
      <c r="A379" s="3" t="s">
        <v>2138</v>
      </c>
      <c r="B379" t="s">
        <v>2153</v>
      </c>
      <c r="F379" t="str">
        <f>VLOOKUP(O379,Лист5!$B:$E,4,0)</f>
        <v>Дом</v>
      </c>
      <c r="G379" t="str">
        <f>VLOOKUP(IF(F379="Дом",H379,F379),Лист5!$D$28:$F$32,3,0)</f>
        <v>Меркурий</v>
      </c>
      <c r="H379" t="str">
        <f>VLOOKUP(O379,Лист5!$B:$E,3,0)</f>
        <v>☿</v>
      </c>
      <c r="I379" t="s">
        <v>1751</v>
      </c>
      <c r="J379" t="s">
        <v>28</v>
      </c>
      <c r="K379" t="s">
        <v>142</v>
      </c>
      <c r="L379" t="s">
        <v>148</v>
      </c>
      <c r="N379" t="s">
        <v>2154</v>
      </c>
      <c r="O379" t="s">
        <v>2142</v>
      </c>
      <c r="P379" s="8">
        <v>4</v>
      </c>
      <c r="Q379" s="8">
        <v>2</v>
      </c>
      <c r="R379" s="8">
        <v>0</v>
      </c>
      <c r="S379" t="s">
        <v>2155</v>
      </c>
      <c r="T379" s="3"/>
      <c r="U379" s="3"/>
      <c r="V379" s="3"/>
    </row>
    <row r="380" spans="1:22" ht="12.45" hidden="1" x14ac:dyDescent="0.2">
      <c r="A380" s="3" t="s">
        <v>2138</v>
      </c>
      <c r="B380" t="s">
        <v>2151</v>
      </c>
      <c r="F380" t="str">
        <f>VLOOKUP(O380,Лист5!$B:$E,4,0)</f>
        <v>Дом</v>
      </c>
      <c r="G380" t="str">
        <f>VLOOKUP(IF(F380="Дом",H380,F380),Лист5!$D$28:$F$32,3,0)</f>
        <v>Меркурий</v>
      </c>
      <c r="H380" t="str">
        <f>VLOOKUP(O380,Лист5!$B:$E,3,0)</f>
        <v>☿</v>
      </c>
      <c r="I380" t="s">
        <v>154</v>
      </c>
      <c r="J380" t="s">
        <v>22</v>
      </c>
      <c r="K380" t="s">
        <v>23</v>
      </c>
      <c r="L380" t="s">
        <v>18</v>
      </c>
      <c r="N380" t="s">
        <v>2150</v>
      </c>
      <c r="O380" t="s">
        <v>2142</v>
      </c>
      <c r="P380" s="8">
        <v>3</v>
      </c>
      <c r="Q380" s="8">
        <v>1</v>
      </c>
      <c r="R380" s="8">
        <v>0</v>
      </c>
      <c r="S380" t="s">
        <v>2143</v>
      </c>
      <c r="T380" s="3"/>
      <c r="U380" s="3"/>
      <c r="V380" s="3"/>
    </row>
    <row r="381" spans="1:22" ht="12.45" hidden="1" x14ac:dyDescent="0.2">
      <c r="A381" s="3" t="s">
        <v>2138</v>
      </c>
      <c r="B381" t="s">
        <v>2156</v>
      </c>
      <c r="F381" t="str">
        <f>VLOOKUP(O381,Лист5!$B:$E,4,0)</f>
        <v>Дом</v>
      </c>
      <c r="G381" t="str">
        <f>VLOOKUP(IF(F381="Дом",H381,F381),Лист5!$D$28:$F$32,3,0)</f>
        <v>Меркурий</v>
      </c>
      <c r="H381" t="str">
        <f>VLOOKUP(O381,Лист5!$B:$E,3,0)</f>
        <v>☿</v>
      </c>
      <c r="I381" t="s">
        <v>147</v>
      </c>
      <c r="J381" t="s">
        <v>148</v>
      </c>
      <c r="K381" t="s">
        <v>23</v>
      </c>
      <c r="L381" t="s">
        <v>148</v>
      </c>
      <c r="N381" t="s">
        <v>2154</v>
      </c>
      <c r="O381" t="s">
        <v>2142</v>
      </c>
      <c r="P381" s="8">
        <v>5</v>
      </c>
      <c r="Q381" s="8">
        <v>3</v>
      </c>
      <c r="R381" s="8">
        <v>0</v>
      </c>
      <c r="S381" t="s">
        <v>2148</v>
      </c>
      <c r="T381" s="3"/>
      <c r="U381" s="3"/>
      <c r="V381" s="3"/>
    </row>
    <row r="382" spans="1:22" ht="12.45" hidden="1" x14ac:dyDescent="0.2">
      <c r="A382" s="3" t="s">
        <v>2138</v>
      </c>
      <c r="B382" t="s">
        <v>2158</v>
      </c>
      <c r="F382" t="str">
        <f>VLOOKUP(O382,Лист5!$B:$E,4,0)</f>
        <v>Дом</v>
      </c>
      <c r="G382" t="str">
        <f>VLOOKUP(IF(F382="Дом",H382,F382),Лист5!$D$28:$F$32,3,0)</f>
        <v>Меркурий</v>
      </c>
      <c r="H382" t="str">
        <f>VLOOKUP(O382,Лист5!$B:$E,3,0)</f>
        <v>☿</v>
      </c>
      <c r="I382" t="s">
        <v>2159</v>
      </c>
      <c r="J382" t="s">
        <v>22</v>
      </c>
      <c r="K382" t="s">
        <v>23</v>
      </c>
      <c r="L382" t="s">
        <v>18</v>
      </c>
      <c r="N382" t="s">
        <v>2154</v>
      </c>
      <c r="O382" t="s">
        <v>2142</v>
      </c>
      <c r="P382" s="8">
        <v>5</v>
      </c>
      <c r="Q382" s="8">
        <v>4</v>
      </c>
      <c r="R382" s="8">
        <v>0</v>
      </c>
      <c r="S382" t="s">
        <v>2160</v>
      </c>
      <c r="T382" s="3"/>
      <c r="U382" s="3"/>
      <c r="V382" s="3"/>
    </row>
    <row r="383" spans="1:22" ht="12.45" hidden="1" x14ac:dyDescent="0.2">
      <c r="A383" s="3" t="s">
        <v>2138</v>
      </c>
      <c r="B383" t="s">
        <v>2149</v>
      </c>
      <c r="F383" t="str">
        <f>VLOOKUP(O383,Лист5!$B:$E,4,0)</f>
        <v>Дом</v>
      </c>
      <c r="G383" t="str">
        <f>VLOOKUP(IF(F383="Дом",H383,F383),Лист5!$D$28:$F$32,3,0)</f>
        <v>Меркурий</v>
      </c>
      <c r="H383" t="str">
        <f>VLOOKUP(O383,Лист5!$B:$E,3,0)</f>
        <v>☿</v>
      </c>
      <c r="I383" t="s">
        <v>147</v>
      </c>
      <c r="J383" t="s">
        <v>148</v>
      </c>
      <c r="K383" t="s">
        <v>23</v>
      </c>
      <c r="L383" t="s">
        <v>148</v>
      </c>
      <c r="N383" t="s">
        <v>2150</v>
      </c>
      <c r="O383" t="s">
        <v>2142</v>
      </c>
      <c r="P383" s="8">
        <v>2</v>
      </c>
      <c r="Q383" s="8">
        <v>1</v>
      </c>
      <c r="R383" s="8">
        <v>0</v>
      </c>
      <c r="S383" t="s">
        <v>2147</v>
      </c>
      <c r="T383" s="3"/>
      <c r="U383" s="3"/>
      <c r="V383" s="3"/>
    </row>
    <row r="384" spans="1:22" ht="12.45" hidden="1" x14ac:dyDescent="0.2">
      <c r="A384" s="3" t="s">
        <v>2138</v>
      </c>
      <c r="B384" t="s">
        <v>2152</v>
      </c>
      <c r="F384" t="str">
        <f>VLOOKUP(O384,Лист5!$B:$E,4,0)</f>
        <v>Дом</v>
      </c>
      <c r="G384" t="str">
        <f>VLOOKUP(IF(F384="Дом",H384,F384),Лист5!$D$28:$F$32,3,0)</f>
        <v>Меркурий</v>
      </c>
      <c r="H384" t="str">
        <f>VLOOKUP(O384,Лист5!$B:$E,3,0)</f>
        <v>☿</v>
      </c>
      <c r="I384" t="s">
        <v>154</v>
      </c>
      <c r="J384" t="s">
        <v>28</v>
      </c>
      <c r="K384" t="s">
        <v>23</v>
      </c>
      <c r="L384" t="s">
        <v>18</v>
      </c>
      <c r="N384" t="s">
        <v>2150</v>
      </c>
      <c r="O384" t="s">
        <v>2142</v>
      </c>
      <c r="P384" s="8">
        <v>3</v>
      </c>
      <c r="Q384" s="8">
        <v>1</v>
      </c>
      <c r="R384" s="8">
        <v>0</v>
      </c>
      <c r="S384" t="s">
        <v>2151</v>
      </c>
      <c r="T384" s="3"/>
      <c r="U384" s="3"/>
      <c r="V384" s="3"/>
    </row>
    <row r="385" spans="1:22" ht="12.45" hidden="1" x14ac:dyDescent="0.2">
      <c r="A385" s="3" t="s">
        <v>2138</v>
      </c>
      <c r="B385" t="s">
        <v>2157</v>
      </c>
      <c r="F385" t="str">
        <f>VLOOKUP(O385,Лист5!$B:$E,4,0)</f>
        <v>Дом</v>
      </c>
      <c r="G385" t="str">
        <f>VLOOKUP(IF(F385="Дом",H385,F385),Лист5!$D$28:$F$32,3,0)</f>
        <v>Меркурий</v>
      </c>
      <c r="H385" t="str">
        <f>VLOOKUP(O385,Лист5!$B:$E,3,0)</f>
        <v>☿</v>
      </c>
      <c r="I385" t="s">
        <v>43</v>
      </c>
      <c r="J385" t="s">
        <v>28</v>
      </c>
      <c r="K385" t="s">
        <v>23</v>
      </c>
      <c r="L385" t="s">
        <v>182</v>
      </c>
      <c r="N385" t="s">
        <v>2154</v>
      </c>
      <c r="O385" t="s">
        <v>2142</v>
      </c>
      <c r="P385" s="8">
        <v>5</v>
      </c>
      <c r="Q385" s="8">
        <v>3</v>
      </c>
      <c r="R385" s="8">
        <v>0</v>
      </c>
      <c r="S385" t="s">
        <v>2156</v>
      </c>
      <c r="T385" s="3"/>
      <c r="U385" s="3"/>
      <c r="V385" s="3"/>
    </row>
    <row r="386" spans="1:22" ht="12.45" hidden="1" x14ac:dyDescent="0.2">
      <c r="A386" s="3" t="s">
        <v>2138</v>
      </c>
      <c r="B386" t="s">
        <v>2830</v>
      </c>
      <c r="C386" s="24"/>
      <c r="D386" s="24"/>
      <c r="E386" s="24"/>
      <c r="F386" t="str">
        <f>VLOOKUP(O386,Лист5!$B:$E,4,0)</f>
        <v>♄</v>
      </c>
      <c r="G386" t="str">
        <f>VLOOKUP(IF(F386="Дом",H386,F386),Лист5!$D$28:$F$32,3,0)</f>
        <v>Сатурн</v>
      </c>
      <c r="H386" t="str">
        <f>VLOOKUP(O386,Лист5!$B:$E,3,0)</f>
        <v>♄Телега с сеном</v>
      </c>
      <c r="I386" t="s">
        <v>175</v>
      </c>
      <c r="J386" t="s">
        <v>28</v>
      </c>
      <c r="K386" t="s">
        <v>23</v>
      </c>
      <c r="L386" t="s">
        <v>18</v>
      </c>
      <c r="N386" t="s">
        <v>2829</v>
      </c>
      <c r="O386" t="s">
        <v>3131</v>
      </c>
      <c r="P386" s="8">
        <v>5</v>
      </c>
      <c r="Q386" s="8">
        <v>3</v>
      </c>
      <c r="R386" s="8">
        <v>0</v>
      </c>
      <c r="S386" t="s">
        <v>2056</v>
      </c>
      <c r="T386" s="3"/>
      <c r="U386" s="3"/>
      <c r="V386" s="3"/>
    </row>
    <row r="387" spans="1:22" ht="12.45" hidden="1" x14ac:dyDescent="0.2">
      <c r="A387" s="3" t="s">
        <v>2138</v>
      </c>
      <c r="B387" t="s">
        <v>2807</v>
      </c>
      <c r="C387" s="24"/>
      <c r="D387" s="24"/>
      <c r="E387" s="24"/>
      <c r="F387" t="str">
        <f>VLOOKUP(O387,Лист5!$B:$E,4,0)</f>
        <v>♄</v>
      </c>
      <c r="G387" t="str">
        <f>VLOOKUP(IF(F387="Дом",H387,F387),Лист5!$D$28:$F$32,3,0)</f>
        <v>Сатурн</v>
      </c>
      <c r="H387" t="str">
        <f>VLOOKUP(O387,Лист5!$B:$E,3,0)</f>
        <v>♄Ворон</v>
      </c>
      <c r="I387" t="s">
        <v>175</v>
      </c>
      <c r="J387" t="s">
        <v>22</v>
      </c>
      <c r="K387" t="s">
        <v>142</v>
      </c>
      <c r="L387" t="s">
        <v>18</v>
      </c>
      <c r="N387" t="s">
        <v>2806</v>
      </c>
      <c r="O387" t="s">
        <v>217</v>
      </c>
      <c r="P387" s="8">
        <v>3</v>
      </c>
      <c r="Q387" s="8">
        <v>1</v>
      </c>
      <c r="R387" s="8">
        <v>0</v>
      </c>
      <c r="S387" t="s">
        <v>2005</v>
      </c>
      <c r="T387" s="3"/>
      <c r="U387" s="3"/>
      <c r="V387" s="3"/>
    </row>
    <row r="388" spans="1:22" ht="12.45" hidden="1" x14ac:dyDescent="0.2">
      <c r="A388" s="3" t="s">
        <v>2138</v>
      </c>
      <c r="B388" t="s">
        <v>2099</v>
      </c>
      <c r="C388" s="24"/>
      <c r="D388" s="24"/>
      <c r="E388" s="24"/>
      <c r="F388" t="str">
        <f>VLOOKUP(O388,Лист5!$B:$E,4,0)</f>
        <v>♄</v>
      </c>
      <c r="G388" t="str">
        <f>VLOOKUP(IF(F388="Дом",H388,F388),Лист5!$D$28:$F$32,3,0)</f>
        <v>Сатурн</v>
      </c>
      <c r="H388" t="str">
        <f>VLOOKUP(O388,Лист5!$B:$E,3,0)</f>
        <v>♄Ворон</v>
      </c>
      <c r="I388" t="s">
        <v>64</v>
      </c>
      <c r="J388" t="s">
        <v>16</v>
      </c>
      <c r="K388" t="s">
        <v>142</v>
      </c>
      <c r="L388" t="s">
        <v>18</v>
      </c>
      <c r="N388" t="s">
        <v>2814</v>
      </c>
      <c r="O388" t="s">
        <v>217</v>
      </c>
      <c r="P388" s="8">
        <v>4</v>
      </c>
      <c r="Q388" s="8">
        <v>2</v>
      </c>
      <c r="R388" s="8">
        <v>0</v>
      </c>
      <c r="S388" t="s">
        <v>2004</v>
      </c>
      <c r="T388" s="3"/>
      <c r="U388" s="3"/>
      <c r="V388" s="3"/>
    </row>
    <row r="389" spans="1:22" ht="12.45" hidden="1" x14ac:dyDescent="0.2">
      <c r="A389" s="3" t="s">
        <v>2138</v>
      </c>
      <c r="B389" t="s">
        <v>2790</v>
      </c>
      <c r="F389" t="str">
        <f>VLOOKUP(O389,Лист5!$B:$E,4,0)</f>
        <v>♄</v>
      </c>
      <c r="G389" t="str">
        <f>VLOOKUP(IF(F389="Дом",H389,F389),Лист5!$D$28:$F$32,3,0)</f>
        <v>Сатурн</v>
      </c>
      <c r="H389" t="str">
        <f>VLOOKUP(O389,Лист5!$B:$E,3,0)</f>
        <v>♄Восходящий Дым</v>
      </c>
      <c r="I389" t="s">
        <v>2791</v>
      </c>
      <c r="J389" t="s">
        <v>28</v>
      </c>
      <c r="K389" t="s">
        <v>23</v>
      </c>
      <c r="L389" t="s">
        <v>18</v>
      </c>
      <c r="N389" t="s">
        <v>2789</v>
      </c>
      <c r="O389" t="s">
        <v>124</v>
      </c>
      <c r="P389" s="8">
        <v>5</v>
      </c>
      <c r="Q389" s="8">
        <v>2</v>
      </c>
      <c r="R389" s="8">
        <v>0</v>
      </c>
      <c r="S389" t="s">
        <v>2001</v>
      </c>
      <c r="T389" s="3"/>
      <c r="U389" s="3"/>
      <c r="V389" s="3"/>
    </row>
    <row r="390" spans="1:22" ht="12.45" hidden="1" x14ac:dyDescent="0.2">
      <c r="A390" s="3" t="s">
        <v>2138</v>
      </c>
      <c r="B390" t="s">
        <v>2843</v>
      </c>
      <c r="F390" t="str">
        <f>VLOOKUP(O390,Лист5!$B:$E,4,0)</f>
        <v>♄</v>
      </c>
      <c r="G390" t="str">
        <f>VLOOKUP(IF(F390="Дом",H390,F390),Лист5!$D$28:$F$32,3,0)</f>
        <v>Сатурн</v>
      </c>
      <c r="H390" t="str">
        <f>VLOOKUP(O390,Лист5!$B:$E,3,0)</f>
        <v>♄Телега с сеном</v>
      </c>
      <c r="I390" t="s">
        <v>43</v>
      </c>
      <c r="J390" t="s">
        <v>28</v>
      </c>
      <c r="K390" t="s">
        <v>23</v>
      </c>
      <c r="L390" t="s">
        <v>2844</v>
      </c>
      <c r="N390" t="s">
        <v>2842</v>
      </c>
      <c r="O390" t="s">
        <v>3131</v>
      </c>
      <c r="P390" s="8">
        <v>5</v>
      </c>
      <c r="Q390" s="8">
        <v>2</v>
      </c>
      <c r="R390" s="8">
        <v>0</v>
      </c>
      <c r="S390" t="s">
        <v>2841</v>
      </c>
      <c r="T390" s="3"/>
      <c r="U390" s="3"/>
      <c r="V390" s="3"/>
    </row>
    <row r="391" spans="1:22" ht="12.45" hidden="1" x14ac:dyDescent="0.2">
      <c r="A391" s="3" t="s">
        <v>2138</v>
      </c>
      <c r="B391" t="s">
        <v>2840</v>
      </c>
      <c r="F391" t="str">
        <f>VLOOKUP(O391,Лист5!$B:$E,4,0)</f>
        <v>♄</v>
      </c>
      <c r="G391" t="str">
        <f>VLOOKUP(IF(F391="Дом",H391,F391),Лист5!$D$28:$F$32,3,0)</f>
        <v>Сатурн</v>
      </c>
      <c r="H391" t="str">
        <f>VLOOKUP(O391,Лист5!$B:$E,3,0)</f>
        <v>♄Телега с сеном</v>
      </c>
      <c r="I391" t="s">
        <v>2127</v>
      </c>
      <c r="J391" t="s">
        <v>28</v>
      </c>
      <c r="K391" t="s">
        <v>23</v>
      </c>
      <c r="L391" t="s">
        <v>18</v>
      </c>
      <c r="N391" t="s">
        <v>2838</v>
      </c>
      <c r="O391" t="s">
        <v>3131</v>
      </c>
      <c r="P391" s="8">
        <v>4</v>
      </c>
      <c r="Q391" s="8">
        <v>2</v>
      </c>
      <c r="R391" s="8">
        <v>0</v>
      </c>
      <c r="S391" t="s">
        <v>2056</v>
      </c>
      <c r="T391" s="3"/>
      <c r="U391" s="3"/>
      <c r="V391" s="3"/>
    </row>
    <row r="392" spans="1:22" ht="12.45" hidden="1" x14ac:dyDescent="0.2">
      <c r="A392" s="3" t="s">
        <v>2138</v>
      </c>
      <c r="B392" t="s">
        <v>2792</v>
      </c>
      <c r="F392" t="str">
        <f>VLOOKUP(O392,Лист5!$B:$E,4,0)</f>
        <v>♄</v>
      </c>
      <c r="G392" t="str">
        <f>VLOOKUP(IF(F392="Дом",H392,F392),Лист5!$D$28:$F$32,3,0)</f>
        <v>Сатурн</v>
      </c>
      <c r="H392" t="str">
        <f>VLOOKUP(O392,Лист5!$B:$E,3,0)</f>
        <v>♄Восходящий Дым</v>
      </c>
      <c r="I392" t="s">
        <v>2793</v>
      </c>
      <c r="J392" t="s">
        <v>28</v>
      </c>
      <c r="K392" t="s">
        <v>2794</v>
      </c>
      <c r="L392" t="s">
        <v>2106</v>
      </c>
      <c r="N392" t="s">
        <v>2795</v>
      </c>
      <c r="O392" t="s">
        <v>124</v>
      </c>
      <c r="P392" s="8">
        <v>5</v>
      </c>
      <c r="Q392" s="8">
        <v>2</v>
      </c>
      <c r="R392" s="8">
        <v>0</v>
      </c>
      <c r="S392" t="s">
        <v>2796</v>
      </c>
      <c r="T392" s="3"/>
      <c r="U392" s="3"/>
      <c r="V392" s="3"/>
    </row>
    <row r="393" spans="1:22" ht="12.45" hidden="1" x14ac:dyDescent="0.2">
      <c r="A393" s="3" t="s">
        <v>2138</v>
      </c>
      <c r="B393" t="s">
        <v>2826</v>
      </c>
      <c r="C393" s="24"/>
      <c r="D393" s="24"/>
      <c r="E393" s="24"/>
      <c r="F393" t="str">
        <f>VLOOKUP(O393,Лист5!$B:$E,4,0)</f>
        <v>♄</v>
      </c>
      <c r="G393" t="str">
        <f>VLOOKUP(IF(F393="Дом",H393,F393),Лист5!$D$28:$F$32,3,0)</f>
        <v>Сатурн</v>
      </c>
      <c r="H393" t="str">
        <f>VLOOKUP(O393,Лист5!$B:$E,3,0)</f>
        <v>♄Ворон</v>
      </c>
      <c r="I393" t="s">
        <v>392</v>
      </c>
      <c r="J393" t="s">
        <v>28</v>
      </c>
      <c r="K393" t="s">
        <v>2827</v>
      </c>
      <c r="L393" t="s">
        <v>18</v>
      </c>
      <c r="N393" t="s">
        <v>2824</v>
      </c>
      <c r="O393" t="s">
        <v>217</v>
      </c>
      <c r="P393" s="8">
        <v>5</v>
      </c>
      <c r="Q393" s="8">
        <v>5</v>
      </c>
      <c r="R393" s="8">
        <v>0</v>
      </c>
      <c r="S393" t="s">
        <v>2828</v>
      </c>
      <c r="T393" s="3"/>
      <c r="U393" s="3"/>
      <c r="V393" s="3"/>
    </row>
    <row r="394" spans="1:22" ht="12.45" hidden="1" x14ac:dyDescent="0.2">
      <c r="A394" s="3" t="s">
        <v>2138</v>
      </c>
      <c r="B394" t="s">
        <v>2832</v>
      </c>
      <c r="F394" t="str">
        <f>VLOOKUP(O394,Лист5!$B:$E,4,0)</f>
        <v>♄</v>
      </c>
      <c r="G394" t="str">
        <f>VLOOKUP(IF(F394="Дом",H394,F394),Лист5!$D$28:$F$32,3,0)</f>
        <v>Сатурн</v>
      </c>
      <c r="H394" t="str">
        <f>VLOOKUP(O394,Лист5!$B:$E,3,0)</f>
        <v>♄Телега с сеном</v>
      </c>
      <c r="I394" t="s">
        <v>53</v>
      </c>
      <c r="J394" t="s">
        <v>28</v>
      </c>
      <c r="K394" t="s">
        <v>23</v>
      </c>
      <c r="L394" t="s">
        <v>182</v>
      </c>
      <c r="N394" t="s">
        <v>2833</v>
      </c>
      <c r="O394" t="s">
        <v>3131</v>
      </c>
      <c r="P394" s="8">
        <v>5</v>
      </c>
      <c r="Q394" s="8">
        <v>1</v>
      </c>
      <c r="R394" s="8">
        <v>0</v>
      </c>
      <c r="S394" t="s">
        <v>2046</v>
      </c>
      <c r="T394" s="3"/>
      <c r="U394" s="3"/>
      <c r="V394" s="3"/>
    </row>
    <row r="395" spans="1:22" ht="12.45" hidden="1" x14ac:dyDescent="0.2">
      <c r="A395" s="3" t="s">
        <v>2138</v>
      </c>
      <c r="B395" t="s">
        <v>2861</v>
      </c>
      <c r="F395" t="str">
        <f>VLOOKUP(O395,Лист5!$B:$E,4,0)</f>
        <v>♄</v>
      </c>
      <c r="G395" t="str">
        <f>VLOOKUP(IF(F395="Дом",H395,F395),Лист5!$D$28:$F$32,3,0)</f>
        <v>Сатурн</v>
      </c>
      <c r="H395" t="str">
        <f>VLOOKUP(O395,Лист5!$B:$E,3,0)</f>
        <v>♄Меч</v>
      </c>
      <c r="I395" t="s">
        <v>175</v>
      </c>
      <c r="J395" t="s">
        <v>22</v>
      </c>
      <c r="K395" t="s">
        <v>142</v>
      </c>
      <c r="L395" t="s">
        <v>18</v>
      </c>
      <c r="N395" t="s">
        <v>2860</v>
      </c>
      <c r="O395" t="s">
        <v>653</v>
      </c>
      <c r="P395" s="8">
        <v>4</v>
      </c>
      <c r="Q395" s="8">
        <v>2</v>
      </c>
      <c r="R395" s="8">
        <v>0</v>
      </c>
      <c r="S395" t="s">
        <v>2859</v>
      </c>
      <c r="T395" s="3"/>
      <c r="U395" s="3"/>
      <c r="V395" s="3"/>
    </row>
    <row r="396" spans="1:22" ht="12.45" hidden="1" x14ac:dyDescent="0.2">
      <c r="A396" s="3" t="s">
        <v>2138</v>
      </c>
      <c r="B396" t="s">
        <v>2841</v>
      </c>
      <c r="F396" t="str">
        <f>VLOOKUP(O396,Лист5!$B:$E,4,0)</f>
        <v>♄</v>
      </c>
      <c r="G396" t="str">
        <f>VLOOKUP(IF(F396="Дом",H396,F396),Лист5!$D$28:$F$32,3,0)</f>
        <v>Сатурн</v>
      </c>
      <c r="H396" t="str">
        <f>VLOOKUP(O396,Лист5!$B:$E,3,0)</f>
        <v>♄Телега с сеном</v>
      </c>
      <c r="I396" t="s">
        <v>2128</v>
      </c>
      <c r="J396" t="s">
        <v>148</v>
      </c>
      <c r="K396" t="s">
        <v>23</v>
      </c>
      <c r="L396" t="s">
        <v>148</v>
      </c>
      <c r="N396" t="s">
        <v>2842</v>
      </c>
      <c r="O396" t="s">
        <v>3131</v>
      </c>
      <c r="P396" s="8">
        <v>5</v>
      </c>
      <c r="Q396" s="8">
        <v>2</v>
      </c>
      <c r="R396" s="8">
        <v>0</v>
      </c>
      <c r="S396" t="s">
        <v>2832</v>
      </c>
      <c r="T396" s="3"/>
      <c r="U396" s="3"/>
      <c r="V396" s="3"/>
    </row>
    <row r="397" spans="1:22" ht="12.45" hidden="1" x14ac:dyDescent="0.2">
      <c r="A397" s="3" t="s">
        <v>2138</v>
      </c>
      <c r="B397" t="s">
        <v>2895</v>
      </c>
      <c r="F397" t="str">
        <f>VLOOKUP(O397,Лист5!$B:$E,4,0)</f>
        <v>♄</v>
      </c>
      <c r="G397" t="str">
        <f>VLOOKUP(IF(F397="Дом",H397,F397),Лист5!$D$28:$F$32,3,0)</f>
        <v>Сатурн</v>
      </c>
      <c r="H397" t="str">
        <f>VLOOKUP(O397,Лист5!$B:$E,3,0)</f>
        <v>♄Труп</v>
      </c>
      <c r="I397" t="s">
        <v>2114</v>
      </c>
      <c r="J397" t="s">
        <v>22</v>
      </c>
      <c r="K397" t="s">
        <v>2896</v>
      </c>
      <c r="L397" t="s">
        <v>2106</v>
      </c>
      <c r="N397" t="s">
        <v>2891</v>
      </c>
      <c r="O397" t="s">
        <v>1031</v>
      </c>
      <c r="P397" s="8">
        <v>5</v>
      </c>
      <c r="Q397" s="8">
        <v>4</v>
      </c>
      <c r="R397" s="8">
        <v>0</v>
      </c>
      <c r="S397" t="s">
        <v>2897</v>
      </c>
      <c r="T397" s="3"/>
      <c r="U397" s="3"/>
      <c r="V397" s="3"/>
    </row>
    <row r="398" spans="1:22" ht="12.45" hidden="1" x14ac:dyDescent="0.2">
      <c r="A398" s="3" t="s">
        <v>2138</v>
      </c>
      <c r="B398" t="s">
        <v>2870</v>
      </c>
      <c r="F398" t="str">
        <f>VLOOKUP(O398,Лист5!$B:$E,4,0)</f>
        <v>♄</v>
      </c>
      <c r="G398" t="str">
        <f>VLOOKUP(IF(F398="Дом",H398,F398),Лист5!$D$28:$F$32,3,0)</f>
        <v>Сатурн</v>
      </c>
      <c r="H398" t="str">
        <f>VLOOKUP(O398,Лист5!$B:$E,3,0)</f>
        <v>♄Меч</v>
      </c>
      <c r="I398" t="s">
        <v>264</v>
      </c>
      <c r="J398" t="s">
        <v>22</v>
      </c>
      <c r="K398" t="s">
        <v>438</v>
      </c>
      <c r="L398" t="s">
        <v>18</v>
      </c>
      <c r="N398" t="s">
        <v>2871</v>
      </c>
      <c r="O398" t="s">
        <v>653</v>
      </c>
      <c r="P398" s="8">
        <v>5</v>
      </c>
      <c r="Q398" s="8">
        <v>4</v>
      </c>
      <c r="R398" s="8">
        <v>0</v>
      </c>
      <c r="S398" t="s">
        <v>2868</v>
      </c>
      <c r="T398" s="3"/>
      <c r="U398" s="3"/>
      <c r="V398" s="3"/>
    </row>
    <row r="399" spans="1:22" ht="12.45" hidden="1" x14ac:dyDescent="0.2">
      <c r="A399" s="3" t="s">
        <v>2138</v>
      </c>
      <c r="B399" t="s">
        <v>2885</v>
      </c>
      <c r="F399" t="str">
        <f>VLOOKUP(O399,Лист5!$B:$E,4,0)</f>
        <v>♄</v>
      </c>
      <c r="G399" t="str">
        <f>VLOOKUP(IF(F399="Дом",H399,F399),Лист5!$D$28:$F$32,3,0)</f>
        <v>Сатурн</v>
      </c>
      <c r="H399" t="str">
        <f>VLOOKUP(O399,Лист5!$B:$E,3,0)</f>
        <v>♄Труп</v>
      </c>
      <c r="I399" t="s">
        <v>27</v>
      </c>
      <c r="J399" t="s">
        <v>28</v>
      </c>
      <c r="K399" t="s">
        <v>23</v>
      </c>
      <c r="L399" t="s">
        <v>18</v>
      </c>
      <c r="N399" t="s">
        <v>2881</v>
      </c>
      <c r="O399" t="s">
        <v>1031</v>
      </c>
      <c r="P399" s="8">
        <v>3</v>
      </c>
      <c r="Q399" s="8">
        <v>1</v>
      </c>
      <c r="R399" s="8">
        <v>0</v>
      </c>
      <c r="S399" t="s">
        <v>23</v>
      </c>
      <c r="T399" s="3"/>
      <c r="U399" s="3"/>
      <c r="V399" s="3"/>
    </row>
    <row r="400" spans="1:22" ht="12.45" hidden="1" x14ac:dyDescent="0.2">
      <c r="A400" s="3" t="s">
        <v>2138</v>
      </c>
      <c r="B400" t="s">
        <v>2882</v>
      </c>
      <c r="F400" t="str">
        <f>VLOOKUP(O400,Лист5!$B:$E,4,0)</f>
        <v>♄</v>
      </c>
      <c r="G400" t="str">
        <f>VLOOKUP(IF(F400="Дом",H400,F400),Лист5!$D$28:$F$32,3,0)</f>
        <v>Сатурн</v>
      </c>
      <c r="H400" t="str">
        <f>VLOOKUP(O400,Лист5!$B:$E,3,0)</f>
        <v>♄Труп</v>
      </c>
      <c r="I400" t="s">
        <v>2883</v>
      </c>
      <c r="J400" t="s">
        <v>22</v>
      </c>
      <c r="K400" t="s">
        <v>142</v>
      </c>
      <c r="L400" t="s">
        <v>18</v>
      </c>
      <c r="N400" t="s">
        <v>2881</v>
      </c>
      <c r="O400" t="s">
        <v>1031</v>
      </c>
      <c r="P400" s="8">
        <v>2</v>
      </c>
      <c r="Q400" s="8">
        <v>1</v>
      </c>
      <c r="R400" s="8">
        <v>0</v>
      </c>
      <c r="S400" t="s">
        <v>23</v>
      </c>
      <c r="T400" s="3"/>
      <c r="U400" s="3"/>
      <c r="V400" s="3"/>
    </row>
    <row r="401" spans="1:22" ht="12.45" hidden="1" x14ac:dyDescent="0.2">
      <c r="A401" s="3" t="s">
        <v>2138</v>
      </c>
      <c r="B401" t="s">
        <v>2787</v>
      </c>
      <c r="F401" t="str">
        <f>VLOOKUP(O401,Лист5!$B:$E,4,0)</f>
        <v>♄</v>
      </c>
      <c r="G401" t="str">
        <f>VLOOKUP(IF(F401="Дом",H401,F401),Лист5!$D$28:$F$32,3,0)</f>
        <v>Сатурн</v>
      </c>
      <c r="H401" t="str">
        <f>VLOOKUP(O401,Лист5!$B:$E,3,0)</f>
        <v>♄Восходящий Дым</v>
      </c>
      <c r="I401" t="s">
        <v>2111</v>
      </c>
      <c r="J401" t="s">
        <v>148</v>
      </c>
      <c r="K401" t="s">
        <v>23</v>
      </c>
      <c r="L401" t="s">
        <v>148</v>
      </c>
      <c r="N401" t="s">
        <v>2784</v>
      </c>
      <c r="O401" t="s">
        <v>124</v>
      </c>
      <c r="P401" s="8">
        <v>4</v>
      </c>
      <c r="Q401" s="8">
        <v>2</v>
      </c>
      <c r="R401" s="8">
        <v>0</v>
      </c>
      <c r="S401" t="s">
        <v>1999</v>
      </c>
      <c r="T401" s="3"/>
      <c r="U401" s="3"/>
      <c r="V401" s="3"/>
    </row>
    <row r="402" spans="1:22" ht="12.45" hidden="1" x14ac:dyDescent="0.2">
      <c r="A402" s="3" t="s">
        <v>2138</v>
      </c>
      <c r="B402" t="s">
        <v>2857</v>
      </c>
      <c r="F402" t="str">
        <f>VLOOKUP(O402,Лист5!$B:$E,4,0)</f>
        <v>♄</v>
      </c>
      <c r="G402" t="str">
        <f>VLOOKUP(IF(F402="Дом",H402,F402),Лист5!$D$28:$F$32,3,0)</f>
        <v>Сатурн</v>
      </c>
      <c r="H402" t="str">
        <f>VLOOKUP(O402,Лист5!$B:$E,3,0)</f>
        <v>♄Меч</v>
      </c>
      <c r="I402" t="s">
        <v>175</v>
      </c>
      <c r="J402" t="s">
        <v>22</v>
      </c>
      <c r="K402" t="s">
        <v>23</v>
      </c>
      <c r="L402" t="s">
        <v>18</v>
      </c>
      <c r="N402" t="s">
        <v>2854</v>
      </c>
      <c r="O402" t="s">
        <v>653</v>
      </c>
      <c r="P402" s="8">
        <v>4</v>
      </c>
      <c r="Q402" s="8">
        <v>1</v>
      </c>
      <c r="R402" s="8">
        <v>0</v>
      </c>
      <c r="S402" t="s">
        <v>2852</v>
      </c>
      <c r="T402" s="3"/>
      <c r="U402" s="3"/>
      <c r="V402" s="3"/>
    </row>
    <row r="403" spans="1:22" ht="12.45" hidden="1" x14ac:dyDescent="0.2">
      <c r="A403" s="3" t="s">
        <v>2138</v>
      </c>
      <c r="B403" t="s">
        <v>2889</v>
      </c>
      <c r="F403" t="str">
        <f>VLOOKUP(O403,Лист5!$B:$E,4,0)</f>
        <v>♄</v>
      </c>
      <c r="G403" t="str">
        <f>VLOOKUP(IF(F403="Дом",H403,F403),Лист5!$D$28:$F$32,3,0)</f>
        <v>Сатурн</v>
      </c>
      <c r="H403" t="str">
        <f>VLOOKUP(O403,Лист5!$B:$E,3,0)</f>
        <v>♄Труп</v>
      </c>
      <c r="I403" t="s">
        <v>64</v>
      </c>
      <c r="J403" t="s">
        <v>28</v>
      </c>
      <c r="K403" t="s">
        <v>23</v>
      </c>
      <c r="L403" t="s">
        <v>182</v>
      </c>
      <c r="N403" t="s">
        <v>2886</v>
      </c>
      <c r="O403" t="s">
        <v>1031</v>
      </c>
      <c r="P403" s="8">
        <v>5</v>
      </c>
      <c r="Q403" s="8">
        <v>2</v>
      </c>
      <c r="R403" s="8">
        <v>0</v>
      </c>
      <c r="S403" t="s">
        <v>2875</v>
      </c>
      <c r="T403" s="3"/>
      <c r="U403" s="3"/>
      <c r="V403" s="3"/>
    </row>
    <row r="404" spans="1:22" ht="12.45" hidden="1" x14ac:dyDescent="0.2">
      <c r="A404" s="3" t="s">
        <v>2138</v>
      </c>
      <c r="B404" t="s">
        <v>2898</v>
      </c>
      <c r="F404" t="str">
        <f>VLOOKUP(O404,Лист5!$B:$E,4,0)</f>
        <v>♄</v>
      </c>
      <c r="G404" t="str">
        <f>VLOOKUP(IF(F404="Дом",H404,F404),Лист5!$D$28:$F$32,3,0)</f>
        <v>Сатурн</v>
      </c>
      <c r="H404" t="str">
        <f>VLOOKUP(O404,Лист5!$B:$E,3,0)</f>
        <v>♄Труп</v>
      </c>
      <c r="I404" t="s">
        <v>2899</v>
      </c>
      <c r="J404" t="s">
        <v>28</v>
      </c>
      <c r="K404" t="s">
        <v>23</v>
      </c>
      <c r="L404" t="s">
        <v>2115</v>
      </c>
      <c r="N404" t="s">
        <v>2900</v>
      </c>
      <c r="O404" t="s">
        <v>1031</v>
      </c>
      <c r="P404" s="8">
        <v>5</v>
      </c>
      <c r="Q404" s="8">
        <v>5</v>
      </c>
      <c r="R404" s="8">
        <v>0</v>
      </c>
      <c r="S404" t="s">
        <v>2901</v>
      </c>
      <c r="T404" s="3"/>
      <c r="U404" s="3"/>
      <c r="V404" s="3"/>
    </row>
    <row r="405" spans="1:22" ht="12.45" hidden="1" x14ac:dyDescent="0.2">
      <c r="A405" s="3" t="s">
        <v>2138</v>
      </c>
      <c r="B405" t="s">
        <v>2839</v>
      </c>
      <c r="F405" t="str">
        <f>VLOOKUP(O405,Лист5!$B:$E,4,0)</f>
        <v>♄</v>
      </c>
      <c r="G405" t="str">
        <f>VLOOKUP(IF(F405="Дом",H405,F405),Лист5!$D$28:$F$32,3,0)</f>
        <v>Сатурн</v>
      </c>
      <c r="H405" t="str">
        <f>VLOOKUP(O405,Лист5!$B:$E,3,0)</f>
        <v>♄Телега с сеном</v>
      </c>
      <c r="I405" t="s">
        <v>2110</v>
      </c>
      <c r="J405" t="s">
        <v>148</v>
      </c>
      <c r="K405" t="s">
        <v>2124</v>
      </c>
      <c r="L405" t="s">
        <v>148</v>
      </c>
      <c r="N405" t="s">
        <v>2838</v>
      </c>
      <c r="O405" t="s">
        <v>3131</v>
      </c>
      <c r="P405" s="8">
        <v>3</v>
      </c>
      <c r="Q405" s="8">
        <v>2</v>
      </c>
      <c r="R405" s="8">
        <v>0</v>
      </c>
      <c r="S405" t="s">
        <v>2046</v>
      </c>
      <c r="T405" s="3"/>
      <c r="U405" s="3"/>
      <c r="V405" s="3"/>
    </row>
    <row r="406" spans="1:22" ht="12.45" hidden="1" x14ac:dyDescent="0.2">
      <c r="A406" s="3" t="s">
        <v>2138</v>
      </c>
      <c r="B406" t="s">
        <v>2849</v>
      </c>
      <c r="F406" t="str">
        <f>VLOOKUP(O406,Лист5!$B:$E,4,0)</f>
        <v>♄</v>
      </c>
      <c r="G406" t="str">
        <f>VLOOKUP(IF(F406="Дом",H406,F406),Лист5!$D$28:$F$32,3,0)</f>
        <v>Сатурн</v>
      </c>
      <c r="H406" t="str">
        <f>VLOOKUP(O406,Лист5!$B:$E,3,0)</f>
        <v>♄Телега с сеном</v>
      </c>
      <c r="I406" t="s">
        <v>392</v>
      </c>
      <c r="J406" t="s">
        <v>28</v>
      </c>
      <c r="K406" t="s">
        <v>438</v>
      </c>
      <c r="L406" t="s">
        <v>18</v>
      </c>
      <c r="N406" t="s">
        <v>2850</v>
      </c>
      <c r="O406" t="s">
        <v>3131</v>
      </c>
      <c r="P406" s="8">
        <v>5</v>
      </c>
      <c r="Q406" s="8">
        <v>5</v>
      </c>
      <c r="R406" s="8">
        <v>0</v>
      </c>
      <c r="S406" t="s">
        <v>2851</v>
      </c>
      <c r="T406" s="3"/>
      <c r="U406" s="3"/>
      <c r="V406" s="3"/>
    </row>
    <row r="407" spans="1:22" ht="12.45" hidden="1" x14ac:dyDescent="0.2">
      <c r="A407" s="3" t="s">
        <v>2138</v>
      </c>
      <c r="B407" t="s">
        <v>2847</v>
      </c>
      <c r="F407" t="str">
        <f>VLOOKUP(O407,Лист5!$B:$E,4,0)</f>
        <v>♄</v>
      </c>
      <c r="G407" t="str">
        <f>VLOOKUP(IF(F407="Дом",H407,F407),Лист5!$D$28:$F$32,3,0)</f>
        <v>Сатурн</v>
      </c>
      <c r="H407" t="str">
        <f>VLOOKUP(O407,Лист5!$B:$E,3,0)</f>
        <v>♄Телега с сеном</v>
      </c>
      <c r="I407" t="s">
        <v>264</v>
      </c>
      <c r="J407" t="s">
        <v>28</v>
      </c>
      <c r="K407" t="s">
        <v>23</v>
      </c>
      <c r="L407" t="s">
        <v>182</v>
      </c>
      <c r="N407" t="s">
        <v>2846</v>
      </c>
      <c r="O407" t="s">
        <v>3131</v>
      </c>
      <c r="P407" s="8">
        <v>5</v>
      </c>
      <c r="Q407" s="8">
        <v>4</v>
      </c>
      <c r="R407" s="8">
        <v>0</v>
      </c>
      <c r="S407" t="s">
        <v>2848</v>
      </c>
      <c r="T407" s="3"/>
      <c r="U407" s="3"/>
      <c r="V407" s="3"/>
    </row>
    <row r="408" spans="1:22" ht="12.45" hidden="1" x14ac:dyDescent="0.2">
      <c r="A408" s="3" t="s">
        <v>2138</v>
      </c>
      <c r="B408" t="s">
        <v>2892</v>
      </c>
      <c r="F408" t="str">
        <f>VLOOKUP(O408,Лист5!$B:$E,4,0)</f>
        <v>♄</v>
      </c>
      <c r="G408" t="str">
        <f>VLOOKUP(IF(F408="Дом",H408,F408),Лист5!$D$28:$F$32,3,0)</f>
        <v>Сатурн</v>
      </c>
      <c r="H408" t="str">
        <f>VLOOKUP(O408,Лист5!$B:$E,3,0)</f>
        <v>♄Труп</v>
      </c>
      <c r="I408" t="s">
        <v>147</v>
      </c>
      <c r="J408" t="s">
        <v>148</v>
      </c>
      <c r="K408" t="s">
        <v>23</v>
      </c>
      <c r="L408" t="s">
        <v>148</v>
      </c>
      <c r="N408" t="s">
        <v>2891</v>
      </c>
      <c r="O408" t="s">
        <v>1031</v>
      </c>
      <c r="P408" s="8">
        <v>5</v>
      </c>
      <c r="Q408" s="8">
        <v>3</v>
      </c>
      <c r="R408" s="8">
        <v>0</v>
      </c>
      <c r="S408" t="s">
        <v>2890</v>
      </c>
      <c r="T408" s="3"/>
      <c r="U408" s="3"/>
      <c r="V408" s="3"/>
    </row>
    <row r="409" spans="1:22" ht="12.45" hidden="1" x14ac:dyDescent="0.2">
      <c r="A409" s="3" t="s">
        <v>2138</v>
      </c>
      <c r="B409" t="s">
        <v>2864</v>
      </c>
      <c r="F409" t="str">
        <f>VLOOKUP(O409,Лист5!$B:$E,4,0)</f>
        <v>♄</v>
      </c>
      <c r="G409" t="str">
        <f>VLOOKUP(IF(F409="Дом",H409,F409),Лист5!$D$28:$F$32,3,0)</f>
        <v>Сатурн</v>
      </c>
      <c r="H409" t="str">
        <f>VLOOKUP(O409,Лист5!$B:$E,3,0)</f>
        <v>♄Меч</v>
      </c>
      <c r="I409" t="s">
        <v>264</v>
      </c>
      <c r="J409" t="s">
        <v>28</v>
      </c>
      <c r="K409" t="s">
        <v>889</v>
      </c>
      <c r="L409" t="s">
        <v>182</v>
      </c>
      <c r="N409" t="s">
        <v>2860</v>
      </c>
      <c r="O409" t="s">
        <v>653</v>
      </c>
      <c r="P409" s="8">
        <v>5</v>
      </c>
      <c r="Q409" s="8">
        <v>3</v>
      </c>
      <c r="R409" s="8">
        <v>0</v>
      </c>
      <c r="S409" t="s">
        <v>2865</v>
      </c>
      <c r="T409" s="3"/>
      <c r="U409" s="3"/>
      <c r="V409" s="3"/>
    </row>
    <row r="410" spans="1:22" ht="12.45" hidden="1" x14ac:dyDescent="0.2">
      <c r="A410" s="3" t="s">
        <v>2138</v>
      </c>
      <c r="B410" t="s">
        <v>2831</v>
      </c>
      <c r="F410" t="str">
        <f>VLOOKUP(O410,Лист5!$B:$E,4,0)</f>
        <v>♄</v>
      </c>
      <c r="G410" t="str">
        <f>VLOOKUP(IF(F410="Дом",H410,F410),Лист5!$D$28:$F$32,3,0)</f>
        <v>Сатурн</v>
      </c>
      <c r="H410" t="str">
        <f>VLOOKUP(O410,Лист5!$B:$E,3,0)</f>
        <v>♄Телега с сеном</v>
      </c>
      <c r="I410" t="s">
        <v>154</v>
      </c>
      <c r="J410" t="s">
        <v>22</v>
      </c>
      <c r="K410" t="s">
        <v>23</v>
      </c>
      <c r="L410" t="s">
        <v>18</v>
      </c>
      <c r="N410" t="s">
        <v>2829</v>
      </c>
      <c r="O410" t="s">
        <v>3131</v>
      </c>
      <c r="P410" s="8">
        <v>3</v>
      </c>
      <c r="Q410" s="8">
        <v>1</v>
      </c>
      <c r="R410" s="8">
        <v>0</v>
      </c>
      <c r="S410" t="s">
        <v>2046</v>
      </c>
      <c r="T410" s="3"/>
      <c r="U410" s="3"/>
      <c r="V410" s="3"/>
    </row>
    <row r="411" spans="1:22" ht="12.45" hidden="1" x14ac:dyDescent="0.2">
      <c r="A411" s="3" t="s">
        <v>2138</v>
      </c>
      <c r="B411" t="s">
        <v>2858</v>
      </c>
      <c r="F411" t="str">
        <f>VLOOKUP(O411,Лист5!$B:$E,4,0)</f>
        <v>♄</v>
      </c>
      <c r="G411" t="str">
        <f>VLOOKUP(IF(F411="Дом",H411,F411),Лист5!$D$28:$F$32,3,0)</f>
        <v>Сатурн</v>
      </c>
      <c r="H411" t="str">
        <f>VLOOKUP(O411,Лист5!$B:$E,3,0)</f>
        <v>♄Меч</v>
      </c>
      <c r="I411" t="s">
        <v>64</v>
      </c>
      <c r="J411" t="s">
        <v>28</v>
      </c>
      <c r="K411" t="s">
        <v>23</v>
      </c>
      <c r="L411" t="s">
        <v>18</v>
      </c>
      <c r="N411" t="s">
        <v>2854</v>
      </c>
      <c r="O411" t="s">
        <v>653</v>
      </c>
      <c r="P411" s="8">
        <v>4</v>
      </c>
      <c r="Q411" s="8">
        <v>1</v>
      </c>
      <c r="R411" s="8">
        <v>0</v>
      </c>
      <c r="S411" t="s">
        <v>2857</v>
      </c>
      <c r="T411" s="3"/>
      <c r="U411" s="3"/>
      <c r="V411" s="3"/>
    </row>
    <row r="412" spans="1:22" ht="12.45" hidden="1" x14ac:dyDescent="0.2">
      <c r="A412" s="3" t="s">
        <v>2138</v>
      </c>
      <c r="B412" t="s">
        <v>2001</v>
      </c>
      <c r="F412" t="str">
        <f>VLOOKUP(O412,Лист5!$B:$E,4,0)</f>
        <v>♄</v>
      </c>
      <c r="G412" t="str">
        <f>VLOOKUP(IF(F412="Дом",H412,F412),Лист5!$D$28:$F$32,3,0)</f>
        <v>Сатурн</v>
      </c>
      <c r="H412" t="str">
        <f>VLOOKUP(O412,Лист5!$B:$E,3,0)</f>
        <v>♄Восходящий Дым</v>
      </c>
      <c r="I412" t="s">
        <v>34</v>
      </c>
      <c r="J412" t="s">
        <v>28</v>
      </c>
      <c r="K412" t="s">
        <v>142</v>
      </c>
      <c r="L412" t="s">
        <v>18</v>
      </c>
      <c r="N412" t="s">
        <v>2784</v>
      </c>
      <c r="O412" t="s">
        <v>124</v>
      </c>
      <c r="P412" s="8">
        <v>2</v>
      </c>
      <c r="Q412" s="8">
        <v>1</v>
      </c>
      <c r="R412" s="8">
        <v>0</v>
      </c>
      <c r="S412" t="s">
        <v>23</v>
      </c>
      <c r="T412" s="3"/>
      <c r="U412" s="3"/>
      <c r="V412" s="3"/>
    </row>
    <row r="413" spans="1:22" ht="12.45" hidden="1" x14ac:dyDescent="0.2">
      <c r="A413" s="3" t="s">
        <v>2138</v>
      </c>
      <c r="B413" t="s">
        <v>2819</v>
      </c>
      <c r="C413" s="24"/>
      <c r="D413" s="24"/>
      <c r="E413" s="24"/>
      <c r="F413" t="str">
        <f>VLOOKUP(O413,Лист5!$B:$E,4,0)</f>
        <v>♄</v>
      </c>
      <c r="G413" t="str">
        <f>VLOOKUP(IF(F413="Дом",H413,F413),Лист5!$D$28:$F$32,3,0)</f>
        <v>Сатурн</v>
      </c>
      <c r="H413" t="str">
        <f>VLOOKUP(O413,Лист5!$B:$E,3,0)</f>
        <v>♄Ворон</v>
      </c>
      <c r="I413" t="s">
        <v>34</v>
      </c>
      <c r="J413" t="s">
        <v>22</v>
      </c>
      <c r="K413" t="s">
        <v>23</v>
      </c>
      <c r="L413" t="s">
        <v>18</v>
      </c>
      <c r="N413" t="s">
        <v>2816</v>
      </c>
      <c r="O413" t="s">
        <v>217</v>
      </c>
      <c r="P413" s="8">
        <v>5</v>
      </c>
      <c r="Q413" s="8">
        <v>2</v>
      </c>
      <c r="R413" s="8">
        <v>0</v>
      </c>
      <c r="S413" t="s">
        <v>2004</v>
      </c>
      <c r="T413" s="3"/>
      <c r="U413" s="3"/>
      <c r="V413" s="3"/>
    </row>
    <row r="414" spans="1:22" ht="12.45" hidden="1" x14ac:dyDescent="0.2">
      <c r="A414" s="3" t="s">
        <v>2138</v>
      </c>
      <c r="B414" t="s">
        <v>1999</v>
      </c>
      <c r="F414" t="str">
        <f>VLOOKUP(O414,Лист5!$B:$E,4,0)</f>
        <v>♄</v>
      </c>
      <c r="G414" t="str">
        <f>VLOOKUP(IF(F414="Дом",H414,F414),Лист5!$D$28:$F$32,3,0)</f>
        <v>Сатурн</v>
      </c>
      <c r="H414" t="str">
        <f>VLOOKUP(O414,Лист5!$B:$E,3,0)</f>
        <v>♄Восходящий Дым</v>
      </c>
      <c r="I414" t="s">
        <v>34</v>
      </c>
      <c r="J414" t="s">
        <v>16</v>
      </c>
      <c r="K414" t="s">
        <v>142</v>
      </c>
      <c r="L414" t="s">
        <v>18</v>
      </c>
      <c r="N414" t="s">
        <v>2784</v>
      </c>
      <c r="O414" t="s">
        <v>124</v>
      </c>
      <c r="P414" s="8">
        <v>3</v>
      </c>
      <c r="Q414" s="8">
        <v>1</v>
      </c>
      <c r="R414" s="8">
        <v>0</v>
      </c>
      <c r="S414" t="s">
        <v>23</v>
      </c>
      <c r="T414" s="3"/>
      <c r="U414" s="3"/>
      <c r="V414" s="3"/>
    </row>
    <row r="415" spans="1:22" ht="12.45" hidden="1" x14ac:dyDescent="0.2">
      <c r="A415" s="3" t="s">
        <v>2138</v>
      </c>
      <c r="B415" t="s">
        <v>2797</v>
      </c>
      <c r="F415" t="str">
        <f>VLOOKUP(O415,Лист5!$B:$E,4,0)</f>
        <v>♄</v>
      </c>
      <c r="G415" t="str">
        <f>VLOOKUP(IF(F415="Дом",H415,F415),Лист5!$D$28:$F$32,3,0)</f>
        <v>Сатурн</v>
      </c>
      <c r="H415" t="str">
        <f>VLOOKUP(O415,Лист5!$B:$E,3,0)</f>
        <v>♄Восходящий Дым</v>
      </c>
      <c r="I415" t="s">
        <v>147</v>
      </c>
      <c r="J415" t="s">
        <v>148</v>
      </c>
      <c r="K415" t="s">
        <v>23</v>
      </c>
      <c r="L415" t="s">
        <v>148</v>
      </c>
      <c r="N415" t="s">
        <v>2795</v>
      </c>
      <c r="O415" t="s">
        <v>124</v>
      </c>
      <c r="P415" s="8">
        <v>5</v>
      </c>
      <c r="Q415" s="8">
        <v>2</v>
      </c>
      <c r="R415" s="8">
        <v>0</v>
      </c>
      <c r="S415" t="s">
        <v>2002</v>
      </c>
      <c r="T415" s="3"/>
      <c r="U415" s="3"/>
      <c r="V415" s="3"/>
    </row>
    <row r="416" spans="1:22" ht="12.45" hidden="1" x14ac:dyDescent="0.2">
      <c r="A416" s="3" t="s">
        <v>2138</v>
      </c>
      <c r="B416" t="s">
        <v>2003</v>
      </c>
      <c r="F416" t="str">
        <f>VLOOKUP(O416,Лист5!$B:$E,4,0)</f>
        <v>♄</v>
      </c>
      <c r="G416" t="str">
        <f>VLOOKUP(IF(F416="Дом",H416,F416),Лист5!$D$28:$F$32,3,0)</f>
        <v>Сатурн</v>
      </c>
      <c r="H416" t="str">
        <f>VLOOKUP(O416,Лист5!$B:$E,3,0)</f>
        <v>♄Восходящий Дым</v>
      </c>
      <c r="I416" t="s">
        <v>2802</v>
      </c>
      <c r="J416" t="s">
        <v>28</v>
      </c>
      <c r="K416" t="s">
        <v>23</v>
      </c>
      <c r="L416" t="s">
        <v>563</v>
      </c>
      <c r="N416" t="s">
        <v>2803</v>
      </c>
      <c r="O416" t="s">
        <v>124</v>
      </c>
      <c r="P416" s="8">
        <v>5</v>
      </c>
      <c r="Q416" s="8">
        <v>5</v>
      </c>
      <c r="R416" s="8">
        <v>0</v>
      </c>
      <c r="S416" t="s">
        <v>2804</v>
      </c>
      <c r="T416" s="3"/>
      <c r="U416" s="3"/>
      <c r="V416" s="3"/>
    </row>
    <row r="417" spans="1:22" ht="12.45" hidden="1" x14ac:dyDescent="0.2">
      <c r="A417" s="3" t="s">
        <v>2138</v>
      </c>
      <c r="B417" t="s">
        <v>2890</v>
      </c>
      <c r="F417" t="str">
        <f>VLOOKUP(O417,Лист5!$B:$E,4,0)</f>
        <v>♄</v>
      </c>
      <c r="G417" t="str">
        <f>VLOOKUP(IF(F417="Дом",H417,F417),Лист5!$D$28:$F$32,3,0)</f>
        <v>Сатурн</v>
      </c>
      <c r="H417" t="str">
        <f>VLOOKUP(O417,Лист5!$B:$E,3,0)</f>
        <v>♄Труп</v>
      </c>
      <c r="I417" t="s">
        <v>43</v>
      </c>
      <c r="J417" t="s">
        <v>28</v>
      </c>
      <c r="K417" t="s">
        <v>2123</v>
      </c>
      <c r="L417" t="s">
        <v>18</v>
      </c>
      <c r="N417" t="s">
        <v>2891</v>
      </c>
      <c r="O417" t="s">
        <v>1031</v>
      </c>
      <c r="P417" s="8">
        <v>5</v>
      </c>
      <c r="Q417" s="8">
        <v>2</v>
      </c>
      <c r="R417" s="8">
        <v>0</v>
      </c>
      <c r="S417" t="s">
        <v>2875</v>
      </c>
      <c r="T417" s="3"/>
      <c r="U417" s="3"/>
      <c r="V417" s="3"/>
    </row>
    <row r="418" spans="1:22" ht="12.45" hidden="1" x14ac:dyDescent="0.2">
      <c r="A418" s="3" t="s">
        <v>2138</v>
      </c>
      <c r="B418" t="s">
        <v>2872</v>
      </c>
      <c r="F418" t="str">
        <f>VLOOKUP(O418,Лист5!$B:$E,4,0)</f>
        <v>♄</v>
      </c>
      <c r="G418" t="str">
        <f>VLOOKUP(IF(F418="Дом",H418,F418),Лист5!$D$28:$F$32,3,0)</f>
        <v>Сатурн</v>
      </c>
      <c r="H418" t="str">
        <f>VLOOKUP(O418,Лист5!$B:$E,3,0)</f>
        <v>♄Меч</v>
      </c>
      <c r="I418" t="s">
        <v>2108</v>
      </c>
      <c r="J418" t="s">
        <v>28</v>
      </c>
      <c r="K418" t="s">
        <v>23</v>
      </c>
      <c r="L418" t="s">
        <v>18</v>
      </c>
      <c r="N418" t="s">
        <v>2871</v>
      </c>
      <c r="O418" t="s">
        <v>653</v>
      </c>
      <c r="P418" s="8">
        <v>5</v>
      </c>
      <c r="Q418" s="8">
        <v>5</v>
      </c>
      <c r="R418" s="8">
        <v>0</v>
      </c>
      <c r="S418" t="s">
        <v>2873</v>
      </c>
      <c r="T418" s="3"/>
      <c r="U418" s="3"/>
      <c r="V418" s="3"/>
    </row>
    <row r="419" spans="1:22" ht="12.45" hidden="1" x14ac:dyDescent="0.2">
      <c r="A419" s="3" t="s">
        <v>2138</v>
      </c>
      <c r="B419" t="s">
        <v>2868</v>
      </c>
      <c r="F419" t="str">
        <f>VLOOKUP(O419,Лист5!$B:$E,4,0)</f>
        <v>♄</v>
      </c>
      <c r="G419" t="str">
        <f>VLOOKUP(IF(F419="Дом",H419,F419),Лист5!$D$28:$F$32,3,0)</f>
        <v>Сатурн</v>
      </c>
      <c r="H419" t="str">
        <f>VLOOKUP(O419,Лист5!$B:$E,3,0)</f>
        <v>♄Меч</v>
      </c>
      <c r="I419" t="s">
        <v>264</v>
      </c>
      <c r="J419" t="s">
        <v>22</v>
      </c>
      <c r="K419" t="s">
        <v>142</v>
      </c>
      <c r="L419" t="s">
        <v>18</v>
      </c>
      <c r="N419" t="s">
        <v>2867</v>
      </c>
      <c r="O419" t="s">
        <v>653</v>
      </c>
      <c r="P419" s="8">
        <v>5</v>
      </c>
      <c r="Q419" s="8">
        <v>3</v>
      </c>
      <c r="R419" s="8">
        <v>0</v>
      </c>
      <c r="S419" t="s">
        <v>2869</v>
      </c>
      <c r="T419" s="3"/>
      <c r="U419" s="3"/>
      <c r="V419" s="3"/>
    </row>
    <row r="420" spans="1:22" ht="12.45" hidden="1" x14ac:dyDescent="0.2">
      <c r="A420" s="3" t="s">
        <v>2138</v>
      </c>
      <c r="B420" t="s">
        <v>2822</v>
      </c>
      <c r="C420" s="24"/>
      <c r="D420" s="24"/>
      <c r="E420" s="24"/>
      <c r="F420" t="str">
        <f>VLOOKUP(O420,Лист5!$B:$E,4,0)</f>
        <v>♄</v>
      </c>
      <c r="G420" t="str">
        <f>VLOOKUP(IF(F420="Дом",H420,F420),Лист5!$D$28:$F$32,3,0)</f>
        <v>Сатурн</v>
      </c>
      <c r="H420" t="str">
        <f>VLOOKUP(O420,Лист5!$B:$E,3,0)</f>
        <v>♄Ворон</v>
      </c>
      <c r="I420" t="s">
        <v>264</v>
      </c>
      <c r="J420" t="s">
        <v>28</v>
      </c>
      <c r="K420" t="s">
        <v>2823</v>
      </c>
      <c r="L420" t="s">
        <v>2115</v>
      </c>
      <c r="N420" t="s">
        <v>2824</v>
      </c>
      <c r="O420" t="s">
        <v>217</v>
      </c>
      <c r="P420" s="8">
        <v>5</v>
      </c>
      <c r="Q420" s="8">
        <v>4</v>
      </c>
      <c r="R420" s="8">
        <v>0</v>
      </c>
      <c r="S420" t="s">
        <v>2825</v>
      </c>
      <c r="T420" s="3"/>
      <c r="U420" s="3"/>
      <c r="V420" s="3"/>
    </row>
    <row r="421" spans="1:22" ht="12.45" hidden="1" x14ac:dyDescent="0.2">
      <c r="A421" s="3" t="s">
        <v>2138</v>
      </c>
      <c r="B421" t="s">
        <v>2856</v>
      </c>
      <c r="F421" t="str">
        <f>VLOOKUP(O421,Лист5!$B:$E,4,0)</f>
        <v>♄</v>
      </c>
      <c r="G421" t="str">
        <f>VLOOKUP(IF(F421="Дом",H421,F421),Лист5!$D$28:$F$32,3,0)</f>
        <v>Сатурн</v>
      </c>
      <c r="H421" t="str">
        <f>VLOOKUP(O421,Лист5!$B:$E,3,0)</f>
        <v>♄Меч</v>
      </c>
      <c r="I421" t="s">
        <v>165</v>
      </c>
      <c r="J421" t="s">
        <v>148</v>
      </c>
      <c r="K421" t="s">
        <v>23</v>
      </c>
      <c r="L421" t="s">
        <v>148</v>
      </c>
      <c r="N421" t="s">
        <v>2854</v>
      </c>
      <c r="O421" t="s">
        <v>653</v>
      </c>
      <c r="P421" s="8">
        <v>2</v>
      </c>
      <c r="Q421" s="8">
        <v>1</v>
      </c>
      <c r="R421" s="8">
        <v>0</v>
      </c>
      <c r="S421" t="s">
        <v>23</v>
      </c>
      <c r="T421" s="3"/>
      <c r="U421" s="3"/>
      <c r="V421" s="3"/>
    </row>
    <row r="422" spans="1:22" ht="12.45" hidden="1" x14ac:dyDescent="0.2">
      <c r="A422" s="3" t="s">
        <v>2138</v>
      </c>
      <c r="B422" t="s">
        <v>2862</v>
      </c>
      <c r="F422" t="str">
        <f>VLOOKUP(O422,Лист5!$B:$E,4,0)</f>
        <v>♄</v>
      </c>
      <c r="G422" t="str">
        <f>VLOOKUP(IF(F422="Дом",H422,F422),Лист5!$D$28:$F$32,3,0)</f>
        <v>Сатурн</v>
      </c>
      <c r="H422" t="str">
        <f>VLOOKUP(O422,Лист5!$B:$E,3,0)</f>
        <v>♄Меч</v>
      </c>
      <c r="I422" t="s">
        <v>2863</v>
      </c>
      <c r="J422" t="s">
        <v>22</v>
      </c>
      <c r="K422" t="s">
        <v>23</v>
      </c>
      <c r="L422" t="s">
        <v>18</v>
      </c>
      <c r="N422" t="s">
        <v>2860</v>
      </c>
      <c r="O422" t="s">
        <v>653</v>
      </c>
      <c r="P422" s="8">
        <v>4</v>
      </c>
      <c r="Q422" s="8">
        <v>2</v>
      </c>
      <c r="R422" s="8">
        <v>0</v>
      </c>
      <c r="S422" t="s">
        <v>2859</v>
      </c>
      <c r="T422" s="3"/>
      <c r="U422" s="3"/>
      <c r="V422" s="3"/>
    </row>
    <row r="423" spans="1:22" ht="12.45" hidden="1" x14ac:dyDescent="0.2">
      <c r="A423" s="3" t="s">
        <v>2138</v>
      </c>
      <c r="B423" t="s">
        <v>2878</v>
      </c>
      <c r="F423" t="str">
        <f>VLOOKUP(O423,Лист5!$B:$E,4,0)</f>
        <v>♄</v>
      </c>
      <c r="G423" t="str">
        <f>VLOOKUP(IF(F423="Дом",H423,F423),Лист5!$D$28:$F$32,3,0)</f>
        <v>Сатурн</v>
      </c>
      <c r="H423" t="str">
        <f>VLOOKUP(O423,Лист5!$B:$E,3,0)</f>
        <v>♄Труп</v>
      </c>
      <c r="I423" t="s">
        <v>154</v>
      </c>
      <c r="J423" t="s">
        <v>22</v>
      </c>
      <c r="K423" t="s">
        <v>23</v>
      </c>
      <c r="L423" t="s">
        <v>18</v>
      </c>
      <c r="N423" t="s">
        <v>2877</v>
      </c>
      <c r="O423" t="s">
        <v>1031</v>
      </c>
      <c r="P423" s="8">
        <v>3</v>
      </c>
      <c r="Q423" s="8">
        <v>1</v>
      </c>
      <c r="R423" s="8">
        <v>0</v>
      </c>
      <c r="S423" t="s">
        <v>2045</v>
      </c>
      <c r="T423" s="3"/>
      <c r="U423" s="3"/>
      <c r="V423" s="3"/>
    </row>
    <row r="424" spans="1:22" ht="12.45" hidden="1" x14ac:dyDescent="0.2">
      <c r="A424" s="3" t="s">
        <v>2138</v>
      </c>
      <c r="B424" t="s">
        <v>2837</v>
      </c>
      <c r="F424" t="str">
        <f>VLOOKUP(O424,Лист5!$B:$E,4,0)</f>
        <v>♄</v>
      </c>
      <c r="G424" t="str">
        <f>VLOOKUP(IF(F424="Дом",H424,F424),Лист5!$D$28:$F$32,3,0)</f>
        <v>Сатурн</v>
      </c>
      <c r="H424" t="str">
        <f>VLOOKUP(O424,Лист5!$B:$E,3,0)</f>
        <v>♄Телега с сеном</v>
      </c>
      <c r="I424" t="s">
        <v>27</v>
      </c>
      <c r="J424" t="s">
        <v>28</v>
      </c>
      <c r="K424" t="s">
        <v>142</v>
      </c>
      <c r="L424" t="s">
        <v>182</v>
      </c>
      <c r="N424" t="s">
        <v>2838</v>
      </c>
      <c r="O424" t="s">
        <v>3131</v>
      </c>
      <c r="P424" s="8">
        <v>4</v>
      </c>
      <c r="Q424" s="8">
        <v>1</v>
      </c>
      <c r="R424" s="8">
        <v>0</v>
      </c>
      <c r="S424" t="s">
        <v>2836</v>
      </c>
      <c r="T424" s="3"/>
      <c r="U424" s="3"/>
      <c r="V424" s="3"/>
    </row>
    <row r="425" spans="1:22" ht="12.45" hidden="1" x14ac:dyDescent="0.2">
      <c r="A425" s="3" t="s">
        <v>2138</v>
      </c>
      <c r="B425" t="s">
        <v>2845</v>
      </c>
      <c r="F425" t="str">
        <f>VLOOKUP(O425,Лист5!$B:$E,4,0)</f>
        <v>♄</v>
      </c>
      <c r="G425" t="str">
        <f>VLOOKUP(IF(F425="Дом",H425,F425),Лист5!$D$28:$F$32,3,0)</f>
        <v>Сатурн</v>
      </c>
      <c r="H425" t="str">
        <f>VLOOKUP(O425,Лист5!$B:$E,3,0)</f>
        <v>♄Телега с сеном</v>
      </c>
      <c r="I425" t="s">
        <v>43</v>
      </c>
      <c r="J425" t="s">
        <v>28</v>
      </c>
      <c r="K425" t="s">
        <v>142</v>
      </c>
      <c r="L425" t="s">
        <v>476</v>
      </c>
      <c r="N425" t="s">
        <v>2846</v>
      </c>
      <c r="O425" t="s">
        <v>3131</v>
      </c>
      <c r="P425" s="8">
        <v>5</v>
      </c>
      <c r="Q425" s="8">
        <v>2</v>
      </c>
      <c r="R425" s="8">
        <v>0</v>
      </c>
      <c r="S425" t="s">
        <v>2046</v>
      </c>
      <c r="T425" s="3"/>
      <c r="U425" s="3"/>
      <c r="V425" s="3"/>
    </row>
    <row r="426" spans="1:22" ht="12.45" hidden="1" x14ac:dyDescent="0.2">
      <c r="A426" s="3" t="s">
        <v>2138</v>
      </c>
      <c r="B426" t="s">
        <v>2801</v>
      </c>
      <c r="F426" t="str">
        <f>VLOOKUP(O426,Лист5!$B:$E,4,0)</f>
        <v>♄</v>
      </c>
      <c r="G426" t="str">
        <f>VLOOKUP(IF(F426="Дом",H426,F426),Лист5!$D$28:$F$32,3,0)</f>
        <v>Сатурн</v>
      </c>
      <c r="H426" t="str">
        <f>VLOOKUP(O426,Лист5!$B:$E,3,0)</f>
        <v>♄Восходящий Дым</v>
      </c>
      <c r="I426" t="s">
        <v>2108</v>
      </c>
      <c r="J426" t="s">
        <v>28</v>
      </c>
      <c r="K426" t="s">
        <v>23</v>
      </c>
      <c r="L426" t="s">
        <v>18</v>
      </c>
      <c r="N426" t="s">
        <v>2795</v>
      </c>
      <c r="O426" t="s">
        <v>124</v>
      </c>
      <c r="P426" s="8">
        <v>5</v>
      </c>
      <c r="Q426" s="8">
        <v>4</v>
      </c>
      <c r="R426" s="8">
        <v>0</v>
      </c>
      <c r="S426" t="s">
        <v>2792</v>
      </c>
      <c r="T426" s="3"/>
      <c r="U426" s="3"/>
      <c r="V426" s="3"/>
    </row>
    <row r="427" spans="1:22" ht="12.45" hidden="1" x14ac:dyDescent="0.2">
      <c r="A427" s="3" t="s">
        <v>2138</v>
      </c>
      <c r="B427" t="s">
        <v>2834</v>
      </c>
      <c r="F427" t="str">
        <f>VLOOKUP(O427,Лист5!$B:$E,4,0)</f>
        <v>♄</v>
      </c>
      <c r="G427" t="str">
        <f>VLOOKUP(IF(F427="Дом",H427,F427),Лист5!$D$28:$F$32,3,0)</f>
        <v>Сатурн</v>
      </c>
      <c r="H427" t="str">
        <f>VLOOKUP(O427,Лист5!$B:$E,3,0)</f>
        <v>♄Телега с сеном</v>
      </c>
      <c r="I427" t="s">
        <v>43</v>
      </c>
      <c r="J427" t="s">
        <v>28</v>
      </c>
      <c r="K427" t="s">
        <v>23</v>
      </c>
      <c r="L427" t="s">
        <v>476</v>
      </c>
      <c r="N427" t="s">
        <v>2833</v>
      </c>
      <c r="O427" t="s">
        <v>3131</v>
      </c>
      <c r="P427" s="8">
        <v>5</v>
      </c>
      <c r="Q427" s="8">
        <v>1</v>
      </c>
      <c r="R427" s="8">
        <v>0</v>
      </c>
      <c r="S427" t="s">
        <v>2046</v>
      </c>
      <c r="T427" s="3"/>
      <c r="U427" s="3"/>
      <c r="V427" s="3"/>
    </row>
    <row r="428" spans="1:22" ht="12.45" hidden="1" x14ac:dyDescent="0.2">
      <c r="A428" s="3" t="s">
        <v>2138</v>
      </c>
      <c r="B428" t="s">
        <v>2785</v>
      </c>
      <c r="F428" t="str">
        <f>VLOOKUP(O428,Лист5!$B:$E,4,0)</f>
        <v>♄</v>
      </c>
      <c r="G428" t="str">
        <f>VLOOKUP(IF(F428="Дом",H428,F428),Лист5!$D$28:$F$32,3,0)</f>
        <v>Сатурн</v>
      </c>
      <c r="H428" t="str">
        <f>VLOOKUP(O428,Лист5!$B:$E,3,0)</f>
        <v>♄Восходящий Дым</v>
      </c>
      <c r="I428" t="s">
        <v>175</v>
      </c>
      <c r="J428" t="s">
        <v>28</v>
      </c>
      <c r="K428" t="s">
        <v>547</v>
      </c>
      <c r="L428" t="s">
        <v>182</v>
      </c>
      <c r="N428" t="s">
        <v>2784</v>
      </c>
      <c r="O428" t="s">
        <v>124</v>
      </c>
      <c r="P428" s="8">
        <v>3</v>
      </c>
      <c r="Q428" s="8">
        <v>1</v>
      </c>
      <c r="R428" s="8">
        <v>0</v>
      </c>
      <c r="S428" t="s">
        <v>2001</v>
      </c>
      <c r="T428" s="3"/>
      <c r="U428" s="3"/>
      <c r="V428" s="3"/>
    </row>
    <row r="429" spans="1:22" ht="12.45" hidden="1" x14ac:dyDescent="0.2">
      <c r="A429" s="3" t="s">
        <v>2138</v>
      </c>
      <c r="B429" t="s">
        <v>2893</v>
      </c>
      <c r="F429" t="str">
        <f>VLOOKUP(O429,Лист5!$B:$E,4,0)</f>
        <v>♄</v>
      </c>
      <c r="G429" t="str">
        <f>VLOOKUP(IF(F429="Дом",H429,F429),Лист5!$D$28:$F$32,3,0)</f>
        <v>Сатурн</v>
      </c>
      <c r="H429" t="str">
        <f>VLOOKUP(O429,Лист5!$B:$E,3,0)</f>
        <v>♄Труп</v>
      </c>
      <c r="I429" t="s">
        <v>43</v>
      </c>
      <c r="J429" t="s">
        <v>28</v>
      </c>
      <c r="K429" t="s">
        <v>889</v>
      </c>
      <c r="L429" t="s">
        <v>18</v>
      </c>
      <c r="N429" t="s">
        <v>2891</v>
      </c>
      <c r="O429" t="s">
        <v>1031</v>
      </c>
      <c r="P429" s="8">
        <v>5</v>
      </c>
      <c r="Q429" s="8">
        <v>3</v>
      </c>
      <c r="R429" s="8">
        <v>0</v>
      </c>
      <c r="S429" t="s">
        <v>2894</v>
      </c>
      <c r="T429" s="3"/>
      <c r="U429" s="3"/>
      <c r="V429" s="3"/>
    </row>
    <row r="430" spans="1:22" ht="12.45" hidden="1" x14ac:dyDescent="0.2">
      <c r="A430" s="3" t="s">
        <v>2138</v>
      </c>
      <c r="B430" t="s">
        <v>2799</v>
      </c>
      <c r="F430" t="str">
        <f>VLOOKUP(O430,Лист5!$B:$E,4,0)</f>
        <v>♄</v>
      </c>
      <c r="G430" t="str">
        <f>VLOOKUP(IF(F430="Дом",H430,F430),Лист5!$D$28:$F$32,3,0)</f>
        <v>Сатурн</v>
      </c>
      <c r="H430" t="str">
        <f>VLOOKUP(O430,Лист5!$B:$E,3,0)</f>
        <v>♄Восходящий Дым</v>
      </c>
      <c r="I430" t="s">
        <v>43</v>
      </c>
      <c r="J430" t="s">
        <v>28</v>
      </c>
      <c r="K430" t="s">
        <v>23</v>
      </c>
      <c r="L430" t="s">
        <v>18</v>
      </c>
      <c r="N430" t="s">
        <v>2795</v>
      </c>
      <c r="O430" t="s">
        <v>124</v>
      </c>
      <c r="P430" s="8">
        <v>5</v>
      </c>
      <c r="Q430" s="8">
        <v>3</v>
      </c>
      <c r="R430" s="8">
        <v>0</v>
      </c>
      <c r="S430" t="s">
        <v>2800</v>
      </c>
      <c r="T430" s="3"/>
      <c r="U430" s="3"/>
      <c r="V430" s="3"/>
    </row>
    <row r="431" spans="1:22" ht="12.45" hidden="1" x14ac:dyDescent="0.2">
      <c r="A431" s="3" t="s">
        <v>2138</v>
      </c>
      <c r="B431" t="s">
        <v>2835</v>
      </c>
      <c r="F431" t="str">
        <f>VLOOKUP(O431,Лист5!$B:$E,4,0)</f>
        <v>♄</v>
      </c>
      <c r="G431" t="str">
        <f>VLOOKUP(IF(F431="Дом",H431,F431),Лист5!$D$28:$F$32,3,0)</f>
        <v>Сатурн</v>
      </c>
      <c r="H431" t="str">
        <f>VLOOKUP(O431,Лист5!$B:$E,3,0)</f>
        <v>♄Телега с сеном</v>
      </c>
      <c r="I431" t="s">
        <v>147</v>
      </c>
      <c r="J431" t="s">
        <v>148</v>
      </c>
      <c r="K431" t="s">
        <v>23</v>
      </c>
      <c r="L431" t="s">
        <v>148</v>
      </c>
      <c r="N431" t="s">
        <v>2833</v>
      </c>
      <c r="O431" t="s">
        <v>3131</v>
      </c>
      <c r="P431" s="8">
        <v>3</v>
      </c>
      <c r="Q431" s="8">
        <v>1</v>
      </c>
      <c r="R431" s="8">
        <v>0</v>
      </c>
      <c r="S431" t="s">
        <v>23</v>
      </c>
      <c r="T431" s="3"/>
      <c r="U431" s="3"/>
      <c r="V431" s="3"/>
    </row>
    <row r="432" spans="1:22" ht="12.45" hidden="1" x14ac:dyDescent="0.2">
      <c r="A432" s="3" t="s">
        <v>2138</v>
      </c>
      <c r="B432" t="s">
        <v>2879</v>
      </c>
      <c r="F432" t="str">
        <f>VLOOKUP(O432,Лист5!$B:$E,4,0)</f>
        <v>♄</v>
      </c>
      <c r="G432" t="str">
        <f>VLOOKUP(IF(F432="Дом",H432,F432),Лист5!$D$28:$F$32,3,0)</f>
        <v>Сатурн</v>
      </c>
      <c r="H432" t="str">
        <f>VLOOKUP(O432,Лист5!$B:$E,3,0)</f>
        <v>♄Труп</v>
      </c>
      <c r="I432" t="s">
        <v>147</v>
      </c>
      <c r="J432" t="s">
        <v>148</v>
      </c>
      <c r="K432" t="s">
        <v>23</v>
      </c>
      <c r="L432" t="s">
        <v>148</v>
      </c>
      <c r="N432" t="s">
        <v>2877</v>
      </c>
      <c r="O432" t="s">
        <v>1031</v>
      </c>
      <c r="P432" s="8">
        <v>3</v>
      </c>
      <c r="Q432" s="8">
        <v>1</v>
      </c>
      <c r="R432" s="8">
        <v>0</v>
      </c>
      <c r="S432" t="s">
        <v>2878</v>
      </c>
      <c r="T432" s="3"/>
      <c r="U432" s="3"/>
      <c r="V432" s="3"/>
    </row>
    <row r="433" spans="1:22" ht="12.45" hidden="1" x14ac:dyDescent="0.2">
      <c r="A433" s="3" t="s">
        <v>2138</v>
      </c>
      <c r="B433" t="s">
        <v>2880</v>
      </c>
      <c r="F433" t="str">
        <f>VLOOKUP(O433,Лист5!$B:$E,4,0)</f>
        <v>♄</v>
      </c>
      <c r="G433" t="str">
        <f>VLOOKUP(IF(F433="Дом",H433,F433),Лист5!$D$28:$F$32,3,0)</f>
        <v>Сатурн</v>
      </c>
      <c r="H433" t="str">
        <f>VLOOKUP(O433,Лист5!$B:$E,3,0)</f>
        <v>♄Труп</v>
      </c>
      <c r="I433" t="s">
        <v>154</v>
      </c>
      <c r="J433" t="s">
        <v>28</v>
      </c>
      <c r="K433" t="s">
        <v>889</v>
      </c>
      <c r="L433" t="s">
        <v>18</v>
      </c>
      <c r="N433" t="s">
        <v>2881</v>
      </c>
      <c r="O433" t="s">
        <v>1031</v>
      </c>
      <c r="P433" s="8">
        <v>3</v>
      </c>
      <c r="Q433" s="8">
        <v>1</v>
      </c>
      <c r="R433" s="8">
        <v>0</v>
      </c>
      <c r="S433" t="s">
        <v>2045</v>
      </c>
      <c r="T433" s="3"/>
      <c r="U433" s="3"/>
      <c r="V433" s="3"/>
    </row>
    <row r="434" spans="1:22" ht="12.45" hidden="1" x14ac:dyDescent="0.2">
      <c r="A434" s="3" t="s">
        <v>2138</v>
      </c>
      <c r="B434" t="s">
        <v>2836</v>
      </c>
      <c r="F434" t="str">
        <f>VLOOKUP(O434,Лист5!$B:$E,4,0)</f>
        <v>♄</v>
      </c>
      <c r="G434" t="str">
        <f>VLOOKUP(IF(F434="Дом",H434,F434),Лист5!$D$28:$F$32,3,0)</f>
        <v>Сатурн</v>
      </c>
      <c r="H434" t="str">
        <f>VLOOKUP(O434,Лист5!$B:$E,3,0)</f>
        <v>♄Телега с сеном</v>
      </c>
      <c r="I434" t="s">
        <v>34</v>
      </c>
      <c r="J434" t="s">
        <v>22</v>
      </c>
      <c r="K434" t="s">
        <v>438</v>
      </c>
      <c r="L434" t="s">
        <v>2106</v>
      </c>
      <c r="N434" t="s">
        <v>2833</v>
      </c>
      <c r="O434" t="s">
        <v>3131</v>
      </c>
      <c r="P434" s="8">
        <v>3</v>
      </c>
      <c r="Q434" s="8">
        <v>1</v>
      </c>
      <c r="R434" s="8">
        <v>0</v>
      </c>
      <c r="S434" t="s">
        <v>23</v>
      </c>
      <c r="T434" s="3"/>
      <c r="U434" s="3"/>
      <c r="V434" s="3"/>
    </row>
    <row r="435" spans="1:22" ht="12.45" hidden="1" x14ac:dyDescent="0.2">
      <c r="A435" s="3" t="s">
        <v>2138</v>
      </c>
      <c r="B435" t="s">
        <v>2798</v>
      </c>
      <c r="F435" t="str">
        <f>VLOOKUP(O435,Лист5!$B:$E,4,0)</f>
        <v>♄</v>
      </c>
      <c r="G435" t="str">
        <f>VLOOKUP(IF(F435="Дом",H435,F435),Лист5!$D$28:$F$32,3,0)</f>
        <v>Сатурн</v>
      </c>
      <c r="H435" t="str">
        <f>VLOOKUP(O435,Лист5!$B:$E,3,0)</f>
        <v>♄Восходящий Дым</v>
      </c>
      <c r="I435" t="s">
        <v>43</v>
      </c>
      <c r="J435" t="s">
        <v>28</v>
      </c>
      <c r="K435" t="s">
        <v>29</v>
      </c>
      <c r="L435" t="s">
        <v>18</v>
      </c>
      <c r="N435" t="s">
        <v>2795</v>
      </c>
      <c r="O435" t="s">
        <v>124</v>
      </c>
      <c r="P435" s="8">
        <v>5</v>
      </c>
      <c r="Q435" s="8">
        <v>2</v>
      </c>
      <c r="R435" s="8">
        <v>0</v>
      </c>
      <c r="S435" t="s">
        <v>2001</v>
      </c>
      <c r="T435" s="3"/>
      <c r="U435" s="3"/>
      <c r="V435" s="3"/>
    </row>
    <row r="436" spans="1:22" ht="12.45" hidden="1" x14ac:dyDescent="0.2">
      <c r="A436" s="3" t="s">
        <v>2138</v>
      </c>
      <c r="B436" t="s">
        <v>2776</v>
      </c>
      <c r="F436" t="str">
        <f>VLOOKUP(O436,Лист5!$B:$E,4,0)</f>
        <v>Дом</v>
      </c>
      <c r="G436" t="str">
        <f>VLOOKUP(IF(F436="Дом",H436,F436),Лист5!$D$28:$F$32,3,0)</f>
        <v>Сатурн</v>
      </c>
      <c r="H436" t="str">
        <f>VLOOKUP(O436,Лист5!$B:$E,3,0)</f>
        <v>♄</v>
      </c>
      <c r="I436" t="s">
        <v>2777</v>
      </c>
      <c r="J436" t="s">
        <v>28</v>
      </c>
      <c r="K436" t="s">
        <v>23</v>
      </c>
      <c r="L436" t="s">
        <v>563</v>
      </c>
      <c r="N436" t="s">
        <v>2775</v>
      </c>
      <c r="O436" t="s">
        <v>2768</v>
      </c>
      <c r="P436" s="8">
        <v>4</v>
      </c>
      <c r="Q436" s="8">
        <v>1</v>
      </c>
      <c r="R436" s="8">
        <v>0</v>
      </c>
      <c r="S436" t="s">
        <v>2778</v>
      </c>
      <c r="T436" s="3"/>
      <c r="U436" s="3"/>
      <c r="V436" s="3"/>
    </row>
    <row r="437" spans="1:22" ht="12.45" hidden="1" x14ac:dyDescent="0.2">
      <c r="A437" s="3" t="s">
        <v>2138</v>
      </c>
      <c r="B437" t="s">
        <v>2770</v>
      </c>
      <c r="F437" t="str">
        <f>VLOOKUP(O437,Лист5!$B:$E,4,0)</f>
        <v>Дом</v>
      </c>
      <c r="G437" t="str">
        <f>VLOOKUP(IF(F437="Дом",H437,F437),Лист5!$D$28:$F$32,3,0)</f>
        <v>Сатурн</v>
      </c>
      <c r="H437" t="str">
        <f>VLOOKUP(O437,Лист5!$B:$E,3,0)</f>
        <v>♄</v>
      </c>
      <c r="I437" t="s">
        <v>2082</v>
      </c>
      <c r="J437" t="s">
        <v>28</v>
      </c>
      <c r="K437" t="s">
        <v>2452</v>
      </c>
      <c r="L437" t="s">
        <v>2115</v>
      </c>
      <c r="N437" t="s">
        <v>2771</v>
      </c>
      <c r="O437" t="s">
        <v>2768</v>
      </c>
      <c r="P437" s="8">
        <v>3</v>
      </c>
      <c r="Q437" s="8">
        <v>1</v>
      </c>
      <c r="R437" s="8">
        <v>0</v>
      </c>
      <c r="S437" t="s">
        <v>2769</v>
      </c>
      <c r="T437" s="3"/>
      <c r="U437" s="3"/>
      <c r="V437" s="3"/>
    </row>
    <row r="438" spans="1:22" ht="12.45" hidden="1" x14ac:dyDescent="0.2">
      <c r="A438" s="3" t="s">
        <v>2138</v>
      </c>
      <c r="B438" t="s">
        <v>2779</v>
      </c>
      <c r="F438" t="str">
        <f>VLOOKUP(O438,Лист5!$B:$E,4,0)</f>
        <v>Дом</v>
      </c>
      <c r="G438" t="str">
        <f>VLOOKUP(IF(F438="Дом",H438,F438),Лист5!$D$28:$F$32,3,0)</f>
        <v>Сатурн</v>
      </c>
      <c r="H438" t="str">
        <f>VLOOKUP(O438,Лист5!$B:$E,3,0)</f>
        <v>♄</v>
      </c>
      <c r="I438" t="s">
        <v>147</v>
      </c>
      <c r="J438" t="s">
        <v>22</v>
      </c>
      <c r="K438" t="s">
        <v>2780</v>
      </c>
      <c r="L438" t="s">
        <v>18</v>
      </c>
      <c r="N438" t="s">
        <v>2775</v>
      </c>
      <c r="O438" t="s">
        <v>2768</v>
      </c>
      <c r="P438" s="8">
        <v>5</v>
      </c>
      <c r="Q438" s="8">
        <v>3</v>
      </c>
      <c r="R438" s="8">
        <v>0</v>
      </c>
      <c r="S438" t="s">
        <v>2027</v>
      </c>
      <c r="T438" s="3"/>
      <c r="U438" s="3"/>
      <c r="V438" s="3"/>
    </row>
    <row r="439" spans="1:22" ht="12.45" hidden="1" x14ac:dyDescent="0.2">
      <c r="A439" s="3" t="s">
        <v>2138</v>
      </c>
      <c r="B439" t="s">
        <v>2774</v>
      </c>
      <c r="F439" t="str">
        <f>VLOOKUP(O439,Лист5!$B:$E,4,0)</f>
        <v>Дом</v>
      </c>
      <c r="G439" t="str">
        <f>VLOOKUP(IF(F439="Дом",H439,F439),Лист5!$D$28:$F$32,3,0)</f>
        <v>Сатурн</v>
      </c>
      <c r="H439" t="str">
        <f>VLOOKUP(O439,Лист5!$B:$E,3,0)</f>
        <v>♄</v>
      </c>
      <c r="I439" t="s">
        <v>154</v>
      </c>
      <c r="J439" t="s">
        <v>22</v>
      </c>
      <c r="K439" t="s">
        <v>23</v>
      </c>
      <c r="L439" t="s">
        <v>18</v>
      </c>
      <c r="N439" t="s">
        <v>2775</v>
      </c>
      <c r="O439" t="s">
        <v>2768</v>
      </c>
      <c r="P439" s="8">
        <v>3</v>
      </c>
      <c r="Q439" s="8">
        <v>1</v>
      </c>
      <c r="R439" s="8">
        <v>0</v>
      </c>
      <c r="S439" t="s">
        <v>2769</v>
      </c>
      <c r="T439" s="3"/>
      <c r="U439" s="3"/>
      <c r="V439" s="3"/>
    </row>
    <row r="440" spans="1:22" ht="12.45" hidden="1" x14ac:dyDescent="0.2">
      <c r="A440" s="3" t="s">
        <v>2138</v>
      </c>
      <c r="B440" t="s">
        <v>2781</v>
      </c>
      <c r="F440" t="str">
        <f>VLOOKUP(O440,Лист5!$B:$E,4,0)</f>
        <v>Дом</v>
      </c>
      <c r="G440" t="str">
        <f>VLOOKUP(IF(F440="Дом",H440,F440),Лист5!$D$28:$F$32,3,0)</f>
        <v>Сатурн</v>
      </c>
      <c r="H440" t="str">
        <f>VLOOKUP(O440,Лист5!$B:$E,3,0)</f>
        <v>♄</v>
      </c>
      <c r="I440" t="s">
        <v>178</v>
      </c>
      <c r="J440" t="s">
        <v>28</v>
      </c>
      <c r="K440" t="s">
        <v>889</v>
      </c>
      <c r="L440" t="s">
        <v>182</v>
      </c>
      <c r="N440" t="s">
        <v>2782</v>
      </c>
      <c r="O440" t="s">
        <v>2768</v>
      </c>
      <c r="P440" s="8">
        <v>5</v>
      </c>
      <c r="Q440" s="8">
        <v>4</v>
      </c>
      <c r="R440" s="8">
        <v>0</v>
      </c>
      <c r="S440" t="s">
        <v>2783</v>
      </c>
      <c r="T440" s="3"/>
      <c r="U440" s="3"/>
      <c r="V440" s="3"/>
    </row>
    <row r="441" spans="1:22" ht="12.45" hidden="1" x14ac:dyDescent="0.2">
      <c r="A441" s="3" t="s">
        <v>2138</v>
      </c>
      <c r="B441" t="s">
        <v>2027</v>
      </c>
      <c r="F441" t="str">
        <f>VLOOKUP(O441,Лист5!$B:$E,4,0)</f>
        <v>Дом</v>
      </c>
      <c r="G441" t="str">
        <f>VLOOKUP(IF(F441="Дом",H441,F441),Лист5!$D$28:$F$32,3,0)</f>
        <v>Сатурн</v>
      </c>
      <c r="H441" t="str">
        <f>VLOOKUP(O441,Лист5!$B:$E,3,0)</f>
        <v>♄</v>
      </c>
      <c r="I441" t="s">
        <v>2131</v>
      </c>
      <c r="J441" t="s">
        <v>148</v>
      </c>
      <c r="K441" t="s">
        <v>23</v>
      </c>
      <c r="L441" t="s">
        <v>148</v>
      </c>
      <c r="N441" t="s">
        <v>2775</v>
      </c>
      <c r="O441" t="s">
        <v>2768</v>
      </c>
      <c r="P441" s="8">
        <v>5</v>
      </c>
      <c r="Q441" s="8">
        <v>3</v>
      </c>
      <c r="R441" s="8">
        <v>0</v>
      </c>
      <c r="S441" t="s">
        <v>2770</v>
      </c>
      <c r="T441" s="3"/>
      <c r="U441" s="3"/>
      <c r="V441" s="3"/>
    </row>
    <row r="442" spans="1:22" ht="12.45" hidden="1" x14ac:dyDescent="0.2">
      <c r="A442" s="3" t="s">
        <v>2138</v>
      </c>
      <c r="B442" t="s">
        <v>2662</v>
      </c>
      <c r="C442" s="24"/>
      <c r="D442" s="24"/>
      <c r="E442" s="24"/>
      <c r="F442" t="str">
        <f>VLOOKUP(O442,Лист5!$B:$E,4,0)</f>
        <v>♃</v>
      </c>
      <c r="G442" t="str">
        <f>VLOOKUP(IF(F442="Дом",H442,F442),Лист5!$D$28:$F$32,3,0)</f>
        <v>Юпитер</v>
      </c>
      <c r="H442" t="str">
        <f>VLOOKUP(O442,Лист5!$B:$E,3,0)</f>
        <v>Ключ♃</v>
      </c>
      <c r="I442" t="s">
        <v>34</v>
      </c>
      <c r="J442" t="s">
        <v>22</v>
      </c>
      <c r="K442" t="s">
        <v>23</v>
      </c>
      <c r="L442" t="s">
        <v>2106</v>
      </c>
      <c r="N442" t="s">
        <v>2661</v>
      </c>
      <c r="O442" t="s">
        <v>3130</v>
      </c>
      <c r="P442" s="8">
        <v>4</v>
      </c>
      <c r="Q442" s="8">
        <v>2</v>
      </c>
      <c r="R442" s="8">
        <v>0</v>
      </c>
      <c r="S442" t="s">
        <v>2031</v>
      </c>
      <c r="T442" s="3"/>
      <c r="U442" s="3"/>
      <c r="V442" s="3"/>
    </row>
    <row r="443" spans="1:22" ht="12.45" hidden="1" x14ac:dyDescent="0.2">
      <c r="A443" s="3" t="s">
        <v>2138</v>
      </c>
      <c r="B443" t="s">
        <v>2093</v>
      </c>
      <c r="C443" s="24"/>
      <c r="D443" s="24"/>
      <c r="E443" s="24"/>
      <c r="F443" t="str">
        <f>VLOOKUP(O443,Лист5!$B:$E,4,0)</f>
        <v>♃</v>
      </c>
      <c r="G443" t="str">
        <f>VLOOKUP(IF(F443="Дом",H443,F443),Лист5!$D$28:$F$32,3,0)</f>
        <v>Юпитер</v>
      </c>
      <c r="H443" t="str">
        <f>VLOOKUP(O443,Лист5!$B:$E,3,0)</f>
        <v>Маска♃</v>
      </c>
      <c r="I443" t="s">
        <v>71</v>
      </c>
      <c r="J443" t="s">
        <v>28</v>
      </c>
      <c r="K443" t="s">
        <v>142</v>
      </c>
      <c r="L443" t="s">
        <v>2106</v>
      </c>
      <c r="N443" t="s">
        <v>2738</v>
      </c>
      <c r="O443" t="s">
        <v>1778</v>
      </c>
      <c r="P443" s="8">
        <v>3</v>
      </c>
      <c r="Q443" s="8">
        <v>1</v>
      </c>
      <c r="R443" s="8">
        <v>0</v>
      </c>
      <c r="S443" t="s">
        <v>23</v>
      </c>
      <c r="T443" s="3"/>
      <c r="U443" s="3"/>
      <c r="V443" s="3"/>
    </row>
    <row r="444" spans="1:22" ht="12.45" hidden="1" x14ac:dyDescent="0.2">
      <c r="A444" s="3" t="s">
        <v>2138</v>
      </c>
      <c r="B444" t="s">
        <v>2731</v>
      </c>
      <c r="C444" s="24"/>
      <c r="D444" s="24"/>
      <c r="E444" s="24"/>
      <c r="F444" t="str">
        <f>VLOOKUP(O444,Лист5!$B:$E,4,0)</f>
        <v>♃</v>
      </c>
      <c r="G444" t="str">
        <f>VLOOKUP(IF(F444="Дом",H444,F444),Лист5!$D$28:$F$32,3,0)</f>
        <v>Юпитер</v>
      </c>
      <c r="H444" t="str">
        <f>VLOOKUP(O444,Лист5!$B:$E,3,0)</f>
        <v>Чародей♃</v>
      </c>
      <c r="I444" t="s">
        <v>660</v>
      </c>
      <c r="J444" t="s">
        <v>148</v>
      </c>
      <c r="K444" t="s">
        <v>23</v>
      </c>
      <c r="L444" t="s">
        <v>148</v>
      </c>
      <c r="N444" t="s">
        <v>2725</v>
      </c>
      <c r="O444" t="s">
        <v>1193</v>
      </c>
      <c r="P444" s="8">
        <v>5</v>
      </c>
      <c r="Q444" s="8">
        <v>4</v>
      </c>
      <c r="R444" s="8">
        <v>0</v>
      </c>
      <c r="S444" t="s">
        <v>2732</v>
      </c>
      <c r="T444" s="3"/>
      <c r="U444" s="3"/>
      <c r="V444" s="3"/>
    </row>
    <row r="445" spans="1:22" ht="12.45" hidden="1" x14ac:dyDescent="0.2">
      <c r="A445" s="3" t="s">
        <v>2138</v>
      </c>
      <c r="B445" t="s">
        <v>2657</v>
      </c>
      <c r="C445" s="24"/>
      <c r="D445" s="24"/>
      <c r="E445" s="24"/>
      <c r="F445" t="str">
        <f>VLOOKUP(O445,Лист5!$B:$E,4,0)</f>
        <v>♃</v>
      </c>
      <c r="G445" t="str">
        <f>VLOOKUP(IF(F445="Дом",H445,F445),Лист5!$D$28:$F$32,3,0)</f>
        <v>Юпитер</v>
      </c>
      <c r="H445" t="str">
        <f>VLOOKUP(O445,Лист5!$B:$E,3,0)</f>
        <v>Ключ♃</v>
      </c>
      <c r="I445" t="s">
        <v>43</v>
      </c>
      <c r="J445" t="s">
        <v>22</v>
      </c>
      <c r="K445" t="s">
        <v>142</v>
      </c>
      <c r="L445" t="s">
        <v>18</v>
      </c>
      <c r="N445" t="s">
        <v>2658</v>
      </c>
      <c r="O445" t="s">
        <v>3130</v>
      </c>
      <c r="P445" s="8">
        <v>5</v>
      </c>
      <c r="Q445" s="8">
        <v>1</v>
      </c>
      <c r="R445" s="8">
        <v>0</v>
      </c>
      <c r="S445" t="s">
        <v>2031</v>
      </c>
      <c r="T445" s="3"/>
      <c r="U445" s="3"/>
      <c r="V445" s="3"/>
    </row>
    <row r="446" spans="1:22" ht="12.45" hidden="1" x14ac:dyDescent="0.2">
      <c r="A446" s="3" t="s">
        <v>2138</v>
      </c>
      <c r="B446" t="s">
        <v>2667</v>
      </c>
      <c r="C446" s="24"/>
      <c r="D446" s="24"/>
      <c r="E446" s="24"/>
      <c r="F446" t="str">
        <f>VLOOKUP(O446,Лист5!$B:$E,4,0)</f>
        <v>♃</v>
      </c>
      <c r="G446" t="str">
        <f>VLOOKUP(IF(F446="Дом",H446,F446),Лист5!$D$28:$F$32,3,0)</f>
        <v>Юпитер</v>
      </c>
      <c r="H446" t="str">
        <f>VLOOKUP(O446,Лист5!$B:$E,3,0)</f>
        <v>Ключ♃</v>
      </c>
      <c r="I446" t="s">
        <v>43</v>
      </c>
      <c r="J446" t="s">
        <v>22</v>
      </c>
      <c r="K446" t="s">
        <v>142</v>
      </c>
      <c r="L446" t="s">
        <v>2117</v>
      </c>
      <c r="N446" t="s">
        <v>2665</v>
      </c>
      <c r="O446" t="s">
        <v>3130</v>
      </c>
      <c r="P446" s="8">
        <v>5</v>
      </c>
      <c r="Q446" s="8">
        <v>4</v>
      </c>
      <c r="R446" s="8">
        <v>0</v>
      </c>
      <c r="S446" t="s">
        <v>2668</v>
      </c>
      <c r="T446" s="3"/>
      <c r="U446" s="3"/>
      <c r="V446" s="3"/>
    </row>
    <row r="447" spans="1:22" ht="12.45" hidden="1" x14ac:dyDescent="0.2">
      <c r="A447" s="3" t="s">
        <v>2138</v>
      </c>
      <c r="B447" t="s">
        <v>2763</v>
      </c>
      <c r="C447" s="24"/>
      <c r="D447" s="24"/>
      <c r="E447" s="24"/>
      <c r="F447" t="str">
        <f>VLOOKUP(O447,Лист5!$B:$E,4,0)</f>
        <v>♃</v>
      </c>
      <c r="G447" t="str">
        <f>VLOOKUP(IF(F447="Дом",H447,F447),Лист5!$D$28:$F$32,3,0)</f>
        <v>Юпитер</v>
      </c>
      <c r="H447" t="str">
        <f>VLOOKUP(O447,Лист5!$B:$E,3,0)</f>
        <v>Маска♃</v>
      </c>
      <c r="I447" t="s">
        <v>264</v>
      </c>
      <c r="J447" t="s">
        <v>28</v>
      </c>
      <c r="K447" t="s">
        <v>2336</v>
      </c>
      <c r="L447" t="s">
        <v>182</v>
      </c>
      <c r="N447" t="s">
        <v>2764</v>
      </c>
      <c r="O447" t="s">
        <v>1778</v>
      </c>
      <c r="P447" s="8">
        <v>5</v>
      </c>
      <c r="Q447" s="8">
        <v>5</v>
      </c>
      <c r="R447" s="8">
        <v>0</v>
      </c>
      <c r="S447" t="s">
        <v>2765</v>
      </c>
      <c r="T447" s="3"/>
      <c r="U447" s="3"/>
      <c r="V447" s="3"/>
    </row>
    <row r="448" spans="1:22" ht="12.45" hidden="1" x14ac:dyDescent="0.2">
      <c r="A448" s="3" t="s">
        <v>2138</v>
      </c>
      <c r="B448" t="s">
        <v>2736</v>
      </c>
      <c r="C448" s="24"/>
      <c r="D448" s="24"/>
      <c r="E448" s="24"/>
      <c r="F448" t="str">
        <f>VLOOKUP(O448,Лист5!$B:$E,4,0)</f>
        <v>♃</v>
      </c>
      <c r="G448" t="str">
        <f>VLOOKUP(IF(F448="Дом",H448,F448),Лист5!$D$28:$F$32,3,0)</f>
        <v>Юпитер</v>
      </c>
      <c r="H448" t="str">
        <f>VLOOKUP(O448,Лист5!$B:$E,3,0)</f>
        <v>Чародей♃</v>
      </c>
      <c r="I448" t="s">
        <v>15</v>
      </c>
      <c r="J448" t="s">
        <v>22</v>
      </c>
      <c r="K448" t="s">
        <v>23</v>
      </c>
      <c r="L448" t="s">
        <v>2106</v>
      </c>
      <c r="N448" t="s">
        <v>2733</v>
      </c>
      <c r="O448" t="s">
        <v>1193</v>
      </c>
      <c r="P448" s="8">
        <v>3</v>
      </c>
      <c r="Q448" s="8">
        <v>1</v>
      </c>
      <c r="R448" s="8">
        <v>0</v>
      </c>
      <c r="S448" t="s">
        <v>1210</v>
      </c>
      <c r="T448" s="3"/>
      <c r="U448" s="3"/>
      <c r="V448" s="3"/>
    </row>
    <row r="449" spans="1:22" ht="12.45" hidden="1" x14ac:dyDescent="0.2">
      <c r="A449" s="3" t="s">
        <v>2138</v>
      </c>
      <c r="B449" t="s">
        <v>2034</v>
      </c>
      <c r="C449" s="24"/>
      <c r="D449" s="24"/>
      <c r="E449" s="24"/>
      <c r="F449" t="str">
        <f>VLOOKUP(O449,Лист5!$B:$E,4,0)</f>
        <v>♃</v>
      </c>
      <c r="G449" t="str">
        <f>VLOOKUP(IF(F449="Дом",H449,F449),Лист5!$D$28:$F$32,3,0)</f>
        <v>Юпитер</v>
      </c>
      <c r="H449" t="str">
        <f>VLOOKUP(O449,Лист5!$B:$E,3,0)</f>
        <v>Стражи♃</v>
      </c>
      <c r="I449" t="s">
        <v>43</v>
      </c>
      <c r="J449" t="s">
        <v>28</v>
      </c>
      <c r="K449" t="s">
        <v>2336</v>
      </c>
      <c r="L449" t="s">
        <v>182</v>
      </c>
      <c r="N449" t="s">
        <v>2693</v>
      </c>
      <c r="O449" t="s">
        <v>771</v>
      </c>
      <c r="P449" s="8">
        <v>5</v>
      </c>
      <c r="Q449" s="8">
        <v>5</v>
      </c>
      <c r="R449" s="8">
        <v>0</v>
      </c>
      <c r="S449" t="s">
        <v>2694</v>
      </c>
      <c r="T449" s="3"/>
      <c r="U449" s="3"/>
      <c r="V449" s="3"/>
    </row>
    <row r="450" spans="1:22" ht="12.45" hidden="1" x14ac:dyDescent="0.2">
      <c r="A450" s="3" t="s">
        <v>2138</v>
      </c>
      <c r="B450" t="s">
        <v>2691</v>
      </c>
      <c r="C450" s="24"/>
      <c r="D450" s="24"/>
      <c r="E450" s="24"/>
      <c r="F450" t="str">
        <f>VLOOKUP(O450,Лист5!$B:$E,4,0)</f>
        <v>♃</v>
      </c>
      <c r="G450" t="str">
        <f>VLOOKUP(IF(F450="Дом",H450,F450),Лист5!$D$28:$F$32,3,0)</f>
        <v>Юпитер</v>
      </c>
      <c r="H450" t="str">
        <f>VLOOKUP(O450,Лист5!$B:$E,3,0)</f>
        <v>Стражи♃</v>
      </c>
      <c r="I450" t="s">
        <v>264</v>
      </c>
      <c r="J450" t="s">
        <v>28</v>
      </c>
      <c r="K450" t="s">
        <v>1822</v>
      </c>
      <c r="L450" t="s">
        <v>18</v>
      </c>
      <c r="N450" t="s">
        <v>2689</v>
      </c>
      <c r="O450" t="s">
        <v>771</v>
      </c>
      <c r="P450" s="8">
        <v>5</v>
      </c>
      <c r="Q450" s="8">
        <v>4</v>
      </c>
      <c r="R450" s="8">
        <v>0</v>
      </c>
      <c r="S450" t="s">
        <v>2692</v>
      </c>
      <c r="T450" s="3"/>
      <c r="U450" s="3"/>
      <c r="V450" s="3"/>
    </row>
    <row r="451" spans="1:22" ht="12.45" hidden="1" x14ac:dyDescent="0.2">
      <c r="A451" s="3" t="s">
        <v>2138</v>
      </c>
      <c r="B451" t="s">
        <v>2755</v>
      </c>
      <c r="C451" s="24"/>
      <c r="D451" s="24"/>
      <c r="E451" s="24"/>
      <c r="F451" t="str">
        <f>VLOOKUP(O451,Лист5!$B:$E,4,0)</f>
        <v>♃</v>
      </c>
      <c r="G451" t="str">
        <f>VLOOKUP(IF(F451="Дом",H451,F451),Лист5!$D$28:$F$32,3,0)</f>
        <v>Юпитер</v>
      </c>
      <c r="H451" t="str">
        <f>VLOOKUP(O451,Лист5!$B:$E,3,0)</f>
        <v>Маска♃</v>
      </c>
      <c r="I451" t="s">
        <v>147</v>
      </c>
      <c r="J451" t="s">
        <v>22</v>
      </c>
      <c r="K451" t="s">
        <v>29</v>
      </c>
      <c r="L451" t="s">
        <v>18</v>
      </c>
      <c r="N451" t="s">
        <v>2750</v>
      </c>
      <c r="O451" t="s">
        <v>1778</v>
      </c>
      <c r="P451" s="8">
        <v>5</v>
      </c>
      <c r="Q451" s="8">
        <v>3</v>
      </c>
      <c r="R451" s="8">
        <v>0</v>
      </c>
      <c r="S451" t="s">
        <v>2756</v>
      </c>
      <c r="T451" s="3"/>
      <c r="U451" s="3"/>
      <c r="V451" s="3"/>
    </row>
    <row r="452" spans="1:22" ht="12.45" hidden="1" x14ac:dyDescent="0.2">
      <c r="A452" s="3" t="s">
        <v>2138</v>
      </c>
      <c r="B452" t="s">
        <v>2675</v>
      </c>
      <c r="C452" s="24"/>
      <c r="D452" s="24"/>
      <c r="E452" s="24"/>
      <c r="F452" t="str">
        <f>VLOOKUP(O452,Лист5!$B:$E,4,0)</f>
        <v>♃</v>
      </c>
      <c r="G452" t="str">
        <f>VLOOKUP(IF(F452="Дом",H452,F452),Лист5!$D$28:$F$32,3,0)</f>
        <v>Юпитер</v>
      </c>
      <c r="H452" t="str">
        <f>VLOOKUP(O452,Лист5!$B:$E,3,0)</f>
        <v>Стражи♃</v>
      </c>
      <c r="I452" t="s">
        <v>264</v>
      </c>
      <c r="J452" t="s">
        <v>28</v>
      </c>
      <c r="K452" t="s">
        <v>23</v>
      </c>
      <c r="L452" t="s">
        <v>683</v>
      </c>
      <c r="N452" t="s">
        <v>2673</v>
      </c>
      <c r="O452" t="s">
        <v>771</v>
      </c>
      <c r="P452" s="8">
        <v>3</v>
      </c>
      <c r="Q452" s="8">
        <v>1</v>
      </c>
      <c r="R452" s="8">
        <v>0</v>
      </c>
      <c r="S452" t="s">
        <v>23</v>
      </c>
      <c r="T452" s="3"/>
      <c r="U452" s="3"/>
      <c r="V452" s="3"/>
    </row>
    <row r="453" spans="1:22" ht="12.45" hidden="1" x14ac:dyDescent="0.2">
      <c r="A453" s="3" t="s">
        <v>2138</v>
      </c>
      <c r="B453" t="s">
        <v>2705</v>
      </c>
      <c r="C453" s="24"/>
      <c r="D453" s="24"/>
      <c r="E453" s="24"/>
      <c r="F453" t="str">
        <f>VLOOKUP(O453,Лист5!$B:$E,4,0)</f>
        <v>♃</v>
      </c>
      <c r="G453" t="str">
        <f>VLOOKUP(IF(F453="Дом",H453,F453),Лист5!$D$28:$F$32,3,0)</f>
        <v>Юпитер</v>
      </c>
      <c r="H453" t="str">
        <f>VLOOKUP(O453,Лист5!$B:$E,3,0)</f>
        <v>Сокровищница♃</v>
      </c>
      <c r="I453" t="s">
        <v>264</v>
      </c>
      <c r="J453" t="s">
        <v>22</v>
      </c>
      <c r="K453" t="s">
        <v>142</v>
      </c>
      <c r="L453" t="s">
        <v>18</v>
      </c>
      <c r="N453" t="s">
        <v>2703</v>
      </c>
      <c r="O453" t="s">
        <v>919</v>
      </c>
      <c r="P453" s="8">
        <v>5</v>
      </c>
      <c r="Q453" s="8">
        <v>3</v>
      </c>
      <c r="R453" s="8">
        <v>0</v>
      </c>
      <c r="S453" t="s">
        <v>2704</v>
      </c>
      <c r="T453" s="3"/>
      <c r="U453" s="3"/>
      <c r="V453" s="3"/>
    </row>
    <row r="454" spans="1:22" ht="12.45" hidden="1" x14ac:dyDescent="0.2">
      <c r="A454" s="3" t="s">
        <v>2138</v>
      </c>
      <c r="B454" t="s">
        <v>2032</v>
      </c>
      <c r="C454" s="24"/>
      <c r="D454" s="24"/>
      <c r="E454" s="24"/>
      <c r="F454" t="str">
        <f>VLOOKUP(O454,Лист5!$B:$E,4,0)</f>
        <v>♃</v>
      </c>
      <c r="G454" t="str">
        <f>VLOOKUP(IF(F454="Дом",H454,F454),Лист5!$D$28:$F$32,3,0)</f>
        <v>Юпитер</v>
      </c>
      <c r="H454" t="str">
        <f>VLOOKUP(O454,Лист5!$B:$E,3,0)</f>
        <v>Ключ♃</v>
      </c>
      <c r="I454" t="s">
        <v>264</v>
      </c>
      <c r="J454" t="s">
        <v>28</v>
      </c>
      <c r="K454" t="s">
        <v>142</v>
      </c>
      <c r="L454" t="s">
        <v>18</v>
      </c>
      <c r="N454" t="s">
        <v>2669</v>
      </c>
      <c r="O454" t="s">
        <v>3130</v>
      </c>
      <c r="P454" s="8">
        <v>5</v>
      </c>
      <c r="Q454" s="8">
        <v>5</v>
      </c>
      <c r="R454" s="8">
        <v>0</v>
      </c>
      <c r="S454" t="s">
        <v>2670</v>
      </c>
      <c r="T454" s="3"/>
      <c r="U454" s="3"/>
      <c r="V454" s="3"/>
    </row>
    <row r="455" spans="1:22" ht="12.45" hidden="1" x14ac:dyDescent="0.2">
      <c r="A455" s="3" t="s">
        <v>2138</v>
      </c>
      <c r="B455" t="s">
        <v>2757</v>
      </c>
      <c r="C455" s="24"/>
      <c r="D455" s="24"/>
      <c r="E455" s="24"/>
      <c r="F455" t="str">
        <f>VLOOKUP(O455,Лист5!$B:$E,4,0)</f>
        <v>♃</v>
      </c>
      <c r="G455" t="str">
        <f>VLOOKUP(IF(F455="Дом",H455,F455),Лист5!$D$28:$F$32,3,0)</f>
        <v>Юпитер</v>
      </c>
      <c r="H455" t="str">
        <f>VLOOKUP(O455,Лист5!$B:$E,3,0)</f>
        <v>Маска♃</v>
      </c>
      <c r="I455" t="s">
        <v>43</v>
      </c>
      <c r="J455" t="s">
        <v>28</v>
      </c>
      <c r="K455" t="s">
        <v>142</v>
      </c>
      <c r="L455" t="s">
        <v>2758</v>
      </c>
      <c r="N455" t="s">
        <v>2759</v>
      </c>
      <c r="O455" t="s">
        <v>1778</v>
      </c>
      <c r="P455" s="8">
        <v>5</v>
      </c>
      <c r="Q455" s="8">
        <v>3</v>
      </c>
      <c r="R455" s="8">
        <v>0</v>
      </c>
      <c r="S455" t="s">
        <v>2754</v>
      </c>
      <c r="T455" s="3"/>
      <c r="U455" s="3"/>
      <c r="V455" s="3"/>
    </row>
    <row r="456" spans="1:22" ht="12.45" hidden="1" x14ac:dyDescent="0.2">
      <c r="A456" s="3" t="s">
        <v>2138</v>
      </c>
      <c r="B456" t="s">
        <v>2685</v>
      </c>
      <c r="C456" s="24"/>
      <c r="D456" s="24"/>
      <c r="E456" s="24"/>
      <c r="F456" t="str">
        <f>VLOOKUP(O456,Лист5!$B:$E,4,0)</f>
        <v>♃</v>
      </c>
      <c r="G456" t="str">
        <f>VLOOKUP(IF(F456="Дом",H456,F456),Лист5!$D$28:$F$32,3,0)</f>
        <v>Юпитер</v>
      </c>
      <c r="H456" t="str">
        <f>VLOOKUP(O456,Лист5!$B:$E,3,0)</f>
        <v>Стражи♃</v>
      </c>
      <c r="I456" t="s">
        <v>264</v>
      </c>
      <c r="J456" t="s">
        <v>28</v>
      </c>
      <c r="K456" t="s">
        <v>2415</v>
      </c>
      <c r="L456" t="s">
        <v>18</v>
      </c>
      <c r="N456" t="s">
        <v>2686</v>
      </c>
      <c r="O456" t="s">
        <v>771</v>
      </c>
      <c r="P456" s="8">
        <v>4</v>
      </c>
      <c r="Q456" s="8">
        <v>2</v>
      </c>
      <c r="R456" s="8">
        <v>0</v>
      </c>
      <c r="S456" t="s">
        <v>2674</v>
      </c>
      <c r="T456" s="3"/>
      <c r="U456" s="3"/>
      <c r="V456" s="3"/>
    </row>
    <row r="457" spans="1:22" ht="12.45" hidden="1" x14ac:dyDescent="0.2">
      <c r="A457" s="3" t="s">
        <v>2138</v>
      </c>
      <c r="B457" t="s">
        <v>2729</v>
      </c>
      <c r="C457" s="24"/>
      <c r="D457" s="24"/>
      <c r="E457" s="24"/>
      <c r="F457" t="str">
        <f>VLOOKUP(O457,Лист5!$B:$E,4,0)</f>
        <v>♃</v>
      </c>
      <c r="G457" t="str">
        <f>VLOOKUP(IF(F457="Дом",H457,F457),Лист5!$D$28:$F$32,3,0)</f>
        <v>Юпитер</v>
      </c>
      <c r="H457" t="str">
        <f>VLOOKUP(O457,Лист5!$B:$E,3,0)</f>
        <v>Чародей♃</v>
      </c>
      <c r="I457" t="s">
        <v>147</v>
      </c>
      <c r="J457" t="s">
        <v>148</v>
      </c>
      <c r="K457" t="s">
        <v>23</v>
      </c>
      <c r="L457" t="s">
        <v>148</v>
      </c>
      <c r="N457" t="s">
        <v>2725</v>
      </c>
      <c r="O457" t="s">
        <v>1193</v>
      </c>
      <c r="P457" s="8">
        <v>5</v>
      </c>
      <c r="Q457" s="8">
        <v>3</v>
      </c>
      <c r="R457" s="8">
        <v>0</v>
      </c>
      <c r="S457" t="s">
        <v>2730</v>
      </c>
      <c r="T457" s="3"/>
      <c r="U457" s="3"/>
      <c r="V457" s="3"/>
    </row>
    <row r="458" spans="1:22" ht="12.45" hidden="1" x14ac:dyDescent="0.2">
      <c r="A458" s="3" t="s">
        <v>2138</v>
      </c>
      <c r="B458" t="s">
        <v>2741</v>
      </c>
      <c r="C458" s="24"/>
      <c r="D458" s="24"/>
      <c r="E458" s="24"/>
      <c r="F458" t="str">
        <f>VLOOKUP(O458,Лист5!$B:$E,4,0)</f>
        <v>♃</v>
      </c>
      <c r="G458" t="str">
        <f>VLOOKUP(IF(F458="Дом",H458,F458),Лист5!$D$28:$F$32,3,0)</f>
        <v>Юпитер</v>
      </c>
      <c r="H458" t="str">
        <f>VLOOKUP(O458,Лист5!$B:$E,3,0)</f>
        <v>Маска♃</v>
      </c>
      <c r="I458" t="s">
        <v>43</v>
      </c>
      <c r="J458" t="s">
        <v>22</v>
      </c>
      <c r="K458" t="s">
        <v>142</v>
      </c>
      <c r="L458" t="s">
        <v>18</v>
      </c>
      <c r="N458" t="s">
        <v>2738</v>
      </c>
      <c r="O458" t="s">
        <v>1778</v>
      </c>
      <c r="P458" s="8">
        <v>5</v>
      </c>
      <c r="Q458" s="8">
        <v>1</v>
      </c>
      <c r="R458" s="8">
        <v>0</v>
      </c>
      <c r="S458" t="s">
        <v>2091</v>
      </c>
      <c r="T458" s="3"/>
      <c r="U458" s="3"/>
      <c r="V458" s="3"/>
    </row>
    <row r="459" spans="1:22" ht="12.45" hidden="1" x14ac:dyDescent="0.2">
      <c r="A459" s="3" t="s">
        <v>2138</v>
      </c>
      <c r="B459" t="s">
        <v>2663</v>
      </c>
      <c r="C459" s="24"/>
      <c r="D459" s="24"/>
      <c r="E459" s="24"/>
      <c r="F459" t="str">
        <f>VLOOKUP(O459,Лист5!$B:$E,4,0)</f>
        <v>♃</v>
      </c>
      <c r="G459" t="str">
        <f>VLOOKUP(IF(F459="Дом",H459,F459),Лист5!$D$28:$F$32,3,0)</f>
        <v>Юпитер</v>
      </c>
      <c r="H459" t="str">
        <f>VLOOKUP(O459,Лист5!$B:$E,3,0)</f>
        <v>Ключ♃</v>
      </c>
      <c r="I459" t="s">
        <v>175</v>
      </c>
      <c r="J459" t="s">
        <v>22</v>
      </c>
      <c r="K459" t="s">
        <v>142</v>
      </c>
      <c r="L459" t="s">
        <v>18</v>
      </c>
      <c r="N459" t="s">
        <v>2661</v>
      </c>
      <c r="O459" t="s">
        <v>3130</v>
      </c>
      <c r="P459" s="8">
        <v>4</v>
      </c>
      <c r="Q459" s="8">
        <v>2</v>
      </c>
      <c r="R459" s="8">
        <v>0</v>
      </c>
      <c r="S459" t="s">
        <v>2657</v>
      </c>
      <c r="T459" s="3"/>
      <c r="U459" s="3"/>
      <c r="V459" s="3"/>
    </row>
    <row r="460" spans="1:22" ht="12.45" hidden="1" x14ac:dyDescent="0.2">
      <c r="A460" s="3" t="s">
        <v>2138</v>
      </c>
      <c r="B460" t="s">
        <v>2672</v>
      </c>
      <c r="C460" s="24"/>
      <c r="D460" s="24"/>
      <c r="E460" s="24"/>
      <c r="F460" t="str">
        <f>VLOOKUP(O460,Лист5!$B:$E,4,0)</f>
        <v>♃</v>
      </c>
      <c r="G460" t="str">
        <f>VLOOKUP(IF(F460="Дом",H460,F460),Лист5!$D$28:$F$32,3,0)</f>
        <v>Юпитер</v>
      </c>
      <c r="H460" t="str">
        <f>VLOOKUP(O460,Лист5!$B:$E,3,0)</f>
        <v>Стражи♃</v>
      </c>
      <c r="I460" t="s">
        <v>154</v>
      </c>
      <c r="J460" t="s">
        <v>22</v>
      </c>
      <c r="K460" t="s">
        <v>23</v>
      </c>
      <c r="L460" t="s">
        <v>18</v>
      </c>
      <c r="N460" t="s">
        <v>2673</v>
      </c>
      <c r="O460" t="s">
        <v>771</v>
      </c>
      <c r="P460" s="8">
        <v>3</v>
      </c>
      <c r="Q460" s="8">
        <v>1</v>
      </c>
      <c r="R460" s="8">
        <v>0</v>
      </c>
      <c r="S460" t="s">
        <v>2671</v>
      </c>
      <c r="T460" s="3"/>
      <c r="U460" s="3"/>
      <c r="V460" s="3"/>
    </row>
    <row r="461" spans="1:22" ht="12.45" hidden="1" x14ac:dyDescent="0.2">
      <c r="A461" s="3" t="s">
        <v>2138</v>
      </c>
      <c r="B461" t="s">
        <v>2671</v>
      </c>
      <c r="C461" s="24"/>
      <c r="D461" s="24"/>
      <c r="E461" s="24"/>
      <c r="F461" t="str">
        <f>VLOOKUP(O461,Лист5!$B:$E,4,0)</f>
        <v>♃</v>
      </c>
      <c r="G461" t="str">
        <f>VLOOKUP(IF(F461="Дом",H461,F461),Лист5!$D$28:$F$32,3,0)</f>
        <v>Юпитер</v>
      </c>
      <c r="H461" t="str">
        <f>VLOOKUP(O461,Лист5!$B:$E,3,0)</f>
        <v>Стражи♃</v>
      </c>
      <c r="I461" t="s">
        <v>175</v>
      </c>
      <c r="J461" t="s">
        <v>22</v>
      </c>
      <c r="K461" t="s">
        <v>23</v>
      </c>
      <c r="L461" t="s">
        <v>2106</v>
      </c>
      <c r="N461" t="s">
        <v>2669</v>
      </c>
      <c r="O461" t="s">
        <v>771</v>
      </c>
      <c r="P461" s="8">
        <v>1</v>
      </c>
      <c r="Q461" s="8">
        <v>1</v>
      </c>
      <c r="R461" s="8">
        <v>0</v>
      </c>
      <c r="S461" t="s">
        <v>23</v>
      </c>
      <c r="T461" s="3"/>
      <c r="U461" s="3"/>
      <c r="V461" s="3"/>
    </row>
    <row r="462" spans="1:22" ht="12.45" hidden="1" x14ac:dyDescent="0.2">
      <c r="A462" s="3" t="s">
        <v>2138</v>
      </c>
      <c r="B462" t="s">
        <v>2701</v>
      </c>
      <c r="C462" s="24"/>
      <c r="D462" s="24"/>
      <c r="E462" s="24"/>
      <c r="F462" t="str">
        <f>VLOOKUP(O462,Лист5!$B:$E,4,0)</f>
        <v>♃</v>
      </c>
      <c r="G462" t="str">
        <f>VLOOKUP(IF(F462="Дом",H462,F462),Лист5!$D$28:$F$32,3,0)</f>
        <v>Юпитер</v>
      </c>
      <c r="H462" t="str">
        <f>VLOOKUP(O462,Лист5!$B:$E,3,0)</f>
        <v>Сокровищница♃</v>
      </c>
      <c r="I462" t="s">
        <v>254</v>
      </c>
      <c r="J462" t="s">
        <v>28</v>
      </c>
      <c r="K462" t="s">
        <v>23</v>
      </c>
      <c r="L462" t="s">
        <v>182</v>
      </c>
      <c r="N462" t="s">
        <v>2700</v>
      </c>
      <c r="O462" t="s">
        <v>919</v>
      </c>
      <c r="P462" s="8">
        <v>5</v>
      </c>
      <c r="Q462" s="8">
        <v>3</v>
      </c>
      <c r="R462" s="8">
        <v>0</v>
      </c>
      <c r="S462" t="s">
        <v>2698</v>
      </c>
      <c r="T462" s="3"/>
      <c r="U462" s="3"/>
      <c r="V462" s="3"/>
    </row>
    <row r="463" spans="1:22" ht="12.45" hidden="1" x14ac:dyDescent="0.2">
      <c r="A463" s="3" t="s">
        <v>2138</v>
      </c>
      <c r="B463" t="s">
        <v>2054</v>
      </c>
      <c r="C463" s="24"/>
      <c r="D463" s="24"/>
      <c r="E463" s="24"/>
      <c r="F463" t="str">
        <f>VLOOKUP(O463,Лист5!$B:$E,4,0)</f>
        <v>♃</v>
      </c>
      <c r="G463" t="str">
        <f>VLOOKUP(IF(F463="Дом",H463,F463),Лист5!$D$28:$F$32,3,0)</f>
        <v>Юпитер</v>
      </c>
      <c r="H463" t="str">
        <f>VLOOKUP(O463,Лист5!$B:$E,3,0)</f>
        <v>Чародей♃</v>
      </c>
      <c r="I463" t="s">
        <v>43</v>
      </c>
      <c r="J463" t="s">
        <v>28</v>
      </c>
      <c r="K463" t="s">
        <v>142</v>
      </c>
      <c r="L463" t="s">
        <v>18</v>
      </c>
      <c r="N463" t="s">
        <v>2725</v>
      </c>
      <c r="O463" t="s">
        <v>1193</v>
      </c>
      <c r="P463" s="8">
        <v>5</v>
      </c>
      <c r="Q463" s="8">
        <v>3</v>
      </c>
      <c r="R463" s="8">
        <v>0</v>
      </c>
      <c r="S463" t="s">
        <v>2713</v>
      </c>
      <c r="T463" s="3"/>
      <c r="U463" s="3"/>
      <c r="V463" s="3"/>
    </row>
    <row r="464" spans="1:22" ht="12.45" hidden="1" x14ac:dyDescent="0.2">
      <c r="A464" s="3" t="s">
        <v>2138</v>
      </c>
      <c r="B464" t="s">
        <v>2720</v>
      </c>
      <c r="C464" s="24"/>
      <c r="D464" s="24"/>
      <c r="E464" s="24"/>
      <c r="F464" t="str">
        <f>VLOOKUP(O464,Лист5!$B:$E,4,0)</f>
        <v>♃</v>
      </c>
      <c r="G464" t="str">
        <f>VLOOKUP(IF(F464="Дом",H464,F464),Лист5!$D$28:$F$32,3,0)</f>
        <v>Юпитер</v>
      </c>
      <c r="H464" t="str">
        <f>VLOOKUP(O464,Лист5!$B:$E,3,0)</f>
        <v>Чародей♃</v>
      </c>
      <c r="I464" t="s">
        <v>2721</v>
      </c>
      <c r="J464" t="s">
        <v>22</v>
      </c>
      <c r="K464" t="s">
        <v>23</v>
      </c>
      <c r="L464" t="s">
        <v>18</v>
      </c>
      <c r="N464" t="s">
        <v>2722</v>
      </c>
      <c r="O464" t="s">
        <v>1193</v>
      </c>
      <c r="P464" s="8">
        <v>3</v>
      </c>
      <c r="Q464" s="8">
        <v>2</v>
      </c>
      <c r="R464" s="8">
        <v>0</v>
      </c>
      <c r="S464" t="s">
        <v>2053</v>
      </c>
      <c r="T464" s="3"/>
      <c r="U464" s="3"/>
      <c r="V464" s="3"/>
    </row>
    <row r="465" spans="1:22" ht="12.45" hidden="1" x14ac:dyDescent="0.2">
      <c r="A465" s="3" t="s">
        <v>2138</v>
      </c>
      <c r="B465" t="s">
        <v>1212</v>
      </c>
      <c r="C465" s="24"/>
      <c r="D465" s="24"/>
      <c r="E465" s="24"/>
      <c r="F465" t="str">
        <f>VLOOKUP(O465,Лист5!$B:$E,4,0)</f>
        <v>♃</v>
      </c>
      <c r="G465" t="str">
        <f>VLOOKUP(IF(F465="Дом",H465,F465),Лист5!$D$28:$F$32,3,0)</f>
        <v>Юпитер</v>
      </c>
      <c r="H465" t="str">
        <f>VLOOKUP(O465,Лист5!$B:$E,3,0)</f>
        <v>Чародей♃</v>
      </c>
      <c r="I465" t="s">
        <v>147</v>
      </c>
      <c r="J465" t="s">
        <v>148</v>
      </c>
      <c r="K465" t="s">
        <v>23</v>
      </c>
      <c r="L465" t="s">
        <v>148</v>
      </c>
      <c r="N465" t="s">
        <v>2733</v>
      </c>
      <c r="O465" t="s">
        <v>1193</v>
      </c>
      <c r="P465" s="8">
        <v>3</v>
      </c>
      <c r="Q465" s="8">
        <v>1</v>
      </c>
      <c r="R465" s="8">
        <v>0</v>
      </c>
      <c r="S465" t="s">
        <v>2735</v>
      </c>
      <c r="T465" s="3"/>
      <c r="U465" s="3"/>
      <c r="V465" s="3"/>
    </row>
    <row r="466" spans="1:22" ht="12.45" hidden="1" x14ac:dyDescent="0.2">
      <c r="A466" s="3" t="s">
        <v>2138</v>
      </c>
      <c r="B466" t="s">
        <v>2760</v>
      </c>
      <c r="C466" s="24"/>
      <c r="D466" s="24"/>
      <c r="E466" s="24"/>
      <c r="F466" t="str">
        <f>VLOOKUP(O466,Лист5!$B:$E,4,0)</f>
        <v>♃</v>
      </c>
      <c r="G466" t="str">
        <f>VLOOKUP(IF(F466="Дом",H466,F466),Лист5!$D$28:$F$32,3,0)</f>
        <v>Юпитер</v>
      </c>
      <c r="H466" t="str">
        <f>VLOOKUP(O466,Лист5!$B:$E,3,0)</f>
        <v>Маска♃</v>
      </c>
      <c r="I466" t="s">
        <v>2132</v>
      </c>
      <c r="J466" t="s">
        <v>22</v>
      </c>
      <c r="K466" t="s">
        <v>547</v>
      </c>
      <c r="L466" t="s">
        <v>182</v>
      </c>
      <c r="N466" t="s">
        <v>2759</v>
      </c>
      <c r="O466" t="s">
        <v>1778</v>
      </c>
      <c r="P466" s="8">
        <v>5</v>
      </c>
      <c r="Q466" s="8">
        <v>3</v>
      </c>
      <c r="R466" s="8">
        <v>0</v>
      </c>
      <c r="S466" t="s">
        <v>2754</v>
      </c>
      <c r="T466" s="3"/>
      <c r="U466" s="3"/>
      <c r="V466" s="3"/>
    </row>
    <row r="467" spans="1:22" ht="12.45" hidden="1" x14ac:dyDescent="0.2">
      <c r="A467" s="3" t="s">
        <v>2138</v>
      </c>
      <c r="B467" t="s">
        <v>2688</v>
      </c>
      <c r="C467" s="24"/>
      <c r="D467" s="24"/>
      <c r="E467" s="24"/>
      <c r="F467" t="str">
        <f>VLOOKUP(O467,Лист5!$B:$E,4,0)</f>
        <v>♃</v>
      </c>
      <c r="G467" t="str">
        <f>VLOOKUP(IF(F467="Дом",H467,F467),Лист5!$D$28:$F$32,3,0)</f>
        <v>Юпитер</v>
      </c>
      <c r="H467" t="str">
        <f>VLOOKUP(O467,Лист5!$B:$E,3,0)</f>
        <v>Стражи♃</v>
      </c>
      <c r="I467" t="s">
        <v>43</v>
      </c>
      <c r="J467" t="s">
        <v>28</v>
      </c>
      <c r="K467" t="s">
        <v>23</v>
      </c>
      <c r="L467" t="s">
        <v>476</v>
      </c>
      <c r="N467" t="s">
        <v>2689</v>
      </c>
      <c r="O467" t="s">
        <v>771</v>
      </c>
      <c r="P467" s="8">
        <v>5</v>
      </c>
      <c r="Q467" s="8">
        <v>2</v>
      </c>
      <c r="R467" s="8">
        <v>0</v>
      </c>
      <c r="S467" t="s">
        <v>2677</v>
      </c>
      <c r="T467" s="3"/>
      <c r="U467" s="3"/>
      <c r="V467" s="3"/>
    </row>
    <row r="468" spans="1:22" ht="12.45" hidden="1" x14ac:dyDescent="0.2">
      <c r="A468" s="3" t="s">
        <v>2138</v>
      </c>
      <c r="B468" t="s">
        <v>2684</v>
      </c>
      <c r="C468" s="24"/>
      <c r="D468" s="24"/>
      <c r="E468" s="24"/>
      <c r="F468" t="str">
        <f>VLOOKUP(O468,Лист5!$B:$E,4,0)</f>
        <v>♃</v>
      </c>
      <c r="G468" t="str">
        <f>VLOOKUP(IF(F468="Дом",H468,F468),Лист5!$D$28:$F$32,3,0)</f>
        <v>Юпитер</v>
      </c>
      <c r="H468" t="str">
        <f>VLOOKUP(O468,Лист5!$B:$E,3,0)</f>
        <v>Стражи♃</v>
      </c>
      <c r="I468" t="s">
        <v>147</v>
      </c>
      <c r="J468" t="s">
        <v>148</v>
      </c>
      <c r="K468" t="s">
        <v>23</v>
      </c>
      <c r="L468" t="s">
        <v>148</v>
      </c>
      <c r="N468" t="s">
        <v>2679</v>
      </c>
      <c r="O468" t="s">
        <v>771</v>
      </c>
      <c r="P468" s="8">
        <v>3</v>
      </c>
      <c r="Q468" s="8">
        <v>2</v>
      </c>
      <c r="R468" s="8">
        <v>0</v>
      </c>
      <c r="S468" t="s">
        <v>2677</v>
      </c>
      <c r="T468" s="3"/>
      <c r="U468" s="3"/>
      <c r="V468" s="3"/>
    </row>
    <row r="469" spans="1:22" ht="12.45" hidden="1" x14ac:dyDescent="0.2">
      <c r="A469" s="3" t="s">
        <v>2138</v>
      </c>
      <c r="B469" t="s">
        <v>2666</v>
      </c>
      <c r="C469" s="24"/>
      <c r="D469" s="24"/>
      <c r="E469" s="24"/>
      <c r="F469" t="str">
        <f>VLOOKUP(O469,Лист5!$B:$E,4,0)</f>
        <v>♃</v>
      </c>
      <c r="G469" t="str">
        <f>VLOOKUP(IF(F469="Дом",H469,F469),Лист5!$D$28:$F$32,3,0)</f>
        <v>Юпитер</v>
      </c>
      <c r="H469" t="str">
        <f>VLOOKUP(O469,Лист5!$B:$E,3,0)</f>
        <v>Ключ♃</v>
      </c>
      <c r="I469" t="s">
        <v>264</v>
      </c>
      <c r="J469" t="s">
        <v>28</v>
      </c>
      <c r="K469" t="s">
        <v>142</v>
      </c>
      <c r="L469" t="s">
        <v>2038</v>
      </c>
      <c r="N469" t="s">
        <v>2665</v>
      </c>
      <c r="O469" t="s">
        <v>3130</v>
      </c>
      <c r="P469" s="8">
        <v>5</v>
      </c>
      <c r="Q469" s="8">
        <v>3</v>
      </c>
      <c r="R469" s="8">
        <v>0</v>
      </c>
      <c r="S469" t="s">
        <v>2664</v>
      </c>
      <c r="T469" s="3"/>
      <c r="U469" s="3"/>
      <c r="V469" s="3"/>
    </row>
    <row r="470" spans="1:22" ht="12.45" hidden="1" x14ac:dyDescent="0.2">
      <c r="A470" s="3" t="s">
        <v>2138</v>
      </c>
      <c r="B470" t="s">
        <v>2674</v>
      </c>
      <c r="C470" s="24"/>
      <c r="D470" s="24"/>
      <c r="E470" s="24"/>
      <c r="F470" t="str">
        <f>VLOOKUP(O470,Лист5!$B:$E,4,0)</f>
        <v>♃</v>
      </c>
      <c r="G470" t="str">
        <f>VLOOKUP(IF(F470="Дом",H470,F470),Лист5!$D$28:$F$32,3,0)</f>
        <v>Юпитер</v>
      </c>
      <c r="H470" t="str">
        <f>VLOOKUP(O470,Лист5!$B:$E,3,0)</f>
        <v>Стражи♃</v>
      </c>
      <c r="I470" t="s">
        <v>175</v>
      </c>
      <c r="J470" t="s">
        <v>16</v>
      </c>
      <c r="K470" t="s">
        <v>142</v>
      </c>
      <c r="L470" t="s">
        <v>18</v>
      </c>
      <c r="N470" t="s">
        <v>2673</v>
      </c>
      <c r="O470" t="s">
        <v>771</v>
      </c>
      <c r="P470" s="8">
        <v>2</v>
      </c>
      <c r="Q470" s="8">
        <v>1</v>
      </c>
      <c r="R470" s="8">
        <v>0</v>
      </c>
      <c r="S470" t="s">
        <v>23</v>
      </c>
      <c r="T470" s="3"/>
      <c r="U470" s="3"/>
      <c r="V470" s="3"/>
    </row>
    <row r="471" spans="1:22" ht="12.45" hidden="1" x14ac:dyDescent="0.2">
      <c r="A471" s="3" t="s">
        <v>2138</v>
      </c>
      <c r="B471" t="s">
        <v>2031</v>
      </c>
      <c r="C471" s="24"/>
      <c r="D471" s="24"/>
      <c r="E471" s="24"/>
      <c r="F471" t="str">
        <f>VLOOKUP(O471,Лист5!$B:$E,4,0)</f>
        <v>♃</v>
      </c>
      <c r="G471" t="str">
        <f>VLOOKUP(IF(F471="Дом",H471,F471),Лист5!$D$28:$F$32,3,0)</f>
        <v>Юпитер</v>
      </c>
      <c r="H471" t="str">
        <f>VLOOKUP(O471,Лист5!$B:$E,3,0)</f>
        <v>Ключ♃</v>
      </c>
      <c r="I471" t="s">
        <v>40</v>
      </c>
      <c r="J471" t="s">
        <v>16</v>
      </c>
      <c r="K471" t="s">
        <v>23</v>
      </c>
      <c r="L471" t="s">
        <v>18</v>
      </c>
      <c r="N471" t="s">
        <v>2654</v>
      </c>
      <c r="O471" t="s">
        <v>3130</v>
      </c>
      <c r="P471" s="8">
        <v>3</v>
      </c>
      <c r="Q471" s="8">
        <v>1</v>
      </c>
      <c r="R471" s="8">
        <v>0</v>
      </c>
      <c r="S471" t="s">
        <v>23</v>
      </c>
      <c r="T471" s="3"/>
      <c r="U471" s="3"/>
      <c r="V471" s="3"/>
    </row>
    <row r="472" spans="1:22" ht="12.45" hidden="1" x14ac:dyDescent="0.2">
      <c r="A472" s="3" t="s">
        <v>2138</v>
      </c>
      <c r="B472" t="s">
        <v>2040</v>
      </c>
      <c r="C472" s="24"/>
      <c r="D472" s="24"/>
      <c r="E472" s="24"/>
      <c r="F472" t="str">
        <f>VLOOKUP(O472,Лист5!$B:$E,4,0)</f>
        <v>♃</v>
      </c>
      <c r="G472" t="str">
        <f>VLOOKUP(IF(F472="Дом",H472,F472),Лист5!$D$28:$F$32,3,0)</f>
        <v>Юпитер</v>
      </c>
      <c r="H472" t="str">
        <f>VLOOKUP(O472,Лист5!$B:$E,3,0)</f>
        <v>Сокровищница♃</v>
      </c>
      <c r="I472" t="s">
        <v>64</v>
      </c>
      <c r="J472" t="s">
        <v>28</v>
      </c>
      <c r="K472" t="s">
        <v>29</v>
      </c>
      <c r="L472" t="s">
        <v>18</v>
      </c>
      <c r="N472" t="s">
        <v>2700</v>
      </c>
      <c r="O472" t="s">
        <v>919</v>
      </c>
      <c r="P472" s="8">
        <v>5</v>
      </c>
      <c r="Q472" s="8">
        <v>2</v>
      </c>
      <c r="R472" s="8">
        <v>0</v>
      </c>
      <c r="S472" t="s">
        <v>2695</v>
      </c>
      <c r="T472" s="3"/>
      <c r="U472" s="3"/>
      <c r="V472" s="3"/>
    </row>
    <row r="473" spans="1:22" ht="12.45" hidden="1" x14ac:dyDescent="0.2">
      <c r="A473" s="3" t="s">
        <v>2138</v>
      </c>
      <c r="B473" t="s">
        <v>2042</v>
      </c>
      <c r="C473" s="24"/>
      <c r="D473" s="24"/>
      <c r="E473" s="24"/>
      <c r="F473" t="str">
        <f>VLOOKUP(O473,Лист5!$B:$E,4,0)</f>
        <v>♃</v>
      </c>
      <c r="G473" t="str">
        <f>VLOOKUP(IF(F473="Дом",H473,F473),Лист5!$D$28:$F$32,3,0)</f>
        <v>Юпитер</v>
      </c>
      <c r="H473" t="str">
        <f>VLOOKUP(O473,Лист5!$B:$E,3,0)</f>
        <v>Сокровищница♃</v>
      </c>
      <c r="I473" t="s">
        <v>43</v>
      </c>
      <c r="J473" t="s">
        <v>28</v>
      </c>
      <c r="K473" t="s">
        <v>142</v>
      </c>
      <c r="L473" t="s">
        <v>18</v>
      </c>
      <c r="N473" t="s">
        <v>2700</v>
      </c>
      <c r="O473" t="s">
        <v>919</v>
      </c>
      <c r="P473" s="8">
        <v>5</v>
      </c>
      <c r="Q473" s="8">
        <v>2</v>
      </c>
      <c r="R473" s="8">
        <v>0</v>
      </c>
      <c r="S473" t="s">
        <v>2037</v>
      </c>
      <c r="T473" s="3"/>
      <c r="U473" s="3"/>
      <c r="V473" s="3"/>
    </row>
    <row r="474" spans="1:22" ht="12.45" hidden="1" x14ac:dyDescent="0.2">
      <c r="A474" s="3" t="s">
        <v>2138</v>
      </c>
      <c r="B474" t="s">
        <v>2039</v>
      </c>
      <c r="C474" s="24"/>
      <c r="D474" s="24"/>
      <c r="E474" s="24"/>
      <c r="F474" t="str">
        <f>VLOOKUP(O474,Лист5!$B:$E,4,0)</f>
        <v>♃</v>
      </c>
      <c r="G474" t="str">
        <f>VLOOKUP(IF(F474="Дом",H474,F474),Лист5!$D$28:$F$32,3,0)</f>
        <v>Юпитер</v>
      </c>
      <c r="H474" t="str">
        <f>VLOOKUP(O474,Лист5!$B:$E,3,0)</f>
        <v>Сокровищница♃</v>
      </c>
      <c r="I474" t="s">
        <v>147</v>
      </c>
      <c r="J474" t="s">
        <v>148</v>
      </c>
      <c r="K474" t="s">
        <v>23</v>
      </c>
      <c r="L474" t="s">
        <v>148</v>
      </c>
      <c r="N474" t="s">
        <v>2696</v>
      </c>
      <c r="O474" t="s">
        <v>919</v>
      </c>
      <c r="P474" s="8">
        <v>5</v>
      </c>
      <c r="Q474" s="8">
        <v>1</v>
      </c>
      <c r="R474" s="8">
        <v>0</v>
      </c>
      <c r="S474" t="s">
        <v>2037</v>
      </c>
      <c r="T474" s="3"/>
      <c r="U474" s="3"/>
      <c r="V474" s="3"/>
    </row>
    <row r="475" spans="1:22" ht="12.45" hidden="1" x14ac:dyDescent="0.2">
      <c r="A475" s="3" t="s">
        <v>2138</v>
      </c>
      <c r="B475" t="s">
        <v>2041</v>
      </c>
      <c r="C475" s="24"/>
      <c r="D475" s="24"/>
      <c r="E475" s="24"/>
      <c r="F475" t="str">
        <f>VLOOKUP(O475,Лист5!$B:$E,4,0)</f>
        <v>♃</v>
      </c>
      <c r="G475" t="str">
        <f>VLOOKUP(IF(F475="Дом",H475,F475),Лист5!$D$28:$F$32,3,0)</f>
        <v>Юпитер</v>
      </c>
      <c r="H475" t="str">
        <f>VLOOKUP(O475,Лист5!$B:$E,3,0)</f>
        <v>Сокровищница♃</v>
      </c>
      <c r="I475" t="s">
        <v>740</v>
      </c>
      <c r="J475" t="s">
        <v>28</v>
      </c>
      <c r="K475" t="s">
        <v>2219</v>
      </c>
      <c r="L475" t="s">
        <v>18</v>
      </c>
      <c r="N475" t="s">
        <v>2696</v>
      </c>
      <c r="O475" t="s">
        <v>919</v>
      </c>
      <c r="P475" s="8">
        <v>4</v>
      </c>
      <c r="Q475" s="8">
        <v>1</v>
      </c>
      <c r="R475" s="8">
        <v>0</v>
      </c>
      <c r="S475" t="s">
        <v>2037</v>
      </c>
      <c r="T475" s="3"/>
      <c r="U475" s="3"/>
      <c r="V475" s="3"/>
    </row>
    <row r="476" spans="1:22" ht="12.45" hidden="1" x14ac:dyDescent="0.2">
      <c r="A476" s="3" t="s">
        <v>2138</v>
      </c>
      <c r="B476" t="s">
        <v>2724</v>
      </c>
      <c r="C476" s="24"/>
      <c r="D476" s="24"/>
      <c r="E476" s="24"/>
      <c r="F476" t="str">
        <f>VLOOKUP(O476,Лист5!$B:$E,4,0)</f>
        <v>♃</v>
      </c>
      <c r="G476" t="str">
        <f>VLOOKUP(IF(F476="Дом",H476,F476),Лист5!$D$28:$F$32,3,0)</f>
        <v>Юпитер</v>
      </c>
      <c r="H476" t="str">
        <f>VLOOKUP(O476,Лист5!$B:$E,3,0)</f>
        <v>Чародей♃</v>
      </c>
      <c r="I476" t="s">
        <v>64</v>
      </c>
      <c r="J476" t="s">
        <v>28</v>
      </c>
      <c r="K476" t="s">
        <v>23</v>
      </c>
      <c r="L476" t="s">
        <v>148</v>
      </c>
      <c r="N476" t="s">
        <v>2725</v>
      </c>
      <c r="O476" t="s">
        <v>1193</v>
      </c>
      <c r="P476" s="8">
        <v>4</v>
      </c>
      <c r="Q476" s="8">
        <v>2</v>
      </c>
      <c r="R476" s="8">
        <v>0</v>
      </c>
      <c r="S476" t="s">
        <v>2726</v>
      </c>
      <c r="T476" s="3"/>
      <c r="U476" s="3"/>
      <c r="V476" s="3"/>
    </row>
    <row r="477" spans="1:22" ht="12.45" hidden="1" x14ac:dyDescent="0.2">
      <c r="A477" s="3" t="s">
        <v>2138</v>
      </c>
      <c r="B477" t="s">
        <v>2727</v>
      </c>
      <c r="C477" s="24"/>
      <c r="D477" s="24"/>
      <c r="E477" s="24"/>
      <c r="F477" t="str">
        <f>VLOOKUP(O477,Лист5!$B:$E,4,0)</f>
        <v>♃</v>
      </c>
      <c r="G477" t="str">
        <f>VLOOKUP(IF(F477="Дом",H477,F477),Лист5!$D$28:$F$32,3,0)</f>
        <v>Юпитер</v>
      </c>
      <c r="H477" t="str">
        <f>VLOOKUP(O477,Лист5!$B:$E,3,0)</f>
        <v>Чародей♃</v>
      </c>
      <c r="I477" t="s">
        <v>2728</v>
      </c>
      <c r="J477" t="s">
        <v>28</v>
      </c>
      <c r="K477" t="s">
        <v>23</v>
      </c>
      <c r="L477" t="s">
        <v>148</v>
      </c>
      <c r="N477" t="s">
        <v>2725</v>
      </c>
      <c r="O477" t="s">
        <v>1193</v>
      </c>
      <c r="P477" s="8">
        <v>5</v>
      </c>
      <c r="Q477" s="8">
        <v>3</v>
      </c>
      <c r="R477" s="8">
        <v>0</v>
      </c>
      <c r="S477" t="s">
        <v>2724</v>
      </c>
      <c r="T477" s="3"/>
      <c r="U477" s="3"/>
      <c r="V477" s="3"/>
    </row>
    <row r="478" spans="1:22" ht="12.45" hidden="1" x14ac:dyDescent="0.2">
      <c r="A478" s="3" t="s">
        <v>2138</v>
      </c>
      <c r="B478" t="s">
        <v>2718</v>
      </c>
      <c r="C478" s="24"/>
      <c r="D478" s="24"/>
      <c r="E478" s="24"/>
      <c r="F478" t="str">
        <f>VLOOKUP(O478,Лист5!$B:$E,4,0)</f>
        <v>♃</v>
      </c>
      <c r="G478" t="str">
        <f>VLOOKUP(IF(F478="Дом",H478,F478),Лист5!$D$28:$F$32,3,0)</f>
        <v>Юпитер</v>
      </c>
      <c r="H478" t="str">
        <f>VLOOKUP(O478,Лист5!$B:$E,3,0)</f>
        <v>Чародей♃</v>
      </c>
      <c r="I478" t="s">
        <v>147</v>
      </c>
      <c r="J478" t="s">
        <v>148</v>
      </c>
      <c r="K478" t="s">
        <v>23</v>
      </c>
      <c r="L478" t="s">
        <v>148</v>
      </c>
      <c r="N478" t="s">
        <v>2716</v>
      </c>
      <c r="O478" t="s">
        <v>1193</v>
      </c>
      <c r="P478" s="8">
        <v>1</v>
      </c>
      <c r="Q478" s="8">
        <v>1</v>
      </c>
      <c r="R478" s="8">
        <v>0</v>
      </c>
      <c r="S478" t="s">
        <v>23</v>
      </c>
      <c r="T478" s="3"/>
      <c r="U478" s="3"/>
      <c r="V478" s="3"/>
    </row>
    <row r="479" spans="1:22" ht="12.45" hidden="1" x14ac:dyDescent="0.2">
      <c r="A479" s="3" t="s">
        <v>2138</v>
      </c>
      <c r="B479" t="s">
        <v>2697</v>
      </c>
      <c r="C479" s="24"/>
      <c r="D479" s="24"/>
      <c r="E479" s="24"/>
      <c r="F479" t="str">
        <f>VLOOKUP(O479,Лист5!$B:$E,4,0)</f>
        <v>♃</v>
      </c>
      <c r="G479" t="str">
        <f>VLOOKUP(IF(F479="Дом",H479,F479),Лист5!$D$28:$F$32,3,0)</f>
        <v>Юпитер</v>
      </c>
      <c r="H479" t="str">
        <f>VLOOKUP(O479,Лист5!$B:$E,3,0)</f>
        <v>Сокровищница♃</v>
      </c>
      <c r="I479" t="s">
        <v>147</v>
      </c>
      <c r="J479" t="s">
        <v>148</v>
      </c>
      <c r="K479" t="s">
        <v>23</v>
      </c>
      <c r="L479" t="s">
        <v>148</v>
      </c>
      <c r="N479" t="s">
        <v>2696</v>
      </c>
      <c r="O479" t="s">
        <v>919</v>
      </c>
      <c r="P479" s="8">
        <v>1</v>
      </c>
      <c r="Q479" s="8">
        <v>1</v>
      </c>
      <c r="R479" s="8">
        <v>0</v>
      </c>
      <c r="S479" t="s">
        <v>23</v>
      </c>
      <c r="T479" s="3"/>
      <c r="U479" s="3"/>
      <c r="V479" s="3"/>
    </row>
    <row r="480" spans="1:22" ht="12.45" hidden="1" x14ac:dyDescent="0.2">
      <c r="A480" s="3" t="s">
        <v>2138</v>
      </c>
      <c r="B480" t="s">
        <v>2655</v>
      </c>
      <c r="C480" s="24"/>
      <c r="D480" s="24"/>
      <c r="E480" s="24"/>
      <c r="F480" t="str">
        <f>VLOOKUP(O480,Лист5!$B:$E,4,0)</f>
        <v>♃</v>
      </c>
      <c r="G480" t="str">
        <f>VLOOKUP(IF(F480="Дом",H480,F480),Лист5!$D$28:$F$32,3,0)</f>
        <v>Юпитер</v>
      </c>
      <c r="H480" t="str">
        <f>VLOOKUP(O480,Лист5!$B:$E,3,0)</f>
        <v>Ключ♃</v>
      </c>
      <c r="I480" t="s">
        <v>264</v>
      </c>
      <c r="J480" t="s">
        <v>28</v>
      </c>
      <c r="K480" t="s">
        <v>142</v>
      </c>
      <c r="L480" t="s">
        <v>18</v>
      </c>
      <c r="N480" t="s">
        <v>2654</v>
      </c>
      <c r="O480" t="s">
        <v>3130</v>
      </c>
      <c r="P480" s="8">
        <v>3</v>
      </c>
      <c r="Q480" s="8">
        <v>1</v>
      </c>
      <c r="R480" s="8">
        <v>0</v>
      </c>
      <c r="S480" t="s">
        <v>2031</v>
      </c>
      <c r="T480" s="3"/>
      <c r="U480" s="3"/>
      <c r="V480" s="3"/>
    </row>
    <row r="481" spans="1:22" ht="12.45" hidden="1" x14ac:dyDescent="0.2">
      <c r="A481" s="3" t="s">
        <v>2138</v>
      </c>
      <c r="B481" t="s">
        <v>2659</v>
      </c>
      <c r="C481" s="24"/>
      <c r="D481" s="24"/>
      <c r="E481" s="24"/>
      <c r="F481" t="str">
        <f>VLOOKUP(O481,Лист5!$B:$E,4,0)</f>
        <v>♃</v>
      </c>
      <c r="G481" t="str">
        <f>VLOOKUP(IF(F481="Дом",H481,F481),Лист5!$D$28:$F$32,3,0)</f>
        <v>Юпитер</v>
      </c>
      <c r="H481" t="str">
        <f>VLOOKUP(O481,Лист5!$B:$E,3,0)</f>
        <v>Ключ♃</v>
      </c>
      <c r="I481" t="s">
        <v>53</v>
      </c>
      <c r="J481" t="s">
        <v>28</v>
      </c>
      <c r="K481" t="s">
        <v>23</v>
      </c>
      <c r="L481" t="s">
        <v>182</v>
      </c>
      <c r="N481" t="s">
        <v>2658</v>
      </c>
      <c r="O481" t="s">
        <v>3130</v>
      </c>
      <c r="P481" s="8">
        <v>3</v>
      </c>
      <c r="Q481" s="8">
        <v>1</v>
      </c>
      <c r="R481" s="8">
        <v>0</v>
      </c>
      <c r="S481" t="s">
        <v>23</v>
      </c>
      <c r="T481" s="3"/>
      <c r="U481" s="3"/>
      <c r="V481" s="3"/>
    </row>
    <row r="482" spans="1:22" ht="12.45" hidden="1" x14ac:dyDescent="0.2">
      <c r="A482" s="3" t="s">
        <v>2138</v>
      </c>
      <c r="B482" t="s">
        <v>2690</v>
      </c>
      <c r="C482" s="24"/>
      <c r="D482" s="24"/>
      <c r="E482" s="24"/>
      <c r="F482" t="str">
        <f>VLOOKUP(O482,Лист5!$B:$E,4,0)</f>
        <v>♃</v>
      </c>
      <c r="G482" t="str">
        <f>VLOOKUP(IF(F482="Дом",H482,F482),Лист5!$D$28:$F$32,3,0)</f>
        <v>Юпитер</v>
      </c>
      <c r="H482" t="str">
        <f>VLOOKUP(O482,Лист5!$B:$E,3,0)</f>
        <v>Стражи♃</v>
      </c>
      <c r="I482" t="s">
        <v>43</v>
      </c>
      <c r="J482" t="s">
        <v>28</v>
      </c>
      <c r="K482" t="s">
        <v>142</v>
      </c>
      <c r="L482" t="s">
        <v>18</v>
      </c>
      <c r="N482" t="s">
        <v>2689</v>
      </c>
      <c r="O482" t="s">
        <v>771</v>
      </c>
      <c r="P482" s="8">
        <v>4</v>
      </c>
      <c r="Q482" s="8">
        <v>3</v>
      </c>
      <c r="R482" s="8">
        <v>0</v>
      </c>
      <c r="S482" t="s">
        <v>2674</v>
      </c>
      <c r="T482" s="3"/>
      <c r="U482" s="3"/>
      <c r="V482" s="3"/>
    </row>
    <row r="483" spans="1:22" ht="12.45" hidden="1" x14ac:dyDescent="0.2">
      <c r="A483" s="3" t="s">
        <v>2138</v>
      </c>
      <c r="B483" t="s">
        <v>2749</v>
      </c>
      <c r="C483" s="24"/>
      <c r="D483" s="24"/>
      <c r="E483" s="24"/>
      <c r="F483" t="str">
        <f>VLOOKUP(O483,Лист5!$B:$E,4,0)</f>
        <v>♃</v>
      </c>
      <c r="G483" t="str">
        <f>VLOOKUP(IF(F483="Дом",H483,F483),Лист5!$D$28:$F$32,3,0)</f>
        <v>Юпитер</v>
      </c>
      <c r="H483" t="str">
        <f>VLOOKUP(O483,Лист5!$B:$E,3,0)</f>
        <v>Маска♃</v>
      </c>
      <c r="I483" t="s">
        <v>53</v>
      </c>
      <c r="J483" t="s">
        <v>22</v>
      </c>
      <c r="K483" t="s">
        <v>889</v>
      </c>
      <c r="L483" t="s">
        <v>18</v>
      </c>
      <c r="N483" t="s">
        <v>2750</v>
      </c>
      <c r="O483" t="s">
        <v>1778</v>
      </c>
      <c r="P483" s="8">
        <v>5</v>
      </c>
      <c r="Q483" s="8">
        <v>2</v>
      </c>
      <c r="R483" s="8">
        <v>0</v>
      </c>
      <c r="S483" t="s">
        <v>2748</v>
      </c>
      <c r="T483" s="3"/>
      <c r="U483" s="3"/>
      <c r="V483" s="3"/>
    </row>
    <row r="484" spans="1:22" ht="12.45" hidden="1" x14ac:dyDescent="0.2">
      <c r="A484" s="3" t="s">
        <v>2138</v>
      </c>
      <c r="B484" t="s">
        <v>2092</v>
      </c>
      <c r="C484" s="24"/>
      <c r="D484" s="24"/>
      <c r="E484" s="24"/>
      <c r="F484" t="str">
        <f>VLOOKUP(O484,Лист5!$B:$E,4,0)</f>
        <v>♃</v>
      </c>
      <c r="G484" t="str">
        <f>VLOOKUP(IF(F484="Дом",H484,F484),Лист5!$D$28:$F$32,3,0)</f>
        <v>Юпитер</v>
      </c>
      <c r="H484" t="str">
        <f>VLOOKUP(O484,Лист5!$B:$E,3,0)</f>
        <v>Стражи♃</v>
      </c>
      <c r="I484" t="s">
        <v>77</v>
      </c>
      <c r="J484" t="s">
        <v>28</v>
      </c>
      <c r="K484" t="s">
        <v>2683</v>
      </c>
      <c r="L484" t="s">
        <v>18</v>
      </c>
      <c r="N484" t="s">
        <v>2679</v>
      </c>
      <c r="O484" t="s">
        <v>771</v>
      </c>
      <c r="P484" s="8">
        <v>3</v>
      </c>
      <c r="Q484" s="8">
        <v>1</v>
      </c>
      <c r="R484" s="8">
        <v>0</v>
      </c>
      <c r="S484" t="s">
        <v>2677</v>
      </c>
      <c r="T484" s="3"/>
      <c r="U484" s="3"/>
      <c r="V484" s="3"/>
    </row>
    <row r="485" spans="1:22" ht="12.45" hidden="1" x14ac:dyDescent="0.2">
      <c r="A485" s="3" t="s">
        <v>2138</v>
      </c>
      <c r="B485" t="s">
        <v>2091</v>
      </c>
      <c r="C485" s="24"/>
      <c r="D485" s="24"/>
      <c r="E485" s="24"/>
      <c r="F485" t="str">
        <f>VLOOKUP(O485,Лист5!$B:$E,4,0)</f>
        <v>♃</v>
      </c>
      <c r="G485" t="str">
        <f>VLOOKUP(IF(F485="Дом",H485,F485),Лист5!$D$28:$F$32,3,0)</f>
        <v>Юпитер</v>
      </c>
      <c r="H485" t="str">
        <f>VLOOKUP(O485,Лист5!$B:$E,3,0)</f>
        <v>Маска♃</v>
      </c>
      <c r="I485" t="s">
        <v>40</v>
      </c>
      <c r="J485" t="s">
        <v>16</v>
      </c>
      <c r="K485" t="s">
        <v>142</v>
      </c>
      <c r="L485" t="s">
        <v>18</v>
      </c>
      <c r="N485" t="s">
        <v>2738</v>
      </c>
      <c r="O485" t="s">
        <v>1778</v>
      </c>
      <c r="P485" s="8">
        <v>2</v>
      </c>
      <c r="Q485" s="8">
        <v>1</v>
      </c>
      <c r="R485" s="8">
        <v>0</v>
      </c>
      <c r="S485" t="s">
        <v>23</v>
      </c>
      <c r="T485" s="3"/>
      <c r="U485" s="3"/>
      <c r="V485" s="3"/>
    </row>
    <row r="486" spans="1:22" ht="12.45" hidden="1" x14ac:dyDescent="0.2">
      <c r="A486" s="3" t="s">
        <v>2138</v>
      </c>
      <c r="B486" t="s">
        <v>2702</v>
      </c>
      <c r="C486" s="24"/>
      <c r="D486" s="24"/>
      <c r="E486" s="24"/>
      <c r="F486" t="str">
        <f>VLOOKUP(O486,Лист5!$B:$E,4,0)</f>
        <v>♃</v>
      </c>
      <c r="G486" t="str">
        <f>VLOOKUP(IF(F486="Дом",H486,F486),Лист5!$D$28:$F$32,3,0)</f>
        <v>Юпитер</v>
      </c>
      <c r="H486" t="str">
        <f>VLOOKUP(O486,Лист5!$B:$E,3,0)</f>
        <v>Сокровищница♃</v>
      </c>
      <c r="I486" t="s">
        <v>264</v>
      </c>
      <c r="J486" t="s">
        <v>22</v>
      </c>
      <c r="K486" t="s">
        <v>142</v>
      </c>
      <c r="L486" t="s">
        <v>18</v>
      </c>
      <c r="N486" t="s">
        <v>2703</v>
      </c>
      <c r="O486" t="s">
        <v>919</v>
      </c>
      <c r="P486" s="8">
        <v>5</v>
      </c>
      <c r="Q486" s="8">
        <v>3</v>
      </c>
      <c r="R486" s="8">
        <v>0</v>
      </c>
      <c r="S486" t="s">
        <v>2701</v>
      </c>
      <c r="T486" s="3"/>
      <c r="U486" s="3"/>
      <c r="V486" s="3"/>
    </row>
    <row r="487" spans="1:22" ht="12.45" hidden="1" x14ac:dyDescent="0.2">
      <c r="A487" s="3" t="s">
        <v>2138</v>
      </c>
      <c r="B487" t="s">
        <v>2747</v>
      </c>
      <c r="C487" s="24"/>
      <c r="D487" s="24"/>
      <c r="E487" s="24"/>
      <c r="F487" t="str">
        <f>VLOOKUP(O487,Лист5!$B:$E,4,0)</f>
        <v>♃</v>
      </c>
      <c r="G487" t="str">
        <f>VLOOKUP(IF(F487="Дом",H487,F487),Лист5!$D$28:$F$32,3,0)</f>
        <v>Юпитер</v>
      </c>
      <c r="H487" t="str">
        <f>VLOOKUP(O487,Лист5!$B:$E,3,0)</f>
        <v>Маска♃</v>
      </c>
      <c r="I487" t="s">
        <v>175</v>
      </c>
      <c r="J487" t="s">
        <v>16</v>
      </c>
      <c r="K487" t="s">
        <v>438</v>
      </c>
      <c r="L487" t="s">
        <v>18</v>
      </c>
      <c r="N487" t="s">
        <v>2744</v>
      </c>
      <c r="O487" t="s">
        <v>1778</v>
      </c>
      <c r="P487" s="8">
        <v>3</v>
      </c>
      <c r="Q487" s="8">
        <v>2</v>
      </c>
      <c r="R487" s="8">
        <v>0</v>
      </c>
      <c r="S487" t="s">
        <v>2091</v>
      </c>
      <c r="T487" s="3"/>
      <c r="U487" s="3"/>
      <c r="V487" s="3"/>
    </row>
    <row r="488" spans="1:22" ht="12.45" hidden="1" x14ac:dyDescent="0.2">
      <c r="A488" s="3" t="s">
        <v>2138</v>
      </c>
      <c r="B488" t="s">
        <v>2687</v>
      </c>
      <c r="C488" s="24"/>
      <c r="D488" s="24"/>
      <c r="E488" s="24"/>
      <c r="F488" t="str">
        <f>VLOOKUP(O488,Лист5!$B:$E,4,0)</f>
        <v>♃</v>
      </c>
      <c r="G488" t="str">
        <f>VLOOKUP(IF(F488="Дом",H488,F488),Лист5!$D$28:$F$32,3,0)</f>
        <v>Юпитер</v>
      </c>
      <c r="H488" t="str">
        <f>VLOOKUP(O488,Лист5!$B:$E,3,0)</f>
        <v>Стражи♃</v>
      </c>
      <c r="I488" t="s">
        <v>43</v>
      </c>
      <c r="J488" t="s">
        <v>28</v>
      </c>
      <c r="K488" t="s">
        <v>438</v>
      </c>
      <c r="L488" t="s">
        <v>18</v>
      </c>
      <c r="N488" t="s">
        <v>2686</v>
      </c>
      <c r="O488" t="s">
        <v>771</v>
      </c>
      <c r="P488" s="8">
        <v>4</v>
      </c>
      <c r="Q488" s="8">
        <v>2</v>
      </c>
      <c r="R488" s="8">
        <v>0</v>
      </c>
      <c r="S488" t="s">
        <v>2671</v>
      </c>
      <c r="T488" s="3"/>
      <c r="U488" s="3"/>
      <c r="V488" s="3"/>
    </row>
    <row r="489" spans="1:22" ht="12.45" hidden="1" x14ac:dyDescent="0.2">
      <c r="A489" s="3" t="s">
        <v>2138</v>
      </c>
      <c r="B489" t="s">
        <v>2100</v>
      </c>
      <c r="C489" s="24"/>
      <c r="D489" s="24"/>
      <c r="E489" s="24"/>
      <c r="F489" t="str">
        <f>VLOOKUP(O489,Лист5!$B:$E,4,0)</f>
        <v>♃</v>
      </c>
      <c r="G489" t="str">
        <f>VLOOKUP(IF(F489="Дом",H489,F489),Лист5!$D$28:$F$32,3,0)</f>
        <v>Юпитер</v>
      </c>
      <c r="H489" t="str">
        <f>VLOOKUP(O489,Лист5!$B:$E,3,0)</f>
        <v>Стражи♃</v>
      </c>
      <c r="I489" t="s">
        <v>43</v>
      </c>
      <c r="J489" t="s">
        <v>28</v>
      </c>
      <c r="K489" t="s">
        <v>438</v>
      </c>
      <c r="L489" t="s">
        <v>18</v>
      </c>
      <c r="N489" t="s">
        <v>2689</v>
      </c>
      <c r="O489" t="s">
        <v>771</v>
      </c>
      <c r="P489" s="8">
        <v>5</v>
      </c>
      <c r="Q489" s="8">
        <v>2</v>
      </c>
      <c r="R489" s="8">
        <v>0</v>
      </c>
      <c r="S489" t="s">
        <v>2680</v>
      </c>
      <c r="T489" s="3"/>
      <c r="U489" s="3"/>
      <c r="V489" s="3"/>
    </row>
    <row r="490" spans="1:22" ht="12.45" hidden="1" x14ac:dyDescent="0.2">
      <c r="A490" s="3" t="s">
        <v>2138</v>
      </c>
      <c r="B490" t="s">
        <v>2044</v>
      </c>
      <c r="C490" s="24"/>
      <c r="D490" s="24"/>
      <c r="E490" s="24"/>
      <c r="F490" t="str">
        <f>VLOOKUP(O490,Лист5!$B:$E,4,0)</f>
        <v>♃</v>
      </c>
      <c r="G490" t="str">
        <f>VLOOKUP(IF(F490="Дом",H490,F490),Лист5!$D$28:$F$32,3,0)</f>
        <v>Юпитер</v>
      </c>
      <c r="H490" t="str">
        <f>VLOOKUP(O490,Лист5!$B:$E,3,0)</f>
        <v>Сокровищница♃</v>
      </c>
      <c r="I490" t="s">
        <v>1020</v>
      </c>
      <c r="J490" t="s">
        <v>28</v>
      </c>
      <c r="K490" t="s">
        <v>2336</v>
      </c>
      <c r="L490" t="s">
        <v>2708</v>
      </c>
      <c r="N490" t="s">
        <v>2709</v>
      </c>
      <c r="O490" t="s">
        <v>919</v>
      </c>
      <c r="P490" s="8">
        <v>5</v>
      </c>
      <c r="Q490" s="8">
        <v>5</v>
      </c>
      <c r="R490" s="8">
        <v>0</v>
      </c>
      <c r="S490" t="s">
        <v>2710</v>
      </c>
      <c r="T490" s="3"/>
      <c r="U490" s="3"/>
      <c r="V490" s="3"/>
    </row>
    <row r="491" spans="1:22" ht="12.45" hidden="1" x14ac:dyDescent="0.2">
      <c r="A491" s="3" t="s">
        <v>2138</v>
      </c>
      <c r="B491" t="s">
        <v>2748</v>
      </c>
      <c r="C491" s="24"/>
      <c r="D491" s="24"/>
      <c r="E491" s="24"/>
      <c r="F491" t="str">
        <f>VLOOKUP(O491,Лист5!$B:$E,4,0)</f>
        <v>♃</v>
      </c>
      <c r="G491" t="str">
        <f>VLOOKUP(IF(F491="Дом",H491,F491),Лист5!$D$28:$F$32,3,0)</f>
        <v>Юпитер</v>
      </c>
      <c r="H491" t="str">
        <f>VLOOKUP(O491,Лист5!$B:$E,3,0)</f>
        <v>Маска♃</v>
      </c>
      <c r="I491" t="s">
        <v>147</v>
      </c>
      <c r="J491" t="s">
        <v>148</v>
      </c>
      <c r="K491" t="s">
        <v>23</v>
      </c>
      <c r="L491" t="s">
        <v>148</v>
      </c>
      <c r="N491" t="s">
        <v>2744</v>
      </c>
      <c r="O491" t="s">
        <v>1778</v>
      </c>
      <c r="P491" s="8">
        <v>5</v>
      </c>
      <c r="Q491" s="8">
        <v>2</v>
      </c>
      <c r="R491" s="8">
        <v>0</v>
      </c>
      <c r="S491" t="s">
        <v>2091</v>
      </c>
      <c r="T491" s="3"/>
      <c r="U491" s="3"/>
      <c r="V491" s="3"/>
    </row>
    <row r="492" spans="1:22" ht="12.45" hidden="1" x14ac:dyDescent="0.2">
      <c r="A492" s="3" t="s">
        <v>2138</v>
      </c>
      <c r="B492" t="s">
        <v>2706</v>
      </c>
      <c r="C492" s="24"/>
      <c r="D492" s="24"/>
      <c r="E492" s="24"/>
      <c r="F492" t="str">
        <f>VLOOKUP(O492,Лист5!$B:$E,4,0)</f>
        <v>♃</v>
      </c>
      <c r="G492" t="str">
        <f>VLOOKUP(IF(F492="Дом",H492,F492),Лист5!$D$28:$F$32,3,0)</f>
        <v>Юпитер</v>
      </c>
      <c r="H492" t="str">
        <f>VLOOKUP(O492,Лист5!$B:$E,3,0)</f>
        <v>Сокровищница♃</v>
      </c>
      <c r="I492" t="s">
        <v>264</v>
      </c>
      <c r="J492" t="s">
        <v>22</v>
      </c>
      <c r="K492" t="s">
        <v>438</v>
      </c>
      <c r="L492" t="s">
        <v>18</v>
      </c>
      <c r="N492" t="s">
        <v>2703</v>
      </c>
      <c r="O492" t="s">
        <v>919</v>
      </c>
      <c r="P492" s="8">
        <v>5</v>
      </c>
      <c r="Q492" s="8">
        <v>3</v>
      </c>
      <c r="R492" s="8">
        <v>0</v>
      </c>
      <c r="S492" t="s">
        <v>2707</v>
      </c>
      <c r="T492" s="3"/>
      <c r="U492" s="3"/>
      <c r="V492" s="3"/>
    </row>
    <row r="493" spans="1:22" ht="12.45" hidden="1" x14ac:dyDescent="0.2">
      <c r="A493" s="3" t="s">
        <v>2138</v>
      </c>
      <c r="B493" t="s">
        <v>2055</v>
      </c>
      <c r="C493" s="24"/>
      <c r="D493" s="24"/>
      <c r="E493" s="24"/>
      <c r="F493" t="str">
        <f>VLOOKUP(O493,Лист5!$B:$E,4,0)</f>
        <v>♃</v>
      </c>
      <c r="G493" t="str">
        <f>VLOOKUP(IF(F493="Дом",H493,F493),Лист5!$D$28:$F$32,3,0)</f>
        <v>Юпитер</v>
      </c>
      <c r="H493" t="str">
        <f>VLOOKUP(O493,Лист5!$B:$E,3,0)</f>
        <v>Чародей♃</v>
      </c>
      <c r="I493" t="s">
        <v>34</v>
      </c>
      <c r="J493" t="s">
        <v>28</v>
      </c>
      <c r="K493" t="s">
        <v>50</v>
      </c>
      <c r="L493" t="s">
        <v>18</v>
      </c>
      <c r="N493" t="s">
        <v>2716</v>
      </c>
      <c r="O493" t="s">
        <v>1193</v>
      </c>
      <c r="P493" s="8">
        <v>3</v>
      </c>
      <c r="Q493" s="8">
        <v>1</v>
      </c>
      <c r="R493" s="8">
        <v>0</v>
      </c>
      <c r="S493" t="s">
        <v>23</v>
      </c>
      <c r="T493" s="3"/>
      <c r="U493" s="3"/>
      <c r="V493" s="3"/>
    </row>
    <row r="494" spans="1:22" ht="12.45" hidden="1" x14ac:dyDescent="0.2">
      <c r="A494" s="3" t="s">
        <v>2138</v>
      </c>
      <c r="B494" t="s">
        <v>2754</v>
      </c>
      <c r="C494" s="24"/>
      <c r="D494" s="24"/>
      <c r="E494" s="24"/>
      <c r="F494" t="str">
        <f>VLOOKUP(O494,Лист5!$B:$E,4,0)</f>
        <v>♃</v>
      </c>
      <c r="G494" t="str">
        <f>VLOOKUP(IF(F494="Дом",H494,F494),Лист5!$D$28:$F$32,3,0)</f>
        <v>Юпитер</v>
      </c>
      <c r="H494" t="str">
        <f>VLOOKUP(O494,Лист5!$B:$E,3,0)</f>
        <v>Маска♃</v>
      </c>
      <c r="I494" t="s">
        <v>264</v>
      </c>
      <c r="J494" t="s">
        <v>22</v>
      </c>
      <c r="K494" t="s">
        <v>142</v>
      </c>
      <c r="L494" t="s">
        <v>2106</v>
      </c>
      <c r="N494" t="s">
        <v>2750</v>
      </c>
      <c r="O494" t="s">
        <v>1778</v>
      </c>
      <c r="P494" s="8">
        <v>5</v>
      </c>
      <c r="Q494" s="8">
        <v>3</v>
      </c>
      <c r="R494" s="8">
        <v>0</v>
      </c>
      <c r="S494" t="s">
        <v>2741</v>
      </c>
      <c r="T494" s="3"/>
      <c r="U494" s="3"/>
      <c r="V494" s="3"/>
    </row>
    <row r="495" spans="1:22" ht="12.45" hidden="1" x14ac:dyDescent="0.2">
      <c r="A495" s="3" t="s">
        <v>2138</v>
      </c>
      <c r="B495" t="s">
        <v>2737</v>
      </c>
      <c r="C495" s="24"/>
      <c r="D495" s="24"/>
      <c r="E495" s="24"/>
      <c r="F495" t="str">
        <f>VLOOKUP(O495,Лист5!$B:$E,4,0)</f>
        <v>♃</v>
      </c>
      <c r="G495" t="str">
        <f>VLOOKUP(IF(F495="Дом",H495,F495),Лист5!$D$28:$F$32,3,0)</f>
        <v>Юпитер</v>
      </c>
      <c r="H495" t="str">
        <f>VLOOKUP(O495,Лист5!$B:$E,3,0)</f>
        <v>Чародей♃</v>
      </c>
      <c r="I495" t="s">
        <v>40</v>
      </c>
      <c r="J495" t="s">
        <v>22</v>
      </c>
      <c r="K495" t="s">
        <v>23</v>
      </c>
      <c r="L495" t="s">
        <v>615</v>
      </c>
      <c r="N495" t="s">
        <v>2733</v>
      </c>
      <c r="O495" t="s">
        <v>1193</v>
      </c>
      <c r="P495" s="8">
        <v>4</v>
      </c>
      <c r="Q495" s="8">
        <v>2</v>
      </c>
      <c r="R495" s="8">
        <v>0</v>
      </c>
      <c r="S495" t="s">
        <v>2736</v>
      </c>
      <c r="T495" s="3"/>
      <c r="U495" s="3"/>
      <c r="V495" s="3"/>
    </row>
    <row r="496" spans="1:22" ht="12.45" hidden="1" x14ac:dyDescent="0.2">
      <c r="A496" s="3" t="s">
        <v>2138</v>
      </c>
      <c r="B496" t="s">
        <v>2704</v>
      </c>
      <c r="C496" s="24"/>
      <c r="D496" s="24"/>
      <c r="E496" s="24"/>
      <c r="F496" t="str">
        <f>VLOOKUP(O496,Лист5!$B:$E,4,0)</f>
        <v>♃</v>
      </c>
      <c r="G496" t="str">
        <f>VLOOKUP(IF(F496="Дом",H496,F496),Лист5!$D$28:$F$32,3,0)</f>
        <v>Юпитер</v>
      </c>
      <c r="H496" t="str">
        <f>VLOOKUP(O496,Лист5!$B:$E,3,0)</f>
        <v>Сокровищница♃</v>
      </c>
      <c r="I496" t="s">
        <v>15</v>
      </c>
      <c r="J496" t="s">
        <v>22</v>
      </c>
      <c r="K496" t="s">
        <v>23</v>
      </c>
      <c r="L496" t="s">
        <v>18</v>
      </c>
      <c r="N496" t="s">
        <v>2703</v>
      </c>
      <c r="O496" t="s">
        <v>919</v>
      </c>
      <c r="P496" s="8">
        <v>5</v>
      </c>
      <c r="Q496" s="8">
        <v>3</v>
      </c>
      <c r="R496" s="8">
        <v>0</v>
      </c>
      <c r="S496" t="s">
        <v>2697</v>
      </c>
      <c r="T496" s="3"/>
      <c r="U496" s="3"/>
      <c r="V496" s="3"/>
    </row>
    <row r="497" spans="1:22" ht="12.45" hidden="1" x14ac:dyDescent="0.2">
      <c r="A497" s="3" t="s">
        <v>2138</v>
      </c>
      <c r="B497" t="s">
        <v>2057</v>
      </c>
      <c r="C497" s="24"/>
      <c r="D497" s="24"/>
      <c r="E497" s="24"/>
      <c r="F497" t="str">
        <f>VLOOKUP(O497,Лист5!$B:$E,4,0)</f>
        <v>♃</v>
      </c>
      <c r="G497" t="str">
        <f>VLOOKUP(IF(F497="Дом",H497,F497),Лист5!$D$28:$F$32,3,0)</f>
        <v>Юпитер</v>
      </c>
      <c r="H497" t="str">
        <f>VLOOKUP(O497,Лист5!$B:$E,3,0)</f>
        <v>Чародей♃</v>
      </c>
      <c r="I497" t="s">
        <v>1269</v>
      </c>
      <c r="J497" t="s">
        <v>28</v>
      </c>
      <c r="K497" t="s">
        <v>23</v>
      </c>
      <c r="L497" t="s">
        <v>18</v>
      </c>
      <c r="N497" t="s">
        <v>2733</v>
      </c>
      <c r="O497" t="s">
        <v>1193</v>
      </c>
      <c r="P497" s="8">
        <v>5</v>
      </c>
      <c r="Q497" s="8">
        <v>5</v>
      </c>
      <c r="R497" s="8">
        <v>0</v>
      </c>
      <c r="S497" t="s">
        <v>2734</v>
      </c>
      <c r="T497" s="3"/>
      <c r="U497" s="3"/>
      <c r="V497" s="3"/>
    </row>
    <row r="498" spans="1:22" ht="12.45" hidden="1" x14ac:dyDescent="0.2">
      <c r="A498" s="3" t="s">
        <v>2138</v>
      </c>
      <c r="B498" t="s">
        <v>2660</v>
      </c>
      <c r="C498" s="24"/>
      <c r="D498" s="24"/>
      <c r="E498" s="24"/>
      <c r="F498" t="str">
        <f>VLOOKUP(O498,Лист5!$B:$E,4,0)</f>
        <v>♃</v>
      </c>
      <c r="G498" t="str">
        <f>VLOOKUP(IF(F498="Дом",H498,F498),Лист5!$D$28:$F$32,3,0)</f>
        <v>Юпитер</v>
      </c>
      <c r="H498" t="str">
        <f>VLOOKUP(O498,Лист5!$B:$E,3,0)</f>
        <v>Ключ♃</v>
      </c>
      <c r="I498" t="s">
        <v>34</v>
      </c>
      <c r="J498" t="s">
        <v>28</v>
      </c>
      <c r="K498" t="s">
        <v>23</v>
      </c>
      <c r="L498" t="s">
        <v>182</v>
      </c>
      <c r="N498" t="s">
        <v>2661</v>
      </c>
      <c r="O498" t="s">
        <v>3130</v>
      </c>
      <c r="P498" s="8">
        <v>4</v>
      </c>
      <c r="Q498" s="8">
        <v>1</v>
      </c>
      <c r="R498" s="8">
        <v>0</v>
      </c>
      <c r="S498" t="s">
        <v>2659</v>
      </c>
      <c r="T498" s="3"/>
      <c r="U498" s="3"/>
      <c r="V498" s="3"/>
    </row>
    <row r="499" spans="1:22" ht="12.45" hidden="1" x14ac:dyDescent="0.2">
      <c r="A499" s="3" t="s">
        <v>2138</v>
      </c>
      <c r="B499" t="s">
        <v>2664</v>
      </c>
      <c r="C499" s="24"/>
      <c r="D499" s="24"/>
      <c r="E499" s="24"/>
      <c r="F499" t="str">
        <f>VLOOKUP(O499,Лист5!$B:$E,4,0)</f>
        <v>♃</v>
      </c>
      <c r="G499" t="str">
        <f>VLOOKUP(IF(F499="Дом",H499,F499),Лист5!$D$28:$F$32,3,0)</f>
        <v>Юпитер</v>
      </c>
      <c r="H499" t="str">
        <f>VLOOKUP(O499,Лист5!$B:$E,3,0)</f>
        <v>Ключ♃</v>
      </c>
      <c r="I499" t="s">
        <v>264</v>
      </c>
      <c r="J499" t="s">
        <v>28</v>
      </c>
      <c r="K499" t="s">
        <v>23</v>
      </c>
      <c r="L499" t="s">
        <v>2106</v>
      </c>
      <c r="N499" t="s">
        <v>2665</v>
      </c>
      <c r="O499" t="s">
        <v>3130</v>
      </c>
      <c r="P499" s="8">
        <v>5</v>
      </c>
      <c r="Q499" s="8">
        <v>3</v>
      </c>
      <c r="R499" s="8">
        <v>0</v>
      </c>
      <c r="S499" t="s">
        <v>2031</v>
      </c>
      <c r="T499" s="3"/>
      <c r="U499" s="3"/>
      <c r="V499" s="3"/>
    </row>
    <row r="500" spans="1:22" ht="12.45" hidden="1" x14ac:dyDescent="0.2">
      <c r="A500" s="3" t="s">
        <v>2138</v>
      </c>
      <c r="B500" t="s">
        <v>2639</v>
      </c>
      <c r="F500" t="str">
        <f>VLOOKUP(O500,Лист5!$B:$E,4,0)</f>
        <v>Дом</v>
      </c>
      <c r="G500" t="str">
        <f>VLOOKUP(IF(F500="Дом",H500,F500),Лист5!$D$28:$F$32,3,0)</f>
        <v>Юпитер</v>
      </c>
      <c r="H500" t="str">
        <f>VLOOKUP(O500,Лист5!$B:$E,3,0)</f>
        <v>♃</v>
      </c>
      <c r="I500" t="s">
        <v>147</v>
      </c>
      <c r="J500" t="s">
        <v>148</v>
      </c>
      <c r="K500" t="s">
        <v>23</v>
      </c>
      <c r="L500" t="s">
        <v>148</v>
      </c>
      <c r="N500" t="s">
        <v>2640</v>
      </c>
      <c r="O500" t="s">
        <v>2635</v>
      </c>
      <c r="P500" s="8">
        <v>1</v>
      </c>
      <c r="Q500" s="8">
        <v>1</v>
      </c>
      <c r="R500" s="8">
        <v>0</v>
      </c>
      <c r="S500" t="s">
        <v>23</v>
      </c>
      <c r="T500" s="3"/>
      <c r="U500" s="3"/>
      <c r="V500" s="3"/>
    </row>
    <row r="501" spans="1:22" ht="12.45" hidden="1" x14ac:dyDescent="0.2">
      <c r="A501" s="3" t="s">
        <v>2138</v>
      </c>
      <c r="B501" t="s">
        <v>2650</v>
      </c>
      <c r="F501" t="str">
        <f>VLOOKUP(O501,Лист5!$B:$E,4,0)</f>
        <v>Дом</v>
      </c>
      <c r="G501" t="str">
        <f>VLOOKUP(IF(F501="Дом",H501,F501),Лист5!$D$28:$F$32,3,0)</f>
        <v>Юпитер</v>
      </c>
      <c r="H501" t="str">
        <f>VLOOKUP(O501,Лист5!$B:$E,3,0)</f>
        <v>♃</v>
      </c>
      <c r="I501" t="s">
        <v>147</v>
      </c>
      <c r="J501" t="s">
        <v>148</v>
      </c>
      <c r="K501" t="s">
        <v>23</v>
      </c>
      <c r="L501" t="s">
        <v>148</v>
      </c>
      <c r="N501" t="s">
        <v>2645</v>
      </c>
      <c r="O501" t="s">
        <v>2635</v>
      </c>
      <c r="P501" s="8">
        <v>5</v>
      </c>
      <c r="Q501" s="8">
        <v>4</v>
      </c>
      <c r="R501" s="8">
        <v>0</v>
      </c>
      <c r="S501" t="s">
        <v>2651</v>
      </c>
      <c r="T501" s="3"/>
      <c r="U501" s="3"/>
      <c r="V501" s="3"/>
    </row>
    <row r="502" spans="1:22" ht="12.45" hidden="1" x14ac:dyDescent="0.2">
      <c r="A502" s="3" t="s">
        <v>2138</v>
      </c>
      <c r="B502" t="s">
        <v>2637</v>
      </c>
      <c r="F502" t="str">
        <f>VLOOKUP(O502,Лист5!$B:$E,4,0)</f>
        <v>Дом</v>
      </c>
      <c r="G502" t="str">
        <f>VLOOKUP(IF(F502="Дом",H502,F502),Лист5!$D$28:$F$32,3,0)</f>
        <v>Юпитер</v>
      </c>
      <c r="H502" t="str">
        <f>VLOOKUP(O502,Лист5!$B:$E,3,0)</f>
        <v>♃</v>
      </c>
      <c r="I502" t="s">
        <v>2082</v>
      </c>
      <c r="J502" t="s">
        <v>28</v>
      </c>
      <c r="K502" t="s">
        <v>2140</v>
      </c>
      <c r="L502" t="s">
        <v>2115</v>
      </c>
      <c r="N502" t="s">
        <v>2638</v>
      </c>
      <c r="O502" t="s">
        <v>2635</v>
      </c>
      <c r="P502" s="8">
        <v>3</v>
      </c>
      <c r="Q502" s="8">
        <v>1</v>
      </c>
      <c r="R502" s="8">
        <v>0</v>
      </c>
      <c r="S502" t="s">
        <v>2636</v>
      </c>
      <c r="T502" s="3"/>
      <c r="U502" s="3"/>
      <c r="V502" s="3"/>
    </row>
    <row r="503" spans="1:22" ht="12.45" hidden="1" x14ac:dyDescent="0.2">
      <c r="A503" s="3" t="s">
        <v>2138</v>
      </c>
      <c r="B503" t="s">
        <v>2642</v>
      </c>
      <c r="F503" t="str">
        <f>VLOOKUP(O503,Лист5!$B:$E,4,0)</f>
        <v>Дом</v>
      </c>
      <c r="G503" t="str">
        <f>VLOOKUP(IF(F503="Дом",H503,F503),Лист5!$D$28:$F$32,3,0)</f>
        <v>Юпитер</v>
      </c>
      <c r="H503" t="str">
        <f>VLOOKUP(O503,Лист5!$B:$E,3,0)</f>
        <v>♃</v>
      </c>
      <c r="I503" t="s">
        <v>154</v>
      </c>
      <c r="J503" t="s">
        <v>22</v>
      </c>
      <c r="K503" t="s">
        <v>23</v>
      </c>
      <c r="L503" t="s">
        <v>18</v>
      </c>
      <c r="N503" t="s">
        <v>2640</v>
      </c>
      <c r="O503" t="s">
        <v>2635</v>
      </c>
      <c r="P503" s="8">
        <v>3</v>
      </c>
      <c r="Q503" s="8">
        <v>1</v>
      </c>
      <c r="R503" s="8">
        <v>0</v>
      </c>
      <c r="S503" t="s">
        <v>2636</v>
      </c>
      <c r="T503" s="3"/>
      <c r="U503" s="3"/>
      <c r="V503" s="3"/>
    </row>
    <row r="504" spans="1:22" ht="12.45" hidden="1" x14ac:dyDescent="0.2">
      <c r="A504" s="3" t="s">
        <v>2138</v>
      </c>
      <c r="B504" t="s">
        <v>2646</v>
      </c>
      <c r="F504" t="str">
        <f>VLOOKUP(O504,Лист5!$B:$E,4,0)</f>
        <v>Дом</v>
      </c>
      <c r="G504" t="str">
        <f>VLOOKUP(IF(F504="Дом",H504,F504),Лист5!$D$28:$F$32,3,0)</f>
        <v>Юпитер</v>
      </c>
      <c r="H504" t="str">
        <f>VLOOKUP(O504,Лист5!$B:$E,3,0)</f>
        <v>♃</v>
      </c>
      <c r="I504" t="s">
        <v>147</v>
      </c>
      <c r="J504" t="s">
        <v>148</v>
      </c>
      <c r="K504" t="s">
        <v>23</v>
      </c>
      <c r="L504" t="s">
        <v>148</v>
      </c>
      <c r="N504" t="s">
        <v>2645</v>
      </c>
      <c r="O504" t="s">
        <v>2635</v>
      </c>
      <c r="P504" s="8">
        <v>3</v>
      </c>
      <c r="Q504" s="8">
        <v>2</v>
      </c>
      <c r="R504" s="8">
        <v>0</v>
      </c>
      <c r="S504" t="s">
        <v>2647</v>
      </c>
      <c r="T504" s="3"/>
      <c r="U504" s="3"/>
      <c r="V504" s="3"/>
    </row>
    <row r="505" spans="1:22" ht="12.45" hidden="1" x14ac:dyDescent="0.2">
      <c r="A505" s="3" t="s">
        <v>2138</v>
      </c>
      <c r="B505" t="s">
        <v>2644</v>
      </c>
      <c r="F505" t="str">
        <f>VLOOKUP(O505,Лист5!$B:$E,4,0)</f>
        <v>Дом</v>
      </c>
      <c r="G505" t="str">
        <f>VLOOKUP(IF(F505="Дом",H505,F505),Лист5!$D$28:$F$32,3,0)</f>
        <v>Юпитер</v>
      </c>
      <c r="H505" t="str">
        <f>VLOOKUP(O505,Лист5!$B:$E,3,0)</f>
        <v>♃</v>
      </c>
      <c r="I505" t="s">
        <v>147</v>
      </c>
      <c r="J505" t="s">
        <v>148</v>
      </c>
      <c r="K505" t="s">
        <v>23</v>
      </c>
      <c r="L505" t="s">
        <v>148</v>
      </c>
      <c r="N505" t="s">
        <v>2645</v>
      </c>
      <c r="O505" t="s">
        <v>2635</v>
      </c>
      <c r="P505" s="8">
        <v>3</v>
      </c>
      <c r="Q505" s="8">
        <v>1</v>
      </c>
      <c r="R505" s="8">
        <v>0</v>
      </c>
      <c r="S505" t="s">
        <v>23</v>
      </c>
      <c r="T505" s="3"/>
      <c r="U505" s="3"/>
      <c r="V505" s="3"/>
    </row>
    <row r="506" spans="1:22" ht="12.45" hidden="1" x14ac:dyDescent="0.2">
      <c r="A506" s="3" t="s">
        <v>2138</v>
      </c>
      <c r="B506" t="s">
        <v>2648</v>
      </c>
      <c r="F506" t="str">
        <f>VLOOKUP(O506,Лист5!$B:$E,4,0)</f>
        <v>Дом</v>
      </c>
      <c r="G506" t="str">
        <f>VLOOKUP(IF(F506="Дом",H506,F506),Лист5!$D$28:$F$32,3,0)</f>
        <v>Юпитер</v>
      </c>
      <c r="H506" t="str">
        <f>VLOOKUP(O506,Лист5!$B:$E,3,0)</f>
        <v>♃</v>
      </c>
      <c r="I506" t="s">
        <v>175</v>
      </c>
      <c r="J506" t="s">
        <v>28</v>
      </c>
      <c r="K506" t="s">
        <v>889</v>
      </c>
      <c r="L506" t="s">
        <v>18</v>
      </c>
      <c r="N506" t="s">
        <v>2645</v>
      </c>
      <c r="O506" t="s">
        <v>2635</v>
      </c>
      <c r="P506" s="8">
        <v>4</v>
      </c>
      <c r="Q506" s="8">
        <v>2</v>
      </c>
      <c r="R506" s="8">
        <v>0</v>
      </c>
      <c r="S506" t="s">
        <v>2649</v>
      </c>
      <c r="T506" s="3"/>
      <c r="U506" s="3"/>
      <c r="V506" s="3"/>
    </row>
  </sheetData>
  <autoFilter ref="A1:T506" xr:uid="{00000000-0009-0000-0000-000011000000}">
    <filterColumn colId="2">
      <filters>
        <filter val="зеленый"/>
      </filters>
    </filterColumn>
    <filterColumn colId="3">
      <filters blank="1"/>
    </filterColumn>
    <sortState xmlns:xlrd2="http://schemas.microsoft.com/office/spreadsheetml/2017/richdata2" ref="A506:T506">
      <sortCondition ref="G1:G50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91108-3306-458E-B18A-6800115761B2}">
  <dimension ref="A1:AB43"/>
  <sheetViews>
    <sheetView topLeftCell="J1" workbookViewId="0">
      <selection activeCell="S5" sqref="S5:S6"/>
    </sheetView>
  </sheetViews>
  <sheetFormatPr defaultRowHeight="12.45" x14ac:dyDescent="0.2"/>
  <cols>
    <col min="1" max="1" width="5.875" bestFit="1" customWidth="1"/>
    <col min="2" max="2" width="17.5" bestFit="1" customWidth="1"/>
    <col min="3" max="3" width="20.875" bestFit="1" customWidth="1"/>
    <col min="4" max="4" width="18.5" bestFit="1" customWidth="1"/>
    <col min="5" max="5" width="4.75" bestFit="1" customWidth="1"/>
    <col min="6" max="6" width="8.375" bestFit="1" customWidth="1"/>
    <col min="7" max="7" width="3.875" bestFit="1" customWidth="1"/>
    <col min="8" max="8" width="6.5" bestFit="1" customWidth="1"/>
    <col min="10" max="10" width="27.5" bestFit="1" customWidth="1"/>
    <col min="11" max="11" width="21.25" bestFit="1" customWidth="1"/>
    <col min="12" max="12" width="6.375" bestFit="1" customWidth="1"/>
    <col min="13" max="13" width="6.5" bestFit="1" customWidth="1"/>
    <col min="14" max="14" width="11.5" bestFit="1" customWidth="1"/>
    <col min="15" max="15" width="11.5" customWidth="1"/>
    <col min="16" max="16" width="27.5" bestFit="1" customWidth="1"/>
    <col min="17" max="17" width="21.25" bestFit="1" customWidth="1"/>
    <col min="18" max="18" width="7" bestFit="1" customWidth="1"/>
    <col min="19" max="19" width="6.5" bestFit="1" customWidth="1"/>
    <col min="20" max="20" width="11.5" bestFit="1" customWidth="1"/>
    <col min="21" max="21" width="7.125" bestFit="1" customWidth="1"/>
    <col min="22" max="22" width="11.5" bestFit="1" customWidth="1"/>
    <col min="23" max="23" width="6.75" bestFit="1" customWidth="1"/>
    <col min="24" max="24" width="27.5" bestFit="1" customWidth="1"/>
    <col min="25" max="25" width="21.25" bestFit="1" customWidth="1"/>
    <col min="26" max="26" width="6.375" bestFit="1" customWidth="1"/>
    <col min="27" max="27" width="6.5" bestFit="1" customWidth="1"/>
    <col min="28" max="28" width="11.5" bestFit="1" customWidth="1"/>
    <col min="29" max="29" width="1.875" bestFit="1" customWidth="1"/>
    <col min="30" max="30" width="13.75" bestFit="1" customWidth="1"/>
    <col min="31" max="31" width="8.125" bestFit="1" customWidth="1"/>
    <col min="32" max="32" width="1.875" bestFit="1" customWidth="1"/>
    <col min="33" max="33" width="2.875" bestFit="1" customWidth="1"/>
    <col min="34" max="34" width="1.875" bestFit="1" customWidth="1"/>
    <col min="35" max="35" width="2.875" bestFit="1" customWidth="1"/>
    <col min="36" max="36" width="10.875" bestFit="1" customWidth="1"/>
    <col min="37" max="37" width="8.25" bestFit="1" customWidth="1"/>
    <col min="38" max="39" width="1.875" bestFit="1" customWidth="1"/>
    <col min="40" max="40" width="11" bestFit="1" customWidth="1"/>
    <col min="41" max="41" width="11.5" bestFit="1" customWidth="1"/>
  </cols>
  <sheetData>
    <row r="1" spans="1:28" x14ac:dyDescent="0.2">
      <c r="A1" t="s">
        <v>3056</v>
      </c>
      <c r="B1" t="s">
        <v>3057</v>
      </c>
      <c r="C1" t="s">
        <v>3058</v>
      </c>
      <c r="D1" t="s">
        <v>3078</v>
      </c>
      <c r="E1" t="s">
        <v>3109</v>
      </c>
      <c r="F1" t="s">
        <v>3075</v>
      </c>
      <c r="G1" t="s">
        <v>3076</v>
      </c>
      <c r="H1" t="s">
        <v>3077</v>
      </c>
      <c r="J1" s="16" t="s">
        <v>0</v>
      </c>
      <c r="K1" t="s">
        <v>2138</v>
      </c>
      <c r="P1" s="16" t="s">
        <v>0</v>
      </c>
      <c r="Q1" t="s">
        <v>2138</v>
      </c>
      <c r="X1" s="16" t="s">
        <v>0</v>
      </c>
      <c r="Y1" t="s">
        <v>2138</v>
      </c>
    </row>
    <row r="2" spans="1:28" x14ac:dyDescent="0.2">
      <c r="A2" s="24" t="s">
        <v>3111</v>
      </c>
      <c r="B2" s="38" t="s">
        <v>2913</v>
      </c>
      <c r="C2" s="38" t="s">
        <v>3119</v>
      </c>
      <c r="D2" s="33" t="s">
        <v>147</v>
      </c>
      <c r="E2" t="s">
        <v>3110</v>
      </c>
      <c r="F2" t="s">
        <v>3059</v>
      </c>
      <c r="X2" s="16" t="s">
        <v>8</v>
      </c>
      <c r="Y2" s="6">
        <v>5</v>
      </c>
    </row>
    <row r="3" spans="1:28" x14ac:dyDescent="0.2">
      <c r="A3" t="s">
        <v>3060</v>
      </c>
      <c r="B3" s="24" t="s">
        <v>3133</v>
      </c>
      <c r="C3" t="s">
        <v>3061</v>
      </c>
      <c r="D3" t="s">
        <v>3079</v>
      </c>
      <c r="E3" t="s">
        <v>3104</v>
      </c>
      <c r="F3">
        <v>1</v>
      </c>
      <c r="J3" s="16" t="s">
        <v>3134</v>
      </c>
      <c r="K3" s="16" t="s">
        <v>3129</v>
      </c>
      <c r="P3" s="16" t="s">
        <v>3134</v>
      </c>
      <c r="Q3" s="16" t="s">
        <v>3129</v>
      </c>
    </row>
    <row r="4" spans="1:28" x14ac:dyDescent="0.2">
      <c r="A4" t="s">
        <v>3060</v>
      </c>
      <c r="B4" t="s">
        <v>1495</v>
      </c>
      <c r="C4" t="s">
        <v>3062</v>
      </c>
      <c r="D4" t="s">
        <v>3080</v>
      </c>
      <c r="E4" t="s">
        <v>3104</v>
      </c>
      <c r="F4" t="s">
        <v>3059</v>
      </c>
      <c r="J4" s="16" t="s">
        <v>2918</v>
      </c>
      <c r="K4" t="s">
        <v>3136</v>
      </c>
      <c r="L4" t="s">
        <v>3135</v>
      </c>
      <c r="M4" t="s">
        <v>3114</v>
      </c>
      <c r="N4" t="s">
        <v>2902</v>
      </c>
      <c r="P4" s="16" t="s">
        <v>2918</v>
      </c>
      <c r="Q4" t="s">
        <v>3136</v>
      </c>
      <c r="R4" t="s">
        <v>3135</v>
      </c>
      <c r="S4" t="s">
        <v>3114</v>
      </c>
      <c r="T4" t="s">
        <v>2902</v>
      </c>
      <c r="X4" s="16" t="s">
        <v>3134</v>
      </c>
      <c r="Y4" s="16" t="s">
        <v>3129</v>
      </c>
    </row>
    <row r="5" spans="1:28" x14ac:dyDescent="0.2">
      <c r="A5" t="s">
        <v>3060</v>
      </c>
      <c r="B5" t="s">
        <v>1571</v>
      </c>
      <c r="C5" t="s">
        <v>3063</v>
      </c>
      <c r="D5" t="s">
        <v>3081</v>
      </c>
      <c r="E5" t="s">
        <v>3104</v>
      </c>
      <c r="F5" t="s">
        <v>3059</v>
      </c>
      <c r="J5" s="6" t="s">
        <v>3104</v>
      </c>
      <c r="K5" s="43">
        <v>5</v>
      </c>
      <c r="L5" s="43">
        <v>2</v>
      </c>
      <c r="M5" s="43"/>
      <c r="N5" s="43">
        <v>7</v>
      </c>
      <c r="O5" s="43"/>
      <c r="P5" s="6" t="s">
        <v>3151</v>
      </c>
      <c r="Q5" s="44">
        <v>0.2</v>
      </c>
      <c r="R5" s="44">
        <v>8.3333333333333329E-2</v>
      </c>
      <c r="S5" s="44">
        <v>0</v>
      </c>
      <c r="T5" s="44">
        <v>0.28333333333333333</v>
      </c>
      <c r="X5" s="16" t="s">
        <v>2918</v>
      </c>
      <c r="Y5" t="s">
        <v>3136</v>
      </c>
      <c r="Z5" t="s">
        <v>3135</v>
      </c>
      <c r="AA5" t="s">
        <v>3114</v>
      </c>
      <c r="AB5" t="s">
        <v>2902</v>
      </c>
    </row>
    <row r="6" spans="1:28" x14ac:dyDescent="0.2">
      <c r="A6" t="s">
        <v>3060</v>
      </c>
      <c r="B6" t="s">
        <v>1834</v>
      </c>
      <c r="C6" t="s">
        <v>3064</v>
      </c>
      <c r="D6" t="s">
        <v>3082</v>
      </c>
      <c r="E6" t="s">
        <v>3104</v>
      </c>
      <c r="F6" t="s">
        <v>3059</v>
      </c>
      <c r="J6" s="10" t="s">
        <v>3133</v>
      </c>
      <c r="K6" s="43">
        <v>1</v>
      </c>
      <c r="L6" s="43"/>
      <c r="M6" s="43"/>
      <c r="N6" s="43">
        <v>1</v>
      </c>
      <c r="O6" s="43"/>
      <c r="P6" s="6" t="s">
        <v>3148</v>
      </c>
      <c r="Q6" s="44">
        <v>0.1</v>
      </c>
      <c r="R6" s="44">
        <v>0.18333333333333332</v>
      </c>
      <c r="S6" s="44">
        <v>0</v>
      </c>
      <c r="T6" s="44">
        <v>0.28333333333333333</v>
      </c>
      <c r="X6" s="6" t="s">
        <v>3104</v>
      </c>
      <c r="Y6" s="43"/>
      <c r="Z6" s="43">
        <v>1</v>
      </c>
      <c r="AA6" s="43"/>
      <c r="AB6" s="43">
        <v>1</v>
      </c>
    </row>
    <row r="7" spans="1:28" x14ac:dyDescent="0.2">
      <c r="A7" s="24" t="s">
        <v>3113</v>
      </c>
      <c r="B7" s="37" t="s">
        <v>1897</v>
      </c>
      <c r="C7" s="37" t="s">
        <v>3115</v>
      </c>
      <c r="D7" s="37" t="s">
        <v>3083</v>
      </c>
      <c r="E7" t="s">
        <v>3104</v>
      </c>
      <c r="F7">
        <v>2</v>
      </c>
      <c r="G7">
        <v>4</v>
      </c>
      <c r="J7" s="10" t="s">
        <v>1897</v>
      </c>
      <c r="K7" s="43">
        <v>4</v>
      </c>
      <c r="L7" s="43">
        <v>2</v>
      </c>
      <c r="M7" s="43"/>
      <c r="N7" s="43">
        <v>6</v>
      </c>
      <c r="O7" s="43"/>
      <c r="P7" s="6" t="s">
        <v>3185</v>
      </c>
      <c r="Q7" s="44">
        <v>0.05</v>
      </c>
      <c r="R7" s="44">
        <v>3.3333333333333333E-2</v>
      </c>
      <c r="S7" s="44">
        <v>1.6666666666666666E-2</v>
      </c>
      <c r="T7" s="44">
        <v>0.1</v>
      </c>
      <c r="X7" s="10" t="s">
        <v>1897</v>
      </c>
      <c r="Y7" s="43"/>
      <c r="Z7" s="43">
        <v>1</v>
      </c>
      <c r="AA7" s="43"/>
      <c r="AB7" s="43">
        <v>1</v>
      </c>
    </row>
    <row r="8" spans="1:28" x14ac:dyDescent="0.2">
      <c r="A8" s="24" t="s">
        <v>3111</v>
      </c>
      <c r="B8" s="38" t="s">
        <v>464</v>
      </c>
      <c r="C8" s="38" t="s">
        <v>3122</v>
      </c>
      <c r="D8" s="33" t="s">
        <v>3084</v>
      </c>
      <c r="E8" t="s">
        <v>3105</v>
      </c>
      <c r="F8">
        <v>8</v>
      </c>
      <c r="G8">
        <v>2</v>
      </c>
      <c r="H8">
        <v>1</v>
      </c>
      <c r="J8" s="6" t="s">
        <v>3105</v>
      </c>
      <c r="K8" s="43">
        <v>29</v>
      </c>
      <c r="L8" s="43">
        <v>11</v>
      </c>
      <c r="M8" s="43">
        <v>2</v>
      </c>
      <c r="N8" s="43">
        <v>42</v>
      </c>
      <c r="O8" s="43"/>
      <c r="P8" s="6" t="s">
        <v>3146</v>
      </c>
      <c r="Q8" s="44">
        <v>0.05</v>
      </c>
      <c r="R8" s="44">
        <v>0.05</v>
      </c>
      <c r="S8" s="44">
        <v>0</v>
      </c>
      <c r="T8" s="44">
        <v>0.1</v>
      </c>
      <c r="X8" s="6" t="s">
        <v>3105</v>
      </c>
      <c r="Y8" s="43">
        <v>2</v>
      </c>
      <c r="Z8" s="43">
        <v>5</v>
      </c>
      <c r="AA8" s="43">
        <v>1</v>
      </c>
      <c r="AB8" s="43">
        <v>8</v>
      </c>
    </row>
    <row r="9" spans="1:28" x14ac:dyDescent="0.2">
      <c r="A9" s="24" t="s">
        <v>3111</v>
      </c>
      <c r="B9" s="38" t="s">
        <v>598</v>
      </c>
      <c r="C9" s="38" t="s">
        <v>3121</v>
      </c>
      <c r="D9" s="33" t="s">
        <v>3085</v>
      </c>
      <c r="E9" t="s">
        <v>3105</v>
      </c>
      <c r="F9">
        <v>6</v>
      </c>
      <c r="G9">
        <v>3</v>
      </c>
      <c r="J9" s="10" t="s">
        <v>464</v>
      </c>
      <c r="K9" s="43">
        <v>8</v>
      </c>
      <c r="L9" s="43">
        <v>2</v>
      </c>
      <c r="M9" s="43">
        <v>1</v>
      </c>
      <c r="N9" s="43">
        <v>11</v>
      </c>
      <c r="O9" s="43"/>
      <c r="P9" s="6" t="s">
        <v>3176</v>
      </c>
      <c r="Q9" s="44">
        <v>0</v>
      </c>
      <c r="R9" s="44">
        <v>0.13333333333333333</v>
      </c>
      <c r="S9" s="44">
        <v>0.05</v>
      </c>
      <c r="T9" s="44">
        <v>0.18333333333333332</v>
      </c>
      <c r="X9" s="10" t="s">
        <v>464</v>
      </c>
      <c r="Y9" s="43">
        <v>1</v>
      </c>
      <c r="Z9" s="43">
        <v>1</v>
      </c>
      <c r="AA9" s="43"/>
      <c r="AB9" s="43">
        <v>2</v>
      </c>
    </row>
    <row r="10" spans="1:28" x14ac:dyDescent="0.2">
      <c r="A10" s="24" t="s">
        <v>3111</v>
      </c>
      <c r="B10" s="38" t="s">
        <v>839</v>
      </c>
      <c r="C10" s="38" t="s">
        <v>3124</v>
      </c>
      <c r="D10" s="33" t="s">
        <v>3086</v>
      </c>
      <c r="E10" t="s">
        <v>3105</v>
      </c>
      <c r="F10">
        <v>4</v>
      </c>
      <c r="G10">
        <v>2</v>
      </c>
      <c r="J10" s="10" t="s">
        <v>598</v>
      </c>
      <c r="K10" s="43">
        <v>6</v>
      </c>
      <c r="L10" s="43">
        <v>3</v>
      </c>
      <c r="M10" s="43"/>
      <c r="N10" s="43">
        <v>9</v>
      </c>
      <c r="O10" s="43"/>
      <c r="P10" s="6" t="s">
        <v>3178</v>
      </c>
      <c r="Q10" s="44">
        <v>3.3333333333333333E-2</v>
      </c>
      <c r="R10" s="44">
        <v>1.6666666666666666E-2</v>
      </c>
      <c r="S10" s="44">
        <v>0</v>
      </c>
      <c r="T10" s="44">
        <v>0.05</v>
      </c>
      <c r="X10" s="10" t="s">
        <v>598</v>
      </c>
      <c r="Y10" s="43">
        <v>1</v>
      </c>
      <c r="Z10" s="43">
        <v>2</v>
      </c>
      <c r="AA10" s="43"/>
      <c r="AB10" s="43">
        <v>3</v>
      </c>
    </row>
    <row r="11" spans="1:28" x14ac:dyDescent="0.2">
      <c r="A11" s="24" t="s">
        <v>3111</v>
      </c>
      <c r="B11" s="38" t="s">
        <v>3126</v>
      </c>
      <c r="C11" s="38" t="s">
        <v>3123</v>
      </c>
      <c r="D11" s="33" t="s">
        <v>3087</v>
      </c>
      <c r="E11" t="s">
        <v>3105</v>
      </c>
      <c r="F11">
        <v>4</v>
      </c>
      <c r="G11">
        <v>2</v>
      </c>
      <c r="J11" s="10" t="s">
        <v>839</v>
      </c>
      <c r="K11" s="43">
        <v>4</v>
      </c>
      <c r="L11" s="43">
        <v>2</v>
      </c>
      <c r="M11" s="43"/>
      <c r="N11" s="43">
        <v>6</v>
      </c>
      <c r="O11" s="43"/>
      <c r="P11" s="6" t="s">
        <v>2902</v>
      </c>
      <c r="Q11" s="44">
        <v>0.43333333333333335</v>
      </c>
      <c r="R11" s="44">
        <v>0.5</v>
      </c>
      <c r="S11" s="44">
        <v>6.6666666666666666E-2</v>
      </c>
      <c r="T11" s="44">
        <v>1</v>
      </c>
      <c r="X11" s="10" t="s">
        <v>839</v>
      </c>
      <c r="Y11" s="43"/>
      <c r="Z11" s="43">
        <v>1</v>
      </c>
      <c r="AA11" s="43"/>
      <c r="AB11" s="43">
        <v>1</v>
      </c>
    </row>
    <row r="12" spans="1:28" x14ac:dyDescent="0.2">
      <c r="A12" s="24" t="s">
        <v>3111</v>
      </c>
      <c r="B12" s="38" t="s">
        <v>1662</v>
      </c>
      <c r="C12" s="38" t="s">
        <v>3125</v>
      </c>
      <c r="D12" s="33" t="s">
        <v>3088</v>
      </c>
      <c r="E12" t="s">
        <v>3105</v>
      </c>
      <c r="F12">
        <v>7</v>
      </c>
      <c r="G12">
        <v>2</v>
      </c>
      <c r="H12">
        <v>1</v>
      </c>
      <c r="J12" s="10" t="s">
        <v>3126</v>
      </c>
      <c r="K12" s="43">
        <v>4</v>
      </c>
      <c r="L12" s="43">
        <v>2</v>
      </c>
      <c r="M12" s="43"/>
      <c r="N12" s="43">
        <v>6</v>
      </c>
      <c r="O12" s="43"/>
      <c r="U12" s="43"/>
      <c r="X12" s="10" t="s">
        <v>1662</v>
      </c>
      <c r="Y12" s="43"/>
      <c r="Z12" s="43">
        <v>1</v>
      </c>
      <c r="AA12" s="43">
        <v>1</v>
      </c>
      <c r="AB12" s="43">
        <v>2</v>
      </c>
    </row>
    <row r="13" spans="1:28" x14ac:dyDescent="0.2">
      <c r="A13" t="s">
        <v>3060</v>
      </c>
      <c r="B13" t="s">
        <v>20</v>
      </c>
      <c r="C13" t="s">
        <v>3065</v>
      </c>
      <c r="D13" t="s">
        <v>3089</v>
      </c>
      <c r="E13" t="s">
        <v>3106</v>
      </c>
      <c r="F13" t="s">
        <v>3059</v>
      </c>
      <c r="J13" s="10" t="s">
        <v>1662</v>
      </c>
      <c r="K13" s="43">
        <v>7</v>
      </c>
      <c r="L13" s="43">
        <v>2</v>
      </c>
      <c r="M13" s="43">
        <v>1</v>
      </c>
      <c r="N13" s="43">
        <v>10</v>
      </c>
      <c r="O13" s="43"/>
      <c r="U13" s="43"/>
      <c r="X13" s="6" t="s">
        <v>3106</v>
      </c>
      <c r="Y13" s="43"/>
      <c r="Z13" s="43">
        <v>4</v>
      </c>
      <c r="AA13" s="43">
        <v>1</v>
      </c>
      <c r="AB13" s="43">
        <v>5</v>
      </c>
    </row>
    <row r="14" spans="1:28" x14ac:dyDescent="0.2">
      <c r="A14" t="s">
        <v>3060</v>
      </c>
      <c r="B14" t="s">
        <v>269</v>
      </c>
      <c r="C14" t="s">
        <v>3066</v>
      </c>
      <c r="D14" t="s">
        <v>3090</v>
      </c>
      <c r="E14" t="s">
        <v>3106</v>
      </c>
      <c r="F14" t="s">
        <v>3059</v>
      </c>
      <c r="J14" s="6" t="s">
        <v>3106</v>
      </c>
      <c r="K14" s="43">
        <v>4</v>
      </c>
      <c r="L14" s="43">
        <v>10</v>
      </c>
      <c r="M14" s="43">
        <v>1</v>
      </c>
      <c r="N14" s="43">
        <v>15</v>
      </c>
      <c r="O14" s="43"/>
      <c r="U14" s="43"/>
      <c r="X14" s="10" t="s">
        <v>1082</v>
      </c>
      <c r="Y14" s="43"/>
      <c r="Z14" s="43"/>
      <c r="AA14" s="43">
        <v>1</v>
      </c>
      <c r="AB14" s="43">
        <v>1</v>
      </c>
    </row>
    <row r="15" spans="1:28" x14ac:dyDescent="0.2">
      <c r="A15" t="s">
        <v>3060</v>
      </c>
      <c r="B15" t="s">
        <v>1082</v>
      </c>
      <c r="C15" t="s">
        <v>3067</v>
      </c>
      <c r="D15" t="s">
        <v>3091</v>
      </c>
      <c r="E15" t="s">
        <v>3106</v>
      </c>
      <c r="F15">
        <v>0</v>
      </c>
      <c r="G15">
        <v>2</v>
      </c>
      <c r="H15">
        <v>1</v>
      </c>
      <c r="J15" s="10" t="s">
        <v>1082</v>
      </c>
      <c r="K15" s="43"/>
      <c r="L15" s="43">
        <v>2</v>
      </c>
      <c r="M15" s="43">
        <v>1</v>
      </c>
      <c r="N15" s="43">
        <v>3</v>
      </c>
      <c r="O15" s="43"/>
      <c r="U15" s="43"/>
      <c r="X15" s="10" t="s">
        <v>1366</v>
      </c>
      <c r="Y15" s="43"/>
      <c r="Z15" s="43">
        <v>4</v>
      </c>
      <c r="AA15" s="43"/>
      <c r="AB15" s="43">
        <v>4</v>
      </c>
    </row>
    <row r="16" spans="1:28" x14ac:dyDescent="0.2">
      <c r="A16" s="24" t="s">
        <v>3112</v>
      </c>
      <c r="B16" s="39" t="s">
        <v>1366</v>
      </c>
      <c r="C16" s="39" t="s">
        <v>3120</v>
      </c>
      <c r="D16" s="35" t="s">
        <v>3092</v>
      </c>
      <c r="E16" t="s">
        <v>3106</v>
      </c>
      <c r="F16">
        <v>4</v>
      </c>
      <c r="G16">
        <v>8</v>
      </c>
      <c r="J16" s="10" t="s">
        <v>1366</v>
      </c>
      <c r="K16" s="43">
        <v>4</v>
      </c>
      <c r="L16" s="43">
        <v>8</v>
      </c>
      <c r="M16" s="43"/>
      <c r="N16" s="43">
        <v>12</v>
      </c>
      <c r="O16" s="43"/>
      <c r="P16" s="16" t="s">
        <v>0</v>
      </c>
      <c r="Q16" t="s">
        <v>2138</v>
      </c>
      <c r="U16" s="43"/>
      <c r="X16" s="6" t="s">
        <v>3107</v>
      </c>
      <c r="Y16" s="43">
        <v>1</v>
      </c>
      <c r="Z16" s="43">
        <v>3</v>
      </c>
      <c r="AA16" s="43"/>
      <c r="AB16" s="43">
        <v>4</v>
      </c>
    </row>
    <row r="17" spans="1:28" x14ac:dyDescent="0.2">
      <c r="A17" t="s">
        <v>3060</v>
      </c>
      <c r="B17" t="s">
        <v>1959</v>
      </c>
      <c r="C17" t="s">
        <v>3068</v>
      </c>
      <c r="D17" t="s">
        <v>3093</v>
      </c>
      <c r="E17" t="s">
        <v>3106</v>
      </c>
      <c r="F17" t="s">
        <v>3059</v>
      </c>
      <c r="J17" s="6" t="s">
        <v>3107</v>
      </c>
      <c r="K17" s="43">
        <v>11</v>
      </c>
      <c r="L17" s="43">
        <v>7</v>
      </c>
      <c r="M17" s="43">
        <v>6</v>
      </c>
      <c r="N17" s="43">
        <v>24</v>
      </c>
      <c r="O17" s="43"/>
      <c r="Q17" s="46">
        <f>SUM(Q20:Q22)/GETPIVOTDATA("Выбор",$P$18,"Дева",Q19)</f>
        <v>0.72727272727272729</v>
      </c>
      <c r="R17" s="46">
        <f t="shared" ref="R17:U17" si="0">SUM(R20:R22)/GETPIVOTDATA("Выбор",$P$18,"Дева",R19)</f>
        <v>4.0816326530612242E-2</v>
      </c>
      <c r="S17" s="46">
        <f t="shared" si="0"/>
        <v>0.52941176470588236</v>
      </c>
      <c r="T17" s="46">
        <f t="shared" si="0"/>
        <v>3.7037037037037035E-2</v>
      </c>
      <c r="U17" s="46">
        <f t="shared" si="0"/>
        <v>0.68965517241379315</v>
      </c>
      <c r="X17" s="10" t="s">
        <v>1193</v>
      </c>
      <c r="Y17" s="43"/>
      <c r="Z17" s="43">
        <v>1</v>
      </c>
      <c r="AA17" s="43"/>
      <c r="AB17" s="43">
        <v>1</v>
      </c>
    </row>
    <row r="18" spans="1:28" x14ac:dyDescent="0.2">
      <c r="A18" t="s">
        <v>3060</v>
      </c>
      <c r="B18" t="s">
        <v>3130</v>
      </c>
      <c r="C18" t="s">
        <v>3069</v>
      </c>
      <c r="D18" t="s">
        <v>3094</v>
      </c>
      <c r="E18" t="s">
        <v>3107</v>
      </c>
      <c r="F18">
        <v>0</v>
      </c>
      <c r="G18">
        <v>1</v>
      </c>
      <c r="H18">
        <v>1</v>
      </c>
      <c r="J18" s="10" t="s">
        <v>3130</v>
      </c>
      <c r="K18" s="43"/>
      <c r="L18" s="43">
        <v>1</v>
      </c>
      <c r="M18" s="43">
        <v>1</v>
      </c>
      <c r="N18" s="43">
        <v>2</v>
      </c>
      <c r="O18" s="43"/>
      <c r="P18" s="16" t="s">
        <v>3134</v>
      </c>
      <c r="Q18" s="16" t="s">
        <v>3129</v>
      </c>
      <c r="X18" s="10" t="s">
        <v>1778</v>
      </c>
      <c r="Y18" s="43">
        <v>1</v>
      </c>
      <c r="Z18" s="43">
        <v>2</v>
      </c>
      <c r="AA18" s="43"/>
      <c r="AB18" s="43">
        <v>3</v>
      </c>
    </row>
    <row r="19" spans="1:28" x14ac:dyDescent="0.2">
      <c r="A19" t="s">
        <v>3060</v>
      </c>
      <c r="B19" t="s">
        <v>771</v>
      </c>
      <c r="C19" t="s">
        <v>3070</v>
      </c>
      <c r="D19" t="s">
        <v>3095</v>
      </c>
      <c r="E19" t="s">
        <v>3107</v>
      </c>
      <c r="F19">
        <v>0</v>
      </c>
      <c r="G19">
        <v>0</v>
      </c>
      <c r="H19">
        <v>3</v>
      </c>
      <c r="J19" s="10" t="s">
        <v>771</v>
      </c>
      <c r="K19" s="43"/>
      <c r="L19" s="43"/>
      <c r="M19" s="43">
        <v>3</v>
      </c>
      <c r="N19" s="43">
        <v>3</v>
      </c>
      <c r="O19" s="43"/>
      <c r="P19" s="16" t="s">
        <v>2918</v>
      </c>
      <c r="Q19" t="s">
        <v>3170</v>
      </c>
      <c r="R19" t="s">
        <v>3172</v>
      </c>
      <c r="S19" t="s">
        <v>3168</v>
      </c>
      <c r="T19" t="s">
        <v>3171</v>
      </c>
      <c r="U19" t="s">
        <v>3169</v>
      </c>
      <c r="V19" t="s">
        <v>2902</v>
      </c>
      <c r="X19" s="6" t="s">
        <v>3108</v>
      </c>
      <c r="Y19" s="43"/>
      <c r="Z19" s="43">
        <v>5</v>
      </c>
      <c r="AA19" s="43"/>
      <c r="AB19" s="43">
        <v>5</v>
      </c>
    </row>
    <row r="20" spans="1:28" x14ac:dyDescent="0.2">
      <c r="A20" s="24" t="s">
        <v>3113</v>
      </c>
      <c r="B20" s="37" t="s">
        <v>919</v>
      </c>
      <c r="C20" s="37" t="s">
        <v>3116</v>
      </c>
      <c r="D20" s="37" t="s">
        <v>3096</v>
      </c>
      <c r="E20" t="s">
        <v>3107</v>
      </c>
      <c r="F20">
        <v>1</v>
      </c>
      <c r="G20">
        <v>2</v>
      </c>
      <c r="H20">
        <v>1</v>
      </c>
      <c r="J20" s="10" t="s">
        <v>919</v>
      </c>
      <c r="K20" s="43">
        <v>1</v>
      </c>
      <c r="L20" s="43">
        <v>2</v>
      </c>
      <c r="M20" s="43">
        <v>1</v>
      </c>
      <c r="N20" s="43">
        <v>4</v>
      </c>
      <c r="O20" s="43"/>
      <c r="P20" s="6" t="s">
        <v>3151</v>
      </c>
      <c r="Q20" s="45">
        <v>5</v>
      </c>
      <c r="R20" s="45"/>
      <c r="S20" s="45">
        <v>4</v>
      </c>
      <c r="T20" s="45"/>
      <c r="U20" s="45">
        <v>8</v>
      </c>
      <c r="V20" s="45">
        <v>17</v>
      </c>
      <c r="X20" s="10" t="s">
        <v>217</v>
      </c>
      <c r="Y20" s="43"/>
      <c r="Z20" s="43">
        <v>3</v>
      </c>
      <c r="AA20" s="43"/>
      <c r="AB20" s="43">
        <v>3</v>
      </c>
    </row>
    <row r="21" spans="1:28" x14ac:dyDescent="0.2">
      <c r="A21" s="24" t="s">
        <v>3112</v>
      </c>
      <c r="B21" s="40" t="s">
        <v>1193</v>
      </c>
      <c r="C21" s="40" t="s">
        <v>3127</v>
      </c>
      <c r="D21" s="34" t="s">
        <v>3097</v>
      </c>
      <c r="E21" t="s">
        <v>3107</v>
      </c>
      <c r="F21">
        <v>7</v>
      </c>
      <c r="G21">
        <v>2</v>
      </c>
      <c r="H21">
        <v>1</v>
      </c>
      <c r="J21" s="10" t="s">
        <v>1193</v>
      </c>
      <c r="K21" s="43">
        <v>7</v>
      </c>
      <c r="L21" s="43">
        <v>2</v>
      </c>
      <c r="M21" s="43">
        <v>1</v>
      </c>
      <c r="N21" s="43">
        <v>10</v>
      </c>
      <c r="O21" s="43"/>
      <c r="P21" s="6" t="s">
        <v>3148</v>
      </c>
      <c r="Q21" s="45">
        <v>1</v>
      </c>
      <c r="R21" s="45"/>
      <c r="S21" s="45">
        <v>5</v>
      </c>
      <c r="T21" s="45"/>
      <c r="U21" s="45">
        <v>11</v>
      </c>
      <c r="V21" s="45">
        <v>17</v>
      </c>
      <c r="X21" s="10" t="s">
        <v>653</v>
      </c>
      <c r="Y21" s="43"/>
      <c r="Z21" s="43">
        <v>1</v>
      </c>
      <c r="AA21" s="43"/>
      <c r="AB21" s="43">
        <v>1</v>
      </c>
    </row>
    <row r="22" spans="1:28" x14ac:dyDescent="0.2">
      <c r="A22" t="s">
        <v>3060</v>
      </c>
      <c r="B22" t="s">
        <v>1778</v>
      </c>
      <c r="C22" t="s">
        <v>3071</v>
      </c>
      <c r="D22" t="s">
        <v>3098</v>
      </c>
      <c r="E22" t="s">
        <v>3107</v>
      </c>
      <c r="F22">
        <v>3</v>
      </c>
      <c r="G22">
        <v>2</v>
      </c>
      <c r="J22" s="10" t="s">
        <v>1778</v>
      </c>
      <c r="K22" s="43">
        <v>3</v>
      </c>
      <c r="L22" s="43">
        <v>2</v>
      </c>
      <c r="M22" s="43"/>
      <c r="N22" s="43">
        <v>5</v>
      </c>
      <c r="O22" s="43"/>
      <c r="P22" s="6" t="s">
        <v>3185</v>
      </c>
      <c r="Q22" s="45">
        <v>2</v>
      </c>
      <c r="R22" s="45">
        <v>2</v>
      </c>
      <c r="S22" s="45"/>
      <c r="T22" s="45">
        <v>1</v>
      </c>
      <c r="U22" s="45">
        <v>1</v>
      </c>
      <c r="V22" s="45">
        <v>6</v>
      </c>
      <c r="X22" s="10" t="s">
        <v>1031</v>
      </c>
      <c r="Y22" s="43"/>
      <c r="Z22" s="43">
        <v>1</v>
      </c>
      <c r="AA22" s="43"/>
      <c r="AB22" s="43">
        <v>1</v>
      </c>
    </row>
    <row r="23" spans="1:28" x14ac:dyDescent="0.2">
      <c r="A23" t="s">
        <v>3060</v>
      </c>
      <c r="B23" t="s">
        <v>124</v>
      </c>
      <c r="C23" t="s">
        <v>3072</v>
      </c>
      <c r="D23" t="s">
        <v>3103</v>
      </c>
      <c r="E23" t="s">
        <v>3108</v>
      </c>
      <c r="F23">
        <v>1</v>
      </c>
      <c r="G23">
        <v>0</v>
      </c>
      <c r="H23">
        <v>2</v>
      </c>
      <c r="J23" s="6" t="s">
        <v>3108</v>
      </c>
      <c r="K23" s="43">
        <v>10</v>
      </c>
      <c r="L23" s="43">
        <v>14</v>
      </c>
      <c r="M23" s="43">
        <v>2</v>
      </c>
      <c r="N23" s="43">
        <v>26</v>
      </c>
      <c r="O23" s="43"/>
      <c r="P23" s="6" t="s">
        <v>3146</v>
      </c>
      <c r="Q23" s="48">
        <v>2</v>
      </c>
      <c r="R23" s="48"/>
      <c r="S23" s="48">
        <v>3</v>
      </c>
      <c r="T23" s="48"/>
      <c r="U23" s="48">
        <v>1</v>
      </c>
      <c r="V23" s="48">
        <v>6</v>
      </c>
      <c r="X23" s="6" t="s">
        <v>3109</v>
      </c>
      <c r="Y23" s="43">
        <v>1</v>
      </c>
      <c r="Z23" s="43">
        <v>1</v>
      </c>
      <c r="AA23" s="43"/>
      <c r="AB23" s="43">
        <v>2</v>
      </c>
    </row>
    <row r="24" spans="1:28" x14ac:dyDescent="0.2">
      <c r="A24" t="s">
        <v>3060</v>
      </c>
      <c r="B24" t="s">
        <v>217</v>
      </c>
      <c r="C24" t="s">
        <v>3073</v>
      </c>
      <c r="D24" t="s">
        <v>3099</v>
      </c>
      <c r="E24" t="s">
        <v>3108</v>
      </c>
      <c r="F24">
        <v>7</v>
      </c>
      <c r="G24">
        <v>3</v>
      </c>
      <c r="J24" s="10" t="s">
        <v>124</v>
      </c>
      <c r="K24" s="43">
        <v>1</v>
      </c>
      <c r="L24" s="43"/>
      <c r="M24" s="43">
        <v>2</v>
      </c>
      <c r="N24" s="43">
        <v>3</v>
      </c>
      <c r="O24" s="43"/>
      <c r="P24" s="6" t="s">
        <v>3147</v>
      </c>
      <c r="Q24" s="43"/>
      <c r="R24" s="43">
        <v>47</v>
      </c>
      <c r="S24" s="43"/>
      <c r="T24" s="43">
        <v>26</v>
      </c>
      <c r="U24" s="43"/>
      <c r="V24" s="43">
        <v>73</v>
      </c>
      <c r="X24" s="10" t="s">
        <v>2306</v>
      </c>
      <c r="Y24" s="43">
        <v>1</v>
      </c>
      <c r="Z24" s="43">
        <v>1</v>
      </c>
      <c r="AA24" s="43"/>
      <c r="AB24" s="43">
        <v>2</v>
      </c>
    </row>
    <row r="25" spans="1:28" x14ac:dyDescent="0.2">
      <c r="A25" s="24" t="s">
        <v>3113</v>
      </c>
      <c r="B25" s="36" t="s">
        <v>3131</v>
      </c>
      <c r="C25" s="36" t="s">
        <v>3117</v>
      </c>
      <c r="D25" s="36" t="s">
        <v>3102</v>
      </c>
      <c r="E25" t="s">
        <v>3108</v>
      </c>
      <c r="F25">
        <v>2</v>
      </c>
      <c r="J25" s="10" t="s">
        <v>217</v>
      </c>
      <c r="K25" s="43">
        <v>7</v>
      </c>
      <c r="L25" s="43">
        <v>4</v>
      </c>
      <c r="M25" s="43"/>
      <c r="N25" s="43">
        <v>11</v>
      </c>
      <c r="O25" s="43"/>
      <c r="P25" s="6" t="s">
        <v>3176</v>
      </c>
      <c r="Q25" s="43"/>
      <c r="R25" s="43"/>
      <c r="S25" s="43">
        <v>3</v>
      </c>
      <c r="T25" s="43"/>
      <c r="U25" s="43">
        <v>8</v>
      </c>
      <c r="V25" s="43">
        <v>11</v>
      </c>
      <c r="X25" s="6" t="s">
        <v>2902</v>
      </c>
      <c r="Y25" s="43">
        <v>4</v>
      </c>
      <c r="Z25" s="43">
        <v>19</v>
      </c>
      <c r="AA25" s="43">
        <v>2</v>
      </c>
      <c r="AB25" s="43">
        <v>25</v>
      </c>
    </row>
    <row r="26" spans="1:28" x14ac:dyDescent="0.2">
      <c r="A26" s="24" t="s">
        <v>3113</v>
      </c>
      <c r="B26" s="36" t="s">
        <v>653</v>
      </c>
      <c r="C26" s="36" t="s">
        <v>3118</v>
      </c>
      <c r="D26" s="36" t="s">
        <v>3100</v>
      </c>
      <c r="E26" t="s">
        <v>3108</v>
      </c>
      <c r="F26">
        <v>0</v>
      </c>
      <c r="G26">
        <v>4</v>
      </c>
      <c r="J26" s="10" t="s">
        <v>3131</v>
      </c>
      <c r="K26" s="43">
        <v>2</v>
      </c>
      <c r="L26" s="43"/>
      <c r="M26" s="43"/>
      <c r="N26" s="43">
        <v>2</v>
      </c>
      <c r="O26" s="43"/>
      <c r="P26" s="6" t="s">
        <v>3178</v>
      </c>
      <c r="Q26" s="43">
        <v>1</v>
      </c>
      <c r="R26" s="43"/>
      <c r="S26" s="43">
        <v>2</v>
      </c>
      <c r="T26" s="43"/>
      <c r="U26" s="43"/>
      <c r="V26" s="43">
        <v>3</v>
      </c>
    </row>
    <row r="27" spans="1:28" x14ac:dyDescent="0.2">
      <c r="A27" t="s">
        <v>3060</v>
      </c>
      <c r="B27" t="s">
        <v>1031</v>
      </c>
      <c r="C27" t="s">
        <v>3074</v>
      </c>
      <c r="D27" t="s">
        <v>3101</v>
      </c>
      <c r="E27" t="s">
        <v>3108</v>
      </c>
      <c r="F27">
        <v>0</v>
      </c>
      <c r="G27">
        <v>6</v>
      </c>
      <c r="J27" s="10" t="s">
        <v>653</v>
      </c>
      <c r="K27" s="43"/>
      <c r="L27" s="43">
        <v>4</v>
      </c>
      <c r="M27" s="43"/>
      <c r="N27" s="43">
        <v>4</v>
      </c>
      <c r="O27" s="43"/>
      <c r="P27" s="6" t="s">
        <v>2902</v>
      </c>
      <c r="Q27" s="43">
        <v>11</v>
      </c>
      <c r="R27" s="43">
        <v>49</v>
      </c>
      <c r="S27" s="43">
        <v>17</v>
      </c>
      <c r="T27" s="43">
        <v>27</v>
      </c>
      <c r="U27" s="43">
        <v>29</v>
      </c>
      <c r="V27" s="43">
        <v>133</v>
      </c>
    </row>
    <row r="28" spans="1:28" ht="13.1" x14ac:dyDescent="0.25">
      <c r="B28" s="42" t="s">
        <v>2454</v>
      </c>
      <c r="D28" s="42" t="s">
        <v>3106</v>
      </c>
      <c r="E28" s="42" t="s">
        <v>3109</v>
      </c>
      <c r="F28" s="42" t="s">
        <v>3168</v>
      </c>
      <c r="J28" s="10" t="s">
        <v>1031</v>
      </c>
      <c r="K28" s="43"/>
      <c r="L28" s="43">
        <v>6</v>
      </c>
      <c r="M28" s="43"/>
      <c r="N28" s="43">
        <v>6</v>
      </c>
      <c r="O28" s="43"/>
    </row>
    <row r="29" spans="1:28" ht="13.1" x14ac:dyDescent="0.25">
      <c r="B29" s="42" t="s">
        <v>2768</v>
      </c>
      <c r="D29" s="42" t="s">
        <v>3108</v>
      </c>
      <c r="E29" s="42" t="s">
        <v>3109</v>
      </c>
      <c r="F29" s="42" t="s">
        <v>3169</v>
      </c>
      <c r="J29" s="6" t="s">
        <v>3109</v>
      </c>
      <c r="K29" s="43">
        <v>9</v>
      </c>
      <c r="L29" s="43">
        <v>7</v>
      </c>
      <c r="M29" s="43">
        <v>3</v>
      </c>
      <c r="N29" s="43">
        <v>19</v>
      </c>
      <c r="O29" s="43"/>
    </row>
    <row r="30" spans="1:28" ht="13.1" x14ac:dyDescent="0.25">
      <c r="B30" s="42" t="s">
        <v>2142</v>
      </c>
      <c r="D30" s="42" t="s">
        <v>3104</v>
      </c>
      <c r="E30" s="42" t="s">
        <v>3109</v>
      </c>
      <c r="F30" s="42" t="s">
        <v>3170</v>
      </c>
      <c r="J30" s="10" t="s">
        <v>2142</v>
      </c>
      <c r="K30" s="43">
        <v>2</v>
      </c>
      <c r="L30" s="43">
        <v>2</v>
      </c>
      <c r="M30" s="43"/>
      <c r="N30" s="43">
        <v>4</v>
      </c>
      <c r="O30" s="43"/>
      <c r="U30" s="43"/>
    </row>
    <row r="31" spans="1:28" ht="13.1" x14ac:dyDescent="0.25">
      <c r="B31" s="42" t="s">
        <v>2635</v>
      </c>
      <c r="D31" s="42" t="s">
        <v>3107</v>
      </c>
      <c r="E31" s="42" t="s">
        <v>3109</v>
      </c>
      <c r="F31" s="42" t="s">
        <v>3171</v>
      </c>
      <c r="J31" s="10" t="s">
        <v>2306</v>
      </c>
      <c r="K31" s="43">
        <v>4</v>
      </c>
      <c r="L31" s="43">
        <v>2</v>
      </c>
      <c r="M31" s="43">
        <v>1</v>
      </c>
      <c r="N31" s="43">
        <v>7</v>
      </c>
      <c r="O31" s="43"/>
    </row>
    <row r="32" spans="1:28" ht="13.1" x14ac:dyDescent="0.25">
      <c r="B32" s="42" t="s">
        <v>2306</v>
      </c>
      <c r="D32" s="42" t="s">
        <v>3105</v>
      </c>
      <c r="E32" s="42" t="s">
        <v>3109</v>
      </c>
      <c r="F32" s="42" t="s">
        <v>3172</v>
      </c>
      <c r="J32" s="10" t="s">
        <v>2454</v>
      </c>
      <c r="K32" s="43"/>
      <c r="L32" s="43">
        <v>2</v>
      </c>
      <c r="M32" s="43"/>
      <c r="N32" s="43">
        <v>2</v>
      </c>
      <c r="O32" s="43"/>
    </row>
    <row r="33" spans="10:21" x14ac:dyDescent="0.2">
      <c r="J33" s="10" t="s">
        <v>2635</v>
      </c>
      <c r="K33" s="43"/>
      <c r="L33" s="43">
        <v>1</v>
      </c>
      <c r="M33" s="43">
        <v>2</v>
      </c>
      <c r="N33" s="43">
        <v>3</v>
      </c>
      <c r="O33" s="43"/>
    </row>
    <row r="34" spans="10:21" x14ac:dyDescent="0.2">
      <c r="J34" s="10" t="s">
        <v>2768</v>
      </c>
      <c r="K34" s="43">
        <v>3</v>
      </c>
      <c r="L34" s="43"/>
      <c r="M34" s="43"/>
      <c r="N34" s="43">
        <v>3</v>
      </c>
      <c r="O34" s="43"/>
    </row>
    <row r="35" spans="10:21" x14ac:dyDescent="0.2">
      <c r="J35" s="6" t="s">
        <v>2902</v>
      </c>
      <c r="K35" s="43">
        <v>68</v>
      </c>
      <c r="L35" s="43">
        <v>51</v>
      </c>
      <c r="M35" s="43">
        <v>14</v>
      </c>
      <c r="N35" s="43">
        <v>133</v>
      </c>
      <c r="O35" s="43"/>
    </row>
    <row r="43" spans="10:21" x14ac:dyDescent="0.2">
      <c r="U43" s="43"/>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4</vt:i4>
      </vt:variant>
    </vt:vector>
  </HeadingPairs>
  <TitlesOfParts>
    <vt:vector size="9" baseType="lpstr">
      <vt:lpstr>timeline</vt:lpstr>
      <vt:lpstr>solar tabs</vt:lpstr>
      <vt:lpstr>Solarlist</vt:lpstr>
      <vt:lpstr>Siderial</vt:lpstr>
      <vt:lpstr>Лист5</vt:lpstr>
      <vt:lpstr>Solarlist!DataCharmsAll</vt:lpstr>
      <vt:lpstr>DataCharmsAll</vt:lpstr>
      <vt:lpstr>Solarlist!DataCharmsAllType</vt:lpstr>
      <vt:lpstr>DataCharmsAllType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Екатерина Ремизова</dc:creator>
  <cp:lastModifiedBy>Екатерина Ремизова</cp:lastModifiedBy>
  <dcterms:created xsi:type="dcterms:W3CDTF">2025-07-16T22:27:57Z</dcterms:created>
  <dcterms:modified xsi:type="dcterms:W3CDTF">2025-07-17T21:36:40Z</dcterms:modified>
</cp:coreProperties>
</file>