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hans\OneDrive\Desktop\New folder\Excel\"/>
    </mc:Choice>
  </mc:AlternateContent>
  <xr:revisionPtr revIDLastSave="0" documentId="13_ncr:1_{8D4D22E6-3603-46C0-93B2-1E2B5ABB96B8}" xr6:coauthVersionLast="47" xr6:coauthVersionMax="47" xr10:uidLastSave="{00000000-0000-0000-0000-000000000000}"/>
  <bookViews>
    <workbookView xWindow="-120" yWindow="-120" windowWidth="20730" windowHeight="11040" xr2:uid="{49C42F97-B492-42E8-B5BE-F3B7B95B3F12}"/>
  </bookViews>
  <sheets>
    <sheet name="Invoice" sheetId="1" r:id="rId1"/>
    <sheet name="Data" sheetId="2" r:id="rId2"/>
    <sheet name="Sheet3" sheetId="3" r:id="rId3"/>
  </sheets>
  <definedNames>
    <definedName name="_xlnm.Print_Area" localSheetId="0">Invoice!$A:$H,Invoice!$K$9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5" i="1"/>
  <c r="F12" i="1"/>
  <c r="F13" i="1"/>
  <c r="F11" i="1"/>
  <c r="F10" i="1"/>
  <c r="F9" i="1"/>
  <c r="F8" i="1"/>
  <c r="C13" i="1"/>
  <c r="C11" i="1"/>
  <c r="C10" i="1"/>
  <c r="C9" i="1"/>
  <c r="C8" i="1"/>
  <c r="G3" i="1"/>
  <c r="G2" i="1"/>
  <c r="G26" i="1" l="1"/>
  <c r="G28" i="1" l="1"/>
  <c r="G29" i="1" s="1"/>
</calcChain>
</file>

<file path=xl/sharedStrings.xml><?xml version="1.0" encoding="utf-8"?>
<sst xmlns="http://schemas.openxmlformats.org/spreadsheetml/2006/main" count="77" uniqueCount="67">
  <si>
    <t>S.No</t>
  </si>
  <si>
    <t>Description</t>
  </si>
  <si>
    <t>HSN Code</t>
  </si>
  <si>
    <t>Quantity</t>
  </si>
  <si>
    <t>Rate INR</t>
  </si>
  <si>
    <t>Amount INR</t>
  </si>
  <si>
    <t>TAX INVOICE</t>
  </si>
  <si>
    <t>TOTAL</t>
  </si>
  <si>
    <t>Packing, Forwarding, Handling</t>
  </si>
  <si>
    <t>Grand Total</t>
  </si>
  <si>
    <t>Invoice Number</t>
  </si>
  <si>
    <t>Invoice Date</t>
  </si>
  <si>
    <t>Due Date</t>
  </si>
  <si>
    <t>Other references</t>
  </si>
  <si>
    <t>S.K.P.S. DIGITAL</t>
  </si>
  <si>
    <t>Rewari, Haryana (123401)</t>
  </si>
  <si>
    <t>Phone: +91-1234567890</t>
  </si>
  <si>
    <t>GSTIN: 0123456789</t>
  </si>
  <si>
    <t>Billed to</t>
  </si>
  <si>
    <t>Ship to</t>
  </si>
  <si>
    <t>Name</t>
  </si>
  <si>
    <t>Address</t>
  </si>
  <si>
    <t>Country</t>
  </si>
  <si>
    <t>City</t>
  </si>
  <si>
    <t>Phone:</t>
  </si>
  <si>
    <t>GSTIN:</t>
  </si>
  <si>
    <t>Invoice number</t>
  </si>
  <si>
    <t>Invoice date</t>
  </si>
  <si>
    <t>Customer Name</t>
  </si>
  <si>
    <t>Customer Address</t>
  </si>
  <si>
    <t>Phone</t>
  </si>
  <si>
    <t>GSTIN</t>
  </si>
  <si>
    <t>India</t>
  </si>
  <si>
    <t>Harry</t>
  </si>
  <si>
    <t>Alice</t>
  </si>
  <si>
    <t>Iris</t>
  </si>
  <si>
    <t>Smith</t>
  </si>
  <si>
    <t>Model Town</t>
  </si>
  <si>
    <t>Ansal Town</t>
  </si>
  <si>
    <t>Gurugram</t>
  </si>
  <si>
    <t>Pivot Alley</t>
  </si>
  <si>
    <t>Berlin</t>
  </si>
  <si>
    <t>Spain</t>
  </si>
  <si>
    <t>New York</t>
  </si>
  <si>
    <t>USA</t>
  </si>
  <si>
    <t>Mid Town</t>
  </si>
  <si>
    <t>Sydney</t>
  </si>
  <si>
    <t>Australia</t>
  </si>
  <si>
    <t>K123456789</t>
  </si>
  <si>
    <t>H46465416184</t>
  </si>
  <si>
    <t>A47476417194</t>
  </si>
  <si>
    <t>I48487418104</t>
  </si>
  <si>
    <t>S49498419114</t>
  </si>
  <si>
    <t>Authorized Signatory</t>
  </si>
  <si>
    <t>XYZ Prop</t>
  </si>
  <si>
    <t>Hogwarts</t>
  </si>
  <si>
    <t>UK</t>
  </si>
  <si>
    <t>P06092006999</t>
  </si>
  <si>
    <t>Gillsbug</t>
  </si>
  <si>
    <t>GST @ 18%</t>
  </si>
  <si>
    <t>World</t>
  </si>
  <si>
    <t>John</t>
  </si>
  <si>
    <t>Suncity</t>
  </si>
  <si>
    <t>Albert</t>
  </si>
  <si>
    <t>Samsung S 22</t>
  </si>
  <si>
    <t>Boar Ear Buds</t>
  </si>
  <si>
    <t xml:space="preserve">Samsung Adapter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</si>
</sst>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9" xfId="0" applyBorder="1"/>
    <xf numFmtId="0" fontId="0" fillId="0" borderId="1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7" xfId="0" applyBorder="1"/>
    <xf numFmtId="0" fontId="0" fillId="0" borderId="10" xfId="0" applyBorder="1"/>
    <xf numFmtId="0" fontId="0" fillId="0" borderId="8" xfId="0" applyBorder="1" applyAlignment="1">
      <alignment horizontal="center"/>
    </xf>
    <xf numFmtId="15" fontId="0" fillId="0" borderId="0" xfId="0" applyNumberFormat="1"/>
    <xf numFmtId="0" fontId="0" fillId="0" borderId="18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top"/>
    </xf>
    <xf numFmtId="0" fontId="0" fillId="2" borderId="6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0" xfId="0" applyFill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7" xfId="0" applyBorder="1" applyAlignment="1">
      <alignment vertical="top"/>
    </xf>
    <xf numFmtId="0" fontId="0" fillId="0" borderId="19" xfId="0" applyBorder="1"/>
    <xf numFmtId="0" fontId="0" fillId="0" borderId="20" xfId="0" applyBorder="1"/>
    <xf numFmtId="164" fontId="0" fillId="0" borderId="11" xfId="0" applyNumberFormat="1" applyBorder="1" applyAlignment="1">
      <alignment horizontal="center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6" xfId="1" applyBorder="1" applyAlignment="1">
      <alignment horizontal="left" vertical="center"/>
    </xf>
    <xf numFmtId="0" fontId="1" fillId="0" borderId="7" xfId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1" fillId="0" borderId="10" xfId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1" fillId="0" borderId="11" xfId="1" applyBorder="1" applyAlignment="1">
      <alignment horizontal="left" vertical="center"/>
    </xf>
    <xf numFmtId="0" fontId="1" fillId="0" borderId="12" xfId="1" applyBorder="1" applyAlignment="1">
      <alignment horizontal="left" vertical="center"/>
    </xf>
    <xf numFmtId="0" fontId="1" fillId="0" borderId="13" xfId="1" applyBorder="1" applyAlignment="1">
      <alignment horizontal="left" vertical="center"/>
    </xf>
    <xf numFmtId="0" fontId="1" fillId="0" borderId="14" xfId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2.xml"/><Relationship Id="rId5" Type="http://schemas.openxmlformats.org/officeDocument/2006/relationships/styles" Target="styles.xml"/><Relationship Id="rId10" Type="http://schemas.microsoft.com/office/2017/10/relationships/person" Target="persons/person1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29</xdr:row>
      <xdr:rowOff>47625</xdr:rowOff>
    </xdr:from>
    <xdr:to>
      <xdr:col>5</xdr:col>
      <xdr:colOff>971550</xdr:colOff>
      <xdr:row>34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74B4B7-EDCB-410F-BE63-7C30FB39B1C6}"/>
            </a:ext>
          </a:extLst>
        </xdr:cNvPr>
        <xdr:cNvSpPr txBox="1"/>
      </xdr:nvSpPr>
      <xdr:spPr>
        <a:xfrm>
          <a:off x="657225" y="6029325"/>
          <a:ext cx="5029200" cy="1038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Certified that the particulars given above are true and correct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any dispute arises all the legal matters subject to Rewari Jurisdiction, Haryana, INDIA.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6359D-9E8C-41EC-808B-5D566FD7D014}">
  <sheetPr codeName="Sheet1"/>
  <dimension ref="A1:L37"/>
  <sheetViews>
    <sheetView tabSelected="1" view="pageLayout" topLeftCell="A16" zoomScaleNormal="100" workbookViewId="0">
      <selection activeCell="I33" sqref="I30:I33"/>
    </sheetView>
  </sheetViews>
  <sheetFormatPr defaultRowHeight="15" x14ac:dyDescent="0.25"/>
  <cols>
    <col min="1" max="1" width="4.140625" customWidth="1"/>
    <col min="2" max="2" width="8.140625" bestFit="1" customWidth="1"/>
    <col min="3" max="3" width="35" customWidth="1"/>
    <col min="4" max="4" width="9.7109375" customWidth="1"/>
    <col min="5" max="5" width="8.7109375" bestFit="1" customWidth="1"/>
    <col min="6" max="6" width="16" customWidth="1"/>
    <col min="7" max="7" width="25.7109375" customWidth="1"/>
    <col min="8" max="8" width="4.140625" customWidth="1"/>
  </cols>
  <sheetData>
    <row r="1" spans="1:12" ht="30" customHeight="1" thickBot="1" x14ac:dyDescent="0.3">
      <c r="A1" s="18"/>
      <c r="B1" s="39" t="s">
        <v>6</v>
      </c>
      <c r="C1" s="40"/>
      <c r="D1" s="40"/>
      <c r="E1" s="40"/>
      <c r="F1" s="40"/>
      <c r="G1" s="40"/>
      <c r="H1" s="19"/>
    </row>
    <row r="2" spans="1:12" x14ac:dyDescent="0.25">
      <c r="A2" s="12"/>
      <c r="B2" s="45" t="s">
        <v>14</v>
      </c>
      <c r="C2" s="46"/>
      <c r="D2" s="28"/>
      <c r="E2" s="11"/>
      <c r="F2" s="11" t="s">
        <v>10</v>
      </c>
      <c r="G2" s="13">
        <f>VLOOKUP(C12,Data!A:H,2,FALSE)</f>
        <v>6</v>
      </c>
      <c r="H2" s="7"/>
    </row>
    <row r="3" spans="1:12" x14ac:dyDescent="0.25">
      <c r="A3" s="12"/>
      <c r="B3" s="43" t="s">
        <v>15</v>
      </c>
      <c r="C3" s="44"/>
      <c r="D3" s="17"/>
      <c r="F3" t="s">
        <v>11</v>
      </c>
      <c r="G3" s="31">
        <f>VLOOKUP(C12,Data!A:H,3,FALSE)</f>
        <v>45297</v>
      </c>
      <c r="H3" s="7"/>
    </row>
    <row r="4" spans="1:12" x14ac:dyDescent="0.25">
      <c r="A4" s="12"/>
      <c r="B4" s="43" t="s">
        <v>16</v>
      </c>
      <c r="C4" s="44"/>
      <c r="D4" s="17"/>
      <c r="F4" t="s">
        <v>12</v>
      </c>
      <c r="G4" s="7"/>
      <c r="H4" s="7"/>
      <c r="J4" s="33"/>
      <c r="K4" s="33"/>
      <c r="L4" s="33"/>
    </row>
    <row r="5" spans="1:12" x14ac:dyDescent="0.25">
      <c r="A5" s="12"/>
      <c r="B5" s="43" t="s">
        <v>17</v>
      </c>
      <c r="C5" s="44"/>
      <c r="D5" s="17"/>
      <c r="F5" t="s">
        <v>13</v>
      </c>
      <c r="G5" s="7"/>
      <c r="H5" s="7"/>
    </row>
    <row r="6" spans="1:12" ht="15.75" thickBot="1" x14ac:dyDescent="0.3">
      <c r="A6" s="12"/>
      <c r="B6" s="12"/>
      <c r="G6" s="7"/>
      <c r="H6" s="7"/>
      <c r="J6" t="s">
        <v>60</v>
      </c>
    </row>
    <row r="7" spans="1:12" ht="15.75" thickBot="1" x14ac:dyDescent="0.3">
      <c r="A7" s="12"/>
      <c r="B7" s="34" t="s">
        <v>18</v>
      </c>
      <c r="C7" s="35"/>
      <c r="D7" s="35"/>
      <c r="E7" s="34" t="s">
        <v>19</v>
      </c>
      <c r="F7" s="35"/>
      <c r="G7" s="36"/>
      <c r="H7" s="7"/>
    </row>
    <row r="8" spans="1:12" x14ac:dyDescent="0.25">
      <c r="A8" s="12"/>
      <c r="B8" s="8" t="s">
        <v>20</v>
      </c>
      <c r="C8" s="33" t="str">
        <f>VLOOKUP(C12,Data!A:H,4,FALSE)</f>
        <v>John</v>
      </c>
      <c r="D8" s="33"/>
      <c r="E8" s="8" t="s">
        <v>20</v>
      </c>
      <c r="F8" s="33" t="str">
        <f>VLOOKUP(C12,Data!A:H,4,FALSE)</f>
        <v>John</v>
      </c>
      <c r="G8" s="59"/>
      <c r="H8" s="7"/>
    </row>
    <row r="9" spans="1:12" x14ac:dyDescent="0.25">
      <c r="A9" s="12"/>
      <c r="B9" s="9" t="s">
        <v>21</v>
      </c>
      <c r="C9" s="33" t="str">
        <f>VLOOKUP(C12,Data!A:H,5,FALSE)</f>
        <v>Gillsbug</v>
      </c>
      <c r="D9" s="33"/>
      <c r="E9" s="9" t="s">
        <v>21</v>
      </c>
      <c r="F9" s="33" t="str">
        <f>VLOOKUP(C12,Data!A:H,5,FALSE)</f>
        <v>Gillsbug</v>
      </c>
      <c r="G9" s="59"/>
      <c r="H9" s="7"/>
    </row>
    <row r="10" spans="1:12" x14ac:dyDescent="0.25">
      <c r="A10" s="12"/>
      <c r="B10" s="9" t="s">
        <v>23</v>
      </c>
      <c r="C10" s="33" t="str">
        <f>VLOOKUP(C12,Data!A:H,6,FALSE)</f>
        <v>Hogwarts</v>
      </c>
      <c r="D10" s="33"/>
      <c r="E10" s="9" t="s">
        <v>23</v>
      </c>
      <c r="F10" s="33" t="str">
        <f>VLOOKUP(C12,Data!A:H,6,FALSE)</f>
        <v>Hogwarts</v>
      </c>
      <c r="G10" s="59"/>
      <c r="H10" s="7"/>
    </row>
    <row r="11" spans="1:12" x14ac:dyDescent="0.25">
      <c r="A11" s="12"/>
      <c r="B11" s="9" t="s">
        <v>22</v>
      </c>
      <c r="C11" s="33" t="str">
        <f>VLOOKUP(C12,Data!A:H,7,FALSE)</f>
        <v>UK</v>
      </c>
      <c r="D11" s="33"/>
      <c r="E11" s="9" t="s">
        <v>22</v>
      </c>
      <c r="F11" s="33" t="str">
        <f>VLOOKUP(C12,Data!A:H,7,FALSE)</f>
        <v>UK</v>
      </c>
      <c r="G11" s="59"/>
      <c r="H11" s="7"/>
    </row>
    <row r="12" spans="1:12" x14ac:dyDescent="0.25">
      <c r="A12" s="12"/>
      <c r="B12" s="9" t="s">
        <v>24</v>
      </c>
      <c r="C12" s="33">
        <v>5980787688</v>
      </c>
      <c r="D12" s="33"/>
      <c r="E12" s="9" t="s">
        <v>24</v>
      </c>
      <c r="F12" s="33">
        <f>VLOOKUP(C12,Data!A:H,1,FALSE)</f>
        <v>5980787688</v>
      </c>
      <c r="G12" s="59"/>
      <c r="H12" s="7"/>
    </row>
    <row r="13" spans="1:12" ht="15.75" thickBot="1" x14ac:dyDescent="0.3">
      <c r="A13" s="12"/>
      <c r="B13" s="10" t="s">
        <v>25</v>
      </c>
      <c r="C13" s="58" t="str">
        <f>VLOOKUP(C12,Data!A:H,8,FALSE)</f>
        <v>P06092006999</v>
      </c>
      <c r="D13" s="58"/>
      <c r="E13" s="10" t="s">
        <v>25</v>
      </c>
      <c r="F13" s="58" t="str">
        <f>VLOOKUP(C12,Data!A:H,8,FALSE)</f>
        <v>P06092006999</v>
      </c>
      <c r="G13" s="60"/>
      <c r="H13" s="7"/>
    </row>
    <row r="14" spans="1:12" ht="15.75" thickBot="1" x14ac:dyDescent="0.3">
      <c r="A14" s="12"/>
      <c r="B14" s="6" t="s">
        <v>0</v>
      </c>
      <c r="C14" s="2" t="s">
        <v>1</v>
      </c>
      <c r="D14" s="16" t="s">
        <v>2</v>
      </c>
      <c r="E14" s="16" t="s">
        <v>3</v>
      </c>
      <c r="F14" s="16" t="s">
        <v>4</v>
      </c>
      <c r="G14" s="3" t="s">
        <v>5</v>
      </c>
      <c r="H14" s="7"/>
    </row>
    <row r="15" spans="1:12" x14ac:dyDescent="0.25">
      <c r="A15" s="12"/>
      <c r="B15" s="29">
        <v>1</v>
      </c>
      <c r="C15" s="15" t="s">
        <v>64</v>
      </c>
      <c r="D15" s="15">
        <v>6534</v>
      </c>
      <c r="E15" s="15">
        <v>1</v>
      </c>
      <c r="F15" s="15">
        <v>47856</v>
      </c>
      <c r="G15" s="30">
        <f>PRODUCT(E15,F15)</f>
        <v>47856</v>
      </c>
      <c r="H15" s="7"/>
    </row>
    <row r="16" spans="1:12" x14ac:dyDescent="0.25">
      <c r="A16" s="12"/>
      <c r="B16" s="29">
        <v>2</v>
      </c>
      <c r="C16" s="4" t="s">
        <v>65</v>
      </c>
      <c r="D16" s="4">
        <v>7842</v>
      </c>
      <c r="E16" s="4">
        <v>3</v>
      </c>
      <c r="F16" s="4">
        <v>888</v>
      </c>
      <c r="G16" s="30">
        <f>PRODUCT(E16,F16)</f>
        <v>2664</v>
      </c>
      <c r="H16" s="7"/>
    </row>
    <row r="17" spans="1:8" x14ac:dyDescent="0.25">
      <c r="A17" s="12"/>
      <c r="B17" s="29">
        <v>3</v>
      </c>
      <c r="C17" s="4" t="s">
        <v>66</v>
      </c>
      <c r="D17" s="4">
        <v>2359</v>
      </c>
      <c r="E17" s="4">
        <v>2</v>
      </c>
      <c r="F17" s="4">
        <v>385</v>
      </c>
      <c r="G17" s="30">
        <f t="shared" ref="G17" si="0">PRODUCT(E17,F17)</f>
        <v>770</v>
      </c>
      <c r="H17" s="7"/>
    </row>
    <row r="18" spans="1:8" x14ac:dyDescent="0.25">
      <c r="A18" s="12"/>
      <c r="B18" s="29"/>
      <c r="C18" s="4"/>
      <c r="D18" s="4"/>
      <c r="E18" s="4"/>
      <c r="F18" s="4"/>
      <c r="G18" s="30"/>
      <c r="H18" s="7"/>
    </row>
    <row r="19" spans="1:8" x14ac:dyDescent="0.25">
      <c r="A19" s="12"/>
      <c r="B19" s="29"/>
      <c r="C19" s="4"/>
      <c r="D19" s="4"/>
      <c r="E19" s="4"/>
      <c r="F19" s="4"/>
      <c r="G19" s="30"/>
      <c r="H19" s="7"/>
    </row>
    <row r="20" spans="1:8" x14ac:dyDescent="0.25">
      <c r="A20" s="12"/>
      <c r="B20" s="29"/>
      <c r="C20" s="4"/>
      <c r="D20" s="4"/>
      <c r="E20" s="4"/>
      <c r="F20" s="4"/>
      <c r="G20" s="30"/>
      <c r="H20" s="7"/>
    </row>
    <row r="21" spans="1:8" x14ac:dyDescent="0.25">
      <c r="A21" s="12"/>
      <c r="B21" s="29"/>
      <c r="C21" s="4"/>
      <c r="D21" s="4"/>
      <c r="E21" s="4"/>
      <c r="F21" s="32"/>
      <c r="G21" s="30"/>
      <c r="H21" s="7"/>
    </row>
    <row r="22" spans="1:8" x14ac:dyDescent="0.25">
      <c r="A22" s="12"/>
      <c r="B22" s="29"/>
      <c r="C22" s="4"/>
      <c r="D22" s="4"/>
      <c r="E22" s="4"/>
      <c r="F22" s="4"/>
      <c r="G22" s="30"/>
      <c r="H22" s="7"/>
    </row>
    <row r="23" spans="1:8" x14ac:dyDescent="0.25">
      <c r="A23" s="12"/>
      <c r="B23" s="29"/>
      <c r="C23" s="4"/>
      <c r="D23" s="4"/>
      <c r="E23" s="4"/>
      <c r="F23" s="4"/>
      <c r="G23" s="30"/>
      <c r="H23" s="7"/>
    </row>
    <row r="24" spans="1:8" x14ac:dyDescent="0.25">
      <c r="A24" s="12"/>
      <c r="B24" s="29"/>
      <c r="C24" s="4"/>
      <c r="D24" s="4"/>
      <c r="E24" s="4"/>
      <c r="F24" s="4"/>
      <c r="G24" s="30"/>
      <c r="H24" s="7"/>
    </row>
    <row r="25" spans="1:8" ht="15.75" thickBot="1" x14ac:dyDescent="0.3">
      <c r="A25" s="12"/>
      <c r="B25" s="29"/>
      <c r="C25" s="5"/>
      <c r="D25" s="5"/>
      <c r="E25" s="5"/>
      <c r="F25" s="5"/>
      <c r="G25" s="30"/>
      <c r="H25" s="7"/>
    </row>
    <row r="26" spans="1:8" ht="15.75" thickBot="1" x14ac:dyDescent="0.3">
      <c r="A26" s="12"/>
      <c r="B26" s="41" t="s">
        <v>7</v>
      </c>
      <c r="C26" s="42"/>
      <c r="D26" s="42"/>
      <c r="E26" s="42"/>
      <c r="F26" s="42"/>
      <c r="G26" s="6">
        <f>SUM(G15:G25)</f>
        <v>51290</v>
      </c>
      <c r="H26" s="7"/>
    </row>
    <row r="27" spans="1:8" x14ac:dyDescent="0.25">
      <c r="A27" s="12"/>
      <c r="B27" s="61" t="s">
        <v>8</v>
      </c>
      <c r="C27" s="62"/>
      <c r="D27" s="62"/>
      <c r="E27" s="62"/>
      <c r="F27" s="62"/>
      <c r="G27" s="8">
        <v>5000</v>
      </c>
      <c r="H27" s="7"/>
    </row>
    <row r="28" spans="1:8" x14ac:dyDescent="0.25">
      <c r="A28" s="12"/>
      <c r="B28" s="37" t="s">
        <v>59</v>
      </c>
      <c r="C28" s="38"/>
      <c r="D28" s="38"/>
      <c r="E28" s="38"/>
      <c r="F28" s="38"/>
      <c r="G28" s="9">
        <f>PRODUCT(G26,0.18)</f>
        <v>9232.1999999999989</v>
      </c>
      <c r="H28" s="7"/>
    </row>
    <row r="29" spans="1:8" ht="15.75" thickBot="1" x14ac:dyDescent="0.3">
      <c r="A29" s="12"/>
      <c r="B29" s="37" t="s">
        <v>9</v>
      </c>
      <c r="C29" s="38"/>
      <c r="D29" s="38"/>
      <c r="E29" s="38"/>
      <c r="F29" s="38"/>
      <c r="G29" s="9">
        <f>SUM(G26:G28)</f>
        <v>65522.2</v>
      </c>
      <c r="H29" s="7"/>
    </row>
    <row r="30" spans="1:8" x14ac:dyDescent="0.25">
      <c r="A30" s="12"/>
      <c r="B30" s="49"/>
      <c r="C30" s="50"/>
      <c r="D30" s="50"/>
      <c r="E30" s="50"/>
      <c r="F30" s="51"/>
      <c r="G30" s="47"/>
      <c r="H30" s="7"/>
    </row>
    <row r="31" spans="1:8" x14ac:dyDescent="0.25">
      <c r="A31" s="12"/>
      <c r="B31" s="52"/>
      <c r="C31" s="53"/>
      <c r="D31" s="53"/>
      <c r="E31" s="53"/>
      <c r="F31" s="54"/>
      <c r="G31" s="48"/>
      <c r="H31" s="7"/>
    </row>
    <row r="32" spans="1:8" x14ac:dyDescent="0.25">
      <c r="A32" s="12"/>
      <c r="B32" s="52"/>
      <c r="C32" s="53"/>
      <c r="D32" s="53"/>
      <c r="E32" s="53"/>
      <c r="F32" s="54"/>
      <c r="G32" s="48"/>
      <c r="H32" s="7"/>
    </row>
    <row r="33" spans="1:8" x14ac:dyDescent="0.25">
      <c r="A33" s="12"/>
      <c r="B33" s="52"/>
      <c r="C33" s="53"/>
      <c r="D33" s="53"/>
      <c r="E33" s="53"/>
      <c r="F33" s="54"/>
      <c r="G33" s="48"/>
      <c r="H33" s="7"/>
    </row>
    <row r="34" spans="1:8" x14ac:dyDescent="0.25">
      <c r="A34" s="12"/>
      <c r="B34" s="52"/>
      <c r="C34" s="53"/>
      <c r="D34" s="53"/>
      <c r="E34" s="53"/>
      <c r="F34" s="54"/>
      <c r="G34" s="27" t="s">
        <v>54</v>
      </c>
      <c r="H34" s="7"/>
    </row>
    <row r="35" spans="1:8" ht="15.75" thickBot="1" x14ac:dyDescent="0.3">
      <c r="A35" s="12"/>
      <c r="B35" s="55"/>
      <c r="C35" s="56"/>
      <c r="D35" s="56"/>
      <c r="E35" s="56"/>
      <c r="F35" s="57"/>
      <c r="G35" s="26" t="s">
        <v>53</v>
      </c>
      <c r="H35" s="7"/>
    </row>
    <row r="36" spans="1:8" x14ac:dyDescent="0.25">
      <c r="A36" s="20"/>
      <c r="B36" s="21"/>
      <c r="C36" s="21"/>
      <c r="D36" s="21"/>
      <c r="E36" s="21"/>
      <c r="F36" s="21"/>
      <c r="G36" s="21"/>
      <c r="H36" s="22"/>
    </row>
    <row r="37" spans="1:8" ht="15.75" thickBot="1" x14ac:dyDescent="0.3">
      <c r="A37" s="23"/>
      <c r="B37" s="24"/>
      <c r="C37" s="24"/>
      <c r="D37" s="24"/>
      <c r="E37" s="24"/>
      <c r="F37" s="24"/>
      <c r="G37" s="24"/>
      <c r="H37" s="25"/>
    </row>
  </sheetData>
  <mergeCells count="26">
    <mergeCell ref="G30:G33"/>
    <mergeCell ref="B30:F35"/>
    <mergeCell ref="C12:D12"/>
    <mergeCell ref="C13:D13"/>
    <mergeCell ref="F8:G8"/>
    <mergeCell ref="F9:G9"/>
    <mergeCell ref="F10:G10"/>
    <mergeCell ref="F11:G11"/>
    <mergeCell ref="F12:G12"/>
    <mergeCell ref="F13:G13"/>
    <mergeCell ref="C8:D8"/>
    <mergeCell ref="C9:D9"/>
    <mergeCell ref="B28:F28"/>
    <mergeCell ref="B27:F27"/>
    <mergeCell ref="C10:D10"/>
    <mergeCell ref="J4:L4"/>
    <mergeCell ref="B29:F29"/>
    <mergeCell ref="B1:G1"/>
    <mergeCell ref="B26:F26"/>
    <mergeCell ref="C11:D11"/>
    <mergeCell ref="B5:C5"/>
    <mergeCell ref="B4:C4"/>
    <mergeCell ref="B3:C3"/>
    <mergeCell ref="B2:C2"/>
    <mergeCell ref="B7:D7"/>
    <mergeCell ref="E7:G7"/>
  </mergeCells>
  <phoneticPr fontId="3" type="noConversion"/>
  <pageMargins left="0.23622047244094491" right="0.23622047244094491" top="0.74803149606299213" bottom="0.74803149606299213" header="0.31496062992125984" footer="0.31496062992125984"/>
  <pageSetup scale="91" orientation="portrait" blackAndWhite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7777-D339-40C7-A9DF-D9F9FA96C95F}">
  <sheetPr codeName="Sheet2"/>
  <dimension ref="A1:H7"/>
  <sheetViews>
    <sheetView workbookViewId="0">
      <selection activeCell="F22" sqref="F22"/>
    </sheetView>
  </sheetViews>
  <sheetFormatPr defaultRowHeight="15" x14ac:dyDescent="0.25"/>
  <cols>
    <col min="1" max="1" width="11.7109375" customWidth="1"/>
    <col min="2" max="2" width="15" bestFit="1" customWidth="1"/>
    <col min="3" max="3" width="11.85546875" bestFit="1" customWidth="1"/>
    <col min="4" max="4" width="15.42578125" bestFit="1" customWidth="1"/>
    <col min="5" max="5" width="17.42578125" customWidth="1"/>
    <col min="6" max="6" width="13.7109375" customWidth="1"/>
    <col min="7" max="7" width="14.140625" customWidth="1"/>
    <col min="8" max="8" width="18.7109375" customWidth="1"/>
  </cols>
  <sheetData>
    <row r="1" spans="1:8" x14ac:dyDescent="0.25">
      <c r="A1" s="64" t="s">
        <v>30</v>
      </c>
      <c r="B1" s="63" t="s">
        <v>26</v>
      </c>
      <c r="C1" s="63" t="s">
        <v>27</v>
      </c>
      <c r="D1" s="63" t="s">
        <v>28</v>
      </c>
      <c r="E1" s="63" t="s">
        <v>29</v>
      </c>
      <c r="F1" s="63" t="s">
        <v>23</v>
      </c>
      <c r="G1" s="63" t="s">
        <v>22</v>
      </c>
      <c r="H1" s="65" t="s">
        <v>31</v>
      </c>
    </row>
    <row r="2" spans="1:8" x14ac:dyDescent="0.25">
      <c r="A2">
        <v>123456789</v>
      </c>
      <c r="B2">
        <v>1</v>
      </c>
      <c r="C2" s="14">
        <v>45296</v>
      </c>
      <c r="D2" t="s">
        <v>63</v>
      </c>
      <c r="E2" t="s">
        <v>62</v>
      </c>
      <c r="F2" t="s">
        <v>39</v>
      </c>
      <c r="G2" t="s">
        <v>32</v>
      </c>
      <c r="H2" s="1" t="s">
        <v>48</v>
      </c>
    </row>
    <row r="3" spans="1:8" x14ac:dyDescent="0.25">
      <c r="A3">
        <v>2345678901</v>
      </c>
      <c r="B3">
        <v>2</v>
      </c>
      <c r="C3" s="14">
        <v>45297</v>
      </c>
      <c r="D3" t="s">
        <v>33</v>
      </c>
      <c r="E3" t="s">
        <v>37</v>
      </c>
      <c r="F3" t="s">
        <v>39</v>
      </c>
      <c r="G3" t="s">
        <v>32</v>
      </c>
      <c r="H3" s="1" t="s">
        <v>49</v>
      </c>
    </row>
    <row r="4" spans="1:8" x14ac:dyDescent="0.25">
      <c r="A4">
        <v>3456789012</v>
      </c>
      <c r="B4">
        <v>3</v>
      </c>
      <c r="C4" s="14">
        <v>45298</v>
      </c>
      <c r="D4" t="s">
        <v>34</v>
      </c>
      <c r="E4" t="s">
        <v>45</v>
      </c>
      <c r="F4" t="s">
        <v>46</v>
      </c>
      <c r="G4" t="s">
        <v>47</v>
      </c>
      <c r="H4" s="1" t="s">
        <v>50</v>
      </c>
    </row>
    <row r="5" spans="1:8" x14ac:dyDescent="0.25">
      <c r="A5">
        <v>4567890123</v>
      </c>
      <c r="B5">
        <v>4</v>
      </c>
      <c r="C5" s="14">
        <v>45299</v>
      </c>
      <c r="D5" t="s">
        <v>35</v>
      </c>
      <c r="E5" t="s">
        <v>38</v>
      </c>
      <c r="F5" t="s">
        <v>43</v>
      </c>
      <c r="G5" t="s">
        <v>44</v>
      </c>
      <c r="H5" s="1" t="s">
        <v>51</v>
      </c>
    </row>
    <row r="6" spans="1:8" x14ac:dyDescent="0.25">
      <c r="A6">
        <v>5678901234</v>
      </c>
      <c r="B6">
        <v>5</v>
      </c>
      <c r="C6" s="14">
        <v>45300</v>
      </c>
      <c r="D6" t="s">
        <v>36</v>
      </c>
      <c r="E6" t="s">
        <v>40</v>
      </c>
      <c r="F6" t="s">
        <v>41</v>
      </c>
      <c r="G6" t="s">
        <v>42</v>
      </c>
      <c r="H6" s="1" t="s">
        <v>52</v>
      </c>
    </row>
    <row r="7" spans="1:8" x14ac:dyDescent="0.25">
      <c r="A7">
        <v>5980787688</v>
      </c>
      <c r="B7">
        <v>6</v>
      </c>
      <c r="C7" s="14">
        <v>45297</v>
      </c>
      <c r="D7" t="s">
        <v>61</v>
      </c>
      <c r="E7" t="s">
        <v>58</v>
      </c>
      <c r="F7" t="s">
        <v>55</v>
      </c>
      <c r="G7" t="s">
        <v>56</v>
      </c>
      <c r="H7" s="1" t="s">
        <v>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D28C-B5C9-4F17-AB52-6F76A8E360F5}">
  <dimension ref="A1"/>
  <sheetViews>
    <sheetView view="pageLayout" zoomScaleNormal="100"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Data</vt:lpstr>
      <vt:lpstr>Sheet3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Kartikey Verma</dc:creator>
  <cp:lastModifiedBy>Kartikey Verma</cp:lastModifiedBy>
  <cp:lastPrinted>2024-01-06T16:50:55Z</cp:lastPrinted>
  <dcterms:created xsi:type="dcterms:W3CDTF">2024-01-05T03:22:51Z</dcterms:created>
  <dcterms:modified xsi:type="dcterms:W3CDTF">2024-05-21T12:28:55Z</dcterms:modified>
</cp:coreProperties>
</file>