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466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J17" i="1"/>
  <c r="J16" i="1"/>
  <c r="J15" i="1"/>
  <c r="J14" i="1"/>
  <c r="J13" i="1"/>
  <c r="J12" i="1"/>
  <c r="J11" i="1"/>
  <c r="K10" i="1"/>
  <c r="K9" i="1"/>
  <c r="K8" i="1"/>
  <c r="K7" i="1"/>
  <c r="J10" i="1"/>
  <c r="J9" i="1"/>
  <c r="J8" i="1"/>
  <c r="J7" i="1"/>
  <c r="K6" i="1"/>
  <c r="J6" i="1"/>
  <c r="G84" i="1"/>
  <c r="G77" i="1"/>
  <c r="G70" i="1"/>
  <c r="G63" i="1"/>
  <c r="G56" i="1"/>
  <c r="G49" i="1"/>
  <c r="G42" i="1"/>
  <c r="G35" i="1"/>
  <c r="G28" i="1"/>
  <c r="G21" i="1"/>
  <c r="G14" i="1"/>
  <c r="D84" i="1"/>
  <c r="D77" i="1"/>
  <c r="D70" i="1"/>
  <c r="D63" i="1"/>
  <c r="D56" i="1"/>
  <c r="D49" i="1"/>
  <c r="D42" i="1"/>
  <c r="D35" i="1"/>
  <c r="D28" i="1"/>
  <c r="D21" i="1"/>
  <c r="D14" i="1"/>
  <c r="D7" i="1"/>
  <c r="K5" i="1"/>
  <c r="J5" i="1"/>
  <c r="K4" i="1"/>
  <c r="J4" i="1"/>
  <c r="F79" i="1"/>
  <c r="F80" i="1"/>
  <c r="F81" i="1"/>
  <c r="F82" i="1"/>
  <c r="F83" i="1"/>
  <c r="F84" i="1"/>
  <c r="F72" i="1"/>
  <c r="F73" i="1"/>
  <c r="F74" i="1"/>
  <c r="F75" i="1"/>
  <c r="F76" i="1"/>
  <c r="F77" i="1"/>
  <c r="F65" i="1"/>
  <c r="F66" i="1"/>
  <c r="F67" i="1"/>
  <c r="F68" i="1"/>
  <c r="F69" i="1"/>
  <c r="F70" i="1"/>
  <c r="F58" i="1"/>
  <c r="F59" i="1"/>
  <c r="F60" i="1"/>
  <c r="F61" i="1"/>
  <c r="F62" i="1"/>
  <c r="F63" i="1"/>
  <c r="F51" i="1"/>
  <c r="F52" i="1"/>
  <c r="F53" i="1"/>
  <c r="F54" i="1"/>
  <c r="F55" i="1"/>
  <c r="F56" i="1"/>
  <c r="E49" i="1"/>
  <c r="F44" i="1"/>
  <c r="F45" i="1"/>
  <c r="F46" i="1"/>
  <c r="F47" i="1"/>
  <c r="F48" i="1"/>
  <c r="F49" i="1"/>
  <c r="F37" i="1"/>
  <c r="F38" i="1"/>
  <c r="F39" i="1"/>
  <c r="F40" i="1"/>
  <c r="F41" i="1"/>
  <c r="F42" i="1"/>
  <c r="F30" i="1"/>
  <c r="F31" i="1"/>
  <c r="F32" i="1"/>
  <c r="F33" i="1"/>
  <c r="F34" i="1"/>
  <c r="F35" i="1"/>
  <c r="F23" i="1"/>
  <c r="F24" i="1"/>
  <c r="F25" i="1"/>
  <c r="F26" i="1"/>
  <c r="F27" i="1"/>
  <c r="F28" i="1"/>
  <c r="F16" i="1"/>
  <c r="F17" i="1"/>
  <c r="F18" i="1"/>
  <c r="F19" i="1"/>
  <c r="F20" i="1"/>
  <c r="F21" i="1"/>
  <c r="F9" i="1"/>
  <c r="F10" i="1"/>
  <c r="F11" i="1"/>
  <c r="F12" i="1"/>
  <c r="F13" i="1"/>
  <c r="F14" i="1"/>
  <c r="E84" i="1"/>
  <c r="E77" i="1"/>
  <c r="E70" i="1"/>
  <c r="E63" i="1"/>
  <c r="E56" i="1"/>
  <c r="E42" i="1"/>
  <c r="E35" i="1"/>
  <c r="E28" i="1"/>
  <c r="E14" i="1"/>
  <c r="F7" i="1"/>
  <c r="F6" i="1"/>
  <c r="F5" i="1"/>
  <c r="F4" i="1"/>
  <c r="F3" i="1"/>
  <c r="F2" i="1"/>
  <c r="C79" i="1"/>
  <c r="C80" i="1"/>
  <c r="C81" i="1"/>
  <c r="C82" i="1"/>
  <c r="C83" i="1"/>
  <c r="C84" i="1"/>
  <c r="C72" i="1"/>
  <c r="C73" i="1"/>
  <c r="C74" i="1"/>
  <c r="C75" i="1"/>
  <c r="C76" i="1"/>
  <c r="C77" i="1"/>
  <c r="C65" i="1"/>
  <c r="C66" i="1"/>
  <c r="C67" i="1"/>
  <c r="C68" i="1"/>
  <c r="C69" i="1"/>
  <c r="C70" i="1"/>
  <c r="B84" i="1"/>
  <c r="B77" i="1"/>
  <c r="B70" i="1"/>
  <c r="C16" i="1"/>
  <c r="C17" i="1"/>
  <c r="C18" i="1"/>
  <c r="C19" i="1"/>
  <c r="C20" i="1"/>
  <c r="C21" i="1"/>
  <c r="C9" i="1"/>
  <c r="C10" i="1"/>
  <c r="C11" i="1"/>
  <c r="C12" i="1"/>
  <c r="C13" i="1"/>
  <c r="C14" i="1"/>
  <c r="C2" i="1"/>
  <c r="C3" i="1"/>
  <c r="C4" i="1"/>
  <c r="C5" i="1"/>
  <c r="C6" i="1"/>
  <c r="C7" i="1"/>
  <c r="C23" i="1"/>
  <c r="C24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44" i="1"/>
  <c r="C45" i="1"/>
  <c r="C46" i="1"/>
  <c r="C47" i="1"/>
  <c r="C48" i="1"/>
  <c r="C49" i="1"/>
  <c r="C58" i="1"/>
  <c r="C59" i="1"/>
  <c r="C60" i="1"/>
  <c r="C61" i="1"/>
  <c r="C62" i="1"/>
  <c r="C63" i="1"/>
  <c r="C55" i="1"/>
  <c r="C54" i="1"/>
  <c r="C53" i="1"/>
  <c r="C52" i="1"/>
  <c r="C51" i="1"/>
  <c r="B63" i="1"/>
  <c r="C56" i="1"/>
  <c r="B56" i="1"/>
  <c r="B49" i="1"/>
  <c r="B42" i="1"/>
  <c r="B35" i="1"/>
  <c r="B28" i="1"/>
  <c r="B14" i="1"/>
  <c r="B7" i="1"/>
  <c r="B21" i="1"/>
  <c r="E21" i="1"/>
  <c r="E7" i="1"/>
  <c r="G7" i="1"/>
</calcChain>
</file>

<file path=xl/sharedStrings.xml><?xml version="1.0" encoding="utf-8"?>
<sst xmlns="http://schemas.openxmlformats.org/spreadsheetml/2006/main" count="97" uniqueCount="38">
  <si>
    <t>Average</t>
  </si>
  <si>
    <t>Combined w/.1 Pause</t>
  </si>
  <si>
    <t>Combined w/.5 Pause</t>
  </si>
  <si>
    <t>5S Usage (MB)</t>
  </si>
  <si>
    <t>4S Usage (MB)</t>
  </si>
  <si>
    <t>5S</t>
  </si>
  <si>
    <t>4S</t>
  </si>
  <si>
    <t>5S Variance (MB or %)</t>
  </si>
  <si>
    <t>4S Variance (MB or %)</t>
  </si>
  <si>
    <t>5S Run Time (Sec.)</t>
  </si>
  <si>
    <t>4S Run Time (Sec.)</t>
  </si>
  <si>
    <t>NSDictionary w/.1 Pause</t>
  </si>
  <si>
    <t>NSDictionary w/.5 Pause</t>
  </si>
  <si>
    <t>NSData w/.1 Pause</t>
  </si>
  <si>
    <t>NSData w/.5 Pause</t>
  </si>
  <si>
    <t>NSMutArray w/.1 Pause</t>
  </si>
  <si>
    <t>NSMutArray w/.5 Pause</t>
  </si>
  <si>
    <t>&lt;-- What the heck?</t>
  </si>
  <si>
    <t>Combined w/No Pause</t>
  </si>
  <si>
    <t>NSData w/No Pause</t>
  </si>
  <si>
    <t>NSMutArray w/No Pause</t>
  </si>
  <si>
    <t>NSDictionary w/No Pause</t>
  </si>
  <si>
    <t>Minimum Usage (MB)</t>
  </si>
  <si>
    <t>Maximum Usage (MB)</t>
  </si>
  <si>
    <t>Average Usage (MB)</t>
  </si>
  <si>
    <t>Avarage Variance (%)</t>
  </si>
  <si>
    <t>Average Run Time (Sec.)</t>
  </si>
  <si>
    <t>Average NSDictionary Usage (MB)</t>
  </si>
  <si>
    <t>Average NSData Usage (MB)</t>
  </si>
  <si>
    <t>Average Combined Usage (MB)</t>
  </si>
  <si>
    <t>Average NSMutArray Variance (%)</t>
  </si>
  <si>
    <t>Average NSDictionary Variance (%)</t>
  </si>
  <si>
    <t>Average NSData Variance (%)</t>
  </si>
  <si>
    <t>Average Combined Variance (%)</t>
  </si>
  <si>
    <t>Average Usage with No Pause (MB)</t>
  </si>
  <si>
    <t>Average Usage with .1 Pause (MB)</t>
  </si>
  <si>
    <t>Average Usage with .5 Pause (MB)</t>
  </si>
  <si>
    <t>Average NSMutArray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</si>
</sst>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1" fontId="0" fillId="0" borderId="1" xfId="0" applyNumberFormat="1" applyBorder="1"/>
    <xf numFmtId="10" fontId="0" fillId="0" borderId="1" xfId="0" applyNumberFormat="1" applyBorder="1"/>
    <xf numFmtId="49" fontId="3" fillId="0" borderId="2" xfId="0" applyNumberFormat="1" applyFont="1" applyBorder="1" applyAlignment="1">
      <alignment horizontal="right"/>
    </xf>
    <xf numFmtId="0" fontId="0" fillId="0" borderId="3" xfId="0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1" xfId="0" applyFont="1" applyBorder="1"/>
    <xf numFmtId="0" fontId="0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showGridLines="0" tabSelected="1" showRuler="0" workbookViewId="0">
      <pane ySplit="1" topLeftCell="A2" activePane="bottomLeft" state="frozen"/>
      <selection pane="bottomLeft" activeCell="F77" sqref="F77"/>
    </sheetView>
  </sheetViews>
  <sheetFormatPr baseColWidth="10" defaultRowHeight="15" x14ac:dyDescent="0"/>
  <cols>
    <col min="1" max="1" width="22.1640625" customWidth="1"/>
    <col min="2" max="2" width="13.33203125" customWidth="1"/>
    <col min="3" max="3" width="19.6640625" customWidth="1"/>
    <col min="4" max="4" width="16.5" customWidth="1"/>
    <col min="5" max="5" width="13.5" customWidth="1"/>
    <col min="6" max="6" width="19.6640625" customWidth="1"/>
    <col min="7" max="7" width="16.33203125" customWidth="1"/>
    <col min="8" max="8" width="9.83203125" customWidth="1"/>
    <col min="9" max="9" width="30.6640625" customWidth="1"/>
  </cols>
  <sheetData>
    <row r="1" spans="1:11" s="11" customFormat="1">
      <c r="A1" s="10"/>
      <c r="B1" s="2" t="s">
        <v>3</v>
      </c>
      <c r="C1" s="2" t="s">
        <v>7</v>
      </c>
      <c r="D1" s="2" t="s">
        <v>9</v>
      </c>
      <c r="E1" s="2" t="s">
        <v>4</v>
      </c>
      <c r="F1" s="2" t="s">
        <v>8</v>
      </c>
      <c r="G1" s="2" t="s">
        <v>10</v>
      </c>
      <c r="I1" s="10"/>
      <c r="J1" s="2" t="s">
        <v>5</v>
      </c>
      <c r="K1" s="2" t="s">
        <v>6</v>
      </c>
    </row>
    <row r="2" spans="1:11">
      <c r="A2" s="3" t="s">
        <v>20</v>
      </c>
      <c r="B2" s="1">
        <v>353</v>
      </c>
      <c r="C2" s="1">
        <f>ABS(B2-B7)</f>
        <v>0</v>
      </c>
      <c r="D2" s="4">
        <v>3</v>
      </c>
      <c r="E2" s="1">
        <v>115</v>
      </c>
      <c r="F2" s="1">
        <f>ABS(E2-E7)</f>
        <v>29.800000000000011</v>
      </c>
      <c r="G2" s="4">
        <v>9</v>
      </c>
      <c r="I2" s="2" t="s">
        <v>22</v>
      </c>
      <c r="J2" s="1">
        <v>159</v>
      </c>
      <c r="K2" s="1">
        <v>44</v>
      </c>
    </row>
    <row r="3" spans="1:11">
      <c r="A3" s="3" t="s">
        <v>20</v>
      </c>
      <c r="B3" s="1">
        <v>353</v>
      </c>
      <c r="C3" s="1">
        <f>ABS(B3-B7)</f>
        <v>0</v>
      </c>
      <c r="D3" s="4">
        <v>3</v>
      </c>
      <c r="E3" s="1">
        <v>165</v>
      </c>
      <c r="F3" s="1">
        <f>ABS(E3-E7)</f>
        <v>20.199999999999989</v>
      </c>
      <c r="G3" s="4">
        <v>9</v>
      </c>
      <c r="I3" s="2" t="s">
        <v>23</v>
      </c>
      <c r="J3" s="1">
        <v>747</v>
      </c>
      <c r="K3" s="1">
        <v>276</v>
      </c>
    </row>
    <row r="4" spans="1:11">
      <c r="A4" s="3" t="s">
        <v>20</v>
      </c>
      <c r="B4" s="1">
        <v>353</v>
      </c>
      <c r="C4" s="1">
        <f>ABS(B4-B7)</f>
        <v>0</v>
      </c>
      <c r="D4" s="4">
        <v>3</v>
      </c>
      <c r="E4" s="1">
        <v>115</v>
      </c>
      <c r="F4" s="1">
        <f>ABS(E4-E7)</f>
        <v>29.800000000000011</v>
      </c>
      <c r="G4" s="4">
        <v>9</v>
      </c>
      <c r="I4" s="2" t="s">
        <v>24</v>
      </c>
      <c r="J4" s="4">
        <f>AVERAGE(B7,B14,B21,B28,B35,B42,B49,B56,B63,B70,B77,B84)</f>
        <v>535.61666666666667</v>
      </c>
      <c r="K4" s="4">
        <f>AVERAGE(E7,E14,E21,E28,E35,E42,E49,E56,E63,E70,E77,E84)</f>
        <v>194.73333333333335</v>
      </c>
    </row>
    <row r="5" spans="1:11">
      <c r="A5" s="3" t="s">
        <v>20</v>
      </c>
      <c r="B5" s="1">
        <v>353</v>
      </c>
      <c r="C5" s="1">
        <f>ABS(B5-B7)</f>
        <v>0</v>
      </c>
      <c r="D5" s="4">
        <v>3</v>
      </c>
      <c r="E5" s="1">
        <v>214</v>
      </c>
      <c r="F5" s="1">
        <f>ABS(E5-E7)</f>
        <v>69.199999999999989</v>
      </c>
      <c r="G5" s="4">
        <v>9</v>
      </c>
      <c r="I5" s="2" t="s">
        <v>25</v>
      </c>
      <c r="J5" s="5">
        <f>AVERAGE(C7,C14+C21,C28,C35,C42,C49,C56,C63,C70,C77,C84)</f>
        <v>8.3986878100143408E-2</v>
      </c>
      <c r="K5" s="5">
        <f>AVERAGE(F7,F14,F21,F28,F35,F42,F49,F56,F63,F70,F77,F84)</f>
        <v>9.2786293067211409E-2</v>
      </c>
    </row>
    <row r="6" spans="1:11">
      <c r="A6" s="3" t="s">
        <v>20</v>
      </c>
      <c r="B6" s="1">
        <v>353</v>
      </c>
      <c r="C6" s="1">
        <f>ABS(B6-B7)</f>
        <v>0</v>
      </c>
      <c r="D6" s="4">
        <v>3</v>
      </c>
      <c r="E6" s="1">
        <v>115</v>
      </c>
      <c r="F6" s="1">
        <f>ABS(E6-E7)</f>
        <v>29.800000000000011</v>
      </c>
      <c r="G6" s="4">
        <v>9</v>
      </c>
      <c r="I6" s="2" t="s">
        <v>26</v>
      </c>
      <c r="J6" s="4">
        <f>AVERAGE(D7,D14,D21,D28,D35,D42,D49,D56,D63,D70,D77,D84)</f>
        <v>84.916666666666671</v>
      </c>
      <c r="K6" s="4">
        <f>AVERAGE(G7,G14,G21,G28,G35,G42,G49,G56,G63,G70,G77,G84)</f>
        <v>87.933333333333337</v>
      </c>
    </row>
    <row r="7" spans="1:11">
      <c r="A7" s="3" t="s">
        <v>0</v>
      </c>
      <c r="B7" s="1">
        <f>AVERAGE(B2:B6)</f>
        <v>353</v>
      </c>
      <c r="C7" s="5">
        <f>AVERAGE(C2:C6)/B7</f>
        <v>0</v>
      </c>
      <c r="D7" s="4">
        <f>AVERAGE(D2:D6)</f>
        <v>3</v>
      </c>
      <c r="E7" s="1">
        <f t="shared" ref="E7:G7" si="0">AVERAGE(E2:E6)</f>
        <v>144.80000000000001</v>
      </c>
      <c r="F7" s="5">
        <f>AVERAGE(F2:F6)/E7</f>
        <v>0.24696132596685083</v>
      </c>
      <c r="G7" s="4">
        <f t="shared" si="0"/>
        <v>9</v>
      </c>
      <c r="I7" s="2" t="s">
        <v>37</v>
      </c>
      <c r="J7" s="4">
        <f>AVERAGE(B7,B14,B21)</f>
        <v>364.2</v>
      </c>
      <c r="K7" s="4">
        <f>AVERAGE(E7,E14,E21)</f>
        <v>129.79999999999998</v>
      </c>
    </row>
    <row r="8" spans="1:11">
      <c r="A8" s="6"/>
      <c r="B8" s="7"/>
      <c r="C8" s="7"/>
      <c r="D8" s="8"/>
      <c r="E8" s="7"/>
      <c r="F8" s="7"/>
      <c r="G8" s="9"/>
      <c r="I8" s="2" t="s">
        <v>27</v>
      </c>
      <c r="J8" s="4">
        <f>AVERAGE(B28,B35,B42)</f>
        <v>738.13333333333333</v>
      </c>
      <c r="K8" s="4">
        <f>AVERAGE(E28,E35,E42)</f>
        <v>228.66666666666666</v>
      </c>
    </row>
    <row r="9" spans="1:11">
      <c r="A9" s="3" t="s">
        <v>15</v>
      </c>
      <c r="B9" s="1">
        <v>353</v>
      </c>
      <c r="C9" s="1">
        <f>ABS(B9-B14)</f>
        <v>0</v>
      </c>
      <c r="D9" s="4">
        <v>44</v>
      </c>
      <c r="E9" s="1">
        <v>115</v>
      </c>
      <c r="F9" s="1">
        <f>ABS(E9-E14)</f>
        <v>14.599999999999994</v>
      </c>
      <c r="G9" s="4">
        <v>33</v>
      </c>
      <c r="I9" s="2" t="s">
        <v>28</v>
      </c>
      <c r="J9" s="4">
        <f>AVERAGE(B49,B56,B63)</f>
        <v>444.06666666666666</v>
      </c>
      <c r="K9" s="4">
        <f>AVERAGE(E49,E56,E63)</f>
        <v>171.66666666666666</v>
      </c>
    </row>
    <row r="10" spans="1:11">
      <c r="A10" s="3" t="s">
        <v>15</v>
      </c>
      <c r="B10" s="1">
        <v>353</v>
      </c>
      <c r="C10" s="1">
        <f>ABS(B10-B14)</f>
        <v>0</v>
      </c>
      <c r="D10" s="4">
        <v>44</v>
      </c>
      <c r="E10" s="1">
        <v>115</v>
      </c>
      <c r="F10" s="1">
        <f>ABS(E10-E14)</f>
        <v>14.599999999999994</v>
      </c>
      <c r="G10" s="4">
        <v>33</v>
      </c>
      <c r="I10" s="2" t="s">
        <v>29</v>
      </c>
      <c r="J10" s="4">
        <f>AVERAGE(B70,B77,B84)</f>
        <v>596.06666666666661</v>
      </c>
      <c r="K10" s="4">
        <f>AVERAGE(E70,E77,E84)</f>
        <v>248.80000000000004</v>
      </c>
    </row>
    <row r="11" spans="1:11">
      <c r="A11" s="3" t="s">
        <v>15</v>
      </c>
      <c r="B11" s="1">
        <v>353</v>
      </c>
      <c r="C11" s="1">
        <f>ABS(B11-B14)</f>
        <v>0</v>
      </c>
      <c r="D11" s="4">
        <v>44</v>
      </c>
      <c r="E11" s="1">
        <v>115</v>
      </c>
      <c r="F11" s="1">
        <f>ABS(E11-E14)</f>
        <v>14.599999999999994</v>
      </c>
      <c r="G11" s="4">
        <v>32</v>
      </c>
      <c r="I11" s="2" t="s">
        <v>30</v>
      </c>
      <c r="J11" s="5">
        <f>AVERAGE(C7,C14,C21)</f>
        <v>4.4283497154681849E-2</v>
      </c>
      <c r="K11" s="5">
        <f>AVERAGE(F7,F14,F21)</f>
        <v>0.14240274651569926</v>
      </c>
    </row>
    <row r="12" spans="1:11">
      <c r="A12" s="3" t="s">
        <v>15</v>
      </c>
      <c r="B12" s="1">
        <v>353</v>
      </c>
      <c r="C12" s="1">
        <f>ABS(B12-B14)</f>
        <v>0</v>
      </c>
      <c r="D12" s="4">
        <v>44</v>
      </c>
      <c r="E12" s="1">
        <v>188</v>
      </c>
      <c r="F12" s="1">
        <f>ABS(E12-E14)</f>
        <v>58.400000000000006</v>
      </c>
      <c r="G12" s="4">
        <v>33</v>
      </c>
      <c r="I12" s="2" t="s">
        <v>31</v>
      </c>
      <c r="J12" s="5">
        <f>AVERAGE(C28,C35,C42)</f>
        <v>1.0087877877370774E-2</v>
      </c>
      <c r="K12" s="5">
        <f>AVERAGE(F28,F35,F42)</f>
        <v>3.6046912934508964E-2</v>
      </c>
    </row>
    <row r="13" spans="1:11">
      <c r="A13" s="3" t="s">
        <v>15</v>
      </c>
      <c r="B13" s="1">
        <v>353</v>
      </c>
      <c r="C13" s="1">
        <f>ABS(B13-B14)</f>
        <v>0</v>
      </c>
      <c r="D13" s="4">
        <v>44</v>
      </c>
      <c r="E13" s="1">
        <v>115</v>
      </c>
      <c r="F13" s="1">
        <f>ABS(E13-E14)</f>
        <v>14.599999999999994</v>
      </c>
      <c r="G13" s="4">
        <v>32</v>
      </c>
      <c r="I13" s="2" t="s">
        <v>32</v>
      </c>
      <c r="J13" s="5">
        <f>AVERAGE(C49,C56,C63)</f>
        <v>0.20309424775300769</v>
      </c>
      <c r="K13" s="5">
        <f>AVERAGE(F49,F56,F63)</f>
        <v>0.18513791510873334</v>
      </c>
    </row>
    <row r="14" spans="1:11">
      <c r="A14" s="3" t="s">
        <v>0</v>
      </c>
      <c r="B14" s="1">
        <f>AVERAGE(B9:B13)</f>
        <v>353</v>
      </c>
      <c r="C14" s="5">
        <f>AVERAGE(C9:C13)/B14</f>
        <v>0</v>
      </c>
      <c r="D14" s="4">
        <f>AVERAGE(D9:D13)</f>
        <v>44</v>
      </c>
      <c r="E14" s="1">
        <f t="shared" ref="E14" si="1">AVERAGE(E9:E13)</f>
        <v>129.6</v>
      </c>
      <c r="F14" s="5">
        <f>AVERAGE(F9:F13)/E14</f>
        <v>0.18024691358024689</v>
      </c>
      <c r="G14" s="4">
        <f t="shared" ref="G14" si="2">AVERAGE(G9:G13)</f>
        <v>32.6</v>
      </c>
      <c r="I14" s="2" t="s">
        <v>33</v>
      </c>
      <c r="J14" s="5">
        <f>AVERAGE(C70,C77,C84)</f>
        <v>5.0486263582132207E-2</v>
      </c>
      <c r="K14" s="5">
        <f>AVERAGE(F70,F77,F84)</f>
        <v>7.5575977099040827E-3</v>
      </c>
    </row>
    <row r="15" spans="1:11">
      <c r="A15" s="6"/>
      <c r="B15" s="7"/>
      <c r="C15" s="7"/>
      <c r="D15" s="8"/>
      <c r="E15" s="7"/>
      <c r="F15" s="7"/>
      <c r="G15" s="9"/>
      <c r="I15" s="2" t="s">
        <v>34</v>
      </c>
      <c r="J15" s="4">
        <f>AVERAGE(B7,B28,B49,B70)</f>
        <v>545.6</v>
      </c>
      <c r="K15" s="4">
        <f>AVERAGE(E7,E28,E49,E70)</f>
        <v>170.9</v>
      </c>
    </row>
    <row r="16" spans="1:11">
      <c r="A16" s="3" t="s">
        <v>16</v>
      </c>
      <c r="B16" s="1">
        <v>353</v>
      </c>
      <c r="C16" s="1">
        <f>ABS(B16-B21)</f>
        <v>33.600000000000023</v>
      </c>
      <c r="D16" s="4">
        <v>196</v>
      </c>
      <c r="E16" s="1">
        <v>115</v>
      </c>
      <c r="F16" s="1">
        <f>ABS(E16-E21)</f>
        <v>0</v>
      </c>
      <c r="G16" s="4">
        <v>127</v>
      </c>
      <c r="I16" s="2" t="s">
        <v>35</v>
      </c>
      <c r="J16" s="4">
        <f>AVERAGE(B14,B35,B56,B77)</f>
        <v>524.29999999999995</v>
      </c>
      <c r="K16" s="4">
        <f>AVERAGE(E14,E35,E56,E77)</f>
        <v>201.2</v>
      </c>
    </row>
    <row r="17" spans="1:11">
      <c r="A17" s="3" t="s">
        <v>16</v>
      </c>
      <c r="B17" s="1">
        <v>515</v>
      </c>
      <c r="C17" s="1">
        <f>ABS(B17-B21)</f>
        <v>128.39999999999998</v>
      </c>
      <c r="D17" s="4">
        <v>197</v>
      </c>
      <c r="E17" s="1">
        <v>115</v>
      </c>
      <c r="F17" s="1">
        <f>ABS(E17-E21)</f>
        <v>0</v>
      </c>
      <c r="G17" s="4">
        <v>127</v>
      </c>
      <c r="I17" s="2" t="s">
        <v>36</v>
      </c>
      <c r="J17" s="4">
        <f>AVERAGE(B21,B42,B63,B84)</f>
        <v>536.95000000000005</v>
      </c>
      <c r="K17" s="4">
        <f>AVERAGE(E21,E42,E63,E84)</f>
        <v>212.10000000000002</v>
      </c>
    </row>
    <row r="18" spans="1:11">
      <c r="A18" s="3" t="s">
        <v>16</v>
      </c>
      <c r="B18" s="1">
        <v>355</v>
      </c>
      <c r="C18" s="1">
        <f>ABS(B18-B21)</f>
        <v>31.600000000000023</v>
      </c>
      <c r="D18" s="4">
        <v>196</v>
      </c>
      <c r="E18" s="1">
        <v>115</v>
      </c>
      <c r="F18" s="1">
        <f>ABS(E18-E21)</f>
        <v>0</v>
      </c>
      <c r="G18" s="4">
        <v>127</v>
      </c>
    </row>
    <row r="19" spans="1:11">
      <c r="A19" s="3" t="s">
        <v>16</v>
      </c>
      <c r="B19" s="1">
        <v>355</v>
      </c>
      <c r="C19" s="1">
        <f>ABS(B19-B21)</f>
        <v>31.600000000000023</v>
      </c>
      <c r="D19" s="4">
        <v>196</v>
      </c>
      <c r="E19" s="1">
        <v>115</v>
      </c>
      <c r="F19" s="1">
        <f>ABS(E19-E21)</f>
        <v>0</v>
      </c>
      <c r="G19" s="4">
        <v>127</v>
      </c>
    </row>
    <row r="20" spans="1:11">
      <c r="A20" s="3" t="s">
        <v>16</v>
      </c>
      <c r="B20" s="1">
        <v>355</v>
      </c>
      <c r="C20" s="1">
        <f>ABS(B20-B21)</f>
        <v>31.600000000000023</v>
      </c>
      <c r="D20" s="4">
        <v>196</v>
      </c>
      <c r="E20" s="1">
        <v>115</v>
      </c>
      <c r="F20" s="1">
        <f>ABS(E20-E21)</f>
        <v>0</v>
      </c>
      <c r="G20" s="4">
        <v>127</v>
      </c>
    </row>
    <row r="21" spans="1:11">
      <c r="A21" s="3" t="s">
        <v>0</v>
      </c>
      <c r="B21" s="1">
        <f>AVERAGE(B16:B20)</f>
        <v>386.6</v>
      </c>
      <c r="C21" s="5">
        <f>AVERAGE(C16:C20)/B21</f>
        <v>0.13285049146404554</v>
      </c>
      <c r="D21" s="4">
        <f>AVERAGE(D16:D20)</f>
        <v>196.2</v>
      </c>
      <c r="E21" s="1">
        <f t="shared" ref="D21:G21" si="3">AVERAGE(E16:E20)</f>
        <v>115</v>
      </c>
      <c r="F21" s="5">
        <f>AVERAGE(F16:F20)/E21</f>
        <v>0</v>
      </c>
      <c r="G21" s="4">
        <f t="shared" ref="G21" si="4">AVERAGE(G16:G20)</f>
        <v>127</v>
      </c>
    </row>
    <row r="22" spans="1:11">
      <c r="A22" s="6"/>
      <c r="B22" s="7"/>
      <c r="C22" s="7"/>
      <c r="D22" s="8"/>
      <c r="E22" s="7"/>
      <c r="F22" s="7"/>
      <c r="G22" s="9"/>
    </row>
    <row r="23" spans="1:11">
      <c r="A23" s="3" t="s">
        <v>21</v>
      </c>
      <c r="B23" s="1">
        <v>707</v>
      </c>
      <c r="C23" s="1">
        <f>ABS(B23-B28)</f>
        <v>29.200000000000045</v>
      </c>
      <c r="D23" s="4">
        <v>79</v>
      </c>
      <c r="E23" s="1">
        <v>238</v>
      </c>
      <c r="F23" s="1">
        <f>ABS(E23-E28)</f>
        <v>4.5999999999999943</v>
      </c>
      <c r="G23" s="4">
        <v>72</v>
      </c>
    </row>
    <row r="24" spans="1:11">
      <c r="A24" s="3" t="s">
        <v>21</v>
      </c>
      <c r="B24" s="1">
        <v>747</v>
      </c>
      <c r="C24" s="1">
        <f>ABS(B24-B28)</f>
        <v>10.799999999999955</v>
      </c>
      <c r="D24" s="4">
        <v>80</v>
      </c>
      <c r="E24" s="1">
        <v>222</v>
      </c>
      <c r="F24" s="1">
        <f>ABS(E24-E28)</f>
        <v>11.400000000000006</v>
      </c>
      <c r="G24" s="4">
        <v>72</v>
      </c>
    </row>
    <row r="25" spans="1:11">
      <c r="A25" s="3" t="s">
        <v>21</v>
      </c>
      <c r="B25" s="1">
        <v>733</v>
      </c>
      <c r="C25" s="1">
        <f>ABS(B25-B28)</f>
        <v>3.2000000000000455</v>
      </c>
      <c r="D25" s="4">
        <v>78</v>
      </c>
      <c r="E25" s="1">
        <v>223</v>
      </c>
      <c r="F25" s="1">
        <f>ABS(E25-E28)</f>
        <v>10.400000000000006</v>
      </c>
      <c r="G25" s="4">
        <v>72</v>
      </c>
    </row>
    <row r="26" spans="1:11">
      <c r="A26" s="3" t="s">
        <v>21</v>
      </c>
      <c r="B26" s="1">
        <v>747</v>
      </c>
      <c r="C26" s="1">
        <f>ABS(B26-B28)</f>
        <v>10.799999999999955</v>
      </c>
      <c r="D26" s="4">
        <v>78</v>
      </c>
      <c r="E26" s="1">
        <v>221</v>
      </c>
      <c r="F26" s="1">
        <f>ABS(E26-E28)</f>
        <v>12.400000000000006</v>
      </c>
      <c r="G26" s="4">
        <v>72</v>
      </c>
    </row>
    <row r="27" spans="1:11">
      <c r="A27" s="3" t="s">
        <v>21</v>
      </c>
      <c r="B27" s="1">
        <v>747</v>
      </c>
      <c r="C27" s="1">
        <f>ABS(B27-B28)</f>
        <v>10.799999999999955</v>
      </c>
      <c r="D27" s="4">
        <v>78</v>
      </c>
      <c r="E27" s="1">
        <v>263</v>
      </c>
      <c r="F27" s="1">
        <f>ABS(E27-E28)</f>
        <v>29.599999999999994</v>
      </c>
      <c r="G27" s="4">
        <v>72</v>
      </c>
    </row>
    <row r="28" spans="1:11">
      <c r="A28" s="3" t="s">
        <v>0</v>
      </c>
      <c r="B28" s="1">
        <f>AVERAGE(B23:B27)</f>
        <v>736.2</v>
      </c>
      <c r="C28" s="5">
        <f>AVERAGE(C23:C27)/B28</f>
        <v>1.7603911980440083E-2</v>
      </c>
      <c r="D28" s="4">
        <f>AVERAGE(D23:D27)</f>
        <v>78.599999999999994</v>
      </c>
      <c r="E28" s="1">
        <f t="shared" ref="E28" si="5">AVERAGE(E23:E27)</f>
        <v>233.4</v>
      </c>
      <c r="F28" s="5">
        <f>AVERAGE(F23:F27)/E28</f>
        <v>5.8611825192802058E-2</v>
      </c>
      <c r="G28" s="4">
        <f t="shared" ref="G28" si="6">AVERAGE(G23:G27)</f>
        <v>72</v>
      </c>
    </row>
    <row r="29" spans="1:11">
      <c r="A29" s="6"/>
      <c r="B29" s="7"/>
      <c r="C29" s="7"/>
      <c r="D29" s="8"/>
      <c r="E29" s="7"/>
      <c r="F29" s="7"/>
      <c r="G29" s="9"/>
    </row>
    <row r="30" spans="1:11">
      <c r="A30" s="3" t="s">
        <v>11</v>
      </c>
      <c r="B30" s="1">
        <v>741</v>
      </c>
      <c r="C30" s="1">
        <f>ABS(B30-B35)</f>
        <v>5.3999999999999773</v>
      </c>
      <c r="D30" s="4">
        <v>94</v>
      </c>
      <c r="E30" s="1">
        <v>224</v>
      </c>
      <c r="F30" s="1">
        <f>ABS(E30-E35)</f>
        <v>5.5999999999999943</v>
      </c>
      <c r="G30" s="4">
        <v>75</v>
      </c>
    </row>
    <row r="31" spans="1:11">
      <c r="A31" s="3" t="s">
        <v>11</v>
      </c>
      <c r="B31" s="1">
        <v>728</v>
      </c>
      <c r="C31" s="1">
        <f>ABS(B31-B35)</f>
        <v>7.6000000000000227</v>
      </c>
      <c r="D31" s="4">
        <v>92</v>
      </c>
      <c r="E31" s="1">
        <v>223</v>
      </c>
      <c r="F31" s="1">
        <f>ABS(E31-E35)</f>
        <v>6.5999999999999943</v>
      </c>
      <c r="G31" s="4">
        <v>75</v>
      </c>
    </row>
    <row r="32" spans="1:11">
      <c r="A32" s="3" t="s">
        <v>11</v>
      </c>
      <c r="B32" s="1">
        <v>734</v>
      </c>
      <c r="C32" s="1">
        <f>ABS(B32-B35)</f>
        <v>1.6000000000000227</v>
      </c>
      <c r="D32" s="4">
        <v>91</v>
      </c>
      <c r="E32" s="1">
        <v>257</v>
      </c>
      <c r="F32" s="1">
        <f>ABS(E32-E35)</f>
        <v>27.400000000000006</v>
      </c>
      <c r="G32" s="4">
        <v>75</v>
      </c>
    </row>
    <row r="33" spans="1:8">
      <c r="A33" s="3" t="s">
        <v>11</v>
      </c>
      <c r="B33" s="1">
        <v>741</v>
      </c>
      <c r="C33" s="1">
        <f>ABS(B33-B35)</f>
        <v>5.3999999999999773</v>
      </c>
      <c r="D33" s="4">
        <v>95</v>
      </c>
      <c r="E33" s="1">
        <v>223</v>
      </c>
      <c r="F33" s="1">
        <f>ABS(E33-E35)</f>
        <v>6.5999999999999943</v>
      </c>
      <c r="G33" s="4">
        <v>76</v>
      </c>
    </row>
    <row r="34" spans="1:8">
      <c r="A34" s="3" t="s">
        <v>11</v>
      </c>
      <c r="B34" s="1">
        <v>734</v>
      </c>
      <c r="C34" s="1">
        <f>ABS(B34-B35)</f>
        <v>1.6000000000000227</v>
      </c>
      <c r="D34" s="4">
        <v>91</v>
      </c>
      <c r="E34" s="1">
        <v>221</v>
      </c>
      <c r="F34" s="1">
        <f>ABS(E34-E35)</f>
        <v>8.5999999999999943</v>
      </c>
      <c r="G34" s="4">
        <v>76</v>
      </c>
    </row>
    <row r="35" spans="1:8">
      <c r="A35" s="3" t="s">
        <v>0</v>
      </c>
      <c r="B35" s="1">
        <f>AVERAGE(B30:B34)</f>
        <v>735.6</v>
      </c>
      <c r="C35" s="5">
        <f>AVERAGE(C30:C34)/B35</f>
        <v>5.8727569331158301E-3</v>
      </c>
      <c r="D35" s="4">
        <f>AVERAGE(D30:D34)</f>
        <v>92.6</v>
      </c>
      <c r="E35" s="1">
        <f t="shared" ref="E35" si="7">AVERAGE(E30:E34)</f>
        <v>229.6</v>
      </c>
      <c r="F35" s="5">
        <f>AVERAGE(F30:F34)/E35</f>
        <v>4.7735191637630653E-2</v>
      </c>
      <c r="G35" s="4">
        <f t="shared" ref="G35" si="8">AVERAGE(G30:G34)</f>
        <v>75.400000000000006</v>
      </c>
    </row>
    <row r="36" spans="1:8">
      <c r="A36" s="6"/>
      <c r="B36" s="7"/>
      <c r="C36" s="7"/>
      <c r="D36" s="8"/>
      <c r="E36" s="7"/>
      <c r="F36" s="7"/>
      <c r="G36" s="9"/>
    </row>
    <row r="37" spans="1:8">
      <c r="A37" s="3" t="s">
        <v>12</v>
      </c>
      <c r="B37" s="1">
        <v>730</v>
      </c>
      <c r="C37" s="1">
        <f>ABS(B37-B42)</f>
        <v>12.600000000000023</v>
      </c>
      <c r="D37" s="4">
        <v>136</v>
      </c>
      <c r="E37" s="1">
        <v>222</v>
      </c>
      <c r="F37" s="1">
        <f>ABS(E37-E42)</f>
        <v>1</v>
      </c>
      <c r="G37" s="4">
        <v>91</v>
      </c>
    </row>
    <row r="38" spans="1:8">
      <c r="A38" s="3" t="s">
        <v>12</v>
      </c>
      <c r="B38" s="1">
        <v>743</v>
      </c>
      <c r="C38" s="1">
        <f>ABS(B38-B42)</f>
        <v>0.39999999999997726</v>
      </c>
      <c r="D38" s="4">
        <v>131</v>
      </c>
      <c r="E38" s="1">
        <v>224</v>
      </c>
      <c r="F38" s="1">
        <f>ABS(E38-E42)</f>
        <v>1</v>
      </c>
      <c r="G38" s="4">
        <v>92</v>
      </c>
    </row>
    <row r="39" spans="1:8">
      <c r="A39" s="3" t="s">
        <v>12</v>
      </c>
      <c r="B39" s="1">
        <v>749</v>
      </c>
      <c r="C39" s="1">
        <f>ABS(B39-B42)</f>
        <v>6.3999999999999773</v>
      </c>
      <c r="D39" s="4">
        <v>134</v>
      </c>
      <c r="E39" s="1">
        <v>223</v>
      </c>
      <c r="F39" s="1">
        <f>ABS(E39-E42)</f>
        <v>0</v>
      </c>
      <c r="G39" s="4">
        <v>93</v>
      </c>
    </row>
    <row r="40" spans="1:8">
      <c r="A40" s="3" t="s">
        <v>12</v>
      </c>
      <c r="B40" s="1">
        <v>745</v>
      </c>
      <c r="C40" s="1">
        <f>ABS(B40-B42)</f>
        <v>2.3999999999999773</v>
      </c>
      <c r="D40" s="4">
        <v>132</v>
      </c>
      <c r="E40" s="1">
        <v>223</v>
      </c>
      <c r="F40" s="1">
        <f>ABS(E40-E42)</f>
        <v>0</v>
      </c>
      <c r="G40" s="4">
        <v>91</v>
      </c>
    </row>
    <row r="41" spans="1:8">
      <c r="A41" s="3" t="s">
        <v>12</v>
      </c>
      <c r="B41" s="1">
        <v>746</v>
      </c>
      <c r="C41" s="1">
        <f>ABS(B41-B42)</f>
        <v>3.3999999999999773</v>
      </c>
      <c r="D41" s="4">
        <v>132</v>
      </c>
      <c r="E41" s="1">
        <v>223</v>
      </c>
      <c r="F41" s="1">
        <f>ABS(E41-E42)</f>
        <v>0</v>
      </c>
      <c r="G41" s="4">
        <v>91</v>
      </c>
    </row>
    <row r="42" spans="1:8">
      <c r="A42" s="3" t="s">
        <v>0</v>
      </c>
      <c r="B42" s="1">
        <f>AVERAGE(B37:B41)</f>
        <v>742.6</v>
      </c>
      <c r="C42" s="5">
        <f>AVERAGE(C37:C41)/B42</f>
        <v>6.7869647185564048E-3</v>
      </c>
      <c r="D42" s="4">
        <f>AVERAGE(D37:D41)</f>
        <v>133</v>
      </c>
      <c r="E42" s="1">
        <f t="shared" ref="E42" si="9">AVERAGE(E37:E41)</f>
        <v>223</v>
      </c>
      <c r="F42" s="5">
        <f>AVERAGE(F37:F41)/E42</f>
        <v>1.7937219730941704E-3</v>
      </c>
      <c r="G42" s="4">
        <f t="shared" ref="G42" si="10">AVERAGE(G37:G41)</f>
        <v>91.6</v>
      </c>
    </row>
    <row r="43" spans="1:8">
      <c r="A43" s="6"/>
      <c r="B43" s="7"/>
      <c r="C43" s="7"/>
      <c r="D43" s="8"/>
      <c r="E43" s="7"/>
      <c r="F43" s="7"/>
      <c r="G43" s="9"/>
    </row>
    <row r="44" spans="1:8">
      <c r="A44" s="3" t="s">
        <v>19</v>
      </c>
      <c r="B44" s="1">
        <v>300</v>
      </c>
      <c r="C44" s="1">
        <f>ABS(B44-B49)</f>
        <v>190.2</v>
      </c>
      <c r="D44" s="4">
        <v>3</v>
      </c>
      <c r="E44" s="1">
        <v>85</v>
      </c>
      <c r="F44" s="1">
        <f>ABS(E44-E49)</f>
        <v>27</v>
      </c>
      <c r="G44" s="4">
        <v>11</v>
      </c>
    </row>
    <row r="45" spans="1:8">
      <c r="A45" s="3" t="s">
        <v>19</v>
      </c>
      <c r="B45" s="1">
        <v>543</v>
      </c>
      <c r="C45" s="1">
        <f>ABS(B45-B49)</f>
        <v>52.800000000000011</v>
      </c>
      <c r="D45" s="4">
        <v>3</v>
      </c>
      <c r="E45" s="1">
        <v>64</v>
      </c>
      <c r="F45" s="1">
        <f>ABS(E45-E49)</f>
        <v>6</v>
      </c>
      <c r="G45" s="4">
        <v>9</v>
      </c>
    </row>
    <row r="46" spans="1:8">
      <c r="A46" s="3" t="s">
        <v>19</v>
      </c>
      <c r="B46" s="1">
        <v>543</v>
      </c>
      <c r="C46" s="1">
        <f>ABS(B46-B49)</f>
        <v>52.800000000000011</v>
      </c>
      <c r="D46" s="4">
        <v>3</v>
      </c>
      <c r="E46" s="1">
        <v>49</v>
      </c>
      <c r="F46" s="1">
        <f>ABS(E46-E49)</f>
        <v>9</v>
      </c>
      <c r="G46" s="4">
        <v>9</v>
      </c>
    </row>
    <row r="47" spans="1:8">
      <c r="A47" s="3" t="s">
        <v>19</v>
      </c>
      <c r="B47" s="1">
        <v>524</v>
      </c>
      <c r="C47" s="1">
        <f>ABS(B47-B49)</f>
        <v>33.800000000000011</v>
      </c>
      <c r="D47" s="4">
        <v>3</v>
      </c>
      <c r="E47" s="1">
        <v>48</v>
      </c>
      <c r="F47" s="1">
        <f>ABS(E47-E49)</f>
        <v>10</v>
      </c>
      <c r="G47" s="4">
        <v>9</v>
      </c>
    </row>
    <row r="48" spans="1:8">
      <c r="A48" s="3" t="s">
        <v>19</v>
      </c>
      <c r="B48" s="1">
        <v>541</v>
      </c>
      <c r="C48" s="1">
        <f>ABS(B48-B49)</f>
        <v>50.800000000000011</v>
      </c>
      <c r="D48" s="4">
        <v>3</v>
      </c>
      <c r="E48" s="1">
        <v>44</v>
      </c>
      <c r="F48" s="1">
        <f>ABS(E48-E49)</f>
        <v>14</v>
      </c>
      <c r="G48" s="4">
        <v>9</v>
      </c>
      <c r="H48" t="s">
        <v>17</v>
      </c>
    </row>
    <row r="49" spans="1:7">
      <c r="A49" s="3" t="s">
        <v>0</v>
      </c>
      <c r="B49" s="1">
        <f>AVERAGE(B44:B48)</f>
        <v>490.2</v>
      </c>
      <c r="C49" s="5">
        <f>AVERAGE(C44:C48)/B49</f>
        <v>0.15520195838433296</v>
      </c>
      <c r="D49" s="4">
        <f>AVERAGE(D44:D48)</f>
        <v>3</v>
      </c>
      <c r="E49" s="1">
        <f t="shared" ref="E49" si="11">AVERAGE(E44:E48)</f>
        <v>58</v>
      </c>
      <c r="F49" s="5">
        <f>AVERAGE(F44:F48)/E49</f>
        <v>0.22758620689655171</v>
      </c>
      <c r="G49" s="4">
        <f t="shared" ref="G49" si="12">AVERAGE(G44:G48)</f>
        <v>9.4</v>
      </c>
    </row>
    <row r="50" spans="1:7">
      <c r="A50" s="6"/>
      <c r="B50" s="7"/>
      <c r="C50" s="7"/>
      <c r="D50" s="8"/>
      <c r="E50" s="7"/>
      <c r="F50" s="7"/>
      <c r="G50" s="9"/>
    </row>
    <row r="51" spans="1:7">
      <c r="A51" s="3" t="s">
        <v>13</v>
      </c>
      <c r="B51" s="1">
        <v>543</v>
      </c>
      <c r="C51" s="1">
        <f>ABS(B51-B56)</f>
        <v>130.19999999999999</v>
      </c>
      <c r="D51" s="4">
        <v>66</v>
      </c>
      <c r="E51" s="1">
        <v>169</v>
      </c>
      <c r="F51" s="1">
        <f>ABS(E51-E56)</f>
        <v>29.800000000000011</v>
      </c>
      <c r="G51" s="4">
        <v>71</v>
      </c>
    </row>
    <row r="52" spans="1:7">
      <c r="A52" s="3" t="s">
        <v>13</v>
      </c>
      <c r="B52" s="1">
        <v>389</v>
      </c>
      <c r="C52" s="1">
        <f>ABS(B52-B56)</f>
        <v>23.800000000000011</v>
      </c>
      <c r="D52" s="4">
        <v>52</v>
      </c>
      <c r="E52" s="1">
        <v>249</v>
      </c>
      <c r="F52" s="1">
        <f>ABS(E52-E56)</f>
        <v>50.199999999999989</v>
      </c>
      <c r="G52" s="4">
        <v>71</v>
      </c>
    </row>
    <row r="53" spans="1:7">
      <c r="A53" s="3" t="s">
        <v>13</v>
      </c>
      <c r="B53" s="1">
        <v>159</v>
      </c>
      <c r="C53" s="1">
        <f>ABS(B53-B56)</f>
        <v>253.8</v>
      </c>
      <c r="D53" s="4">
        <v>52</v>
      </c>
      <c r="E53" s="1">
        <v>90</v>
      </c>
      <c r="F53" s="1">
        <f>ABS(E53-E56)</f>
        <v>108.80000000000001</v>
      </c>
      <c r="G53" s="4">
        <v>72</v>
      </c>
    </row>
    <row r="54" spans="1:7">
      <c r="A54" s="3" t="s">
        <v>13</v>
      </c>
      <c r="B54" s="1">
        <v>535</v>
      </c>
      <c r="C54" s="1">
        <f>ABS(B54-B56)</f>
        <v>122.19999999999999</v>
      </c>
      <c r="D54" s="4">
        <v>66</v>
      </c>
      <c r="E54" s="1">
        <v>239</v>
      </c>
      <c r="F54" s="1">
        <f>ABS(E54-E56)</f>
        <v>40.199999999999989</v>
      </c>
      <c r="G54" s="4">
        <v>71</v>
      </c>
    </row>
    <row r="55" spans="1:7">
      <c r="A55" s="3" t="s">
        <v>13</v>
      </c>
      <c r="B55" s="1">
        <v>438</v>
      </c>
      <c r="C55" s="1">
        <f>ABS(B55-B56)</f>
        <v>25.199999999999989</v>
      </c>
      <c r="D55" s="4">
        <v>99</v>
      </c>
      <c r="E55" s="1">
        <v>247</v>
      </c>
      <c r="F55" s="1">
        <f>ABS(E55-E56)</f>
        <v>48.199999999999989</v>
      </c>
      <c r="G55" s="4">
        <v>71</v>
      </c>
    </row>
    <row r="56" spans="1:7">
      <c r="A56" s="3" t="s">
        <v>0</v>
      </c>
      <c r="B56" s="1">
        <f>AVERAGE(B51:B55)</f>
        <v>412.8</v>
      </c>
      <c r="C56" s="5">
        <f>AVERAGE(C51:C55)/B56</f>
        <v>0.26899224806201549</v>
      </c>
      <c r="D56" s="4">
        <f>AVERAGE(D51:D55)</f>
        <v>67</v>
      </c>
      <c r="E56" s="1">
        <f t="shared" ref="E56" si="13">AVERAGE(E51:E55)</f>
        <v>198.8</v>
      </c>
      <c r="F56" s="5">
        <f>AVERAGE(F51:F55)/E56</f>
        <v>0.27887323943661968</v>
      </c>
      <c r="G56" s="4">
        <f t="shared" ref="G56" si="14">AVERAGE(G51:G55)</f>
        <v>71.2</v>
      </c>
    </row>
    <row r="57" spans="1:7">
      <c r="A57" s="6"/>
      <c r="B57" s="7"/>
      <c r="C57" s="7"/>
      <c r="D57" s="8"/>
      <c r="E57" s="7"/>
      <c r="F57" s="7"/>
      <c r="G57" s="9"/>
    </row>
    <row r="58" spans="1:7">
      <c r="A58" s="3" t="s">
        <v>14</v>
      </c>
      <c r="B58" s="1">
        <v>364</v>
      </c>
      <c r="C58" s="1">
        <f>ABS(B58-B63)</f>
        <v>65.199999999999989</v>
      </c>
      <c r="D58" s="4">
        <v>240</v>
      </c>
      <c r="E58" s="1">
        <v>276</v>
      </c>
      <c r="F58" s="1">
        <f>ABS(E58-E63)</f>
        <v>17.800000000000011</v>
      </c>
      <c r="G58" s="4">
        <v>315</v>
      </c>
    </row>
    <row r="59" spans="1:7">
      <c r="A59" s="3" t="s">
        <v>14</v>
      </c>
      <c r="B59" s="1">
        <v>532</v>
      </c>
      <c r="C59" s="1">
        <f>ABS(B59-B63)</f>
        <v>102.80000000000001</v>
      </c>
      <c r="D59" s="4">
        <v>300</v>
      </c>
      <c r="E59" s="1">
        <v>240</v>
      </c>
      <c r="F59" s="1">
        <f>ABS(E59-E63)</f>
        <v>18.199999999999989</v>
      </c>
      <c r="G59" s="4">
        <v>311</v>
      </c>
    </row>
    <row r="60" spans="1:7">
      <c r="A60" s="3" t="s">
        <v>14</v>
      </c>
      <c r="B60" s="1">
        <v>379</v>
      </c>
      <c r="C60" s="1">
        <f>ABS(B60-B63)</f>
        <v>50.199999999999989</v>
      </c>
      <c r="D60" s="4">
        <v>240</v>
      </c>
      <c r="E60" s="1">
        <v>272</v>
      </c>
      <c r="F60" s="1">
        <f>ABS(E60-E63)</f>
        <v>13.800000000000011</v>
      </c>
      <c r="G60" s="4">
        <v>310</v>
      </c>
    </row>
    <row r="61" spans="1:7">
      <c r="A61" s="3" t="s">
        <v>14</v>
      </c>
      <c r="B61" s="1">
        <v>525</v>
      </c>
      <c r="C61" s="1">
        <f>ABS(B61-B63)</f>
        <v>95.800000000000011</v>
      </c>
      <c r="D61" s="4">
        <v>300</v>
      </c>
      <c r="E61" s="1">
        <v>256</v>
      </c>
      <c r="F61" s="1">
        <f>ABS(E61-E63)</f>
        <v>2.1999999999999886</v>
      </c>
      <c r="G61" s="4">
        <v>314</v>
      </c>
    </row>
    <row r="62" spans="1:7">
      <c r="A62" s="3" t="s">
        <v>14</v>
      </c>
      <c r="B62" s="1">
        <v>346</v>
      </c>
      <c r="C62" s="1">
        <f>ABS(B62-B63)</f>
        <v>83.199999999999989</v>
      </c>
      <c r="D62" s="4">
        <v>239</v>
      </c>
      <c r="E62" s="1">
        <v>247</v>
      </c>
      <c r="F62" s="1">
        <f>ABS(E62-E63)</f>
        <v>11.199999999999989</v>
      </c>
      <c r="G62" s="4">
        <v>311</v>
      </c>
    </row>
    <row r="63" spans="1:7">
      <c r="A63" s="3" t="s">
        <v>0</v>
      </c>
      <c r="B63" s="1">
        <f>AVERAGE(B58:B62)</f>
        <v>429.2</v>
      </c>
      <c r="C63" s="5">
        <f>AVERAGE(C58:C62)/B63</f>
        <v>0.18508853681267473</v>
      </c>
      <c r="D63" s="4">
        <f>AVERAGE(D58:D62)</f>
        <v>263.8</v>
      </c>
      <c r="E63" s="1">
        <f t="shared" ref="E63" si="15">AVERAGE(E58:E62)</f>
        <v>258.2</v>
      </c>
      <c r="F63" s="5">
        <f>AVERAGE(F58:F62)/E63</f>
        <v>4.8954298993028653E-2</v>
      </c>
      <c r="G63" s="4">
        <f t="shared" ref="G63" si="16">AVERAGE(G58:G62)</f>
        <v>312.2</v>
      </c>
    </row>
    <row r="64" spans="1:7">
      <c r="A64" s="6"/>
      <c r="B64" s="7"/>
      <c r="C64" s="7"/>
      <c r="D64" s="8"/>
      <c r="E64" s="7"/>
      <c r="F64" s="7"/>
      <c r="G64" s="9"/>
    </row>
    <row r="65" spans="1:7">
      <c r="A65" s="3" t="s">
        <v>18</v>
      </c>
      <c r="B65" s="1">
        <v>699</v>
      </c>
      <c r="C65" s="1">
        <f>ABS(B65-B70)</f>
        <v>96</v>
      </c>
      <c r="D65" s="4">
        <v>33</v>
      </c>
      <c r="E65" s="1">
        <v>247</v>
      </c>
      <c r="F65" s="1">
        <f>ABS(E65-E70)</f>
        <v>0.40000000000000568</v>
      </c>
      <c r="G65" s="4">
        <v>77</v>
      </c>
    </row>
    <row r="66" spans="1:7">
      <c r="A66" s="3" t="s">
        <v>18</v>
      </c>
      <c r="B66" s="1">
        <v>530</v>
      </c>
      <c r="C66" s="1">
        <f>ABS(B66-B70)</f>
        <v>73</v>
      </c>
      <c r="D66" s="4">
        <v>33</v>
      </c>
      <c r="E66" s="1">
        <v>246</v>
      </c>
      <c r="F66" s="1">
        <f>ABS(E66-E70)</f>
        <v>1.4000000000000057</v>
      </c>
      <c r="G66" s="4">
        <v>78</v>
      </c>
    </row>
    <row r="67" spans="1:7">
      <c r="A67" s="3" t="s">
        <v>18</v>
      </c>
      <c r="B67" s="1">
        <v>651</v>
      </c>
      <c r="C67" s="1">
        <f>ABS(B67-B70)</f>
        <v>48</v>
      </c>
      <c r="D67" s="4">
        <v>33</v>
      </c>
      <c r="E67" s="1">
        <v>247</v>
      </c>
      <c r="F67" s="1">
        <f>ABS(E67-E70)</f>
        <v>0.40000000000000568</v>
      </c>
      <c r="G67" s="4">
        <v>77</v>
      </c>
    </row>
    <row r="68" spans="1:7">
      <c r="A68" s="3" t="s">
        <v>18</v>
      </c>
      <c r="B68" s="1">
        <v>567</v>
      </c>
      <c r="C68" s="1">
        <f>ABS(B68-B70)</f>
        <v>36</v>
      </c>
      <c r="D68" s="4">
        <v>33</v>
      </c>
      <c r="E68" s="1">
        <v>249</v>
      </c>
      <c r="F68" s="1">
        <f>ABS(E68-E70)</f>
        <v>1.5999999999999943</v>
      </c>
      <c r="G68" s="4">
        <v>78</v>
      </c>
    </row>
    <row r="69" spans="1:7">
      <c r="A69" s="3" t="s">
        <v>18</v>
      </c>
      <c r="B69" s="1">
        <v>568</v>
      </c>
      <c r="C69" s="1">
        <f>ABS(B69-B70)</f>
        <v>35</v>
      </c>
      <c r="D69" s="4">
        <v>32</v>
      </c>
      <c r="E69" s="1">
        <v>248</v>
      </c>
      <c r="F69" s="1">
        <f>ABS(E69-E70)</f>
        <v>0.59999999999999432</v>
      </c>
      <c r="G69" s="4">
        <v>77</v>
      </c>
    </row>
    <row r="70" spans="1:7">
      <c r="A70" s="3" t="s">
        <v>0</v>
      </c>
      <c r="B70" s="1">
        <f>AVERAGE(B65:B69)</f>
        <v>603</v>
      </c>
      <c r="C70" s="5">
        <f>AVERAGE(C65:C69)/B70</f>
        <v>9.5522388059701493E-2</v>
      </c>
      <c r="D70" s="4">
        <f>AVERAGE(D65:D69)</f>
        <v>32.799999999999997</v>
      </c>
      <c r="E70" s="1">
        <f t="shared" ref="E70" si="17">AVERAGE(E65:E69)</f>
        <v>247.4</v>
      </c>
      <c r="F70" s="5">
        <f>AVERAGE(F65:F69)/E70</f>
        <v>3.5569927243330685E-3</v>
      </c>
      <c r="G70" s="4">
        <f t="shared" ref="G70" si="18">AVERAGE(G65:G69)</f>
        <v>77.400000000000006</v>
      </c>
    </row>
    <row r="71" spans="1:7">
      <c r="A71" s="6"/>
      <c r="B71" s="7"/>
      <c r="C71" s="7"/>
      <c r="D71" s="8"/>
      <c r="E71" s="7"/>
      <c r="F71" s="7"/>
      <c r="G71" s="9"/>
    </row>
    <row r="72" spans="1:7">
      <c r="A72" s="3" t="s">
        <v>1</v>
      </c>
      <c r="B72" s="1">
        <v>629</v>
      </c>
      <c r="C72" s="1">
        <f>ABS(B72-B77)</f>
        <v>33.200000000000045</v>
      </c>
      <c r="D72" s="4">
        <v>40</v>
      </c>
      <c r="E72" s="1">
        <v>248</v>
      </c>
      <c r="F72" s="1">
        <f>ABS(E72-E77)</f>
        <v>1.1999999999999886</v>
      </c>
      <c r="G72" s="4">
        <v>81</v>
      </c>
    </row>
    <row r="73" spans="1:7">
      <c r="A73" s="3" t="s">
        <v>1</v>
      </c>
      <c r="B73" s="1">
        <v>571</v>
      </c>
      <c r="C73" s="1">
        <f>ABS(B73-B77)</f>
        <v>24.799999999999955</v>
      </c>
      <c r="D73" s="4">
        <v>40</v>
      </c>
      <c r="E73" s="1">
        <v>246</v>
      </c>
      <c r="F73" s="1">
        <f>ABS(E73-E77)</f>
        <v>0.80000000000001137</v>
      </c>
      <c r="G73" s="4">
        <v>80</v>
      </c>
    </row>
    <row r="74" spans="1:7">
      <c r="A74" s="3" t="s">
        <v>1</v>
      </c>
      <c r="B74" s="1">
        <v>572</v>
      </c>
      <c r="C74" s="1">
        <f>ABS(B74-B77)</f>
        <v>23.799999999999955</v>
      </c>
      <c r="D74" s="4">
        <v>40</v>
      </c>
      <c r="E74" s="1">
        <v>246</v>
      </c>
      <c r="F74" s="1">
        <f>ABS(E74-E77)</f>
        <v>0.80000000000001137</v>
      </c>
      <c r="G74" s="4">
        <v>82</v>
      </c>
    </row>
    <row r="75" spans="1:7">
      <c r="A75" s="3" t="s">
        <v>1</v>
      </c>
      <c r="B75" s="1">
        <v>635</v>
      </c>
      <c r="C75" s="1">
        <f>ABS(B75-B77)</f>
        <v>39.200000000000045</v>
      </c>
      <c r="D75" s="4">
        <v>40</v>
      </c>
      <c r="E75" s="1">
        <v>246</v>
      </c>
      <c r="F75" s="1">
        <f>ABS(E75-E77)</f>
        <v>0.80000000000001137</v>
      </c>
      <c r="G75" s="4">
        <v>81</v>
      </c>
    </row>
    <row r="76" spans="1:7">
      <c r="A76" s="3" t="s">
        <v>1</v>
      </c>
      <c r="B76" s="1">
        <v>572</v>
      </c>
      <c r="C76" s="1">
        <f>ABS(B76-B77)</f>
        <v>23.799999999999955</v>
      </c>
      <c r="D76" s="4">
        <v>40</v>
      </c>
      <c r="E76" s="1">
        <v>248</v>
      </c>
      <c r="F76" s="1">
        <f>ABS(E76-E77)</f>
        <v>1.1999999999999886</v>
      </c>
      <c r="G76" s="4">
        <v>81</v>
      </c>
    </row>
    <row r="77" spans="1:7">
      <c r="A77" s="3" t="s">
        <v>0</v>
      </c>
      <c r="B77" s="1">
        <f>AVERAGE(B72:B76)</f>
        <v>595.79999999999995</v>
      </c>
      <c r="C77" s="5">
        <f>AVERAGE(C72:C76)/B77</f>
        <v>4.8606915072171859E-2</v>
      </c>
      <c r="D77" s="4">
        <f>AVERAGE(D72:D76)</f>
        <v>40</v>
      </c>
      <c r="E77" s="1">
        <f t="shared" ref="E77" si="19">AVERAGE(E72:E76)</f>
        <v>246.8</v>
      </c>
      <c r="F77" s="5">
        <f>AVERAGE(F72:F76)/E77</f>
        <v>3.8897893030794255E-3</v>
      </c>
      <c r="G77" s="4">
        <f t="shared" ref="G77" si="20">AVERAGE(G72:G76)</f>
        <v>81</v>
      </c>
    </row>
    <row r="78" spans="1:7">
      <c r="A78" s="6"/>
      <c r="B78" s="7"/>
      <c r="C78" s="7"/>
      <c r="D78" s="8"/>
      <c r="E78" s="7"/>
      <c r="F78" s="7"/>
      <c r="G78" s="9"/>
    </row>
    <row r="79" spans="1:7">
      <c r="A79" s="3" t="s">
        <v>2</v>
      </c>
      <c r="B79" s="1">
        <v>581</v>
      </c>
      <c r="C79" s="1">
        <f>ABS(B79-B84)</f>
        <v>8.3999999999999773</v>
      </c>
      <c r="D79" s="4">
        <v>65</v>
      </c>
      <c r="E79" s="1">
        <v>250</v>
      </c>
      <c r="F79" s="1">
        <f>ABS(E79-E84)</f>
        <v>2.1999999999999886</v>
      </c>
      <c r="G79" s="4">
        <v>96</v>
      </c>
    </row>
    <row r="80" spans="1:7">
      <c r="A80" s="3" t="s">
        <v>2</v>
      </c>
      <c r="B80" s="1">
        <v>594</v>
      </c>
      <c r="C80" s="1">
        <f>ABS(B80-B84)</f>
        <v>4.6000000000000227</v>
      </c>
      <c r="D80" s="4">
        <v>65</v>
      </c>
      <c r="E80" s="1">
        <v>261</v>
      </c>
      <c r="F80" s="1">
        <f>ABS(E80-E84)</f>
        <v>8.8000000000000114</v>
      </c>
      <c r="G80" s="4">
        <v>95</v>
      </c>
    </row>
    <row r="81" spans="1:7">
      <c r="A81" s="3" t="s">
        <v>2</v>
      </c>
      <c r="B81" s="1">
        <v>587</v>
      </c>
      <c r="C81" s="1">
        <f>ABS(B81-B84)</f>
        <v>2.3999999999999773</v>
      </c>
      <c r="D81" s="4">
        <v>65</v>
      </c>
      <c r="E81" s="1">
        <v>253</v>
      </c>
      <c r="F81" s="1">
        <f>ABS(E81-E84)</f>
        <v>0.80000000000001137</v>
      </c>
      <c r="G81" s="4">
        <v>97</v>
      </c>
    </row>
    <row r="82" spans="1:7">
      <c r="A82" s="3" t="s">
        <v>2</v>
      </c>
      <c r="B82" s="1">
        <v>592</v>
      </c>
      <c r="C82" s="1">
        <f>ABS(B82-B84)</f>
        <v>2.6000000000000227</v>
      </c>
      <c r="D82" s="4">
        <v>65</v>
      </c>
      <c r="E82" s="1">
        <v>250</v>
      </c>
      <c r="F82" s="1">
        <f>ABS(E82-E84)</f>
        <v>2.1999999999999886</v>
      </c>
      <c r="G82" s="4">
        <v>97</v>
      </c>
    </row>
    <row r="83" spans="1:7">
      <c r="A83" s="3" t="s">
        <v>2</v>
      </c>
      <c r="B83" s="1">
        <v>593</v>
      </c>
      <c r="C83" s="1">
        <f>ABS(B83-B84)</f>
        <v>3.6000000000000227</v>
      </c>
      <c r="D83" s="4">
        <v>65</v>
      </c>
      <c r="E83" s="1">
        <v>247</v>
      </c>
      <c r="F83" s="1">
        <f>ABS(E83-E84)</f>
        <v>5.1999999999999886</v>
      </c>
      <c r="G83" s="4">
        <v>97</v>
      </c>
    </row>
    <row r="84" spans="1:7">
      <c r="A84" s="3" t="s">
        <v>0</v>
      </c>
      <c r="B84" s="1">
        <f>AVERAGE(B79:B83)</f>
        <v>589.4</v>
      </c>
      <c r="C84" s="5">
        <f>AVERAGE(C79:C83)/B84</f>
        <v>7.3294876145232526E-3</v>
      </c>
      <c r="D84" s="4">
        <f>AVERAGE(D79:D83)</f>
        <v>65</v>
      </c>
      <c r="E84" s="1">
        <f t="shared" ref="E84" si="21">AVERAGE(E79:E83)</f>
        <v>252.2</v>
      </c>
      <c r="F84" s="5">
        <f>AVERAGE(F79:F83)/E84</f>
        <v>1.5226011102299753E-2</v>
      </c>
      <c r="G84" s="4">
        <f t="shared" ref="G84" si="22">AVERAGE(G79:G83)</f>
        <v>96.4</v>
      </c>
    </row>
  </sheetData>
  <phoneticPr fontId="4" type="noConversion"/>
  <pageMargins left="0.75" right="0.75" top="1" bottom="1" header="0.5" footer="0.5"/>
  <pageSetup orientation="portrait" horizontalDpi="4294967292" verticalDpi="4294967292"/>
  <ignoredErrors>
    <ignoredError sqref="C7 C21 F7 C14 C28 C35 C42 C49 C56 C63 C70 C77 C84 F14 F21 F28 F35 F42 F49 F56 F63 F70 F84 F77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</dc:creator>
  <cp:lastModifiedBy>Amanda</cp:lastModifiedBy>
  <dcterms:created xsi:type="dcterms:W3CDTF">2014-06-21T20:51:15Z</dcterms:created>
  <dcterms:modified xsi:type="dcterms:W3CDTF">2014-07-27T23:04:22Z</dcterms:modified>
</cp:coreProperties>
</file>