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4FFBF750-BE1D-4BA5-82C7-EAD7F990ADE7}" xr6:coauthVersionLast="41" xr6:coauthVersionMax="41" xr10:uidLastSave="{00000000-0000-0000-0000-000000000000}"/>
  <bookViews>
    <workbookView xWindow="-110" yWindow="-110" windowWidth="19420" windowHeight="10420" tabRatio="814" activeTab="3" xr2:uid="{00000000-000D-0000-FFFF-FFFF00000000}"/>
  </bookViews>
  <sheets>
    <sheet name="Methodology" sheetId="6" r:id="rId1"/>
    <sheet name="OutputTable" sheetId="5" r:id="rId2"/>
    <sheet name="Sudan" sheetId="7" r:id="rId3"/>
    <sheet name="Sudan_Copy" sheetId="8" r:id="rId4"/>
  </sheets>
  <definedNames>
    <definedName name="KSB_DATA_REQ_JAN_2016_fin">#REF!</definedName>
  </definedNames>
  <calcPr calcId="191029"/>
</workbook>
</file>

<file path=xl/calcChain.xml><?xml version="1.0" encoding="utf-8"?>
<calcChain xmlns="http://schemas.openxmlformats.org/spreadsheetml/2006/main">
  <c r="AK134" i="8" l="1"/>
  <c r="AB134" i="8"/>
  <c r="X134" i="8"/>
  <c r="S134" i="8"/>
  <c r="P134" i="8"/>
  <c r="L134" i="8"/>
  <c r="H134" i="8"/>
  <c r="E134" i="8"/>
  <c r="AK133" i="8"/>
  <c r="AB133" i="8"/>
  <c r="X133" i="8"/>
  <c r="S133" i="8"/>
  <c r="P133" i="8"/>
  <c r="L133" i="8"/>
  <c r="H133" i="8"/>
  <c r="E133" i="8"/>
  <c r="AK132" i="8"/>
  <c r="AB132" i="8"/>
  <c r="X132" i="8"/>
  <c r="S132" i="8"/>
  <c r="P132" i="8"/>
  <c r="L132" i="8"/>
  <c r="K132" i="8" s="1"/>
  <c r="H132" i="8"/>
  <c r="E132" i="8"/>
  <c r="AK131" i="8"/>
  <c r="W131" i="8" s="1"/>
  <c r="AB131" i="8"/>
  <c r="X131" i="8"/>
  <c r="S131" i="8"/>
  <c r="P131" i="8"/>
  <c r="L131" i="8"/>
  <c r="H131" i="8"/>
  <c r="E131" i="8"/>
  <c r="AK130" i="8"/>
  <c r="AB130" i="8"/>
  <c r="X130" i="8"/>
  <c r="S130" i="8"/>
  <c r="P130" i="8"/>
  <c r="L130" i="8"/>
  <c r="H130" i="8"/>
  <c r="E130" i="8"/>
  <c r="AK129" i="8"/>
  <c r="W129" i="8" s="1"/>
  <c r="AB129" i="8"/>
  <c r="X129" i="8"/>
  <c r="S129" i="8"/>
  <c r="P129" i="8"/>
  <c r="L129" i="8"/>
  <c r="H129" i="8"/>
  <c r="E129" i="8"/>
  <c r="AK128" i="8"/>
  <c r="AB128" i="8"/>
  <c r="X128" i="8"/>
  <c r="S128" i="8"/>
  <c r="P128" i="8"/>
  <c r="L128" i="8"/>
  <c r="H128" i="8"/>
  <c r="E128" i="8"/>
  <c r="AK127" i="8"/>
  <c r="AB127" i="8"/>
  <c r="X127" i="8"/>
  <c r="W127" i="8" s="1"/>
  <c r="S127" i="8"/>
  <c r="P127" i="8"/>
  <c r="L127" i="8"/>
  <c r="H127" i="8"/>
  <c r="E127" i="8"/>
  <c r="AK126" i="8"/>
  <c r="AB126" i="8"/>
  <c r="X126" i="8"/>
  <c r="S126" i="8"/>
  <c r="P126" i="8"/>
  <c r="L126" i="8"/>
  <c r="H126" i="8"/>
  <c r="E126" i="8"/>
  <c r="AK125" i="8"/>
  <c r="AB125" i="8"/>
  <c r="W125" i="8" s="1"/>
  <c r="X125" i="8"/>
  <c r="S125" i="8"/>
  <c r="P125" i="8"/>
  <c r="L125" i="8"/>
  <c r="H125" i="8"/>
  <c r="E125" i="8"/>
  <c r="AK124" i="8"/>
  <c r="AB124" i="8"/>
  <c r="X124" i="8"/>
  <c r="S124" i="8"/>
  <c r="P124" i="8"/>
  <c r="L124" i="8"/>
  <c r="H124" i="8"/>
  <c r="E124" i="8"/>
  <c r="AK123" i="8"/>
  <c r="AB123" i="8"/>
  <c r="W123" i="8" s="1"/>
  <c r="X123" i="8"/>
  <c r="S123" i="8"/>
  <c r="P123" i="8"/>
  <c r="L123" i="8"/>
  <c r="H123" i="8"/>
  <c r="E123" i="8"/>
  <c r="AK122" i="8"/>
  <c r="AB122" i="8"/>
  <c r="X122" i="8"/>
  <c r="S122" i="8"/>
  <c r="P122" i="8"/>
  <c r="L122" i="8"/>
  <c r="K122" i="8"/>
  <c r="H122" i="8"/>
  <c r="E122" i="8"/>
  <c r="AK121" i="8"/>
  <c r="AB121" i="8"/>
  <c r="X121" i="8"/>
  <c r="S121" i="8"/>
  <c r="P121" i="8"/>
  <c r="L121" i="8"/>
  <c r="H121" i="8"/>
  <c r="E121" i="8"/>
  <c r="AK120" i="8"/>
  <c r="AB120" i="8"/>
  <c r="X120" i="8"/>
  <c r="S120" i="8"/>
  <c r="P120" i="8"/>
  <c r="L120" i="8"/>
  <c r="H120" i="8"/>
  <c r="E120" i="8"/>
  <c r="AK119" i="8"/>
  <c r="AB119" i="8"/>
  <c r="X119" i="8"/>
  <c r="S119" i="8"/>
  <c r="P119" i="8"/>
  <c r="L119" i="8"/>
  <c r="H119" i="8"/>
  <c r="E119" i="8"/>
  <c r="AK118" i="8"/>
  <c r="AB118" i="8"/>
  <c r="X118" i="8"/>
  <c r="S118" i="8"/>
  <c r="P118" i="8"/>
  <c r="L118" i="8"/>
  <c r="H118" i="8"/>
  <c r="E118" i="8"/>
  <c r="AK117" i="8"/>
  <c r="AB117" i="8"/>
  <c r="X117" i="8"/>
  <c r="S117" i="8"/>
  <c r="P117" i="8"/>
  <c r="L117" i="8"/>
  <c r="H117" i="8"/>
  <c r="E117" i="8"/>
  <c r="AK116" i="8"/>
  <c r="AB116" i="8"/>
  <c r="X116" i="8"/>
  <c r="S116" i="8"/>
  <c r="P116" i="8"/>
  <c r="L116" i="8"/>
  <c r="K116" i="8" s="1"/>
  <c r="H116" i="8"/>
  <c r="E116" i="8"/>
  <c r="AK115" i="8"/>
  <c r="W115" i="8" s="1"/>
  <c r="AB115" i="8"/>
  <c r="X115" i="8"/>
  <c r="S115" i="8"/>
  <c r="P115" i="8"/>
  <c r="L115" i="8"/>
  <c r="H115" i="8"/>
  <c r="E115" i="8"/>
  <c r="AK114" i="8"/>
  <c r="AB114" i="8"/>
  <c r="X114" i="8"/>
  <c r="S114" i="8"/>
  <c r="P114" i="8"/>
  <c r="L114" i="8"/>
  <c r="H114" i="8"/>
  <c r="E114" i="8"/>
  <c r="AK113" i="8"/>
  <c r="W113" i="8" s="1"/>
  <c r="AB113" i="8"/>
  <c r="X113" i="8"/>
  <c r="S113" i="8"/>
  <c r="P113" i="8"/>
  <c r="L113" i="8"/>
  <c r="H113" i="8"/>
  <c r="E113" i="8"/>
  <c r="AK112" i="8"/>
  <c r="AB112" i="8"/>
  <c r="X112" i="8"/>
  <c r="S112" i="8"/>
  <c r="P112" i="8"/>
  <c r="L112" i="8"/>
  <c r="K112" i="8" s="1"/>
  <c r="H112" i="8"/>
  <c r="E112" i="8"/>
  <c r="AK111" i="8"/>
  <c r="W111" i="8" s="1"/>
  <c r="AB111" i="8"/>
  <c r="X111" i="8"/>
  <c r="S111" i="8"/>
  <c r="P111" i="8"/>
  <c r="L111" i="8"/>
  <c r="H111" i="8"/>
  <c r="E111" i="8"/>
  <c r="AK110" i="8"/>
  <c r="AB110" i="8"/>
  <c r="X110" i="8"/>
  <c r="S110" i="8"/>
  <c r="P110" i="8"/>
  <c r="L110" i="8"/>
  <c r="H110" i="8"/>
  <c r="E110" i="8"/>
  <c r="AK109" i="8"/>
  <c r="AB109" i="8"/>
  <c r="X109" i="8"/>
  <c r="S109" i="8"/>
  <c r="P109" i="8"/>
  <c r="L109" i="8"/>
  <c r="H109" i="8"/>
  <c r="E109" i="8"/>
  <c r="AK108" i="8"/>
  <c r="AB108" i="8"/>
  <c r="X108" i="8"/>
  <c r="S108" i="8"/>
  <c r="P108" i="8"/>
  <c r="L108" i="8"/>
  <c r="H108" i="8"/>
  <c r="E108" i="8"/>
  <c r="AK107" i="8"/>
  <c r="AB107" i="8"/>
  <c r="X107" i="8"/>
  <c r="S107" i="8"/>
  <c r="P107" i="8"/>
  <c r="L107" i="8"/>
  <c r="H107" i="8"/>
  <c r="E107" i="8"/>
  <c r="AK106" i="8"/>
  <c r="AB106" i="8"/>
  <c r="X106" i="8"/>
  <c r="S106" i="8"/>
  <c r="P106" i="8"/>
  <c r="K106" i="8" s="1"/>
  <c r="L106" i="8"/>
  <c r="H106" i="8"/>
  <c r="E106" i="8"/>
  <c r="AK105" i="8"/>
  <c r="AB105" i="8"/>
  <c r="X105" i="8"/>
  <c r="S105" i="8"/>
  <c r="P105" i="8"/>
  <c r="L105" i="8"/>
  <c r="H105" i="8"/>
  <c r="E105" i="8"/>
  <c r="AK104" i="8"/>
  <c r="AB104" i="8"/>
  <c r="X104" i="8"/>
  <c r="S104" i="8"/>
  <c r="P104" i="8"/>
  <c r="L104" i="8"/>
  <c r="H104" i="8"/>
  <c r="E104" i="8"/>
  <c r="AK103" i="8"/>
  <c r="AB103" i="8"/>
  <c r="X103" i="8"/>
  <c r="S103" i="8"/>
  <c r="P103" i="8"/>
  <c r="L103" i="8"/>
  <c r="H103" i="8"/>
  <c r="E103" i="8"/>
  <c r="AK102" i="8"/>
  <c r="AB102" i="8"/>
  <c r="X102" i="8"/>
  <c r="S102" i="8"/>
  <c r="P102" i="8"/>
  <c r="L102" i="8"/>
  <c r="H102" i="8"/>
  <c r="E102" i="8"/>
  <c r="AK101" i="8"/>
  <c r="AB101" i="8"/>
  <c r="X101" i="8"/>
  <c r="S101" i="8"/>
  <c r="P101" i="8"/>
  <c r="L101" i="8"/>
  <c r="H101" i="8"/>
  <c r="E101" i="8"/>
  <c r="AK100" i="8"/>
  <c r="AB100" i="8"/>
  <c r="X100" i="8"/>
  <c r="S100" i="8"/>
  <c r="P100" i="8"/>
  <c r="L100" i="8"/>
  <c r="H100" i="8"/>
  <c r="E100" i="8"/>
  <c r="AK99" i="8"/>
  <c r="AB99" i="8"/>
  <c r="X99" i="8"/>
  <c r="S99" i="8"/>
  <c r="P99" i="8"/>
  <c r="L99" i="8"/>
  <c r="H99" i="8"/>
  <c r="E99" i="8"/>
  <c r="AK98" i="8"/>
  <c r="AB98" i="8"/>
  <c r="X98" i="8"/>
  <c r="S98" i="8"/>
  <c r="P98" i="8"/>
  <c r="L98" i="8"/>
  <c r="H98" i="8"/>
  <c r="E98" i="8"/>
  <c r="AK97" i="8"/>
  <c r="AB97" i="8"/>
  <c r="X97" i="8"/>
  <c r="S97" i="8"/>
  <c r="P97" i="8"/>
  <c r="L97" i="8"/>
  <c r="H97" i="8"/>
  <c r="E97" i="8"/>
  <c r="AK96" i="8"/>
  <c r="AF96" i="8"/>
  <c r="AB96" i="8" s="1"/>
  <c r="W96" i="8" s="1"/>
  <c r="X96" i="8"/>
  <c r="S96" i="8"/>
  <c r="K96" i="8" s="1"/>
  <c r="P96" i="8"/>
  <c r="L96" i="8"/>
  <c r="H96" i="8"/>
  <c r="E96" i="8"/>
  <c r="AK95" i="8"/>
  <c r="AB95" i="8"/>
  <c r="X95" i="8"/>
  <c r="S95" i="8"/>
  <c r="K95" i="8" s="1"/>
  <c r="P95" i="8"/>
  <c r="L95" i="8"/>
  <c r="H95" i="8"/>
  <c r="E95" i="8"/>
  <c r="AK94" i="8"/>
  <c r="AB94" i="8"/>
  <c r="X94" i="8"/>
  <c r="S94" i="8"/>
  <c r="P94" i="8"/>
  <c r="L94" i="8"/>
  <c r="H94" i="8"/>
  <c r="E94" i="8"/>
  <c r="AK93" i="8"/>
  <c r="AB93" i="8"/>
  <c r="X93" i="8"/>
  <c r="W93" i="8" s="1"/>
  <c r="S93" i="8"/>
  <c r="P93" i="8"/>
  <c r="L93" i="8"/>
  <c r="H93" i="8"/>
  <c r="E93" i="8"/>
  <c r="AK92" i="8"/>
  <c r="AB92" i="8"/>
  <c r="X92" i="8"/>
  <c r="S92" i="8"/>
  <c r="P92" i="8"/>
  <c r="L92" i="8"/>
  <c r="H92" i="8"/>
  <c r="E92" i="8"/>
  <c r="AK91" i="8"/>
  <c r="AB91" i="8"/>
  <c r="X91" i="8"/>
  <c r="W91" i="8" s="1"/>
  <c r="S91" i="8"/>
  <c r="P91" i="8"/>
  <c r="K91" i="8" s="1"/>
  <c r="L91" i="8"/>
  <c r="H91" i="8"/>
  <c r="E91" i="8"/>
  <c r="AK90" i="8"/>
  <c r="AB90" i="8"/>
  <c r="W90" i="8" s="1"/>
  <c r="X90" i="8"/>
  <c r="S90" i="8"/>
  <c r="P90" i="8"/>
  <c r="K90" i="8" s="1"/>
  <c r="L90" i="8"/>
  <c r="H90" i="8"/>
  <c r="E90" i="8"/>
  <c r="AK89" i="8"/>
  <c r="AB89" i="8"/>
  <c r="X89" i="8"/>
  <c r="S89" i="8"/>
  <c r="K89" i="8" s="1"/>
  <c r="P89" i="8"/>
  <c r="L89" i="8"/>
  <c r="H89" i="8"/>
  <c r="E89" i="8"/>
  <c r="AK88" i="8"/>
  <c r="W88" i="8" s="1"/>
  <c r="AB88" i="8"/>
  <c r="X88" i="8"/>
  <c r="S88" i="8"/>
  <c r="P88" i="8"/>
  <c r="L88" i="8"/>
  <c r="H88" i="8"/>
  <c r="E88" i="8"/>
  <c r="AK87" i="8"/>
  <c r="W87" i="8" s="1"/>
  <c r="AB87" i="8"/>
  <c r="X87" i="8"/>
  <c r="S87" i="8"/>
  <c r="P87" i="8"/>
  <c r="L87" i="8"/>
  <c r="H87" i="8"/>
  <c r="E87" i="8"/>
  <c r="AK86" i="8"/>
  <c r="AB86" i="8"/>
  <c r="X86" i="8"/>
  <c r="S86" i="8"/>
  <c r="K86" i="8" s="1"/>
  <c r="P86" i="8"/>
  <c r="L86" i="8"/>
  <c r="H86" i="8"/>
  <c r="E86" i="8"/>
  <c r="AK85" i="8"/>
  <c r="AB85" i="8"/>
  <c r="X85" i="8"/>
  <c r="S85" i="8"/>
  <c r="K85" i="8" s="1"/>
  <c r="P85" i="8"/>
  <c r="L85" i="8"/>
  <c r="H85" i="8"/>
  <c r="E85" i="8"/>
  <c r="AK84" i="8"/>
  <c r="AB84" i="8"/>
  <c r="X84" i="8"/>
  <c r="W84" i="8" s="1"/>
  <c r="S84" i="8"/>
  <c r="P84" i="8"/>
  <c r="K84" i="8" s="1"/>
  <c r="L84" i="8"/>
  <c r="H84" i="8"/>
  <c r="E84" i="8"/>
  <c r="AK83" i="8"/>
  <c r="AB83" i="8"/>
  <c r="X83" i="8"/>
  <c r="S83" i="8"/>
  <c r="P83" i="8"/>
  <c r="L83" i="8"/>
  <c r="K83" i="8"/>
  <c r="H83" i="8"/>
  <c r="E83" i="8"/>
  <c r="AK82" i="8"/>
  <c r="AB82" i="8"/>
  <c r="X82" i="8"/>
  <c r="W82" i="8"/>
  <c r="S82" i="8"/>
  <c r="P82" i="8"/>
  <c r="K82" i="8" s="1"/>
  <c r="L82" i="8"/>
  <c r="H82" i="8"/>
  <c r="E82" i="8"/>
  <c r="AK81" i="8"/>
  <c r="AB81" i="8"/>
  <c r="X81" i="8"/>
  <c r="W81" i="8" s="1"/>
  <c r="S81" i="8"/>
  <c r="P81" i="8"/>
  <c r="K81" i="8" s="1"/>
  <c r="L81" i="8"/>
  <c r="H81" i="8"/>
  <c r="E81" i="8"/>
  <c r="AK80" i="8"/>
  <c r="AB80" i="8"/>
  <c r="X80" i="8"/>
  <c r="W80" i="8"/>
  <c r="S80" i="8"/>
  <c r="K80" i="8" s="1"/>
  <c r="P80" i="8"/>
  <c r="L80" i="8"/>
  <c r="H80" i="8"/>
  <c r="E80" i="8"/>
  <c r="AK79" i="8"/>
  <c r="AB79" i="8"/>
  <c r="X79" i="8"/>
  <c r="S79" i="8"/>
  <c r="K79" i="8" s="1"/>
  <c r="P79" i="8"/>
  <c r="L79" i="8"/>
  <c r="H79" i="8"/>
  <c r="E79" i="8"/>
  <c r="AK78" i="8"/>
  <c r="AB78" i="8"/>
  <c r="X78" i="8"/>
  <c r="S78" i="8"/>
  <c r="P78" i="8"/>
  <c r="L78" i="8"/>
  <c r="H78" i="8"/>
  <c r="E78" i="8"/>
  <c r="AK77" i="8"/>
  <c r="AB77" i="8"/>
  <c r="X77" i="8"/>
  <c r="W77" i="8" s="1"/>
  <c r="S77" i="8"/>
  <c r="P77" i="8"/>
  <c r="L77" i="8"/>
  <c r="H77" i="8"/>
  <c r="E77" i="8"/>
  <c r="AK76" i="8"/>
  <c r="AB76" i="8"/>
  <c r="X76" i="8"/>
  <c r="S76" i="8"/>
  <c r="P76" i="8"/>
  <c r="L76" i="8"/>
  <c r="H76" i="8"/>
  <c r="E76" i="8"/>
  <c r="AK75" i="8"/>
  <c r="AB75" i="8"/>
  <c r="X75" i="8"/>
  <c r="W75" i="8" s="1"/>
  <c r="S75" i="8"/>
  <c r="P75" i="8"/>
  <c r="K75" i="8" s="1"/>
  <c r="L75" i="8"/>
  <c r="H75" i="8"/>
  <c r="E75" i="8"/>
  <c r="AK74" i="8"/>
  <c r="AB74" i="8"/>
  <c r="W74" i="8" s="1"/>
  <c r="X74" i="8"/>
  <c r="S74" i="8"/>
  <c r="P74" i="8"/>
  <c r="K74" i="8" s="1"/>
  <c r="L74" i="8"/>
  <c r="H74" i="8"/>
  <c r="E74" i="8"/>
  <c r="AK73" i="8"/>
  <c r="AB73" i="8"/>
  <c r="X73" i="8"/>
  <c r="S73" i="8"/>
  <c r="K73" i="8" s="1"/>
  <c r="P73" i="8"/>
  <c r="L73" i="8"/>
  <c r="H73" i="8"/>
  <c r="E73" i="8"/>
  <c r="AK72" i="8"/>
  <c r="W72" i="8" s="1"/>
  <c r="AB72" i="8"/>
  <c r="X72" i="8"/>
  <c r="S72" i="8"/>
  <c r="P72" i="8"/>
  <c r="L72" i="8"/>
  <c r="H72" i="8"/>
  <c r="E72" i="8"/>
  <c r="AK71" i="8"/>
  <c r="W71" i="8" s="1"/>
  <c r="AB71" i="8"/>
  <c r="X71" i="8"/>
  <c r="S71" i="8"/>
  <c r="P71" i="8"/>
  <c r="L71" i="8"/>
  <c r="H71" i="8"/>
  <c r="E71" i="8"/>
  <c r="AK70" i="8"/>
  <c r="AB70" i="8"/>
  <c r="X70" i="8"/>
  <c r="S70" i="8"/>
  <c r="K70" i="8" s="1"/>
  <c r="P70" i="8"/>
  <c r="L70" i="8"/>
  <c r="H70" i="8"/>
  <c r="E70" i="8"/>
  <c r="AK69" i="8"/>
  <c r="AB69" i="8"/>
  <c r="X69" i="8"/>
  <c r="S69" i="8"/>
  <c r="K69" i="8" s="1"/>
  <c r="P69" i="8"/>
  <c r="L69" i="8"/>
  <c r="H69" i="8"/>
  <c r="E69" i="8"/>
  <c r="AK68" i="8"/>
  <c r="AB68" i="8"/>
  <c r="X68" i="8"/>
  <c r="W68" i="8" s="1"/>
  <c r="S68" i="8"/>
  <c r="P68" i="8"/>
  <c r="K68" i="8" s="1"/>
  <c r="L68" i="8"/>
  <c r="H68" i="8"/>
  <c r="E68" i="8"/>
  <c r="AK67" i="8"/>
  <c r="AB67" i="8"/>
  <c r="X67" i="8"/>
  <c r="S67" i="8"/>
  <c r="P67" i="8"/>
  <c r="L67" i="8"/>
  <c r="K67" i="8"/>
  <c r="H67" i="8"/>
  <c r="E67" i="8"/>
  <c r="AK66" i="8"/>
  <c r="AB66" i="8"/>
  <c r="X66" i="8"/>
  <c r="W66" i="8"/>
  <c r="S66" i="8"/>
  <c r="P66" i="8"/>
  <c r="K66" i="8" s="1"/>
  <c r="L66" i="8"/>
  <c r="H66" i="8"/>
  <c r="E66" i="8"/>
  <c r="AK65" i="8"/>
  <c r="AB65" i="8"/>
  <c r="X65" i="8"/>
  <c r="W65" i="8" s="1"/>
  <c r="S65" i="8"/>
  <c r="P65" i="8"/>
  <c r="K65" i="8" s="1"/>
  <c r="L65" i="8"/>
  <c r="H65" i="8"/>
  <c r="E65" i="8"/>
  <c r="AK64" i="8"/>
  <c r="AB64" i="8"/>
  <c r="X64" i="8"/>
  <c r="W64" i="8"/>
  <c r="S64" i="8"/>
  <c r="K64" i="8" s="1"/>
  <c r="P64" i="8"/>
  <c r="L64" i="8"/>
  <c r="H64" i="8"/>
  <c r="E64" i="8"/>
  <c r="AK63" i="8"/>
  <c r="AB63" i="8"/>
  <c r="X63" i="8"/>
  <c r="S63" i="8"/>
  <c r="K63" i="8" s="1"/>
  <c r="P63" i="8"/>
  <c r="L63" i="8"/>
  <c r="H63" i="8"/>
  <c r="E63" i="8"/>
  <c r="AK62" i="8"/>
  <c r="AB62" i="8"/>
  <c r="X62" i="8"/>
  <c r="S62" i="8"/>
  <c r="P62" i="8"/>
  <c r="L62" i="8"/>
  <c r="H62" i="8"/>
  <c r="E62" i="8"/>
  <c r="AK61" i="8"/>
  <c r="AB61" i="8"/>
  <c r="X61" i="8"/>
  <c r="W61" i="8" s="1"/>
  <c r="S61" i="8"/>
  <c r="P61" i="8"/>
  <c r="L61" i="8"/>
  <c r="H61" i="8"/>
  <c r="E61" i="8"/>
  <c r="AK60" i="8"/>
  <c r="AB60" i="8"/>
  <c r="X60" i="8"/>
  <c r="S60" i="8"/>
  <c r="P60" i="8"/>
  <c r="L60" i="8"/>
  <c r="H60" i="8"/>
  <c r="E60" i="8"/>
  <c r="AK59" i="8"/>
  <c r="AB59" i="8"/>
  <c r="X59" i="8"/>
  <c r="W59" i="8" s="1"/>
  <c r="S59" i="8"/>
  <c r="P59" i="8"/>
  <c r="K59" i="8" s="1"/>
  <c r="L59" i="8"/>
  <c r="H59" i="8"/>
  <c r="E59" i="8"/>
  <c r="AK58" i="8"/>
  <c r="AB58" i="8"/>
  <c r="W58" i="8" s="1"/>
  <c r="X58" i="8"/>
  <c r="S58" i="8"/>
  <c r="P58" i="8"/>
  <c r="K58" i="8" s="1"/>
  <c r="L58" i="8"/>
  <c r="H58" i="8"/>
  <c r="E58" i="8"/>
  <c r="AK57" i="8"/>
  <c r="AB57" i="8"/>
  <c r="X57" i="8"/>
  <c r="S57" i="8"/>
  <c r="K57" i="8" s="1"/>
  <c r="P57" i="8"/>
  <c r="L57" i="8"/>
  <c r="H57" i="8"/>
  <c r="E57" i="8"/>
  <c r="AK56" i="8"/>
  <c r="W56" i="8" s="1"/>
  <c r="AB56" i="8"/>
  <c r="X56" i="8"/>
  <c r="S56" i="8"/>
  <c r="P56" i="8"/>
  <c r="L56" i="8"/>
  <c r="H56" i="8"/>
  <c r="E56" i="8"/>
  <c r="AK55" i="8"/>
  <c r="W55" i="8" s="1"/>
  <c r="AB55" i="8"/>
  <c r="X55" i="8"/>
  <c r="S55" i="8"/>
  <c r="P55" i="8"/>
  <c r="L55" i="8"/>
  <c r="H55" i="8"/>
  <c r="E55" i="8"/>
  <c r="AK54" i="8"/>
  <c r="AB54" i="8"/>
  <c r="X54" i="8"/>
  <c r="S54" i="8"/>
  <c r="K54" i="8" s="1"/>
  <c r="P54" i="8"/>
  <c r="L54" i="8"/>
  <c r="H54" i="8"/>
  <c r="E54" i="8"/>
  <c r="AK53" i="8"/>
  <c r="AB53" i="8"/>
  <c r="X53" i="8"/>
  <c r="S53" i="8"/>
  <c r="K53" i="8" s="1"/>
  <c r="P53" i="8"/>
  <c r="L53" i="8"/>
  <c r="H53" i="8"/>
  <c r="E53" i="8"/>
  <c r="AK52" i="8"/>
  <c r="W52" i="8" s="1"/>
  <c r="AB52" i="8"/>
  <c r="X52" i="8"/>
  <c r="S52" i="8"/>
  <c r="P52" i="8"/>
  <c r="L52" i="8"/>
  <c r="H52" i="8"/>
  <c r="E52" i="8"/>
  <c r="AK51" i="8"/>
  <c r="AB51" i="8"/>
  <c r="X51" i="8"/>
  <c r="S51" i="8"/>
  <c r="K51" i="8" s="1"/>
  <c r="P51" i="8"/>
  <c r="L51" i="8"/>
  <c r="H51" i="8"/>
  <c r="E51" i="8"/>
  <c r="AK50" i="8"/>
  <c r="AB50" i="8"/>
  <c r="X50" i="8"/>
  <c r="W50" i="8" s="1"/>
  <c r="S50" i="8"/>
  <c r="P50" i="8"/>
  <c r="K50" i="8" s="1"/>
  <c r="L50" i="8"/>
  <c r="H50" i="8"/>
  <c r="E50" i="8"/>
  <c r="AK49" i="8"/>
  <c r="AB49" i="8"/>
  <c r="X49" i="8"/>
  <c r="S49" i="8"/>
  <c r="P49" i="8"/>
  <c r="L49" i="8"/>
  <c r="K49" i="8"/>
  <c r="H49" i="8"/>
  <c r="E49" i="8"/>
  <c r="AK48" i="8"/>
  <c r="AB48" i="8"/>
  <c r="X48" i="8"/>
  <c r="W48" i="8"/>
  <c r="S48" i="8"/>
  <c r="P48" i="8"/>
  <c r="L48" i="8"/>
  <c r="H48" i="8"/>
  <c r="E48" i="8"/>
  <c r="AK47" i="8"/>
  <c r="AB47" i="8"/>
  <c r="X47" i="8"/>
  <c r="S47" i="8"/>
  <c r="P47" i="8"/>
  <c r="L47" i="8"/>
  <c r="H47" i="8"/>
  <c r="E47" i="8"/>
  <c r="AK46" i="8"/>
  <c r="AB46" i="8"/>
  <c r="X46" i="8"/>
  <c r="S46" i="8"/>
  <c r="P46" i="8"/>
  <c r="K46" i="8" s="1"/>
  <c r="L46" i="8"/>
  <c r="H46" i="8"/>
  <c r="E46" i="8"/>
  <c r="AK45" i="8"/>
  <c r="AB45" i="8"/>
  <c r="X45" i="8"/>
  <c r="S45" i="8"/>
  <c r="P45" i="8"/>
  <c r="L45" i="8"/>
  <c r="H45" i="8"/>
  <c r="E45" i="8"/>
  <c r="AK44" i="8"/>
  <c r="AB44" i="8"/>
  <c r="X44" i="8"/>
  <c r="S44" i="8"/>
  <c r="P44" i="8"/>
  <c r="L44" i="8"/>
  <c r="H44" i="8"/>
  <c r="E44" i="8"/>
  <c r="AK43" i="8"/>
  <c r="AB43" i="8"/>
  <c r="X43" i="8"/>
  <c r="W43" i="8"/>
  <c r="S43" i="8"/>
  <c r="P43" i="8"/>
  <c r="L43" i="8"/>
  <c r="H43" i="8"/>
  <c r="E43" i="8"/>
  <c r="AK42" i="8"/>
  <c r="AB42" i="8"/>
  <c r="X42" i="8"/>
  <c r="S42" i="8"/>
  <c r="P42" i="8"/>
  <c r="K42" i="8" s="1"/>
  <c r="L42" i="8"/>
  <c r="H42" i="8"/>
  <c r="E42" i="8"/>
  <c r="AK41" i="8"/>
  <c r="AB41" i="8"/>
  <c r="X41" i="8"/>
  <c r="S41" i="8"/>
  <c r="P41" i="8"/>
  <c r="L41" i="8"/>
  <c r="H41" i="8"/>
  <c r="E41" i="8"/>
  <c r="AK40" i="8"/>
  <c r="AB40" i="8"/>
  <c r="X40" i="8"/>
  <c r="S40" i="8"/>
  <c r="P40" i="8"/>
  <c r="L40" i="8"/>
  <c r="H40" i="8"/>
  <c r="E40" i="8"/>
  <c r="AK39" i="8"/>
  <c r="AB39" i="8"/>
  <c r="X39" i="8"/>
  <c r="S39" i="8"/>
  <c r="P39" i="8"/>
  <c r="L39" i="8"/>
  <c r="H39" i="8"/>
  <c r="E39" i="8"/>
  <c r="AK38" i="8"/>
  <c r="AB38" i="8"/>
  <c r="X38" i="8"/>
  <c r="S38" i="8"/>
  <c r="P38" i="8"/>
  <c r="L38" i="8"/>
  <c r="H38" i="8"/>
  <c r="E38" i="8"/>
  <c r="AK37" i="8"/>
  <c r="AB37" i="8"/>
  <c r="X37" i="8"/>
  <c r="S37" i="8"/>
  <c r="P37" i="8"/>
  <c r="L37" i="8"/>
  <c r="H37" i="8"/>
  <c r="E37" i="8"/>
  <c r="AK36" i="8"/>
  <c r="AB36" i="8"/>
  <c r="X36" i="8"/>
  <c r="S36" i="8"/>
  <c r="P36" i="8"/>
  <c r="L36" i="8"/>
  <c r="H36" i="8"/>
  <c r="E36" i="8"/>
  <c r="AK35" i="8"/>
  <c r="AB35" i="8"/>
  <c r="X35" i="8"/>
  <c r="S35" i="8"/>
  <c r="P35" i="8"/>
  <c r="L35" i="8"/>
  <c r="H35" i="8"/>
  <c r="E35" i="8"/>
  <c r="AK34" i="8"/>
  <c r="AB34" i="8"/>
  <c r="X34" i="8"/>
  <c r="S34" i="8"/>
  <c r="P34" i="8"/>
  <c r="L34" i="8"/>
  <c r="H34" i="8"/>
  <c r="E34" i="8"/>
  <c r="AK33" i="8"/>
  <c r="AB33" i="8"/>
  <c r="X33" i="8"/>
  <c r="S33" i="8"/>
  <c r="P33" i="8"/>
  <c r="L33" i="8"/>
  <c r="H33" i="8"/>
  <c r="E33" i="8"/>
  <c r="AK32" i="8"/>
  <c r="AB32" i="8"/>
  <c r="X32" i="8"/>
  <c r="S32" i="8"/>
  <c r="P32" i="8"/>
  <c r="L32" i="8"/>
  <c r="H32" i="8"/>
  <c r="E32" i="8"/>
  <c r="AK31" i="8"/>
  <c r="AB31" i="8"/>
  <c r="X31" i="8"/>
  <c r="S31" i="8"/>
  <c r="P31" i="8"/>
  <c r="L31" i="8"/>
  <c r="H31" i="8"/>
  <c r="E31" i="8"/>
  <c r="AK30" i="8"/>
  <c r="AB30" i="8"/>
  <c r="X30" i="8"/>
  <c r="S30" i="8"/>
  <c r="P30" i="8"/>
  <c r="K30" i="8" s="1"/>
  <c r="L30" i="8"/>
  <c r="H30" i="8"/>
  <c r="E30" i="8"/>
  <c r="AK29" i="8"/>
  <c r="AB29" i="8"/>
  <c r="X29" i="8"/>
  <c r="S29" i="8"/>
  <c r="P29" i="8"/>
  <c r="L29" i="8"/>
  <c r="H29" i="8"/>
  <c r="E29" i="8"/>
  <c r="AK28" i="8"/>
  <c r="AB28" i="8"/>
  <c r="X28" i="8"/>
  <c r="S28" i="8"/>
  <c r="P28" i="8"/>
  <c r="K28" i="8" s="1"/>
  <c r="L28" i="8"/>
  <c r="H28" i="8"/>
  <c r="E28" i="8"/>
  <c r="AK27" i="8"/>
  <c r="AB27" i="8"/>
  <c r="X27" i="8"/>
  <c r="S27" i="8"/>
  <c r="P27" i="8"/>
  <c r="L27" i="8"/>
  <c r="H27" i="8"/>
  <c r="E27" i="8"/>
  <c r="AK26" i="8"/>
  <c r="AB26" i="8"/>
  <c r="X26" i="8"/>
  <c r="S26" i="8"/>
  <c r="P26" i="8"/>
  <c r="K26" i="8" s="1"/>
  <c r="L26" i="8"/>
  <c r="H26" i="8"/>
  <c r="E26" i="8"/>
  <c r="AK25" i="8"/>
  <c r="AB25" i="8"/>
  <c r="X25" i="8"/>
  <c r="S25" i="8"/>
  <c r="P25" i="8"/>
  <c r="L25" i="8"/>
  <c r="H25" i="8"/>
  <c r="E25" i="8"/>
  <c r="AK24" i="8"/>
  <c r="AB24" i="8"/>
  <c r="X24" i="8"/>
  <c r="S24" i="8"/>
  <c r="P24" i="8"/>
  <c r="K24" i="8" s="1"/>
  <c r="L24" i="8"/>
  <c r="H24" i="8"/>
  <c r="E24" i="8"/>
  <c r="AK23" i="8"/>
  <c r="AB23" i="8"/>
  <c r="X23" i="8"/>
  <c r="S23" i="8"/>
  <c r="P23" i="8"/>
  <c r="L23" i="8"/>
  <c r="H23" i="8"/>
  <c r="E23" i="8"/>
  <c r="AK22" i="8"/>
  <c r="AB22" i="8"/>
  <c r="X22" i="8"/>
  <c r="S22" i="8"/>
  <c r="P22" i="8"/>
  <c r="L22" i="8"/>
  <c r="H22" i="8"/>
  <c r="E22" i="8"/>
  <c r="AK21" i="8"/>
  <c r="AB21" i="8"/>
  <c r="X21" i="8"/>
  <c r="S21" i="8"/>
  <c r="P21" i="8"/>
  <c r="L21" i="8"/>
  <c r="H21" i="8"/>
  <c r="E21" i="8"/>
  <c r="AK20" i="8"/>
  <c r="AB20" i="8"/>
  <c r="X20" i="8"/>
  <c r="S20" i="8"/>
  <c r="P20" i="8"/>
  <c r="K20" i="8" s="1"/>
  <c r="L20" i="8"/>
  <c r="H20" i="8"/>
  <c r="E20" i="8"/>
  <c r="AK19" i="8"/>
  <c r="AB19" i="8"/>
  <c r="X19" i="8"/>
  <c r="S19" i="8"/>
  <c r="P19" i="8"/>
  <c r="L19" i="8"/>
  <c r="H19" i="8"/>
  <c r="E19" i="8"/>
  <c r="AK18" i="8"/>
  <c r="AB18" i="8"/>
  <c r="X18" i="8"/>
  <c r="S18" i="8"/>
  <c r="P18" i="8"/>
  <c r="K18" i="8" s="1"/>
  <c r="L18" i="8"/>
  <c r="H18" i="8"/>
  <c r="E18" i="8"/>
  <c r="AK17" i="8"/>
  <c r="AB17" i="8"/>
  <c r="X17" i="8"/>
  <c r="S17" i="8"/>
  <c r="P17" i="8"/>
  <c r="L17" i="8"/>
  <c r="H17" i="8"/>
  <c r="E17" i="8"/>
  <c r="AK16" i="8"/>
  <c r="AB16" i="8"/>
  <c r="X16" i="8"/>
  <c r="S16" i="8"/>
  <c r="P16" i="8"/>
  <c r="K16" i="8" s="1"/>
  <c r="L16" i="8"/>
  <c r="H16" i="8"/>
  <c r="E16" i="8"/>
  <c r="AK15" i="8"/>
  <c r="AB15" i="8"/>
  <c r="X15" i="8"/>
  <c r="S15" i="8"/>
  <c r="P15" i="8"/>
  <c r="L15" i="8"/>
  <c r="H15" i="8"/>
  <c r="E15" i="8"/>
  <c r="AK14" i="8"/>
  <c r="AB14" i="8"/>
  <c r="X14" i="8"/>
  <c r="S14" i="8"/>
  <c r="P14" i="8"/>
  <c r="L14" i="8"/>
  <c r="H14" i="8"/>
  <c r="E14" i="8"/>
  <c r="AK13" i="8"/>
  <c r="AB13" i="8"/>
  <c r="X13" i="8"/>
  <c r="S13" i="8"/>
  <c r="P13" i="8"/>
  <c r="L13" i="8"/>
  <c r="H13" i="8"/>
  <c r="E13" i="8"/>
  <c r="AK12" i="8"/>
  <c r="AB12" i="8"/>
  <c r="X12" i="8"/>
  <c r="S12" i="8"/>
  <c r="P12" i="8"/>
  <c r="K12" i="8" s="1"/>
  <c r="L12" i="8"/>
  <c r="H12" i="8"/>
  <c r="E12" i="8"/>
  <c r="AK11" i="8"/>
  <c r="AB11" i="8"/>
  <c r="X11" i="8"/>
  <c r="S11" i="8"/>
  <c r="P11" i="8"/>
  <c r="L11" i="8"/>
  <c r="H11" i="8"/>
  <c r="E11" i="8"/>
  <c r="AK10" i="8"/>
  <c r="AB10" i="8"/>
  <c r="X10" i="8"/>
  <c r="S10" i="8"/>
  <c r="P10" i="8"/>
  <c r="K10" i="8" s="1"/>
  <c r="L10" i="8"/>
  <c r="H10" i="8"/>
  <c r="E10" i="8"/>
  <c r="AK9" i="8"/>
  <c r="AB9" i="8"/>
  <c r="X9" i="8"/>
  <c r="S9" i="8"/>
  <c r="P9" i="8"/>
  <c r="L9" i="8"/>
  <c r="H9" i="8"/>
  <c r="E9" i="8"/>
  <c r="AK8" i="8"/>
  <c r="AB8" i="8"/>
  <c r="X8" i="8"/>
  <c r="S8" i="8"/>
  <c r="P8" i="8"/>
  <c r="K8" i="8" s="1"/>
  <c r="L8" i="8"/>
  <c r="H8" i="8"/>
  <c r="E8" i="8"/>
  <c r="AK7" i="8"/>
  <c r="AB7" i="8"/>
  <c r="X7" i="8"/>
  <c r="S7" i="8"/>
  <c r="P7" i="8"/>
  <c r="L7" i="8"/>
  <c r="H7" i="8"/>
  <c r="E7" i="8"/>
  <c r="AK6" i="8"/>
  <c r="AB6" i="8"/>
  <c r="X6" i="8"/>
  <c r="S6" i="8"/>
  <c r="P6" i="8"/>
  <c r="K6" i="8" s="1"/>
  <c r="L6" i="8"/>
  <c r="H6" i="8"/>
  <c r="E6" i="8"/>
  <c r="AK5" i="8"/>
  <c r="AB5" i="8"/>
  <c r="W5" i="8" s="1"/>
  <c r="X5" i="8"/>
  <c r="S5" i="8"/>
  <c r="P5" i="8"/>
  <c r="L5" i="8"/>
  <c r="H5" i="8"/>
  <c r="E5" i="8"/>
  <c r="AK4" i="8"/>
  <c r="AB4" i="8"/>
  <c r="X4" i="8"/>
  <c r="W4" i="8" s="1"/>
  <c r="S4" i="8"/>
  <c r="P4" i="8"/>
  <c r="L4" i="8"/>
  <c r="H4" i="8"/>
  <c r="E4" i="8"/>
  <c r="AK3" i="8"/>
  <c r="AB3" i="8"/>
  <c r="X3" i="8"/>
  <c r="S3" i="8"/>
  <c r="K3" i="8" s="1"/>
  <c r="P3" i="8"/>
  <c r="L3" i="8"/>
  <c r="H3" i="8"/>
  <c r="E3" i="8"/>
  <c r="W42" i="8" l="1"/>
  <c r="W45" i="8"/>
  <c r="K47" i="8"/>
  <c r="W60" i="8"/>
  <c r="W63" i="8"/>
  <c r="W76" i="8"/>
  <c r="W79" i="8"/>
  <c r="W92" i="8"/>
  <c r="W95" i="8"/>
  <c r="W98" i="8"/>
  <c r="W100" i="8"/>
  <c r="W101" i="8"/>
  <c r="W102" i="8"/>
  <c r="W103" i="8"/>
  <c r="W105" i="8"/>
  <c r="K108" i="8"/>
  <c r="K110" i="8"/>
  <c r="K114" i="8"/>
  <c r="K115" i="8"/>
  <c r="K117" i="8"/>
  <c r="K118" i="8"/>
  <c r="K119" i="8"/>
  <c r="K120" i="8"/>
  <c r="W62" i="8"/>
  <c r="W78" i="8"/>
  <c r="W94" i="8"/>
  <c r="W47" i="8"/>
  <c r="K56" i="8"/>
  <c r="K72" i="8"/>
  <c r="K88" i="8"/>
  <c r="W97" i="8"/>
  <c r="W99" i="8"/>
  <c r="W107" i="8"/>
  <c r="W109" i="8"/>
  <c r="W114" i="8"/>
  <c r="W116" i="8"/>
  <c r="W117" i="8"/>
  <c r="W118" i="8"/>
  <c r="W119" i="8"/>
  <c r="W121" i="8"/>
  <c r="K124" i="8"/>
  <c r="K126" i="8"/>
  <c r="K130" i="8"/>
  <c r="K131" i="8"/>
  <c r="K133" i="8"/>
  <c r="K134" i="8"/>
  <c r="K4" i="8"/>
  <c r="K32" i="8"/>
  <c r="K34" i="8"/>
  <c r="K36" i="8"/>
  <c r="K38" i="8"/>
  <c r="K40" i="8"/>
  <c r="W46" i="8"/>
  <c r="W49" i="8"/>
  <c r="K52" i="8"/>
  <c r="K55" i="8"/>
  <c r="W67" i="8"/>
  <c r="K71" i="8"/>
  <c r="W83" i="8"/>
  <c r="K87" i="8"/>
  <c r="K128" i="8"/>
  <c r="K60" i="8"/>
  <c r="K76" i="8"/>
  <c r="K92" i="8"/>
  <c r="W130" i="8"/>
  <c r="W132" i="8"/>
  <c r="W133" i="8"/>
  <c r="W134" i="8"/>
  <c r="W3" i="8"/>
  <c r="AO3" i="8" s="1"/>
  <c r="D4" i="8" s="1"/>
  <c r="AO4" i="8" s="1"/>
  <c r="D5" i="8" s="1"/>
  <c r="AO5" i="8" s="1"/>
  <c r="D6" i="8" s="1"/>
  <c r="AO6" i="8" s="1"/>
  <c r="D7" i="8" s="1"/>
  <c r="AO7" i="8" s="1"/>
  <c r="D8" i="8" s="1"/>
  <c r="AO8" i="8" s="1"/>
  <c r="D9" i="8" s="1"/>
  <c r="AO9" i="8" s="1"/>
  <c r="D10" i="8" s="1"/>
  <c r="AO10" i="8" s="1"/>
  <c r="D11" i="8" s="1"/>
  <c r="AO11" i="8" s="1"/>
  <c r="D12" i="8" s="1"/>
  <c r="AO12" i="8" s="1"/>
  <c r="D13" i="8" s="1"/>
  <c r="AO13" i="8" s="1"/>
  <c r="D14" i="8" s="1"/>
  <c r="AO14" i="8" s="1"/>
  <c r="D15" i="8" s="1"/>
  <c r="AO15" i="8" s="1"/>
  <c r="D16" i="8" s="1"/>
  <c r="AO16" i="8" s="1"/>
  <c r="D17" i="8" s="1"/>
  <c r="AO17" i="8" s="1"/>
  <c r="D18" i="8" s="1"/>
  <c r="AO18" i="8" s="1"/>
  <c r="D19" i="8" s="1"/>
  <c r="AO19" i="8" s="1"/>
  <c r="D20" i="8" s="1"/>
  <c r="AO20" i="8" s="1"/>
  <c r="D21" i="8" s="1"/>
  <c r="AO21" i="8" s="1"/>
  <c r="D22" i="8" s="1"/>
  <c r="AO22" i="8" s="1"/>
  <c r="D23" i="8" s="1"/>
  <c r="AO23" i="8" s="1"/>
  <c r="D24" i="8" s="1"/>
  <c r="AO24" i="8" s="1"/>
  <c r="D25" i="8" s="1"/>
  <c r="AO25" i="8" s="1"/>
  <c r="D26" i="8" s="1"/>
  <c r="AO26" i="8" s="1"/>
  <c r="D27" i="8" s="1"/>
  <c r="AO27" i="8" s="1"/>
  <c r="D28" i="8" s="1"/>
  <c r="AO28" i="8" s="1"/>
  <c r="D29" i="8" s="1"/>
  <c r="AO29" i="8" s="1"/>
  <c r="D30" i="8" s="1"/>
  <c r="AO30" i="8" s="1"/>
  <c r="D31" i="8" s="1"/>
  <c r="AO31" i="8" s="1"/>
  <c r="D32" i="8" s="1"/>
  <c r="AO32" i="8" s="1"/>
  <c r="D33" i="8" s="1"/>
  <c r="AO33" i="8" s="1"/>
  <c r="D34" i="8" s="1"/>
  <c r="AO34" i="8" s="1"/>
  <c r="D35" i="8" s="1"/>
  <c r="AO35" i="8" s="1"/>
  <c r="D36" i="8" s="1"/>
  <c r="AO36" i="8" s="1"/>
  <c r="D37" i="8" s="1"/>
  <c r="AO37" i="8" s="1"/>
  <c r="D38" i="8" s="1"/>
  <c r="AO38" i="8" s="1"/>
  <c r="D39" i="8" s="1"/>
  <c r="AO39" i="8" s="1"/>
  <c r="D40" i="8" s="1"/>
  <c r="AO40" i="8" s="1"/>
  <c r="D41" i="8" s="1"/>
  <c r="AO41" i="8" s="1"/>
  <c r="D42" i="8" s="1"/>
  <c r="AO42" i="8" s="1"/>
  <c r="D43" i="8" s="1"/>
  <c r="AO43" i="8" s="1"/>
  <c r="D44" i="8" s="1"/>
  <c r="AO44" i="8" s="1"/>
  <c r="D45" i="8" s="1"/>
  <c r="AO45" i="8" s="1"/>
  <c r="D46" i="8" s="1"/>
  <c r="AO46" i="8" s="1"/>
  <c r="D47" i="8" s="1"/>
  <c r="AO47" i="8" s="1"/>
  <c r="D48" i="8" s="1"/>
  <c r="AO48" i="8" s="1"/>
  <c r="D49" i="8" s="1"/>
  <c r="AO49" i="8" s="1"/>
  <c r="D50" i="8" s="1"/>
  <c r="AO50" i="8" s="1"/>
  <c r="D51" i="8" s="1"/>
  <c r="AO51" i="8" s="1"/>
  <c r="D52" i="8" s="1"/>
  <c r="AO52" i="8" s="1"/>
  <c r="D53" i="8" s="1"/>
  <c r="AO53" i="8" s="1"/>
  <c r="D54" i="8" s="1"/>
  <c r="AO54" i="8" s="1"/>
  <c r="D55" i="8" s="1"/>
  <c r="AO55" i="8" s="1"/>
  <c r="D56" i="8" s="1"/>
  <c r="AO56" i="8" s="1"/>
  <c r="D57" i="8" s="1"/>
  <c r="AO57" i="8" s="1"/>
  <c r="D58" i="8" s="1"/>
  <c r="AO58" i="8" s="1"/>
  <c r="D59" i="8" s="1"/>
  <c r="AO59" i="8" s="1"/>
  <c r="D60" i="8" s="1"/>
  <c r="AO60" i="8" s="1"/>
  <c r="D61" i="8" s="1"/>
  <c r="AO61" i="8" s="1"/>
  <c r="D62" i="8" s="1"/>
  <c r="AO62" i="8" s="1"/>
  <c r="D63" i="8" s="1"/>
  <c r="AO63" i="8" s="1"/>
  <c r="D64" i="8" s="1"/>
  <c r="AO64" i="8" s="1"/>
  <c r="D65" i="8" s="1"/>
  <c r="AO65" i="8" s="1"/>
  <c r="D66" i="8" s="1"/>
  <c r="AO66" i="8" s="1"/>
  <c r="D67" i="8" s="1"/>
  <c r="AO67" i="8" s="1"/>
  <c r="D68" i="8" s="1"/>
  <c r="AO68" i="8" s="1"/>
  <c r="D69" i="8" s="1"/>
  <c r="AO69" i="8" s="1"/>
  <c r="D70" i="8" s="1"/>
  <c r="AO70" i="8" s="1"/>
  <c r="D71" i="8" s="1"/>
  <c r="AO71" i="8" s="1"/>
  <c r="D72" i="8" s="1"/>
  <c r="AO72" i="8" s="1"/>
  <c r="D73" i="8" s="1"/>
  <c r="AO73" i="8" s="1"/>
  <c r="D74" i="8" s="1"/>
  <c r="AO74" i="8" s="1"/>
  <c r="D75" i="8" s="1"/>
  <c r="AO75" i="8" s="1"/>
  <c r="D76" i="8" s="1"/>
  <c r="AO76" i="8" s="1"/>
  <c r="D77" i="8" s="1"/>
  <c r="AO77" i="8" s="1"/>
  <c r="D78" i="8" s="1"/>
  <c r="AO78" i="8" s="1"/>
  <c r="D79" i="8" s="1"/>
  <c r="AO79" i="8" s="1"/>
  <c r="D80" i="8" s="1"/>
  <c r="AO80" i="8" s="1"/>
  <c r="D81" i="8" s="1"/>
  <c r="AO81" i="8" s="1"/>
  <c r="D82" i="8" s="1"/>
  <c r="AO82" i="8" s="1"/>
  <c r="D83" i="8" s="1"/>
  <c r="AO83" i="8" s="1"/>
  <c r="D84" i="8" s="1"/>
  <c r="AO84" i="8" s="1"/>
  <c r="D85" i="8" s="1"/>
  <c r="AO85" i="8" s="1"/>
  <c r="D86" i="8" s="1"/>
  <c r="AO86" i="8" s="1"/>
  <c r="D87" i="8" s="1"/>
  <c r="AO87" i="8" s="1"/>
  <c r="D88" i="8" s="1"/>
  <c r="AO88" i="8" s="1"/>
  <c r="D89" i="8" s="1"/>
  <c r="AO89" i="8" s="1"/>
  <c r="D90" i="8" s="1"/>
  <c r="AO90" i="8" s="1"/>
  <c r="D91" i="8" s="1"/>
  <c r="AO91" i="8" s="1"/>
  <c r="D92" i="8" s="1"/>
  <c r="AO92" i="8" s="1"/>
  <c r="D93" i="8" s="1"/>
  <c r="AO93" i="8" s="1"/>
  <c r="D94" i="8" s="1"/>
  <c r="AO94" i="8" s="1"/>
  <c r="D95" i="8" s="1"/>
  <c r="AO95" i="8" s="1"/>
  <c r="D96" i="8" s="1"/>
  <c r="AO96" i="8" s="1"/>
  <c r="D97" i="8" s="1"/>
  <c r="AO97" i="8" s="1"/>
  <c r="D98" i="8" s="1"/>
  <c r="AO98" i="8" s="1"/>
  <c r="D99" i="8" s="1"/>
  <c r="AO99" i="8" s="1"/>
  <c r="D100" i="8" s="1"/>
  <c r="AO100" i="8" s="1"/>
  <c r="D101" i="8" s="1"/>
  <c r="AO101" i="8" s="1"/>
  <c r="D102" i="8" s="1"/>
  <c r="AO102" i="8" s="1"/>
  <c r="D103" i="8" s="1"/>
  <c r="AO103" i="8" s="1"/>
  <c r="D104" i="8" s="1"/>
  <c r="AO104" i="8" s="1"/>
  <c r="D105" i="8" s="1"/>
  <c r="AO105" i="8" s="1"/>
  <c r="D106" i="8" s="1"/>
  <c r="AO106" i="8" s="1"/>
  <c r="D107" i="8" s="1"/>
  <c r="AO107" i="8" s="1"/>
  <c r="D108" i="8" s="1"/>
  <c r="AO108" i="8" s="1"/>
  <c r="D109" i="8" s="1"/>
  <c r="AO109" i="8" s="1"/>
  <c r="D110" i="8" s="1"/>
  <c r="AO110" i="8" s="1"/>
  <c r="D111" i="8" s="1"/>
  <c r="AO111" i="8" s="1"/>
  <c r="D112" i="8" s="1"/>
  <c r="AO112" i="8" s="1"/>
  <c r="D113" i="8" s="1"/>
  <c r="AO113" i="8" s="1"/>
  <c r="D114" i="8" s="1"/>
  <c r="AO114" i="8" s="1"/>
  <c r="D115" i="8" s="1"/>
  <c r="AO115" i="8" s="1"/>
  <c r="D116" i="8" s="1"/>
  <c r="AO116" i="8" s="1"/>
  <c r="D117" i="8" s="1"/>
  <c r="AO117" i="8" s="1"/>
  <c r="D118" i="8" s="1"/>
  <c r="AO118" i="8" s="1"/>
  <c r="D119" i="8" s="1"/>
  <c r="AO119" i="8" s="1"/>
  <c r="D120" i="8" s="1"/>
  <c r="AO120" i="8" s="1"/>
  <c r="D121" i="8" s="1"/>
  <c r="AO121" i="8" s="1"/>
  <c r="D122" i="8" s="1"/>
  <c r="AO122" i="8" s="1"/>
  <c r="D123" i="8" s="1"/>
  <c r="AO123" i="8" s="1"/>
  <c r="D124" i="8" s="1"/>
  <c r="AO124" i="8" s="1"/>
  <c r="D125" i="8" s="1"/>
  <c r="AO125" i="8" s="1"/>
  <c r="D126" i="8" s="1"/>
  <c r="AO126" i="8" s="1"/>
  <c r="D127" i="8" s="1"/>
  <c r="AO127" i="8" s="1"/>
  <c r="D128" i="8" s="1"/>
  <c r="AO128" i="8" s="1"/>
  <c r="D129" i="8" s="1"/>
  <c r="AO129" i="8" s="1"/>
  <c r="D130" i="8" s="1"/>
  <c r="AO130" i="8" s="1"/>
  <c r="D131" i="8" s="1"/>
  <c r="AO131" i="8" s="1"/>
  <c r="D132" i="8" s="1"/>
  <c r="AO132" i="8" s="1"/>
  <c r="D133" i="8" s="1"/>
  <c r="AO133" i="8" s="1"/>
  <c r="D134" i="8" s="1"/>
  <c r="AO134" i="8" s="1"/>
  <c r="K5" i="8"/>
  <c r="K7" i="8"/>
  <c r="K9" i="8"/>
  <c r="K11" i="8"/>
  <c r="K14" i="8"/>
  <c r="K19" i="8"/>
  <c r="K21" i="8"/>
  <c r="K22" i="8"/>
  <c r="K25" i="8"/>
  <c r="K27" i="8"/>
  <c r="K35" i="8"/>
  <c r="K37" i="8"/>
  <c r="K41" i="8"/>
  <c r="K43" i="8"/>
  <c r="W51" i="8"/>
  <c r="W57" i="8"/>
  <c r="K61" i="8"/>
  <c r="K62" i="8"/>
  <c r="W73" i="8"/>
  <c r="K77" i="8"/>
  <c r="K78" i="8"/>
  <c r="W89" i="8"/>
  <c r="K93" i="8"/>
  <c r="K94" i="8"/>
  <c r="K100" i="8"/>
  <c r="W6" i="8"/>
  <c r="W7" i="8"/>
  <c r="W8" i="8"/>
  <c r="W9" i="8"/>
  <c r="W10" i="8"/>
  <c r="W11" i="8"/>
  <c r="W13" i="8"/>
  <c r="W15" i="8"/>
  <c r="W16" i="8"/>
  <c r="W17" i="8"/>
  <c r="W19" i="8"/>
  <c r="W21" i="8"/>
  <c r="W22" i="8"/>
  <c r="W23" i="8"/>
  <c r="W24" i="8"/>
  <c r="W25" i="8"/>
  <c r="W26" i="8"/>
  <c r="W27" i="8"/>
  <c r="W29" i="8"/>
  <c r="W31" i="8"/>
  <c r="W32" i="8"/>
  <c r="W33" i="8"/>
  <c r="W35" i="8"/>
  <c r="W37" i="8"/>
  <c r="W38" i="8"/>
  <c r="W39" i="8"/>
  <c r="W40" i="8"/>
  <c r="W41" i="8"/>
  <c r="W53" i="8"/>
  <c r="W54" i="8"/>
  <c r="W69" i="8"/>
  <c r="W70" i="8"/>
  <c r="W85" i="8"/>
  <c r="W86" i="8"/>
  <c r="K98" i="8"/>
  <c r="K99" i="8"/>
  <c r="K101" i="8"/>
  <c r="K102" i="8"/>
  <c r="K103" i="8"/>
  <c r="K104" i="8"/>
  <c r="K29" i="8"/>
  <c r="W12" i="8"/>
  <c r="K15" i="8"/>
  <c r="W28" i="8"/>
  <c r="K31" i="8"/>
  <c r="K44" i="8"/>
  <c r="K45" i="8"/>
  <c r="W30" i="8"/>
  <c r="K33" i="8"/>
  <c r="K13" i="8"/>
  <c r="W14" i="8"/>
  <c r="K17" i="8"/>
  <c r="W44" i="8"/>
  <c r="W18" i="8"/>
  <c r="W34" i="8"/>
  <c r="W20" i="8"/>
  <c r="K23" i="8"/>
  <c r="W36" i="8"/>
  <c r="K39" i="8"/>
  <c r="K48" i="8"/>
  <c r="W108" i="8"/>
  <c r="K109" i="8"/>
  <c r="W124" i="8"/>
  <c r="K125" i="8"/>
  <c r="K97" i="8"/>
  <c r="W112" i="8"/>
  <c r="K113" i="8"/>
  <c r="W128" i="8"/>
  <c r="K129" i="8"/>
  <c r="W106" i="8"/>
  <c r="K107" i="8"/>
  <c r="W122" i="8"/>
  <c r="K123" i="8"/>
  <c r="W110" i="8"/>
  <c r="K111" i="8"/>
  <c r="W126" i="8"/>
  <c r="K127" i="8"/>
  <c r="W104" i="8"/>
  <c r="K105" i="8"/>
  <c r="W120" i="8"/>
  <c r="K121" i="8"/>
  <c r="AF96" i="7"/>
  <c r="S99" i="7" l="1"/>
  <c r="AK4" i="7" l="1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K123" i="7"/>
  <c r="AK124" i="7"/>
  <c r="AK125" i="7"/>
  <c r="AK126" i="7"/>
  <c r="AK127" i="7"/>
  <c r="AK128" i="7"/>
  <c r="AK129" i="7"/>
  <c r="AK130" i="7"/>
  <c r="AK131" i="7"/>
  <c r="AK132" i="7"/>
  <c r="AK133" i="7"/>
  <c r="AK134" i="7"/>
  <c r="AK3" i="7"/>
  <c r="C1" i="5" l="1"/>
  <c r="D1" i="5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3" i="7"/>
  <c r="E34" i="7"/>
  <c r="H34" i="7"/>
  <c r="P34" i="7"/>
  <c r="S34" i="7"/>
  <c r="X34" i="7"/>
  <c r="AB34" i="7"/>
  <c r="E35" i="7"/>
  <c r="H35" i="7"/>
  <c r="P35" i="7"/>
  <c r="S35" i="7"/>
  <c r="X35" i="7"/>
  <c r="AB35" i="7"/>
  <c r="W35" i="7" s="1"/>
  <c r="E36" i="7"/>
  <c r="H36" i="7"/>
  <c r="P36" i="7"/>
  <c r="S36" i="7"/>
  <c r="X36" i="7"/>
  <c r="AB36" i="7"/>
  <c r="X21" i="7"/>
  <c r="S134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3" i="7"/>
  <c r="P134" i="7"/>
  <c r="P4" i="7"/>
  <c r="K4" i="7" s="1"/>
  <c r="P5" i="7"/>
  <c r="P6" i="7"/>
  <c r="K6" i="7" s="1"/>
  <c r="P7" i="7"/>
  <c r="K7" i="7" s="1"/>
  <c r="P8" i="7"/>
  <c r="K8" i="7" s="1"/>
  <c r="P9" i="7"/>
  <c r="P10" i="7"/>
  <c r="K10" i="7" s="1"/>
  <c r="P11" i="7"/>
  <c r="K11" i="7" s="1"/>
  <c r="P12" i="7"/>
  <c r="K12" i="7" s="1"/>
  <c r="P13" i="7"/>
  <c r="P14" i="7"/>
  <c r="K14" i="7" s="1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K27" i="7" s="1"/>
  <c r="P28" i="7"/>
  <c r="K28" i="7" s="1"/>
  <c r="P29" i="7"/>
  <c r="P30" i="7"/>
  <c r="K30" i="7" s="1"/>
  <c r="P31" i="7"/>
  <c r="P32" i="7"/>
  <c r="K32" i="7" s="1"/>
  <c r="P33" i="7"/>
  <c r="P37" i="7"/>
  <c r="K37" i="7" s="1"/>
  <c r="P38" i="7"/>
  <c r="K38" i="7" s="1"/>
  <c r="P39" i="7"/>
  <c r="P40" i="7"/>
  <c r="P41" i="7"/>
  <c r="K41" i="7" s="1"/>
  <c r="P42" i="7"/>
  <c r="K42" i="7" s="1"/>
  <c r="P43" i="7"/>
  <c r="K43" i="7" s="1"/>
  <c r="P44" i="7"/>
  <c r="P45" i="7"/>
  <c r="K45" i="7" s="1"/>
  <c r="P46" i="7"/>
  <c r="K46" i="7" s="1"/>
  <c r="P47" i="7"/>
  <c r="P48" i="7"/>
  <c r="P49" i="7"/>
  <c r="K49" i="7" s="1"/>
  <c r="P50" i="7"/>
  <c r="K50" i="7" s="1"/>
  <c r="P51" i="7"/>
  <c r="K51" i="7" s="1"/>
  <c r="P52" i="7"/>
  <c r="P53" i="7"/>
  <c r="K53" i="7" s="1"/>
  <c r="P54" i="7"/>
  <c r="K54" i="7" s="1"/>
  <c r="P55" i="7"/>
  <c r="P56" i="7"/>
  <c r="P57" i="7"/>
  <c r="K57" i="7" s="1"/>
  <c r="P58" i="7"/>
  <c r="K58" i="7" s="1"/>
  <c r="P59" i="7"/>
  <c r="K59" i="7" s="1"/>
  <c r="P60" i="7"/>
  <c r="P61" i="7"/>
  <c r="K61" i="7" s="1"/>
  <c r="P62" i="7"/>
  <c r="K62" i="7" s="1"/>
  <c r="P63" i="7"/>
  <c r="P64" i="7"/>
  <c r="P65" i="7"/>
  <c r="K65" i="7" s="1"/>
  <c r="P66" i="7"/>
  <c r="K66" i="7" s="1"/>
  <c r="P67" i="7"/>
  <c r="K67" i="7" s="1"/>
  <c r="P68" i="7"/>
  <c r="P69" i="7"/>
  <c r="K69" i="7" s="1"/>
  <c r="P70" i="7"/>
  <c r="K70" i="7" s="1"/>
  <c r="P71" i="7"/>
  <c r="P72" i="7"/>
  <c r="P73" i="7"/>
  <c r="K73" i="7" s="1"/>
  <c r="P74" i="7"/>
  <c r="K74" i="7" s="1"/>
  <c r="P75" i="7"/>
  <c r="P76" i="7"/>
  <c r="P77" i="7"/>
  <c r="K77" i="7" s="1"/>
  <c r="P78" i="7"/>
  <c r="K78" i="7" s="1"/>
  <c r="P79" i="7"/>
  <c r="P80" i="7"/>
  <c r="P81" i="7"/>
  <c r="K81" i="7" s="1"/>
  <c r="P82" i="7"/>
  <c r="K82" i="7" s="1"/>
  <c r="P83" i="7"/>
  <c r="K83" i="7" s="1"/>
  <c r="P84" i="7"/>
  <c r="P85" i="7"/>
  <c r="K85" i="7" s="1"/>
  <c r="P86" i="7"/>
  <c r="K86" i="7" s="1"/>
  <c r="P87" i="7"/>
  <c r="P88" i="7"/>
  <c r="P89" i="7"/>
  <c r="K89" i="7" s="1"/>
  <c r="P90" i="7"/>
  <c r="K90" i="7" s="1"/>
  <c r="P91" i="7"/>
  <c r="K91" i="7" s="1"/>
  <c r="P92" i="7"/>
  <c r="P93" i="7"/>
  <c r="K93" i="7" s="1"/>
  <c r="P94" i="7"/>
  <c r="K94" i="7" s="1"/>
  <c r="P95" i="7"/>
  <c r="P96" i="7"/>
  <c r="P97" i="7"/>
  <c r="K97" i="7" s="1"/>
  <c r="P98" i="7"/>
  <c r="P99" i="7"/>
  <c r="K99" i="7" s="1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3" i="7"/>
  <c r="K95" i="7" l="1"/>
  <c r="K68" i="7"/>
  <c r="K60" i="7"/>
  <c r="K52" i="7"/>
  <c r="K44" i="7"/>
  <c r="K87" i="7"/>
  <c r="K132" i="7"/>
  <c r="K124" i="7"/>
  <c r="K116" i="7"/>
  <c r="K108" i="7"/>
  <c r="K100" i="7"/>
  <c r="K36" i="7"/>
  <c r="K88" i="7"/>
  <c r="K72" i="7"/>
  <c r="K64" i="7"/>
  <c r="K56" i="7"/>
  <c r="K48" i="7"/>
  <c r="K40" i="7"/>
  <c r="K79" i="7"/>
  <c r="K71" i="7"/>
  <c r="K55" i="7"/>
  <c r="K47" i="7"/>
  <c r="K39" i="7"/>
  <c r="K128" i="7"/>
  <c r="K120" i="7"/>
  <c r="K112" i="7"/>
  <c r="K104" i="7"/>
  <c r="K119" i="7"/>
  <c r="K3" i="7"/>
  <c r="K34" i="7"/>
  <c r="K92" i="7"/>
  <c r="K96" i="7"/>
  <c r="K98" i="7"/>
  <c r="K131" i="7"/>
  <c r="K127" i="7"/>
  <c r="K115" i="7"/>
  <c r="K107" i="7"/>
  <c r="K102" i="7"/>
  <c r="K106" i="7"/>
  <c r="K103" i="7"/>
  <c r="K133" i="7"/>
  <c r="K129" i="7"/>
  <c r="K125" i="7"/>
  <c r="K123" i="7"/>
  <c r="K121" i="7"/>
  <c r="K117" i="7"/>
  <c r="K113" i="7"/>
  <c r="K111" i="7"/>
  <c r="K109" i="7"/>
  <c r="K105" i="7"/>
  <c r="K101" i="7"/>
  <c r="K130" i="7"/>
  <c r="K126" i="7"/>
  <c r="K122" i="7"/>
  <c r="K118" i="7"/>
  <c r="K114" i="7"/>
  <c r="K134" i="7"/>
  <c r="K110" i="7"/>
  <c r="K75" i="7"/>
  <c r="K84" i="7"/>
  <c r="K80" i="7"/>
  <c r="K76" i="7"/>
  <c r="K33" i="7"/>
  <c r="K29" i="7"/>
  <c r="K13" i="7"/>
  <c r="K9" i="7"/>
  <c r="K5" i="7"/>
  <c r="K35" i="7"/>
  <c r="K63" i="7"/>
  <c r="K16" i="7"/>
  <c r="W36" i="7"/>
  <c r="K23" i="7"/>
  <c r="K19" i="7"/>
  <c r="K15" i="7"/>
  <c r="K20" i="7"/>
  <c r="K31" i="7"/>
  <c r="K26" i="7"/>
  <c r="K22" i="7"/>
  <c r="K18" i="7"/>
  <c r="K24" i="7"/>
  <c r="K25" i="7"/>
  <c r="K21" i="7"/>
  <c r="K17" i="7"/>
  <c r="W34" i="7"/>
  <c r="AB118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2" i="7"/>
  <c r="X23" i="7"/>
  <c r="X24" i="7"/>
  <c r="X25" i="7"/>
  <c r="X26" i="7"/>
  <c r="X27" i="7"/>
  <c r="X28" i="7"/>
  <c r="X29" i="7"/>
  <c r="X30" i="7"/>
  <c r="X31" i="7"/>
  <c r="X32" i="7"/>
  <c r="X33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P219" i="7" l="1"/>
  <c r="S219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3" i="7"/>
  <c r="M1" i="5"/>
  <c r="L1" i="5"/>
  <c r="K1" i="5"/>
  <c r="J1" i="5"/>
  <c r="I1" i="5"/>
  <c r="H1" i="5"/>
  <c r="G1" i="5"/>
  <c r="F1" i="5"/>
  <c r="E1" i="5"/>
  <c r="H3" i="7"/>
  <c r="AB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W49" i="7" s="1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W113" i="7" l="1"/>
  <c r="W105" i="7"/>
  <c r="W97" i="7"/>
  <c r="W89" i="7"/>
  <c r="W81" i="7"/>
  <c r="W73" i="7"/>
  <c r="W65" i="7"/>
  <c r="W57" i="7"/>
  <c r="W117" i="7"/>
  <c r="W109" i="7"/>
  <c r="W101" i="7"/>
  <c r="W93" i="7"/>
  <c r="W85" i="7"/>
  <c r="W77" i="7"/>
  <c r="W69" i="7"/>
  <c r="W61" i="7"/>
  <c r="W53" i="7"/>
  <c r="W133" i="7"/>
  <c r="W125" i="7"/>
  <c r="W121" i="7"/>
  <c r="W44" i="7"/>
  <c r="W129" i="7"/>
  <c r="W92" i="7"/>
  <c r="W64" i="7"/>
  <c r="W60" i="7"/>
  <c r="W3" i="7"/>
  <c r="W45" i="7"/>
  <c r="W41" i="7"/>
  <c r="W37" i="7"/>
  <c r="W33" i="7"/>
  <c r="W29" i="7"/>
  <c r="W25" i="7"/>
  <c r="W21" i="7"/>
  <c r="W15" i="7"/>
  <c r="W46" i="7"/>
  <c r="W43" i="7"/>
  <c r="W31" i="7"/>
  <c r="W27" i="7"/>
  <c r="W23" i="7"/>
  <c r="W19" i="7"/>
  <c r="W47" i="7"/>
  <c r="W16" i="7"/>
  <c r="W12" i="7"/>
  <c r="W8" i="7"/>
  <c r="W4" i="7"/>
  <c r="W17" i="7"/>
  <c r="W122" i="7"/>
  <c r="W118" i="7"/>
  <c r="W94" i="7"/>
  <c r="W66" i="7"/>
  <c r="W62" i="7"/>
  <c r="W14" i="7"/>
  <c r="W115" i="7"/>
  <c r="W111" i="7"/>
  <c r="W107" i="7"/>
  <c r="W103" i="7"/>
  <c r="W99" i="7"/>
  <c r="W95" i="7"/>
  <c r="W71" i="7"/>
  <c r="W67" i="7"/>
  <c r="W63" i="7"/>
  <c r="W96" i="7"/>
  <c r="W72" i="7"/>
  <c r="W68" i="7"/>
  <c r="W51" i="7"/>
  <c r="W134" i="7"/>
  <c r="W126" i="7"/>
  <c r="W110" i="7"/>
  <c r="W102" i="7"/>
  <c r="W7" i="7"/>
  <c r="W132" i="7"/>
  <c r="W128" i="7"/>
  <c r="W124" i="7"/>
  <c r="W120" i="7"/>
  <c r="W91" i="7"/>
  <c r="W87" i="7"/>
  <c r="W84" i="7"/>
  <c r="W80" i="7"/>
  <c r="W76" i="7"/>
  <c r="W59" i="7"/>
  <c r="W56" i="7"/>
  <c r="W52" i="7"/>
  <c r="W39" i="7"/>
  <c r="W10" i="7"/>
  <c r="W6" i="7"/>
  <c r="W88" i="7"/>
  <c r="W40" i="7"/>
  <c r="W11" i="7"/>
  <c r="W131" i="7"/>
  <c r="W127" i="7"/>
  <c r="W123" i="7"/>
  <c r="W119" i="7"/>
  <c r="W116" i="7"/>
  <c r="W112" i="7"/>
  <c r="W108" i="7"/>
  <c r="W104" i="7"/>
  <c r="W100" i="7"/>
  <c r="W83" i="7"/>
  <c r="W79" i="7"/>
  <c r="W75" i="7"/>
  <c r="W55" i="7"/>
  <c r="W48" i="7"/>
  <c r="W32" i="7"/>
  <c r="W28" i="7"/>
  <c r="W24" i="7"/>
  <c r="W20" i="7"/>
  <c r="W114" i="7"/>
  <c r="W90" i="7"/>
  <c r="W86" i="7"/>
  <c r="W58" i="7"/>
  <c r="W42" i="7"/>
  <c r="W38" i="7"/>
  <c r="W13" i="7"/>
  <c r="W9" i="7"/>
  <c r="W5" i="7"/>
  <c r="W106" i="7"/>
  <c r="W82" i="7"/>
  <c r="W78" i="7"/>
  <c r="W74" i="7"/>
  <c r="W54" i="7"/>
  <c r="W130" i="7"/>
  <c r="W98" i="7"/>
  <c r="W70" i="7"/>
  <c r="W50" i="7"/>
  <c r="W30" i="7"/>
  <c r="W26" i="7"/>
  <c r="W22" i="7"/>
  <c r="W18" i="7"/>
  <c r="AO3" i="7" l="1"/>
  <c r="D4" i="7" l="1"/>
  <c r="AO4" i="7" s="1"/>
  <c r="D5" i="7" s="1"/>
  <c r="AO5" i="7" s="1"/>
  <c r="D6" i="7" l="1"/>
  <c r="AO6" i="7" l="1"/>
  <c r="D7" i="7" l="1"/>
  <c r="AO7" i="7" l="1"/>
  <c r="D8" i="7" l="1"/>
  <c r="FB15" i="5"/>
  <c r="CX15" i="5"/>
  <c r="CP14" i="5"/>
  <c r="EZ14" i="5"/>
  <c r="X14" i="5"/>
  <c r="N14" i="5"/>
  <c r="EJ15" i="5"/>
  <c r="AX14" i="5"/>
  <c r="HD14" i="5"/>
  <c r="DM15" i="5"/>
  <c r="AI14" i="5"/>
  <c r="AT14" i="5"/>
  <c r="DN15" i="5"/>
  <c r="DL15" i="5"/>
  <c r="DM14" i="5"/>
  <c r="HE15" i="5"/>
  <c r="DH15" i="5"/>
  <c r="EE15" i="5"/>
  <c r="BK14" i="5"/>
  <c r="EP14" i="5"/>
  <c r="AH14" i="5"/>
  <c r="CJ15" i="5"/>
  <c r="FP14" i="5"/>
  <c r="GF14" i="5"/>
  <c r="FH14" i="5"/>
  <c r="EC14" i="5"/>
  <c r="EK15" i="5"/>
  <c r="DR14" i="5"/>
  <c r="GI14" i="5"/>
  <c r="GQ15" i="5"/>
  <c r="GI15" i="5"/>
  <c r="AM14" i="5"/>
  <c r="AZ15" i="5"/>
  <c r="DL14" i="5"/>
  <c r="EX15" i="5"/>
  <c r="FA14" i="5"/>
  <c r="BI14" i="5"/>
  <c r="CA14" i="5"/>
  <c r="DG15" i="5"/>
  <c r="CZ15" i="5"/>
  <c r="AI15" i="5"/>
  <c r="EO14" i="5"/>
  <c r="EA14" i="5"/>
  <c r="S14" i="5"/>
  <c r="CL15" i="5"/>
  <c r="N10" i="5"/>
  <c r="BB14" i="5"/>
  <c r="EV15" i="5"/>
  <c r="GT14" i="5"/>
  <c r="DP15" i="5"/>
  <c r="GD15" i="5"/>
  <c r="DZ15" i="5"/>
  <c r="AV14" i="5"/>
  <c r="EO15" i="5"/>
  <c r="BQ15" i="5"/>
  <c r="ED14" i="5"/>
  <c r="GD14" i="5"/>
  <c r="CR15" i="5"/>
  <c r="DV14" i="5"/>
  <c r="FC15" i="5"/>
  <c r="BD14" i="5"/>
  <c r="CN15" i="5"/>
  <c r="CQ15" i="5"/>
  <c r="AF14" i="5"/>
  <c r="AY15" i="5"/>
  <c r="Q15" i="5"/>
  <c r="DB14" i="5"/>
  <c r="AS14" i="5"/>
  <c r="GY14" i="5"/>
  <c r="BU15" i="5"/>
  <c r="BA14" i="5"/>
  <c r="T14" i="5"/>
  <c r="GH15" i="5"/>
  <c r="CP15" i="5"/>
  <c r="AR15" i="5"/>
  <c r="BH15" i="5"/>
  <c r="GG15" i="5"/>
  <c r="BJ15" i="5"/>
  <c r="CH14" i="5"/>
  <c r="CV15" i="5"/>
  <c r="DQ15" i="5"/>
  <c r="HE14" i="5"/>
  <c r="FG14" i="5"/>
  <c r="CX14" i="5"/>
  <c r="CZ14" i="5"/>
  <c r="FN15" i="5"/>
  <c r="CI14" i="5"/>
  <c r="BL15" i="5"/>
  <c r="FS14" i="5"/>
  <c r="EH14" i="5"/>
  <c r="FK14" i="5"/>
  <c r="EL15" i="5"/>
  <c r="EF14" i="5"/>
  <c r="N5" i="5"/>
  <c r="DW15" i="5"/>
  <c r="DC15" i="5"/>
  <c r="GV15" i="5"/>
  <c r="EX14" i="5"/>
  <c r="CR14" i="5"/>
  <c r="FL14" i="5"/>
  <c r="ER14" i="5"/>
  <c r="BF14" i="5"/>
  <c r="AE15" i="5"/>
  <c r="GL14" i="5"/>
  <c r="HH15" i="5"/>
  <c r="CA15" i="5"/>
  <c r="GT15" i="5"/>
  <c r="EG14" i="5"/>
  <c r="BX14" i="5"/>
  <c r="AS15" i="5"/>
  <c r="AQ15" i="5"/>
  <c r="HD15" i="5"/>
  <c r="AD14" i="5"/>
  <c r="W14" i="5"/>
  <c r="N8" i="5"/>
  <c r="GU15" i="5"/>
  <c r="AU15" i="5"/>
  <c r="N6" i="5"/>
  <c r="CN14" i="5"/>
  <c r="DU15" i="5"/>
  <c r="BJ14" i="5"/>
  <c r="U15" i="5"/>
  <c r="AG15" i="5"/>
  <c r="GV14" i="5"/>
  <c r="GX15" i="5"/>
  <c r="HI15" i="5"/>
  <c r="HH14" i="5"/>
  <c r="EP15" i="5"/>
  <c r="DT14" i="5"/>
  <c r="BS14" i="5"/>
  <c r="P15" i="5"/>
  <c r="AB14" i="5"/>
  <c r="AF15" i="5"/>
  <c r="FC14" i="5"/>
  <c r="BM14" i="5"/>
  <c r="HC14" i="5"/>
  <c r="ET15" i="5"/>
  <c r="FX14" i="5"/>
  <c r="DS14" i="5"/>
  <c r="Q14" i="5"/>
  <c r="CE14" i="5"/>
  <c r="GN15" i="5"/>
  <c r="DW14" i="5"/>
  <c r="EJ14" i="5"/>
  <c r="BQ14" i="5"/>
  <c r="AC14" i="5"/>
  <c r="FJ14" i="5"/>
  <c r="BG14" i="5"/>
  <c r="EK14" i="5"/>
  <c r="AZ14" i="5"/>
  <c r="DP14" i="5"/>
  <c r="DJ15" i="5"/>
  <c r="BP15" i="5"/>
  <c r="AK14" i="5"/>
  <c r="BF15" i="5"/>
  <c r="HG14" i="5"/>
  <c r="U14" i="5"/>
  <c r="N11" i="5"/>
  <c r="FO15" i="5"/>
  <c r="DY14" i="5"/>
  <c r="CV14" i="5"/>
  <c r="CM15" i="5"/>
  <c r="GW15" i="5"/>
  <c r="GK15" i="5"/>
  <c r="AA14" i="5"/>
  <c r="DU14" i="5"/>
  <c r="AP14" i="5"/>
  <c r="DI14" i="5"/>
  <c r="DZ14" i="5"/>
  <c r="BL14" i="5"/>
  <c r="DJ14" i="5"/>
  <c r="CG15" i="5"/>
  <c r="EI15" i="5"/>
  <c r="EA15" i="5"/>
  <c r="GZ14" i="5"/>
  <c r="FD15" i="5"/>
  <c r="ED15" i="5"/>
  <c r="EM15" i="5"/>
  <c r="GB15" i="5"/>
  <c r="CI15" i="5"/>
  <c r="EQ14" i="5"/>
  <c r="DG14" i="5"/>
  <c r="EF15" i="5"/>
  <c r="BR14" i="5"/>
  <c r="O15" i="5"/>
  <c r="FP15" i="5"/>
  <c r="N16" i="5"/>
  <c r="FE15" i="5"/>
  <c r="AR14" i="5"/>
  <c r="FE14" i="5"/>
  <c r="GS15" i="5"/>
  <c r="EW14" i="5"/>
  <c r="FF14" i="5"/>
  <c r="GE15" i="5"/>
  <c r="GU14" i="5"/>
  <c r="DC14" i="5"/>
  <c r="FL15" i="5"/>
  <c r="AQ14" i="5"/>
  <c r="N18" i="5"/>
  <c r="BC15" i="5"/>
  <c r="T15" i="5"/>
  <c r="FZ15" i="5"/>
  <c r="GZ15" i="5"/>
  <c r="FT14" i="5"/>
  <c r="EB15" i="5"/>
  <c r="Z15" i="5"/>
  <c r="EY15" i="5"/>
  <c r="CY14" i="5"/>
  <c r="EU14" i="5"/>
  <c r="GQ14" i="5"/>
  <c r="DX14" i="5"/>
  <c r="GE14" i="5"/>
  <c r="EU15" i="5"/>
  <c r="DD14" i="5"/>
  <c r="BO15" i="5"/>
  <c r="CM14" i="5"/>
  <c r="FY15" i="5"/>
  <c r="GF15" i="5"/>
  <c r="GA15" i="5"/>
  <c r="W15" i="5"/>
  <c r="BZ14" i="5"/>
  <c r="BH14" i="5"/>
  <c r="DI15" i="5"/>
  <c r="V14" i="5"/>
  <c r="Y14" i="5"/>
  <c r="CO15" i="5"/>
  <c r="BB15" i="5"/>
  <c r="CC14" i="5"/>
  <c r="CK14" i="5"/>
  <c r="GP14" i="5"/>
  <c r="BT15" i="5"/>
  <c r="HI14" i="5"/>
  <c r="X15" i="5"/>
  <c r="N15" i="5"/>
  <c r="N17" i="5"/>
  <c r="AJ15" i="5"/>
  <c r="AB15" i="5"/>
  <c r="AM15" i="5"/>
  <c r="S15" i="5"/>
  <c r="DF15" i="5"/>
  <c r="ES15" i="5"/>
  <c r="FQ15" i="5"/>
  <c r="BO14" i="5"/>
  <c r="GO15" i="5"/>
  <c r="FR14" i="5"/>
  <c r="FK15" i="5"/>
  <c r="FO14" i="5"/>
  <c r="AL14" i="5"/>
  <c r="GM15" i="5"/>
  <c r="BV15" i="5"/>
  <c r="FS15" i="5"/>
  <c r="EW15" i="5"/>
  <c r="FI15" i="5"/>
  <c r="GO14" i="5"/>
  <c r="FU15" i="5"/>
  <c r="AN15" i="5"/>
  <c r="AY14" i="5"/>
  <c r="CW15" i="5"/>
  <c r="FH15" i="5"/>
  <c r="AT15" i="5"/>
  <c r="EL14" i="5"/>
  <c r="CW14" i="5"/>
  <c r="AX15" i="5"/>
  <c r="FX15" i="5"/>
  <c r="FZ14" i="5"/>
  <c r="EV14" i="5"/>
  <c r="AD15" i="5"/>
  <c r="Z14" i="5"/>
  <c r="CO14" i="5"/>
  <c r="DV15" i="5"/>
  <c r="FV15" i="5"/>
  <c r="BY14" i="5"/>
  <c r="CU14" i="5"/>
  <c r="FQ14" i="5"/>
  <c r="GX14" i="5"/>
  <c r="EG15" i="5"/>
  <c r="N7" i="5"/>
  <c r="BK15" i="5"/>
  <c r="EM14" i="5"/>
  <c r="HG15" i="5"/>
  <c r="FR15" i="5"/>
  <c r="CE15" i="5"/>
  <c r="DY15" i="5"/>
  <c r="GY15" i="5"/>
  <c r="DN14" i="5"/>
  <c r="O14" i="5"/>
  <c r="AE14" i="5"/>
  <c r="R14" i="5"/>
  <c r="GC15" i="5"/>
  <c r="BN15" i="5"/>
  <c r="HF14" i="5"/>
  <c r="DB15" i="5"/>
  <c r="EE14" i="5"/>
  <c r="DO15" i="5"/>
  <c r="CS15" i="5"/>
  <c r="HB15" i="5"/>
  <c r="GJ15" i="5"/>
  <c r="HB14" i="5"/>
  <c r="BA15" i="5"/>
  <c r="AN14" i="5"/>
  <c r="FB14" i="5"/>
  <c r="N12" i="5"/>
  <c r="ET14" i="5"/>
  <c r="CL14" i="5"/>
  <c r="FD14" i="5"/>
  <c r="DS15" i="5"/>
  <c r="FA15" i="5"/>
  <c r="EI14" i="5"/>
  <c r="CH15" i="5"/>
  <c r="GG14" i="5"/>
  <c r="N13" i="5"/>
  <c r="BV14" i="5"/>
  <c r="CY15" i="5"/>
  <c r="EB14" i="5"/>
  <c r="FW14" i="5"/>
  <c r="DT15" i="5"/>
  <c r="AC15" i="5"/>
  <c r="CT14" i="5"/>
  <c r="CC15" i="5"/>
  <c r="P14" i="5"/>
  <c r="GR14" i="5"/>
  <c r="CB14" i="5"/>
  <c r="FY14" i="5"/>
  <c r="CD14" i="5"/>
  <c r="BW14" i="5"/>
  <c r="V15" i="5"/>
  <c r="BT14" i="5"/>
  <c r="AJ14" i="5"/>
  <c r="DX15" i="5"/>
  <c r="BE15" i="5"/>
  <c r="GW14" i="5"/>
  <c r="Y15" i="5"/>
  <c r="BI15" i="5"/>
  <c r="AH15" i="5"/>
  <c r="DA15" i="5"/>
  <c r="ES14" i="5"/>
  <c r="GN14" i="5"/>
  <c r="GB14" i="5"/>
  <c r="FT15" i="5"/>
  <c r="AA15" i="5"/>
  <c r="CS14" i="5"/>
  <c r="FN14" i="5"/>
  <c r="HC15" i="5"/>
  <c r="HA15" i="5"/>
  <c r="FW15" i="5"/>
  <c r="N9" i="5"/>
  <c r="DR15" i="5"/>
  <c r="AV15" i="5"/>
  <c r="CG14" i="5"/>
  <c r="BE14" i="5"/>
  <c r="BZ15" i="5"/>
  <c r="CU15" i="5"/>
  <c r="FU14" i="5"/>
  <c r="CT15" i="5"/>
  <c r="AK15" i="5"/>
  <c r="GC14" i="5"/>
  <c r="EQ15" i="5"/>
  <c r="BN14" i="5"/>
  <c r="AW15" i="5"/>
  <c r="AU14" i="5"/>
  <c r="AG14" i="5"/>
  <c r="DD15" i="5"/>
  <c r="DQ14" i="5"/>
  <c r="GM14" i="5"/>
  <c r="GJ14" i="5"/>
  <c r="CK15" i="5"/>
  <c r="R15" i="5"/>
  <c r="EH15" i="5"/>
  <c r="GK14" i="5"/>
  <c r="GA14" i="5"/>
  <c r="HF15" i="5"/>
  <c r="AO14" i="5"/>
  <c r="AP15" i="5"/>
  <c r="CQ14" i="5"/>
  <c r="DF14" i="5"/>
  <c r="GP15" i="5"/>
  <c r="CB15" i="5"/>
  <c r="FF15" i="5"/>
  <c r="FG15" i="5"/>
  <c r="FM14" i="5"/>
  <c r="GR15" i="5"/>
  <c r="EN14" i="5"/>
  <c r="CD15" i="5"/>
  <c r="CJ14" i="5"/>
  <c r="ER15" i="5"/>
  <c r="EC15" i="5"/>
  <c r="BG15" i="5"/>
  <c r="HA14" i="5"/>
  <c r="CF15" i="5"/>
  <c r="FM15" i="5"/>
  <c r="EZ15" i="5"/>
  <c r="EY14" i="5"/>
  <c r="DE14" i="5"/>
  <c r="BU14" i="5"/>
  <c r="BW15" i="5"/>
  <c r="BR15" i="5"/>
  <c r="AW14" i="5"/>
  <c r="GL15" i="5"/>
  <c r="DK14" i="5"/>
  <c r="FJ15" i="5"/>
  <c r="GS14" i="5"/>
  <c r="AO15" i="5"/>
  <c r="DK15" i="5"/>
  <c r="FI14" i="5"/>
  <c r="BC14" i="5"/>
  <c r="BD15" i="5"/>
  <c r="BX15" i="5"/>
  <c r="FV14" i="5"/>
  <c r="DA14" i="5"/>
  <c r="DE15" i="5"/>
  <c r="EN15" i="5"/>
  <c r="DO14" i="5"/>
  <c r="CF14" i="5"/>
  <c r="DH14" i="5"/>
  <c r="BY15" i="5"/>
  <c r="BS15" i="5"/>
  <c r="AL15" i="5"/>
  <c r="BM15" i="5"/>
  <c r="GH14" i="5"/>
  <c r="BP14" i="5"/>
  <c r="N19" i="5" l="1"/>
  <c r="AO8" i="7"/>
  <c r="C14" i="5"/>
  <c r="L14" i="5"/>
  <c r="G14" i="5"/>
  <c r="C15" i="5"/>
  <c r="D15" i="5"/>
  <c r="D14" i="5"/>
  <c r="E15" i="5"/>
  <c r="G15" i="5"/>
  <c r="H14" i="5"/>
  <c r="C5" i="5"/>
  <c r="H15" i="5"/>
  <c r="F14" i="5"/>
  <c r="I15" i="5"/>
  <c r="K14" i="5"/>
  <c r="M14" i="5"/>
  <c r="M15" i="5"/>
  <c r="K15" i="5"/>
  <c r="I14" i="5"/>
  <c r="E14" i="5"/>
  <c r="J15" i="5"/>
  <c r="J14" i="5"/>
  <c r="F15" i="5"/>
  <c r="L15" i="5"/>
  <c r="D9" i="7" l="1"/>
  <c r="AO9" i="7" l="1"/>
  <c r="D10" i="7" l="1"/>
  <c r="AO10" i="7" l="1"/>
  <c r="D11" i="7" l="1"/>
  <c r="AO11" i="7" l="1"/>
  <c r="D12" i="7" l="1"/>
  <c r="AO12" i="7" l="1"/>
  <c r="D13" i="7" l="1"/>
  <c r="AO13" i="7" l="1"/>
  <c r="D14" i="7" l="1"/>
  <c r="AO14" i="7" l="1"/>
  <c r="D15" i="7" l="1"/>
  <c r="AO15" i="7" l="1"/>
  <c r="D16" i="7" l="1"/>
  <c r="AO16" i="7" l="1"/>
  <c r="D17" i="7" l="1"/>
  <c r="AO17" i="7" l="1"/>
  <c r="D18" i="7" l="1"/>
  <c r="AO18" i="7" l="1"/>
  <c r="D19" i="7" l="1"/>
  <c r="AO19" i="7" l="1"/>
  <c r="D20" i="7" l="1"/>
  <c r="AO20" i="7" l="1"/>
  <c r="D21" i="7" l="1"/>
  <c r="AO21" i="7" l="1"/>
  <c r="D22" i="7" l="1"/>
  <c r="AO22" i="7" l="1"/>
  <c r="D23" i="7" l="1"/>
  <c r="AO23" i="7" l="1"/>
  <c r="D24" i="7" l="1"/>
  <c r="AO24" i="7" l="1"/>
  <c r="D25" i="7" l="1"/>
  <c r="AO25" i="7" l="1"/>
  <c r="D26" i="7" l="1"/>
  <c r="AO26" i="7" l="1"/>
  <c r="D27" i="7" l="1"/>
  <c r="AO27" i="7" l="1"/>
  <c r="AN9" i="5"/>
  <c r="DF10" i="5"/>
  <c r="HC8" i="5"/>
  <c r="BB16" i="5"/>
  <c r="DV13" i="5"/>
  <c r="GB6" i="5"/>
  <c r="GD11" i="5"/>
  <c r="CN13" i="5"/>
  <c r="EZ17" i="5"/>
  <c r="GG10" i="5"/>
  <c r="EG16" i="5"/>
  <c r="FK6" i="5"/>
  <c r="GK13" i="5"/>
  <c r="CP11" i="5"/>
  <c r="CT13" i="5"/>
  <c r="CO8" i="5"/>
  <c r="CW10" i="5"/>
  <c r="AO7" i="5"/>
  <c r="DC12" i="5"/>
  <c r="EZ16" i="5"/>
  <c r="EZ11" i="5"/>
  <c r="FK13" i="5"/>
  <c r="GR16" i="5"/>
  <c r="BJ13" i="5"/>
  <c r="CG9" i="5"/>
  <c r="AK8" i="5"/>
  <c r="BP12" i="5"/>
  <c r="AE8" i="5"/>
  <c r="DZ9" i="5"/>
  <c r="DH7" i="5"/>
  <c r="EQ13" i="5"/>
  <c r="BU13" i="5"/>
  <c r="CR17" i="5"/>
  <c r="GJ10" i="5"/>
  <c r="CS6" i="5"/>
  <c r="GU16" i="5"/>
  <c r="FM8" i="5"/>
  <c r="GY11" i="5"/>
  <c r="FO6" i="5"/>
  <c r="AF8" i="5"/>
  <c r="EC6" i="5"/>
  <c r="FH9" i="5"/>
  <c r="AF18" i="5"/>
  <c r="ED10" i="5"/>
  <c r="FE10" i="5"/>
  <c r="EY10" i="5"/>
  <c r="EC16" i="5"/>
  <c r="CM17" i="5"/>
  <c r="DF11" i="5"/>
  <c r="BL10" i="5"/>
  <c r="AA5" i="5"/>
  <c r="FB12" i="5"/>
  <c r="FK12" i="5"/>
  <c r="FQ8" i="5"/>
  <c r="AK13" i="5"/>
  <c r="GN11" i="5"/>
  <c r="EB11" i="5"/>
  <c r="GS13" i="5"/>
  <c r="BO9" i="5"/>
  <c r="P7" i="5"/>
  <c r="BS16" i="5"/>
  <c r="CV11" i="5"/>
  <c r="FW8" i="5"/>
  <c r="FF9" i="5"/>
  <c r="CI11" i="5"/>
  <c r="EP10" i="5"/>
  <c r="DM10" i="5"/>
  <c r="AZ17" i="5"/>
  <c r="GA8" i="5"/>
  <c r="EL12" i="5"/>
  <c r="AK11" i="5"/>
  <c r="GY13" i="5"/>
  <c r="GG13" i="5"/>
  <c r="GO16" i="5"/>
  <c r="EA12" i="5"/>
  <c r="EN12" i="5"/>
  <c r="CP7" i="5"/>
  <c r="DJ8" i="5"/>
  <c r="DX10" i="5"/>
  <c r="FI12" i="5"/>
  <c r="HI7" i="5"/>
  <c r="FR7" i="5"/>
  <c r="DS13" i="5"/>
  <c r="BP16" i="5"/>
  <c r="AG6" i="5"/>
  <c r="AE17" i="5"/>
  <c r="FI10" i="5"/>
  <c r="EC13" i="5"/>
  <c r="CP12" i="5"/>
  <c r="W13" i="5"/>
  <c r="GH12" i="5"/>
  <c r="FI7" i="5"/>
  <c r="HA13" i="5"/>
  <c r="GF10" i="5"/>
  <c r="S8" i="5"/>
  <c r="BS11" i="5"/>
  <c r="AU16" i="5"/>
  <c r="BL11" i="5"/>
  <c r="BX10" i="5"/>
  <c r="FV11" i="5"/>
  <c r="CQ9" i="5"/>
  <c r="CN9" i="5"/>
  <c r="R18" i="5"/>
  <c r="DC7" i="5"/>
  <c r="T10" i="5"/>
  <c r="DO12" i="5"/>
  <c r="EJ17" i="5"/>
  <c r="DN6" i="5"/>
  <c r="BK8" i="5"/>
  <c r="AE5" i="5"/>
  <c r="CT6" i="5"/>
  <c r="AC17" i="5"/>
  <c r="BP10" i="5"/>
  <c r="EH10" i="5"/>
  <c r="CI16" i="5"/>
  <c r="AB9" i="5"/>
  <c r="AH6" i="5"/>
  <c r="BV12" i="5"/>
  <c r="HH11" i="5"/>
  <c r="BE12" i="5"/>
  <c r="FJ7" i="5"/>
  <c r="CV13" i="5"/>
  <c r="EP16" i="5"/>
  <c r="CG7" i="5"/>
  <c r="FR13" i="5"/>
  <c r="AK6" i="5"/>
  <c r="FI17" i="5"/>
  <c r="BP9" i="5"/>
  <c r="BS7" i="5"/>
  <c r="DM13" i="5"/>
  <c r="GI12" i="5"/>
  <c r="ET6" i="5"/>
  <c r="DG7" i="5"/>
  <c r="DE11" i="5"/>
  <c r="EF7" i="5"/>
  <c r="CK8" i="5"/>
  <c r="DO7" i="5"/>
  <c r="BM11" i="5"/>
  <c r="EH7" i="5"/>
  <c r="GK10" i="5"/>
  <c r="EW6" i="5"/>
  <c r="DV11" i="5"/>
  <c r="BE16" i="5"/>
  <c r="BV11" i="5"/>
  <c r="AL12" i="5"/>
  <c r="CW8" i="5"/>
  <c r="AI16" i="5"/>
  <c r="DC10" i="5"/>
  <c r="GD6" i="5"/>
  <c r="AQ10" i="5"/>
  <c r="HF8" i="5"/>
  <c r="BT13" i="5"/>
  <c r="EI16" i="5"/>
  <c r="CL7" i="5"/>
  <c r="CC7" i="5"/>
  <c r="CO6" i="5"/>
  <c r="V12" i="5"/>
  <c r="X18" i="5"/>
  <c r="DF9" i="5"/>
  <c r="CD7" i="5"/>
  <c r="EM8" i="5"/>
  <c r="EL13" i="5"/>
  <c r="Q10" i="5"/>
  <c r="AO10" i="5"/>
  <c r="AU13" i="5"/>
  <c r="DY11" i="5"/>
  <c r="CI12" i="5"/>
  <c r="BY9" i="5"/>
  <c r="GK8" i="5"/>
  <c r="GU12" i="5"/>
  <c r="DS16" i="5"/>
  <c r="AS16" i="5"/>
  <c r="GK7" i="5"/>
  <c r="CH12" i="5"/>
  <c r="BX16" i="5"/>
  <c r="EJ13" i="5"/>
  <c r="HF16" i="5"/>
  <c r="DJ17" i="5"/>
  <c r="HF12" i="5"/>
  <c r="DO6" i="5"/>
  <c r="FX11" i="5"/>
  <c r="CX11" i="5"/>
  <c r="V11" i="5"/>
  <c r="CU10" i="5"/>
  <c r="BC17" i="5"/>
  <c r="AB17" i="5"/>
  <c r="EX17" i="5"/>
  <c r="DT6" i="5"/>
  <c r="O16" i="5"/>
  <c r="AB16" i="5"/>
  <c r="DC16" i="5"/>
  <c r="CS17" i="5"/>
  <c r="CB11" i="5"/>
  <c r="AI17" i="5"/>
  <c r="DD6" i="5"/>
  <c r="EO11" i="5"/>
  <c r="CC8" i="5"/>
  <c r="CG8" i="5"/>
  <c r="CK17" i="5"/>
  <c r="CL13" i="5"/>
  <c r="DM8" i="5"/>
  <c r="U11" i="5"/>
  <c r="EE8" i="5"/>
  <c r="DB16" i="5"/>
  <c r="EQ16" i="5"/>
  <c r="AH10" i="5"/>
  <c r="GY8" i="5"/>
  <c r="EH9" i="5"/>
  <c r="AO17" i="5"/>
  <c r="CQ8" i="5"/>
  <c r="BQ8" i="5"/>
  <c r="CX13" i="5"/>
  <c r="EQ7" i="5"/>
  <c r="HD16" i="5"/>
  <c r="BT16" i="5"/>
  <c r="FW13" i="5"/>
  <c r="Y7" i="5"/>
  <c r="P10" i="5"/>
  <c r="DX12" i="5"/>
  <c r="AK10" i="5"/>
  <c r="BO13" i="5"/>
  <c r="FA6" i="5"/>
  <c r="CV6" i="5"/>
  <c r="P6" i="5"/>
  <c r="CW17" i="5"/>
  <c r="CN12" i="5"/>
  <c r="FE9" i="5"/>
  <c r="BM8" i="5"/>
  <c r="EV11" i="5"/>
  <c r="FR16" i="5"/>
  <c r="GN13" i="5"/>
  <c r="V10" i="5"/>
  <c r="U16" i="5"/>
  <c r="EX13" i="5"/>
  <c r="DF16" i="5"/>
  <c r="AH12" i="5"/>
  <c r="AB12" i="5"/>
  <c r="CO17" i="5"/>
  <c r="FP7" i="5"/>
  <c r="ES12" i="5"/>
  <c r="FL8" i="5"/>
  <c r="V17" i="5"/>
  <c r="T5" i="5"/>
  <c r="FQ12" i="5"/>
  <c r="DV16" i="5"/>
  <c r="DS10" i="5"/>
  <c r="Y8" i="5"/>
  <c r="CU11" i="5"/>
  <c r="BJ11" i="5"/>
  <c r="DU13" i="5"/>
  <c r="DZ11" i="5"/>
  <c r="BT8" i="5"/>
  <c r="BF16" i="5"/>
  <c r="AG13" i="5"/>
  <c r="GW16" i="5"/>
  <c r="FO17" i="5"/>
  <c r="GL6" i="5"/>
  <c r="DE13" i="5"/>
  <c r="HB7" i="5"/>
  <c r="BM6" i="5"/>
  <c r="CF7" i="5"/>
  <c r="AA13" i="5"/>
  <c r="ES13" i="5"/>
  <c r="BA6" i="5"/>
  <c r="BB11" i="5"/>
  <c r="CT7" i="5"/>
  <c r="DE8" i="5"/>
  <c r="FS11" i="5"/>
  <c r="HG10" i="5"/>
  <c r="FP13" i="5"/>
  <c r="FH7" i="5"/>
  <c r="FZ6" i="5"/>
  <c r="GQ10" i="5"/>
  <c r="R8" i="5"/>
  <c r="AV10" i="5"/>
  <c r="EO10" i="5"/>
  <c r="GD7" i="5"/>
  <c r="DN16" i="5"/>
  <c r="FZ8" i="5"/>
  <c r="ED11" i="5"/>
  <c r="AL11" i="5"/>
  <c r="FU6" i="5"/>
  <c r="GA17" i="5"/>
  <c r="AX6" i="5"/>
  <c r="GX10" i="5"/>
  <c r="BO11" i="5"/>
  <c r="CC6" i="5"/>
  <c r="AD12" i="5"/>
  <c r="AL7" i="5"/>
  <c r="HD8" i="5"/>
  <c r="FD9" i="5"/>
  <c r="FB11" i="5"/>
  <c r="FF7" i="5"/>
  <c r="EO6" i="5"/>
  <c r="ES8" i="5"/>
  <c r="HB6" i="5"/>
  <c r="BA7" i="5"/>
  <c r="FM12" i="5"/>
  <c r="T11" i="5"/>
  <c r="BI7" i="5"/>
  <c r="GM7" i="5"/>
  <c r="DN7" i="5"/>
  <c r="AJ7" i="5"/>
  <c r="BC9" i="5"/>
  <c r="FT6" i="5"/>
  <c r="AV6" i="5"/>
  <c r="AS11" i="5"/>
  <c r="Q11" i="5"/>
  <c r="DY17" i="5"/>
  <c r="AT12" i="5"/>
  <c r="DL11" i="5"/>
  <c r="BN16" i="5"/>
  <c r="R9" i="5"/>
  <c r="DK7" i="5"/>
  <c r="AF11" i="5"/>
  <c r="EM9" i="5"/>
  <c r="FW6" i="5"/>
  <c r="GD9" i="5"/>
  <c r="AY8" i="5"/>
  <c r="AQ6" i="5"/>
  <c r="HC6" i="5"/>
  <c r="AH17" i="5"/>
  <c r="EC8" i="5"/>
  <c r="FV6" i="5"/>
  <c r="CT17" i="5"/>
  <c r="EY12" i="5"/>
  <c r="GN7" i="5"/>
  <c r="HH16" i="5"/>
  <c r="DI12" i="5"/>
  <c r="BE6" i="5"/>
  <c r="BX17" i="5"/>
  <c r="AJ13" i="5"/>
  <c r="AE6" i="5"/>
  <c r="GI11" i="5"/>
  <c r="EJ6" i="5"/>
  <c r="HI16" i="5"/>
  <c r="GF6" i="5"/>
  <c r="ER9" i="5"/>
  <c r="DI6" i="5"/>
  <c r="AY7" i="5"/>
  <c r="DU17" i="5"/>
  <c r="AP13" i="5"/>
  <c r="GI17" i="5"/>
  <c r="DN9" i="5"/>
  <c r="GD12" i="5"/>
  <c r="DM17" i="5"/>
  <c r="Z11" i="5"/>
  <c r="CH16" i="5"/>
  <c r="DI16" i="5"/>
  <c r="FP16" i="5"/>
  <c r="BS10" i="5"/>
  <c r="BF9" i="5"/>
  <c r="EM7" i="5"/>
  <c r="CY16" i="5"/>
  <c r="AV8" i="5"/>
  <c r="FT17" i="5"/>
  <c r="FB13" i="5"/>
  <c r="P9" i="5"/>
  <c r="GK16" i="5"/>
  <c r="O13" i="5"/>
  <c r="O11" i="5"/>
  <c r="GH13" i="5"/>
  <c r="FU8" i="5"/>
  <c r="AI5" i="5"/>
  <c r="GS6" i="5"/>
  <c r="HH6" i="5"/>
  <c r="W8" i="5"/>
  <c r="CW11" i="5"/>
  <c r="GI8" i="5"/>
  <c r="AJ9" i="5"/>
  <c r="BK17" i="5"/>
  <c r="CV12" i="5"/>
  <c r="DZ17" i="5"/>
  <c r="FT12" i="5"/>
  <c r="ER12" i="5"/>
  <c r="HA16" i="5"/>
  <c r="EX10" i="5"/>
  <c r="DG11" i="5"/>
  <c r="CZ9" i="5"/>
  <c r="EU12" i="5"/>
  <c r="EB16" i="5"/>
  <c r="BF11" i="5"/>
  <c r="BA8" i="5"/>
  <c r="U12" i="5"/>
  <c r="ER17" i="5"/>
  <c r="GC6" i="5"/>
  <c r="EG7" i="5"/>
  <c r="AF6" i="5"/>
  <c r="GC16" i="5"/>
  <c r="FP6" i="5"/>
  <c r="EW12" i="5"/>
  <c r="AU12" i="5"/>
  <c r="EW17" i="5"/>
  <c r="EV17" i="5"/>
  <c r="GB13" i="5"/>
  <c r="EI10" i="5"/>
  <c r="BK7" i="5"/>
  <c r="AR16" i="5"/>
  <c r="FM9" i="5"/>
  <c r="CG16" i="5"/>
  <c r="BN9" i="5"/>
  <c r="GY9" i="5"/>
  <c r="BV7" i="5"/>
  <c r="FK9" i="5"/>
  <c r="GK17" i="5"/>
  <c r="ET7" i="5"/>
  <c r="HE13" i="5"/>
  <c r="AK12" i="5"/>
  <c r="AP17" i="5"/>
  <c r="Q16" i="5"/>
  <c r="GL7" i="5"/>
  <c r="EG8" i="5"/>
  <c r="BN11" i="5"/>
  <c r="FJ9" i="5"/>
  <c r="BR12" i="5"/>
  <c r="DE17" i="5"/>
  <c r="BU17" i="5"/>
  <c r="DT16" i="5"/>
  <c r="EH17" i="5"/>
  <c r="GN9" i="5"/>
  <c r="BM16" i="5"/>
  <c r="FC12" i="5"/>
  <c r="FH13" i="5"/>
  <c r="CU12" i="5"/>
  <c r="EN7" i="5"/>
  <c r="CQ12" i="5"/>
  <c r="FY13" i="5"/>
  <c r="FF16" i="5"/>
  <c r="DX9" i="5"/>
  <c r="GF9" i="5"/>
  <c r="BK13" i="5"/>
  <c r="HH9" i="5"/>
  <c r="AS10" i="5"/>
  <c r="AG11" i="5"/>
  <c r="CS11" i="5"/>
  <c r="O5" i="5"/>
  <c r="HG13" i="5"/>
  <c r="DW8" i="5"/>
  <c r="GJ13" i="5"/>
  <c r="GF8" i="5"/>
  <c r="V8" i="5"/>
  <c r="S7" i="5"/>
  <c r="BK16" i="5"/>
  <c r="X5" i="5"/>
  <c r="GT12" i="5"/>
  <c r="HI17" i="5"/>
  <c r="DH9" i="5"/>
  <c r="CO10" i="5"/>
  <c r="ER13" i="5"/>
  <c r="BF12" i="5"/>
  <c r="HB13" i="5"/>
  <c r="FB7" i="5"/>
  <c r="U9" i="5"/>
  <c r="CZ11" i="5"/>
  <c r="FF12" i="5"/>
  <c r="FF11" i="5"/>
  <c r="AJ17" i="5"/>
  <c r="DR9" i="5"/>
  <c r="CW12" i="5"/>
  <c r="GW17" i="5"/>
  <c r="EG13" i="5"/>
  <c r="EB7" i="5"/>
  <c r="CT8" i="5"/>
  <c r="EM16" i="5"/>
  <c r="DD10" i="5"/>
  <c r="FO12" i="5"/>
  <c r="DA13" i="5"/>
  <c r="GT7" i="5"/>
  <c r="DG12" i="5"/>
  <c r="Z18" i="5"/>
  <c r="BR7" i="5"/>
  <c r="CE12" i="5"/>
  <c r="EV13" i="5"/>
  <c r="ED12" i="5"/>
  <c r="FJ11" i="5"/>
  <c r="FB17" i="5"/>
  <c r="CB8" i="5"/>
  <c r="BU9" i="5"/>
  <c r="DJ9" i="5"/>
  <c r="EK11" i="5"/>
  <c r="DH16" i="5"/>
  <c r="HG11" i="5"/>
  <c r="DY7" i="5"/>
  <c r="BF7" i="5"/>
  <c r="DH11" i="5"/>
  <c r="AD6" i="5"/>
  <c r="T12" i="5"/>
  <c r="EX9" i="5"/>
  <c r="CE10" i="5"/>
  <c r="HD7" i="5"/>
  <c r="Z17" i="5"/>
  <c r="AP9" i="5"/>
  <c r="DS17" i="5"/>
  <c r="P5" i="5"/>
  <c r="CL11" i="5"/>
  <c r="R16" i="5"/>
  <c r="AJ18" i="5"/>
  <c r="AX10" i="5"/>
  <c r="HA9" i="5"/>
  <c r="EI7" i="5"/>
  <c r="EK9" i="5"/>
  <c r="GU17" i="5"/>
  <c r="P18" i="5"/>
  <c r="DW11" i="5"/>
  <c r="BY13" i="5"/>
  <c r="BA13" i="5"/>
  <c r="BR6" i="5"/>
  <c r="EP7" i="5"/>
  <c r="CY9" i="5"/>
  <c r="DA17" i="5"/>
  <c r="BJ17" i="5"/>
  <c r="FW7" i="5"/>
  <c r="GL17" i="5"/>
  <c r="BP8" i="5"/>
  <c r="AQ9" i="5"/>
  <c r="HC9" i="5"/>
  <c r="CN7" i="5"/>
  <c r="CK10" i="5"/>
  <c r="BX8" i="5"/>
  <c r="BF6" i="5"/>
  <c r="GN17" i="5"/>
  <c r="DP7" i="5"/>
  <c r="T9" i="5"/>
  <c r="EI8" i="5"/>
  <c r="CL17" i="5"/>
  <c r="GH7" i="5"/>
  <c r="EJ16" i="5"/>
  <c r="EK13" i="5"/>
  <c r="DK9" i="5"/>
  <c r="BE9" i="5"/>
  <c r="DG9" i="5"/>
  <c r="HF10" i="5"/>
  <c r="DU11" i="5"/>
  <c r="EH13" i="5"/>
  <c r="BT7" i="5"/>
  <c r="AM16" i="5"/>
  <c r="AR8" i="5"/>
  <c r="DY9" i="5"/>
  <c r="BY6" i="5"/>
  <c r="EW9" i="5"/>
  <c r="DK10" i="5"/>
  <c r="ET16" i="5"/>
  <c r="FD12" i="5"/>
  <c r="EI13" i="5"/>
  <c r="EN9" i="5"/>
  <c r="CF16" i="5"/>
  <c r="CJ7" i="5"/>
  <c r="BZ10" i="5"/>
  <c r="DM16" i="5"/>
  <c r="DH12" i="5"/>
  <c r="HB16" i="5"/>
  <c r="GZ9" i="5"/>
  <c r="HG12" i="5"/>
  <c r="BY8" i="5"/>
  <c r="HC7" i="5"/>
  <c r="CC13" i="5"/>
  <c r="AC7" i="5"/>
  <c r="FM7" i="5"/>
  <c r="FV17" i="5"/>
  <c r="GT16" i="5"/>
  <c r="DL13" i="5"/>
  <c r="EC12" i="5"/>
  <c r="CU9" i="5"/>
  <c r="DN12" i="5"/>
  <c r="FN13" i="5"/>
  <c r="FX13" i="5"/>
  <c r="AG7" i="5"/>
  <c r="FU17" i="5"/>
  <c r="P11" i="5"/>
  <c r="FJ13" i="5"/>
  <c r="AG9" i="5"/>
  <c r="BR17" i="5"/>
  <c r="HC13" i="5"/>
  <c r="EI17" i="5"/>
  <c r="DK12" i="5"/>
  <c r="W7" i="5"/>
  <c r="CK9" i="5"/>
  <c r="CM13" i="5"/>
  <c r="BU11" i="5"/>
  <c r="BG13" i="5"/>
  <c r="DJ6" i="5"/>
  <c r="R7" i="5"/>
  <c r="DO10" i="5"/>
  <c r="GN12" i="5"/>
  <c r="AJ10" i="5"/>
  <c r="GR8" i="5"/>
  <c r="Q17" i="5"/>
  <c r="BA11" i="5"/>
  <c r="DQ12" i="5"/>
  <c r="CM9" i="5"/>
  <c r="Z9" i="5"/>
  <c r="EA7" i="5"/>
  <c r="EM13" i="5"/>
  <c r="HB9" i="5"/>
  <c r="BQ7" i="5"/>
  <c r="EY8" i="5"/>
  <c r="BO10" i="5"/>
  <c r="EL10" i="5"/>
  <c r="EI12" i="5"/>
  <c r="GS8" i="5"/>
  <c r="GG9" i="5"/>
  <c r="AE12" i="5"/>
  <c r="GM13" i="5"/>
  <c r="GV10" i="5"/>
  <c r="CQ10" i="5"/>
  <c r="X10" i="5"/>
  <c r="GD8" i="5"/>
  <c r="FZ7" i="5"/>
  <c r="DA9" i="5"/>
  <c r="AY17" i="5"/>
  <c r="CD11" i="5"/>
  <c r="BK9" i="5"/>
  <c r="DA6" i="5"/>
  <c r="AS7" i="5"/>
  <c r="BA12" i="5"/>
  <c r="O10" i="5"/>
  <c r="AU9" i="5"/>
  <c r="GO12" i="5"/>
  <c r="BZ13" i="5"/>
  <c r="AO11" i="5"/>
  <c r="BB6" i="5"/>
  <c r="FG8" i="5"/>
  <c r="AS8" i="5"/>
  <c r="DC9" i="5"/>
  <c r="DA10" i="5"/>
  <c r="BL13" i="5"/>
  <c r="FG6" i="5"/>
  <c r="FO9" i="5"/>
  <c r="S11" i="5"/>
  <c r="FV8" i="5"/>
  <c r="V9" i="5"/>
  <c r="EW10" i="5"/>
  <c r="CV17" i="5"/>
  <c r="CO9" i="5"/>
  <c r="BE13" i="5"/>
  <c r="GJ6" i="5"/>
  <c r="BC12" i="5"/>
  <c r="DS9" i="5"/>
  <c r="EN8" i="5"/>
  <c r="EA6" i="5"/>
  <c r="FR8" i="5"/>
  <c r="HF11" i="5"/>
  <c r="FT16" i="5"/>
  <c r="GG12" i="5"/>
  <c r="AW11" i="5"/>
  <c r="AT16" i="5"/>
  <c r="CC16" i="5"/>
  <c r="BH17" i="5"/>
  <c r="AD10" i="5"/>
  <c r="T13" i="5"/>
  <c r="CJ11" i="5"/>
  <c r="FA13" i="5"/>
  <c r="CE16" i="5"/>
  <c r="EG17" i="5"/>
  <c r="P13" i="5"/>
  <c r="BF17" i="5"/>
  <c r="V5" i="5"/>
  <c r="FE8" i="5"/>
  <c r="AI13" i="5"/>
  <c r="FG7" i="5"/>
  <c r="BC16" i="5"/>
  <c r="EU13" i="5"/>
  <c r="FI13" i="5"/>
  <c r="BK11" i="5"/>
  <c r="BQ9" i="5"/>
  <c r="R12" i="5"/>
  <c r="GM8" i="5"/>
  <c r="AF9" i="5"/>
  <c r="BN12" i="5"/>
  <c r="DS6" i="5"/>
  <c r="W9" i="5"/>
  <c r="HD10" i="5"/>
  <c r="GW13" i="5"/>
  <c r="CU13" i="5"/>
  <c r="FX8" i="5"/>
  <c r="BD6" i="5"/>
  <c r="AA11" i="5"/>
  <c r="BO6" i="5"/>
  <c r="AK9" i="5"/>
  <c r="FC8" i="5"/>
  <c r="ET11" i="5"/>
  <c r="BH13" i="5"/>
  <c r="CJ16" i="5"/>
  <c r="EA11" i="5"/>
  <c r="AQ16" i="5"/>
  <c r="DG17" i="5"/>
  <c r="EM11" i="5"/>
  <c r="EZ6" i="5"/>
  <c r="DE12" i="5"/>
  <c r="FI11" i="5"/>
  <c r="Q5" i="5"/>
  <c r="BI16" i="5"/>
  <c r="CM10" i="5"/>
  <c r="FY12" i="5"/>
  <c r="CF8" i="5"/>
  <c r="U5" i="5"/>
  <c r="DP8" i="5"/>
  <c r="FZ10" i="5"/>
  <c r="AI6" i="5"/>
  <c r="R17" i="5"/>
  <c r="EE11" i="5"/>
  <c r="EB6" i="5"/>
  <c r="GS9" i="5"/>
  <c r="S16" i="5"/>
  <c r="DK13" i="5"/>
  <c r="AW7" i="5"/>
  <c r="DR12" i="5"/>
  <c r="HA7" i="5"/>
  <c r="CZ12" i="5"/>
  <c r="X11" i="5"/>
  <c r="AQ8" i="5"/>
  <c r="AD8" i="5"/>
  <c r="DY12" i="5"/>
  <c r="GP11" i="5"/>
  <c r="CH9" i="5"/>
  <c r="CX17" i="5"/>
  <c r="AR9" i="5"/>
  <c r="BM7" i="5"/>
  <c r="BU12" i="5"/>
  <c r="GA7" i="5"/>
  <c r="AS6" i="5"/>
  <c r="GB12" i="5"/>
  <c r="AA12" i="5"/>
  <c r="BA17" i="5"/>
  <c r="ES17" i="5"/>
  <c r="EP11" i="5"/>
  <c r="GJ17" i="5"/>
  <c r="EC11" i="5"/>
  <c r="CV7" i="5"/>
  <c r="EU11" i="5"/>
  <c r="FP10" i="5"/>
  <c r="AZ8" i="5"/>
  <c r="AG16" i="5"/>
  <c r="ET10" i="5"/>
  <c r="DZ12" i="5"/>
  <c r="EM10" i="5"/>
  <c r="CH8" i="5"/>
  <c r="HA6" i="5"/>
  <c r="AS12" i="5"/>
  <c r="CR13" i="5"/>
  <c r="GZ12" i="5"/>
  <c r="AA6" i="5"/>
  <c r="FB16" i="5"/>
  <c r="GX7" i="5"/>
  <c r="BR13" i="5"/>
  <c r="GE10" i="5"/>
  <c r="BY11" i="5"/>
  <c r="CE17" i="5"/>
  <c r="BK6" i="5"/>
  <c r="Y9" i="5"/>
  <c r="S13" i="5"/>
  <c r="FD11" i="5"/>
  <c r="FW10" i="5"/>
  <c r="T8" i="5"/>
  <c r="T18" i="5"/>
  <c r="DX11" i="5"/>
  <c r="DS7" i="5"/>
  <c r="EF13" i="5"/>
  <c r="BQ12" i="5"/>
  <c r="BA9" i="5"/>
  <c r="AF13" i="5"/>
  <c r="AC18" i="5"/>
  <c r="BO16" i="5"/>
  <c r="CM8" i="5"/>
  <c r="CY17" i="5"/>
  <c r="AB11" i="5"/>
  <c r="FI8" i="5"/>
  <c r="AL16" i="5"/>
  <c r="AA18" i="5"/>
  <c r="GC9" i="5"/>
  <c r="CN8" i="5"/>
  <c r="HC16" i="5"/>
  <c r="BP11" i="5"/>
  <c r="AR13" i="5"/>
  <c r="EU6" i="5"/>
  <c r="BR10" i="5"/>
  <c r="ES11" i="5"/>
  <c r="DQ9" i="5"/>
  <c r="EK6" i="5"/>
  <c r="DI17" i="5"/>
  <c r="GN16" i="5"/>
  <c r="GL16" i="5"/>
  <c r="FF6" i="5"/>
  <c r="FD17" i="5"/>
  <c r="U18" i="5"/>
  <c r="S12" i="5"/>
  <c r="CY6" i="5"/>
  <c r="BD7" i="5"/>
  <c r="GF13" i="5"/>
  <c r="FT8" i="5"/>
  <c r="GZ13" i="5"/>
  <c r="DZ7" i="5"/>
  <c r="DA7" i="5"/>
  <c r="GE13" i="5"/>
  <c r="DW16" i="5"/>
  <c r="EZ12" i="5"/>
  <c r="AI10" i="5"/>
  <c r="AR11" i="5"/>
  <c r="FX7" i="5"/>
  <c r="FZ16" i="5"/>
  <c r="Z13" i="5"/>
  <c r="GE16" i="5"/>
  <c r="GL13" i="5"/>
  <c r="DX8" i="5"/>
  <c r="CG10" i="5"/>
  <c r="GU9" i="5"/>
  <c r="CS12" i="5"/>
  <c r="DS11" i="5"/>
  <c r="FG16" i="5"/>
  <c r="GC11" i="5"/>
  <c r="BH9" i="5"/>
  <c r="BC13" i="5"/>
  <c r="BP6" i="5"/>
  <c r="DW9" i="5"/>
  <c r="W12" i="5"/>
  <c r="HD12" i="5"/>
  <c r="AB18" i="5"/>
  <c r="FO16" i="5"/>
  <c r="GT17" i="5"/>
  <c r="EG6" i="5"/>
  <c r="HF13" i="5"/>
  <c r="O17" i="5"/>
  <c r="AV17" i="5"/>
  <c r="GZ16" i="5"/>
  <c r="FL13" i="5"/>
  <c r="EI11" i="5"/>
  <c r="CI6" i="5"/>
  <c r="EF8" i="5"/>
  <c r="EU16" i="5"/>
  <c r="EN6" i="5"/>
  <c r="EK10" i="5"/>
  <c r="CS10" i="5"/>
  <c r="Y17" i="5"/>
  <c r="CW13" i="5"/>
  <c r="FP12" i="5"/>
  <c r="CZ10" i="5"/>
  <c r="EQ17" i="5"/>
  <c r="CQ16" i="5"/>
  <c r="FW12" i="5"/>
  <c r="Y16" i="5"/>
  <c r="BD8" i="5"/>
  <c r="GL8" i="5"/>
  <c r="GQ13" i="5"/>
  <c r="GP7" i="5"/>
  <c r="BD10" i="5"/>
  <c r="FP8" i="5"/>
  <c r="HG17" i="5"/>
  <c r="HD11" i="5"/>
  <c r="BC11" i="5"/>
  <c r="FO13" i="5"/>
  <c r="AO9" i="5"/>
  <c r="EI6" i="5"/>
  <c r="ED17" i="5"/>
  <c r="HD6" i="5"/>
  <c r="FN17" i="5"/>
  <c r="CC10" i="5"/>
  <c r="FK10" i="5"/>
  <c r="AO13" i="5"/>
  <c r="CL9" i="5"/>
  <c r="BZ8" i="5"/>
  <c r="BT10" i="5"/>
  <c r="BY17" i="5"/>
  <c r="DD11" i="5"/>
  <c r="CT16" i="5"/>
  <c r="BV13" i="5"/>
  <c r="Z10" i="5"/>
  <c r="EJ12" i="5"/>
  <c r="AD16" i="5"/>
  <c r="S9" i="5"/>
  <c r="BZ7" i="5"/>
  <c r="AT11" i="5"/>
  <c r="CR6" i="5"/>
  <c r="DL16" i="5"/>
  <c r="BV9" i="5"/>
  <c r="AC11" i="5"/>
  <c r="DT8" i="5"/>
  <c r="EZ8" i="5"/>
  <c r="CZ7" i="5"/>
  <c r="EE10" i="5"/>
  <c r="AE11" i="5"/>
  <c r="BH6" i="5"/>
  <c r="HI12" i="5"/>
  <c r="DJ7" i="5"/>
  <c r="CK12" i="5"/>
  <c r="GE9" i="5"/>
  <c r="FQ10" i="5"/>
  <c r="DU6" i="5"/>
  <c r="FJ6" i="5"/>
  <c r="AT6" i="5"/>
  <c r="U10" i="5"/>
  <c r="CO16" i="5"/>
  <c r="HE17" i="5"/>
  <c r="AF16" i="5"/>
  <c r="HH7" i="5"/>
  <c r="AX16" i="5"/>
  <c r="GI7" i="5"/>
  <c r="DI11" i="5"/>
  <c r="GY12" i="5"/>
  <c r="FL17" i="5"/>
  <c r="AZ12" i="5"/>
  <c r="HA11" i="5"/>
  <c r="HB8" i="5"/>
  <c r="DY16" i="5"/>
  <c r="GU10" i="5"/>
  <c r="CQ17" i="5"/>
  <c r="FC7" i="5"/>
  <c r="DB10" i="5"/>
  <c r="EA17" i="5"/>
  <c r="DP16" i="5"/>
  <c r="EX16" i="5"/>
  <c r="EB17" i="5"/>
  <c r="GW6" i="5"/>
  <c r="FD10" i="5"/>
  <c r="BW7" i="5"/>
  <c r="AJ11" i="5"/>
  <c r="BH16" i="5"/>
  <c r="CA12" i="5"/>
  <c r="AR6" i="5"/>
  <c r="DY13" i="5"/>
  <c r="DV17" i="5"/>
  <c r="FY17" i="5"/>
  <c r="FS17" i="5"/>
  <c r="CQ13" i="5"/>
  <c r="GI6" i="5"/>
  <c r="BN10" i="5"/>
  <c r="CY11" i="5"/>
  <c r="ED8" i="5"/>
  <c r="CZ8" i="5"/>
  <c r="EE6" i="5"/>
  <c r="FN6" i="5"/>
  <c r="GA9" i="5"/>
  <c r="DV9" i="5"/>
  <c r="BO17" i="5"/>
  <c r="ER16" i="5"/>
  <c r="BY7" i="5"/>
  <c r="AM13" i="5"/>
  <c r="FY16" i="5"/>
  <c r="EQ8" i="5"/>
  <c r="AO6" i="5"/>
  <c r="GN10" i="5"/>
  <c r="DZ16" i="5"/>
  <c r="AQ17" i="5"/>
  <c r="U7" i="5"/>
  <c r="EV9" i="5"/>
  <c r="DU12" i="5"/>
  <c r="FV12" i="5"/>
  <c r="DJ12" i="5"/>
  <c r="AL17" i="5"/>
  <c r="CY13" i="5"/>
  <c r="GE6" i="5"/>
  <c r="DC6" i="5"/>
  <c r="DB13" i="5"/>
  <c r="DZ13" i="5"/>
  <c r="S17" i="5"/>
  <c r="HE8" i="5"/>
  <c r="AM6" i="5"/>
  <c r="CB7" i="5"/>
  <c r="HA10" i="5"/>
  <c r="CR12" i="5"/>
  <c r="CM12" i="5"/>
  <c r="BS9" i="5"/>
  <c r="GX16" i="5"/>
  <c r="Y11" i="5"/>
  <c r="BS13" i="5"/>
  <c r="HE9" i="5"/>
  <c r="DP11" i="5"/>
  <c r="HB17" i="5"/>
  <c r="GZ17" i="5"/>
  <c r="HG8" i="5"/>
  <c r="EJ11" i="5"/>
  <c r="AR10" i="5"/>
  <c r="Y18" i="5"/>
  <c r="FR17" i="5"/>
  <c r="EP8" i="5"/>
  <c r="FZ11" i="5"/>
  <c r="FL11" i="5"/>
  <c r="BU10" i="5"/>
  <c r="AZ9" i="5"/>
  <c r="CR7" i="5"/>
  <c r="AU17" i="5"/>
  <c r="AF5" i="5"/>
  <c r="FN11" i="5"/>
  <c r="EA9" i="5"/>
  <c r="AB5" i="5"/>
  <c r="AH11" i="5"/>
  <c r="AI7" i="5"/>
  <c r="EN11" i="5"/>
  <c r="FP11" i="5"/>
  <c r="DQ7" i="5"/>
  <c r="DO9" i="5"/>
  <c r="BN8" i="5"/>
  <c r="HG9" i="5"/>
  <c r="DK17" i="5"/>
  <c r="DA8" i="5"/>
  <c r="GJ7" i="5"/>
  <c r="GD16" i="5"/>
  <c r="FJ17" i="5"/>
  <c r="HI9" i="5"/>
  <c r="CW7" i="5"/>
  <c r="CJ9" i="5"/>
  <c r="AR7" i="5"/>
  <c r="BX11" i="5"/>
  <c r="HB12" i="5"/>
  <c r="EP13" i="5"/>
  <c r="CF13" i="5"/>
  <c r="CV9" i="5"/>
  <c r="BH12" i="5"/>
  <c r="DQ16" i="5"/>
  <c r="AI9" i="5"/>
  <c r="AW13" i="5"/>
  <c r="W11" i="5"/>
  <c r="BT6" i="5"/>
  <c r="GV17" i="5"/>
  <c r="DB11" i="5"/>
  <c r="EL17" i="5"/>
  <c r="EY7" i="5"/>
  <c r="GO8" i="5"/>
  <c r="EO17" i="5"/>
  <c r="ER7" i="5"/>
  <c r="DY10" i="5"/>
  <c r="GS10" i="5"/>
  <c r="AN12" i="5"/>
  <c r="CG11" i="5"/>
  <c r="GQ9" i="5"/>
  <c r="BE8" i="5"/>
  <c r="GZ6" i="5"/>
  <c r="CH10" i="5"/>
  <c r="BL16" i="5"/>
  <c r="AC16" i="5"/>
  <c r="AU7" i="5"/>
  <c r="HE16" i="5"/>
  <c r="ET9" i="5"/>
  <c r="BO8" i="5"/>
  <c r="EE16" i="5"/>
  <c r="DH17" i="5"/>
  <c r="CS13" i="5"/>
  <c r="BI13" i="5"/>
  <c r="AA8" i="5"/>
  <c r="CL10" i="5"/>
  <c r="EM17" i="5"/>
  <c r="HG16" i="5"/>
  <c r="BC6" i="5"/>
  <c r="V16" i="5"/>
  <c r="DG10" i="5"/>
  <c r="V18" i="5"/>
  <c r="AV9" i="5"/>
  <c r="FA12" i="5"/>
  <c r="EW11" i="5"/>
  <c r="CK7" i="5"/>
  <c r="FA9" i="5"/>
  <c r="AP7" i="5"/>
  <c r="FG11" i="5"/>
  <c r="DZ6" i="5"/>
  <c r="DQ11" i="5"/>
  <c r="FN9" i="5"/>
  <c r="EP6" i="5"/>
  <c r="AL13" i="5"/>
  <c r="CX8" i="5"/>
  <c r="AQ12" i="5"/>
  <c r="CJ13" i="5"/>
  <c r="CM7" i="5"/>
  <c r="BW6" i="5"/>
  <c r="AU8" i="5"/>
  <c r="GK6" i="5"/>
  <c r="GG7" i="5"/>
  <c r="GV6" i="5"/>
  <c r="BW8" i="5"/>
  <c r="FB9" i="5"/>
  <c r="GS16" i="5"/>
  <c r="DE6" i="5"/>
  <c r="HD13" i="5"/>
  <c r="EH16" i="5"/>
  <c r="GM12" i="5"/>
  <c r="DJ16" i="5"/>
  <c r="T16" i="5"/>
  <c r="W17" i="5"/>
  <c r="CP16" i="5"/>
  <c r="Z12" i="5"/>
  <c r="DB12" i="5"/>
  <c r="GU11" i="5"/>
  <c r="CX16" i="5"/>
  <c r="AZ6" i="5"/>
  <c r="CD12" i="5"/>
  <c r="GB16" i="5"/>
  <c r="AN17" i="5"/>
  <c r="GQ11" i="5"/>
  <c r="Q18" i="5"/>
  <c r="DZ8" i="5"/>
  <c r="CD16" i="5"/>
  <c r="DT17" i="5"/>
  <c r="CT12" i="5"/>
  <c r="X17" i="5"/>
  <c r="FN16" i="5"/>
  <c r="BI6" i="5"/>
  <c r="DP6" i="5"/>
  <c r="T17" i="5"/>
  <c r="EJ7" i="5"/>
  <c r="AD18" i="5"/>
  <c r="HE7" i="5"/>
  <c r="EF16" i="5"/>
  <c r="DQ10" i="5"/>
  <c r="GM11" i="5"/>
  <c r="GC7" i="5"/>
  <c r="GC12" i="5"/>
  <c r="S18" i="5"/>
  <c r="BI17" i="5"/>
  <c r="FS7" i="5"/>
  <c r="EV12" i="5"/>
  <c r="AL10" i="5"/>
  <c r="GR17" i="5"/>
  <c r="GM6" i="5"/>
  <c r="GA10" i="5"/>
  <c r="DG6" i="5"/>
  <c r="HH13" i="5"/>
  <c r="EO8" i="5"/>
  <c r="FA8" i="5"/>
  <c r="CH11" i="5"/>
  <c r="GC13" i="5"/>
  <c r="ED6" i="5"/>
  <c r="GK12" i="5"/>
  <c r="CK13" i="5"/>
  <c r="EY11" i="5"/>
  <c r="AX7" i="5"/>
  <c r="GU8" i="5"/>
  <c r="BX12" i="5"/>
  <c r="DD9" i="5"/>
  <c r="CX7" i="5"/>
  <c r="FH17" i="5"/>
  <c r="U6" i="5"/>
  <c r="DD16" i="5"/>
  <c r="CA6" i="5"/>
  <c r="FX10" i="5"/>
  <c r="FN10" i="5"/>
  <c r="GU7" i="5"/>
  <c r="EV8" i="5"/>
  <c r="EA16" i="5"/>
  <c r="DE7" i="5"/>
  <c r="AV7" i="5"/>
  <c r="AS9" i="5"/>
  <c r="O9" i="5"/>
  <c r="FA10" i="5"/>
  <c r="FQ13" i="5"/>
  <c r="EB13" i="5"/>
  <c r="DO17" i="5"/>
  <c r="GR9" i="5"/>
  <c r="EW8" i="5"/>
  <c r="CC12" i="5"/>
  <c r="DL17" i="5"/>
  <c r="AS13" i="5"/>
  <c r="GM10" i="5"/>
  <c r="AH9" i="5"/>
  <c r="CF6" i="5"/>
  <c r="GW7" i="5"/>
  <c r="EY17" i="5"/>
  <c r="AQ13" i="5"/>
  <c r="DS8" i="5"/>
  <c r="GA16" i="5"/>
  <c r="AH16" i="5"/>
  <c r="CF17" i="5"/>
  <c r="CX12" i="5"/>
  <c r="CA7" i="5"/>
  <c r="CV8" i="5"/>
  <c r="GO13" i="5"/>
  <c r="EE12" i="5"/>
  <c r="FZ17" i="5"/>
  <c r="AC6" i="5"/>
  <c r="CQ7" i="5"/>
  <c r="FE11" i="5"/>
  <c r="DT10" i="5"/>
  <c r="EY16" i="5"/>
  <c r="FD16" i="5"/>
  <c r="AC8" i="5"/>
  <c r="DQ17" i="5"/>
  <c r="CK6" i="5"/>
  <c r="X6" i="5"/>
  <c r="FE13" i="5"/>
  <c r="DM7" i="5"/>
  <c r="DX7" i="5"/>
  <c r="AB10" i="5"/>
  <c r="DX17" i="5"/>
  <c r="GR13" i="5"/>
  <c r="DY8" i="5"/>
  <c r="DH6" i="5"/>
  <c r="CL8" i="5"/>
  <c r="DJ11" i="5"/>
  <c r="DM9" i="5"/>
  <c r="HB10" i="5"/>
  <c r="FS8" i="5"/>
  <c r="EW7" i="5"/>
  <c r="GG17" i="5"/>
  <c r="EM12" i="5"/>
  <c r="EP9" i="5"/>
  <c r="BS17" i="5"/>
  <c r="DW13" i="5"/>
  <c r="DG16" i="5"/>
  <c r="CP10" i="5"/>
  <c r="DB7" i="5"/>
  <c r="DD17" i="5"/>
  <c r="FG17" i="5"/>
  <c r="Z6" i="5"/>
  <c r="HC17" i="5"/>
  <c r="DD8" i="5"/>
  <c r="AP6" i="5"/>
  <c r="AX12" i="5"/>
  <c r="FQ7" i="5"/>
  <c r="W10" i="5"/>
  <c r="FS10" i="5"/>
  <c r="FY7" i="5"/>
  <c r="EZ9" i="5"/>
  <c r="ED7" i="5"/>
  <c r="FY9" i="5"/>
  <c r="FK16" i="5"/>
  <c r="DL6" i="5"/>
  <c r="BW16" i="5"/>
  <c r="O8" i="5"/>
  <c r="AY6" i="5"/>
  <c r="GQ6" i="5"/>
  <c r="BQ17" i="5"/>
  <c r="AI12" i="5"/>
  <c r="FQ17" i="5"/>
  <c r="BV10" i="5"/>
  <c r="AU6" i="5"/>
  <c r="CO12" i="5"/>
  <c r="T7" i="5"/>
  <c r="EH6" i="5"/>
  <c r="CE6" i="5"/>
  <c r="DA11" i="5"/>
  <c r="FN12" i="5"/>
  <c r="CI10" i="5"/>
  <c r="ED13" i="5"/>
  <c r="CR8" i="5"/>
  <c r="AA16" i="5"/>
  <c r="FU9" i="5"/>
  <c r="FB10" i="5"/>
  <c r="AD5" i="5"/>
  <c r="X13" i="5"/>
  <c r="EJ8" i="5"/>
  <c r="EC10" i="5"/>
  <c r="GY10" i="5"/>
  <c r="AV13" i="5"/>
  <c r="CE7" i="5"/>
  <c r="GT13" i="5"/>
  <c r="CC9" i="5"/>
  <c r="DB6" i="5"/>
  <c r="AZ13" i="5"/>
  <c r="BW11" i="5"/>
  <c r="X16" i="5"/>
  <c r="AM17" i="5"/>
  <c r="FS16" i="5"/>
  <c r="DU8" i="5"/>
  <c r="CA17" i="5"/>
  <c r="CW9" i="5"/>
  <c r="DW6" i="5"/>
  <c r="AE13" i="5"/>
  <c r="CA13" i="5"/>
  <c r="FU16" i="5"/>
  <c r="EJ10" i="5"/>
  <c r="CI7" i="5"/>
  <c r="CQ11" i="5"/>
  <c r="FL7" i="5"/>
  <c r="AI11" i="5"/>
  <c r="EP12" i="5"/>
  <c r="FC9" i="5"/>
  <c r="AC10" i="5"/>
  <c r="BE10" i="5"/>
  <c r="FU11" i="5"/>
  <c r="CT10" i="5"/>
  <c r="HF7" i="5"/>
  <c r="FO7" i="5"/>
  <c r="DF17" i="5"/>
  <c r="BP13" i="5"/>
  <c r="GJ11" i="5"/>
  <c r="AF10" i="5"/>
  <c r="GH10" i="5"/>
  <c r="DE10" i="5"/>
  <c r="DC17" i="5"/>
  <c r="AW17" i="5"/>
  <c r="EL8" i="5"/>
  <c r="AA17" i="5"/>
  <c r="GZ7" i="5"/>
  <c r="GX12" i="5"/>
  <c r="BB7" i="5"/>
  <c r="DL7" i="5"/>
  <c r="DT11" i="5"/>
  <c r="EA8" i="5"/>
  <c r="EU8" i="5"/>
  <c r="Z7" i="5"/>
  <c r="FJ12" i="5"/>
  <c r="HC10" i="5"/>
  <c r="GL10" i="5"/>
  <c r="CE8" i="5"/>
  <c r="GP8" i="5"/>
  <c r="EF9" i="5"/>
  <c r="EF12" i="5"/>
  <c r="BD11" i="5"/>
  <c r="BS8" i="5"/>
  <c r="GF16" i="5"/>
  <c r="GC8" i="5"/>
  <c r="EV10" i="5"/>
  <c r="CW16" i="5"/>
  <c r="CJ8" i="5"/>
  <c r="CD13" i="5"/>
  <c r="BV17" i="5"/>
  <c r="BF8" i="5"/>
  <c r="BI10" i="5"/>
  <c r="CA8" i="5"/>
  <c r="EL11" i="5"/>
  <c r="GH8" i="5"/>
  <c r="GN8" i="5"/>
  <c r="EQ10" i="5"/>
  <c r="EF17" i="5"/>
  <c r="HA12" i="5"/>
  <c r="HI6" i="5"/>
  <c r="EO16" i="5"/>
  <c r="EZ13" i="5"/>
  <c r="CP13" i="5"/>
  <c r="DC8" i="5"/>
  <c r="GR7" i="5"/>
  <c r="FK17" i="5"/>
  <c r="DB8" i="5"/>
  <c r="CV10" i="5"/>
  <c r="EC7" i="5"/>
  <c r="ER11" i="5"/>
  <c r="BM9" i="5"/>
  <c r="CK16" i="5"/>
  <c r="EQ6" i="5"/>
  <c r="HD17" i="5"/>
  <c r="GO11" i="5"/>
  <c r="DT9" i="5"/>
  <c r="FC16" i="5"/>
  <c r="FT13" i="5"/>
  <c r="ET17" i="5"/>
  <c r="O6" i="5"/>
  <c r="FQ16" i="5"/>
  <c r="HI8" i="5"/>
  <c r="BG9" i="5"/>
  <c r="GP6" i="5"/>
  <c r="GF11" i="5"/>
  <c r="DV12" i="5"/>
  <c r="CL6" i="5"/>
  <c r="BR11" i="5"/>
  <c r="CU6" i="5"/>
  <c r="AT9" i="5"/>
  <c r="BS6" i="5"/>
  <c r="EG12" i="5"/>
  <c r="V7" i="5"/>
  <c r="DT13" i="5"/>
  <c r="AF7" i="5"/>
  <c r="CY10" i="5"/>
  <c r="EX12" i="5"/>
  <c r="GW8" i="5"/>
  <c r="BN17" i="5"/>
  <c r="AY11" i="5"/>
  <c r="FS13" i="5"/>
  <c r="Y6" i="5"/>
  <c r="FR10" i="5"/>
  <c r="AT17" i="5"/>
  <c r="DL12" i="5"/>
  <c r="Y12" i="5"/>
  <c r="DC11" i="5"/>
  <c r="AX9" i="5"/>
  <c r="BN13" i="5"/>
  <c r="CE11" i="5"/>
  <c r="FD7" i="5"/>
  <c r="DO16" i="5"/>
  <c r="DK8" i="5"/>
  <c r="X8" i="5"/>
  <c r="ED16" i="5"/>
  <c r="GO10" i="5"/>
  <c r="CN10" i="5"/>
  <c r="BH8" i="5"/>
  <c r="BT12" i="5"/>
  <c r="GU6" i="5"/>
  <c r="BB9" i="5"/>
  <c r="ES6" i="5"/>
  <c r="GW10" i="5"/>
  <c r="CG12" i="5"/>
  <c r="FR12" i="5"/>
  <c r="EL7" i="5"/>
  <c r="AN11" i="5"/>
  <c r="BU16" i="5"/>
  <c r="AY16" i="5"/>
  <c r="EK12" i="5"/>
  <c r="EN10" i="5"/>
  <c r="GY16" i="5"/>
  <c r="AM11" i="5"/>
  <c r="AZ7" i="5"/>
  <c r="GV11" i="5"/>
  <c r="FM11" i="5"/>
  <c r="FT7" i="5"/>
  <c r="GR10" i="5"/>
  <c r="DJ10" i="5"/>
  <c r="CO11" i="5"/>
  <c r="DL8" i="5"/>
  <c r="GA11" i="5"/>
  <c r="CI8" i="5"/>
  <c r="CF11" i="5"/>
  <c r="BZ17" i="5"/>
  <c r="AE9" i="5"/>
  <c r="R6" i="5"/>
  <c r="FR9" i="5"/>
  <c r="FZ13" i="5"/>
  <c r="DK11" i="5"/>
  <c r="O18" i="5"/>
  <c r="CR9" i="5"/>
  <c r="GS17" i="5"/>
  <c r="DP12" i="5"/>
  <c r="CJ17" i="5"/>
  <c r="FF8" i="5"/>
  <c r="R11" i="5"/>
  <c r="DR6" i="5"/>
  <c r="FT9" i="5"/>
  <c r="FL10" i="5"/>
  <c r="DP17" i="5"/>
  <c r="CF12" i="5"/>
  <c r="EK8" i="5"/>
  <c r="X9" i="5"/>
  <c r="GX8" i="5"/>
  <c r="GR11" i="5"/>
  <c r="CS9" i="5"/>
  <c r="AP8" i="5"/>
  <c r="GE11" i="5"/>
  <c r="GC17" i="5"/>
  <c r="EX11" i="5"/>
  <c r="EG9" i="5"/>
  <c r="DK6" i="5"/>
  <c r="ES9" i="5"/>
  <c r="P12" i="5"/>
  <c r="GE8" i="5"/>
  <c r="AY13" i="5"/>
  <c r="GJ8" i="5"/>
  <c r="ED9" i="5"/>
  <c r="FH12" i="5"/>
  <c r="CZ6" i="5"/>
  <c r="AN8" i="5"/>
  <c r="FS12" i="5"/>
  <c r="Z16" i="5"/>
  <c r="CT11" i="5"/>
  <c r="BF10" i="5"/>
  <c r="DQ8" i="5"/>
  <c r="CX9" i="5"/>
  <c r="GU13" i="5"/>
  <c r="GB17" i="5"/>
  <c r="CB6" i="5"/>
  <c r="P8" i="5"/>
  <c r="BK10" i="5"/>
  <c r="CX10" i="5"/>
  <c r="CN16" i="5"/>
  <c r="FL9" i="5"/>
  <c r="CJ6" i="5"/>
  <c r="ER6" i="5"/>
  <c r="DK16" i="5"/>
  <c r="GO6" i="5"/>
  <c r="BQ11" i="5"/>
  <c r="CZ13" i="5"/>
  <c r="FM6" i="5"/>
  <c r="AF12" i="5"/>
  <c r="GT9" i="5"/>
  <c r="GF12" i="5"/>
  <c r="AW10" i="5"/>
  <c r="FM13" i="5"/>
  <c r="GW9" i="5"/>
  <c r="DI9" i="5"/>
  <c r="Y13" i="5"/>
  <c r="FC10" i="5"/>
  <c r="DU10" i="5"/>
  <c r="GP12" i="5"/>
  <c r="Q6" i="5"/>
  <c r="GH16" i="5"/>
  <c r="FB6" i="5"/>
  <c r="BM12" i="5"/>
  <c r="DN10" i="5"/>
  <c r="GP10" i="5"/>
  <c r="FP17" i="5"/>
  <c r="BE11" i="5"/>
  <c r="EA10" i="5"/>
  <c r="AD7" i="5"/>
  <c r="FK8" i="5"/>
  <c r="FT10" i="5"/>
  <c r="HA17" i="5"/>
  <c r="AD17" i="5"/>
  <c r="EY13" i="5"/>
  <c r="P17" i="5"/>
  <c r="EK7" i="5"/>
  <c r="DO13" i="5"/>
  <c r="BX9" i="5"/>
  <c r="BC8" i="5"/>
  <c r="R10" i="5"/>
  <c r="DY6" i="5"/>
  <c r="GP17" i="5"/>
  <c r="AO8" i="5"/>
  <c r="DV10" i="5"/>
  <c r="BL6" i="5"/>
  <c r="AS17" i="5"/>
  <c r="GT6" i="5"/>
  <c r="EA13" i="5"/>
  <c r="S6" i="5"/>
  <c r="FH6" i="5"/>
  <c r="HE12" i="5"/>
  <c r="AG5" i="5"/>
  <c r="CA9" i="5"/>
  <c r="AE18" i="5"/>
  <c r="GH17" i="5"/>
  <c r="CP6" i="5"/>
  <c r="BS12" i="5"/>
  <c r="AP10" i="5"/>
  <c r="BO7" i="5"/>
  <c r="FA11" i="5"/>
  <c r="AV16" i="5"/>
  <c r="CY8" i="5"/>
  <c r="CD9" i="5"/>
  <c r="FG9" i="5"/>
  <c r="CD10" i="5"/>
  <c r="GA12" i="5"/>
  <c r="ET13" i="5"/>
  <c r="EV7" i="5"/>
  <c r="BW12" i="5"/>
  <c r="CE9" i="5"/>
  <c r="FD13" i="5"/>
  <c r="BQ6" i="5"/>
  <c r="AE7" i="5"/>
  <c r="GI9" i="5"/>
  <c r="CQ6" i="5"/>
  <c r="DV8" i="5"/>
  <c r="CO13" i="5"/>
  <c r="AW16" i="5"/>
  <c r="BV6" i="5"/>
  <c r="AW9" i="5"/>
  <c r="CF9" i="5"/>
  <c r="AT8" i="5"/>
  <c r="EZ10" i="5"/>
  <c r="BD17" i="5"/>
  <c r="CI9" i="5"/>
  <c r="GW11" i="5"/>
  <c r="FE17" i="5"/>
  <c r="DI8" i="5"/>
  <c r="DX6" i="5"/>
  <c r="AT10" i="5"/>
  <c r="CL16" i="5"/>
  <c r="DO11" i="5"/>
  <c r="FD6" i="5"/>
  <c r="GZ8" i="5"/>
  <c r="GD10" i="5"/>
  <c r="DB9" i="5"/>
  <c r="CG17" i="5"/>
  <c r="DD12" i="5"/>
  <c r="FC11" i="5"/>
  <c r="AQ7" i="5"/>
  <c r="V6" i="5"/>
  <c r="EJ9" i="5"/>
  <c r="GQ8" i="5"/>
  <c r="GA13" i="5"/>
  <c r="GB10" i="5"/>
  <c r="DC13" i="5"/>
  <c r="BW9" i="5"/>
  <c r="DI10" i="5"/>
  <c r="GL11" i="5"/>
  <c r="DD13" i="5"/>
  <c r="GH9" i="5"/>
  <c r="GK11" i="5"/>
  <c r="EW13" i="5"/>
  <c r="EV16" i="5"/>
  <c r="BD16" i="5"/>
  <c r="HE6" i="5"/>
  <c r="BT17" i="5"/>
  <c r="FO10" i="5"/>
  <c r="CH13" i="5"/>
  <c r="FU10" i="5"/>
  <c r="EK17" i="5"/>
  <c r="ES7" i="5"/>
  <c r="CG6" i="5"/>
  <c r="AX17" i="5"/>
  <c r="AB7" i="5"/>
  <c r="BB17" i="5"/>
  <c r="CY7" i="5"/>
  <c r="AJ12" i="5"/>
  <c r="AG18" i="5"/>
  <c r="FH16" i="5"/>
  <c r="AF17" i="5"/>
  <c r="EB12" i="5"/>
  <c r="BL7" i="5"/>
  <c r="CJ12" i="5"/>
  <c r="BD13" i="5"/>
  <c r="EF6" i="5"/>
  <c r="FK11" i="5"/>
  <c r="HI13" i="5"/>
  <c r="BJ6" i="5"/>
  <c r="EN16" i="5"/>
  <c r="GJ12" i="5"/>
  <c r="Q12" i="5"/>
  <c r="EU9" i="5"/>
  <c r="BB13" i="5"/>
  <c r="BL9" i="5"/>
  <c r="DH13" i="5"/>
  <c r="BN7" i="5"/>
  <c r="U17" i="5"/>
  <c r="FE6" i="5"/>
  <c r="GQ17" i="5"/>
  <c r="EL16" i="5"/>
  <c r="AW6" i="5"/>
  <c r="AY12" i="5"/>
  <c r="GX13" i="5"/>
  <c r="GO9" i="5"/>
  <c r="GS12" i="5"/>
  <c r="DG8" i="5"/>
  <c r="GC10" i="5"/>
  <c r="DR7" i="5"/>
  <c r="AM7" i="5"/>
  <c r="GX9" i="5"/>
  <c r="AE10" i="5"/>
  <c r="BG6" i="5"/>
  <c r="F6" i="5" s="1"/>
  <c r="FC17" i="5"/>
  <c r="BA10" i="5"/>
  <c r="EE9" i="5"/>
  <c r="GF7" i="5"/>
  <c r="FA16" i="5"/>
  <c r="R13" i="5"/>
  <c r="GV13" i="5"/>
  <c r="EL9" i="5"/>
  <c r="FX12" i="5"/>
  <c r="GO7" i="5"/>
  <c r="EW16" i="5"/>
  <c r="BT11" i="5"/>
  <c r="CP9" i="5"/>
  <c r="AV12" i="5"/>
  <c r="CI13" i="5"/>
  <c r="CO7" i="5"/>
  <c r="BK12" i="5"/>
  <c r="AY9" i="5"/>
  <c r="GG11" i="5"/>
  <c r="FW17" i="5"/>
  <c r="BZ6" i="5"/>
  <c r="AJ8" i="5"/>
  <c r="CN6" i="5"/>
  <c r="FI9" i="5"/>
  <c r="EB9" i="5"/>
  <c r="GL9" i="5"/>
  <c r="BM10" i="5"/>
  <c r="CB12" i="5"/>
  <c r="DS12" i="5"/>
  <c r="DI13" i="5"/>
  <c r="K16" i="5"/>
  <c r="DP9" i="5"/>
  <c r="HD9" i="5"/>
  <c r="CM6" i="5"/>
  <c r="DN17" i="5"/>
  <c r="GP13" i="5"/>
  <c r="GV9" i="5"/>
  <c r="BZ9" i="5"/>
  <c r="CE13" i="5"/>
  <c r="CB17" i="5"/>
  <c r="GS7" i="5"/>
  <c r="FH8" i="5"/>
  <c r="GR12" i="5"/>
  <c r="CY12" i="5"/>
  <c r="Q8" i="5"/>
  <c r="FX9" i="5"/>
  <c r="Q7" i="5"/>
  <c r="CV16" i="5"/>
  <c r="EH11" i="5"/>
  <c r="Y5" i="5"/>
  <c r="GY17" i="5"/>
  <c r="EO12" i="5"/>
  <c r="HH17" i="5"/>
  <c r="FH10" i="5"/>
  <c r="ES10" i="5"/>
  <c r="FM10" i="5"/>
  <c r="BH7" i="5"/>
  <c r="CA16" i="5"/>
  <c r="BI8" i="5"/>
  <c r="GG8" i="5"/>
  <c r="EO9" i="5"/>
  <c r="Z8" i="5"/>
  <c r="FP9" i="5"/>
  <c r="DF7" i="5"/>
  <c r="BL17" i="5"/>
  <c r="DR8" i="5"/>
  <c r="BP7" i="5"/>
  <c r="CS8" i="5"/>
  <c r="AQ11" i="5"/>
  <c r="CT9" i="5"/>
  <c r="BJ9" i="5"/>
  <c r="AK7" i="5"/>
  <c r="CP8" i="5"/>
  <c r="FT11" i="5"/>
  <c r="GF17" i="5"/>
  <c r="HI11" i="5"/>
  <c r="CP17" i="5"/>
  <c r="EF10" i="5"/>
  <c r="DW10" i="5"/>
  <c r="CR10" i="5"/>
  <c r="FG13" i="5"/>
  <c r="GM9" i="5"/>
  <c r="GB9" i="5"/>
  <c r="DR16" i="5"/>
  <c r="GH11" i="5"/>
  <c r="AA10" i="5"/>
  <c r="CH17" i="5"/>
  <c r="EI9" i="5"/>
  <c r="GA6" i="5"/>
  <c r="FW11" i="5"/>
  <c r="AU10" i="5"/>
  <c r="BE7" i="5"/>
  <c r="BX13" i="5"/>
  <c r="BQ10" i="5"/>
  <c r="GX11" i="5"/>
  <c r="CU8" i="5"/>
  <c r="BJ7" i="5"/>
  <c r="DQ13" i="5"/>
  <c r="DI7" i="5"/>
  <c r="FB8" i="5"/>
  <c r="DW7" i="5"/>
  <c r="DP10" i="5"/>
  <c r="DN11" i="5"/>
  <c r="AH18" i="5"/>
  <c r="BC7" i="5"/>
  <c r="HG7" i="5"/>
  <c r="FF10" i="5"/>
  <c r="AZ11" i="5"/>
  <c r="AK16" i="5"/>
  <c r="EG11" i="5"/>
  <c r="BA16" i="5"/>
  <c r="CI17" i="5"/>
  <c r="GQ16" i="5"/>
  <c r="FH11" i="5"/>
  <c r="FL16" i="5"/>
  <c r="AP16" i="5"/>
  <c r="HE11" i="5"/>
  <c r="U13" i="5"/>
  <c r="DF6" i="5"/>
  <c r="GX17" i="5"/>
  <c r="W18" i="5"/>
  <c r="BL12" i="5"/>
  <c r="GV16" i="5"/>
  <c r="AL5" i="5"/>
  <c r="BU6" i="5"/>
  <c r="BC10" i="5"/>
  <c r="HH8" i="5"/>
  <c r="GQ7" i="5"/>
  <c r="BM13" i="5"/>
  <c r="AC9" i="5"/>
  <c r="DN13" i="5"/>
  <c r="AO16" i="5"/>
  <c r="BT9" i="5"/>
  <c r="DR10" i="5"/>
  <c r="CS16" i="5"/>
  <c r="AN6" i="5"/>
  <c r="DT12" i="5"/>
  <c r="AN7" i="5"/>
  <c r="AM10" i="5"/>
  <c r="P16" i="5"/>
  <c r="DU7" i="5"/>
  <c r="BH10" i="5"/>
  <c r="EM6" i="5"/>
  <c r="DW12" i="5"/>
  <c r="AA9" i="5"/>
  <c r="AB13" i="5"/>
  <c r="HB11" i="5"/>
  <c r="EB8" i="5"/>
  <c r="AB8" i="5"/>
  <c r="BG12" i="5"/>
  <c r="GZ11" i="5"/>
  <c r="DP13" i="5"/>
  <c r="DA16" i="5"/>
  <c r="CZ17" i="5"/>
  <c r="FF13" i="5"/>
  <c r="EN13" i="5"/>
  <c r="AP12" i="5"/>
  <c r="AP11" i="5"/>
  <c r="BG11" i="5"/>
  <c r="GV12" i="5"/>
  <c r="AU11" i="5"/>
  <c r="FO11" i="5"/>
  <c r="EX7" i="5"/>
  <c r="GD17" i="5"/>
  <c r="AW12" i="5"/>
  <c r="HF9" i="5"/>
  <c r="CB10" i="5"/>
  <c r="BP17" i="5"/>
  <c r="GE7" i="5"/>
  <c r="AY10" i="5"/>
  <c r="EQ12" i="5"/>
  <c r="ET8" i="5"/>
  <c r="FN7" i="5"/>
  <c r="FE12" i="5"/>
  <c r="BI9" i="5"/>
  <c r="FV7" i="5"/>
  <c r="EX8" i="5"/>
  <c r="DL9" i="5"/>
  <c r="GL12" i="5"/>
  <c r="CB16" i="5"/>
  <c r="GH6" i="5"/>
  <c r="GM17" i="5"/>
  <c r="DZ10" i="5"/>
  <c r="BM17" i="5"/>
  <c r="CL12" i="5"/>
  <c r="FI16" i="5"/>
  <c r="I8" i="5"/>
  <c r="DE9" i="5"/>
  <c r="J9" i="5" s="1"/>
  <c r="AG17" i="5"/>
  <c r="G17" i="5"/>
  <c r="DX13" i="5"/>
  <c r="J11" i="5"/>
  <c r="K9" i="5"/>
  <c r="GY7" i="5"/>
  <c r="AN10" i="5"/>
  <c r="BY10" i="5"/>
  <c r="AA7" i="5"/>
  <c r="EE17" i="5"/>
  <c r="FQ6" i="5"/>
  <c r="AK18" i="5"/>
  <c r="AH13" i="5"/>
  <c r="L12" i="5"/>
  <c r="FD8" i="5"/>
  <c r="EO13" i="5"/>
  <c r="AG10" i="5"/>
  <c r="AM9" i="5"/>
  <c r="DU9" i="5"/>
  <c r="GN6" i="5"/>
  <c r="DM6" i="5"/>
  <c r="FY10" i="5"/>
  <c r="EQ9" i="5"/>
  <c r="AI8" i="5"/>
  <c r="T6" i="5"/>
  <c r="EZ7" i="5"/>
  <c r="FV16" i="5"/>
  <c r="GI16" i="5"/>
  <c r="CK11" i="5"/>
  <c r="EC9" i="5"/>
  <c r="AN16" i="5"/>
  <c r="FM17" i="5"/>
  <c r="EE13" i="5"/>
  <c r="M13" i="5" s="1"/>
  <c r="AH7" i="5"/>
  <c r="DH10" i="5"/>
  <c r="AJ5" i="5"/>
  <c r="GJ9" i="5"/>
  <c r="CX6" i="5"/>
  <c r="FJ16" i="5"/>
  <c r="DO8" i="5"/>
  <c r="J10" i="5"/>
  <c r="BU7" i="5"/>
  <c r="CG13" i="5"/>
  <c r="FG12" i="5"/>
  <c r="HF17" i="5"/>
  <c r="GR6" i="5"/>
  <c r="BJ12" i="5"/>
  <c r="BW10" i="5"/>
  <c r="W6" i="5"/>
  <c r="BL8" i="5"/>
  <c r="BD12" i="5"/>
  <c r="BB12" i="5"/>
  <c r="HC11" i="5"/>
  <c r="GT10" i="5"/>
  <c r="AL8" i="5"/>
  <c r="DU16" i="5"/>
  <c r="FY11" i="5"/>
  <c r="CF10" i="5"/>
  <c r="FM16" i="5"/>
  <c r="FQ11" i="5"/>
  <c r="BV8" i="5"/>
  <c r="EE7" i="5"/>
  <c r="BN6" i="5"/>
  <c r="CW6" i="5"/>
  <c r="CA11" i="5"/>
  <c r="CU17" i="5"/>
  <c r="BU8" i="5"/>
  <c r="BZ12" i="5"/>
  <c r="FS9" i="5"/>
  <c r="U8" i="5"/>
  <c r="C8" i="5" s="1"/>
  <c r="W16" i="5"/>
  <c r="GI13" i="5"/>
  <c r="FX17" i="5"/>
  <c r="G11" i="5"/>
  <c r="AJ16" i="5"/>
  <c r="EP17" i="5"/>
  <c r="FU7" i="5"/>
  <c r="CR16" i="5"/>
  <c r="BG8" i="5"/>
  <c r="EN17" i="5"/>
  <c r="AT13" i="5"/>
  <c r="BX6" i="5"/>
  <c r="CR11" i="5"/>
  <c r="FW9" i="5"/>
  <c r="W5" i="5"/>
  <c r="DR17" i="5"/>
  <c r="EQ11" i="5"/>
  <c r="HG6" i="5"/>
  <c r="AM8" i="5"/>
  <c r="GZ10" i="5"/>
  <c r="BG16" i="5"/>
  <c r="EU10" i="5"/>
  <c r="FV13" i="5"/>
  <c r="DR13" i="5"/>
  <c r="FY6" i="5"/>
  <c r="FZ9" i="5"/>
  <c r="BV16" i="5"/>
  <c r="DF13" i="5"/>
  <c r="FJ10" i="5"/>
  <c r="AC5" i="5"/>
  <c r="DX16" i="5"/>
  <c r="L16" i="5" s="1"/>
  <c r="GE12" i="5"/>
  <c r="AK5" i="5"/>
  <c r="GX6" i="5"/>
  <c r="EO7" i="5"/>
  <c r="GQ12" i="5"/>
  <c r="AI18" i="5"/>
  <c r="EB10" i="5"/>
  <c r="L10" i="5" s="1"/>
  <c r="FE7" i="5"/>
  <c r="J13" i="5"/>
  <c r="AR17" i="5"/>
  <c r="E17" i="5" s="1"/>
  <c r="FC13" i="5"/>
  <c r="AD9" i="5"/>
  <c r="CB13" i="5"/>
  <c r="DE16" i="5"/>
  <c r="DG13" i="5"/>
  <c r="X7" i="5"/>
  <c r="AD13" i="5"/>
  <c r="DQ6" i="5"/>
  <c r="FN8" i="5"/>
  <c r="BH11" i="5"/>
  <c r="O7" i="5"/>
  <c r="Z5" i="5"/>
  <c r="DA12" i="5"/>
  <c r="ES16" i="5"/>
  <c r="GG6" i="5"/>
  <c r="GI10" i="5"/>
  <c r="HA8" i="5"/>
  <c r="ET12" i="5"/>
  <c r="AX13" i="5"/>
  <c r="BR16" i="5"/>
  <c r="DB17" i="5"/>
  <c r="AX11" i="5"/>
  <c r="FR6" i="5"/>
  <c r="AJ6" i="5"/>
  <c r="FG10" i="5"/>
  <c r="HH12" i="5"/>
  <c r="S10" i="5"/>
  <c r="FX16" i="5"/>
  <c r="AG8" i="5"/>
  <c r="AC12" i="5"/>
  <c r="DL10" i="5"/>
  <c r="AL9" i="5"/>
  <c r="E9" i="5" s="1"/>
  <c r="EC17" i="5"/>
  <c r="AG12" i="5"/>
  <c r="CC11" i="5"/>
  <c r="BW13" i="5"/>
  <c r="EU17" i="5"/>
  <c r="BJ10" i="5"/>
  <c r="FE16" i="5"/>
  <c r="CD8" i="5"/>
  <c r="BW17" i="5"/>
  <c r="CU16" i="5"/>
  <c r="Q9" i="5"/>
  <c r="DF12" i="5"/>
  <c r="HC12" i="5"/>
  <c r="AC13" i="5"/>
  <c r="CC17" i="5"/>
  <c r="BY12" i="5"/>
  <c r="GS11" i="5"/>
  <c r="GT11" i="5"/>
  <c r="GM16" i="5"/>
  <c r="AR12" i="5"/>
  <c r="GK9" i="5"/>
  <c r="GY6" i="5"/>
  <c r="AZ16" i="5"/>
  <c r="F16" i="5" s="1"/>
  <c r="AH8" i="5"/>
  <c r="CD6" i="5"/>
  <c r="H6" i="5" s="1"/>
  <c r="GE17" i="5"/>
  <c r="AK17" i="5"/>
  <c r="FU13" i="5"/>
  <c r="EX6" i="5"/>
  <c r="GB11" i="5"/>
  <c r="BG17" i="5"/>
  <c r="BZ16" i="5"/>
  <c r="GJ16" i="5"/>
  <c r="D12" i="5"/>
  <c r="BB10" i="5"/>
  <c r="AD11" i="5"/>
  <c r="FZ12" i="5"/>
  <c r="BR8" i="5"/>
  <c r="V13" i="5"/>
  <c r="AT7" i="5"/>
  <c r="CN17" i="5"/>
  <c r="CS7" i="5"/>
  <c r="FL6" i="5"/>
  <c r="FR11" i="5"/>
  <c r="AZ10" i="5"/>
  <c r="DF8" i="5"/>
  <c r="DM11" i="5"/>
  <c r="FA17" i="5"/>
  <c r="Q13" i="5"/>
  <c r="C13" i="5" s="1"/>
  <c r="FY8" i="5"/>
  <c r="CN11" i="5"/>
  <c r="CM11" i="5"/>
  <c r="HI10" i="5"/>
  <c r="AB6" i="5"/>
  <c r="FV10" i="5"/>
  <c r="O12" i="5"/>
  <c r="EY9" i="5"/>
  <c r="DN8" i="5"/>
  <c r="I17" i="5"/>
  <c r="C18" i="5"/>
  <c r="H13" i="5"/>
  <c r="EG10" i="5"/>
  <c r="GP16" i="5"/>
  <c r="FL12" i="5"/>
  <c r="BG10" i="5"/>
  <c r="F10" i="5" s="1"/>
  <c r="FK7" i="5"/>
  <c r="FJ8" i="5"/>
  <c r="GW12" i="5"/>
  <c r="BQ16" i="5"/>
  <c r="GV7" i="5"/>
  <c r="FU12" i="5"/>
  <c r="FW16" i="5"/>
  <c r="AL6" i="5"/>
  <c r="BB8" i="5"/>
  <c r="BF13" i="5"/>
  <c r="DW17" i="5"/>
  <c r="Y10" i="5"/>
  <c r="GB7" i="5"/>
  <c r="HF6" i="5"/>
  <c r="ER8" i="5"/>
  <c r="BO12" i="5"/>
  <c r="S5" i="5"/>
  <c r="EK16" i="5"/>
  <c r="M16" i="5" s="1"/>
  <c r="X12" i="5"/>
  <c r="GV8" i="5"/>
  <c r="BG7" i="5"/>
  <c r="BI12" i="5"/>
  <c r="EY6" i="5"/>
  <c r="CD17" i="5"/>
  <c r="CJ10" i="5"/>
  <c r="I10" i="5" s="1"/>
  <c r="CH6" i="5"/>
  <c r="I6" i="5" s="1"/>
  <c r="EF11" i="5"/>
  <c r="CM16" i="5"/>
  <c r="I16" i="5" s="1"/>
  <c r="FQ9" i="5"/>
  <c r="FA7" i="5"/>
  <c r="HE10" i="5"/>
  <c r="BY16" i="5"/>
  <c r="GO17" i="5"/>
  <c r="R5" i="5"/>
  <c r="BI11" i="5"/>
  <c r="AX8" i="5"/>
  <c r="EU7" i="5"/>
  <c r="CA10" i="5"/>
  <c r="AE16" i="5"/>
  <c r="D16" i="5" s="1"/>
  <c r="BE17" i="5"/>
  <c r="F17" i="5" s="1"/>
  <c r="FX6" i="5"/>
  <c r="FC6" i="5"/>
  <c r="BR9" i="5"/>
  <c r="AH5" i="5"/>
  <c r="EV6" i="5"/>
  <c r="AM12" i="5"/>
  <c r="DM12" i="5"/>
  <c r="FV9" i="5"/>
  <c r="AN13" i="5"/>
  <c r="ER10" i="5"/>
  <c r="CH7" i="5"/>
  <c r="DH8" i="5"/>
  <c r="BJ8" i="5"/>
  <c r="DV6" i="5"/>
  <c r="DT7" i="5"/>
  <c r="EH8" i="5"/>
  <c r="I7" i="5"/>
  <c r="FO8" i="5"/>
  <c r="BJ16" i="5"/>
  <c r="DD7" i="5"/>
  <c r="EL6" i="5"/>
  <c r="GG16" i="5"/>
  <c r="EH12" i="5"/>
  <c r="AO12" i="5"/>
  <c r="E12" i="5" s="1"/>
  <c r="GP9" i="5"/>
  <c r="BQ13" i="5"/>
  <c r="CB9" i="5"/>
  <c r="H9" i="5" s="1"/>
  <c r="GT8" i="5"/>
  <c r="K11" i="5"/>
  <c r="BD9" i="5"/>
  <c r="DR11" i="5"/>
  <c r="K10" i="5"/>
  <c r="D18" i="5"/>
  <c r="D5" i="5"/>
  <c r="FS6" i="5"/>
  <c r="BX7" i="5"/>
  <c r="DV7" i="5"/>
  <c r="AW8" i="5"/>
  <c r="E8" i="5" s="1"/>
  <c r="AV11" i="5"/>
  <c r="E11" i="5" s="1"/>
  <c r="DJ13" i="5"/>
  <c r="L17" i="5"/>
  <c r="BZ11" i="5"/>
  <c r="GD13" i="5"/>
  <c r="GB8" i="5"/>
  <c r="HH10" i="5"/>
  <c r="CZ16" i="5"/>
  <c r="FI6" i="5"/>
  <c r="FF17" i="5"/>
  <c r="CU7" i="5"/>
  <c r="J7" i="5" s="1"/>
  <c r="D17" i="5"/>
  <c r="K8" i="5"/>
  <c r="M8" i="5"/>
  <c r="J17" i="5"/>
  <c r="C9" i="5"/>
  <c r="G12" i="5"/>
  <c r="D9" i="5"/>
  <c r="L7" i="5"/>
  <c r="L8" i="5"/>
  <c r="C16" i="5"/>
  <c r="M10" i="5"/>
  <c r="C6" i="5"/>
  <c r="E5" i="5"/>
  <c r="M12" i="5"/>
  <c r="K7" i="5"/>
  <c r="AL18" i="5"/>
  <c r="M7" i="5"/>
  <c r="K17" i="5"/>
  <c r="E13" i="5"/>
  <c r="H17" i="5"/>
  <c r="I13" i="5"/>
  <c r="J20" i="5" l="1"/>
  <c r="AH19" i="5"/>
  <c r="R19" i="5"/>
  <c r="S19" i="5"/>
  <c r="Z19" i="5"/>
  <c r="AK19" i="5"/>
  <c r="AC19" i="5"/>
  <c r="W19" i="5"/>
  <c r="AJ19" i="5"/>
  <c r="Y19" i="5"/>
  <c r="AG19" i="5"/>
  <c r="AD19" i="5"/>
  <c r="AB19" i="5"/>
  <c r="AF19" i="5"/>
  <c r="U19" i="5"/>
  <c r="Q19" i="5"/>
  <c r="V19" i="5"/>
  <c r="P19" i="5"/>
  <c r="X19" i="5"/>
  <c r="O19" i="5"/>
  <c r="AI19" i="5"/>
  <c r="T19" i="5"/>
  <c r="AE19" i="5"/>
  <c r="AA19" i="5"/>
  <c r="M20" i="5"/>
  <c r="L20" i="5"/>
  <c r="K20" i="5"/>
  <c r="AL19" i="5"/>
  <c r="D28" i="7"/>
  <c r="L6" i="5"/>
  <c r="E6" i="5"/>
  <c r="F11" i="5"/>
  <c r="J6" i="5"/>
  <c r="D7" i="5"/>
  <c r="K13" i="5"/>
  <c r="C7" i="5"/>
  <c r="J8" i="5"/>
  <c r="C11" i="5"/>
  <c r="D8" i="5"/>
  <c r="F13" i="5"/>
  <c r="D13" i="5"/>
  <c r="H11" i="5"/>
  <c r="K12" i="5"/>
  <c r="C12" i="5"/>
  <c r="G6" i="5"/>
  <c r="E10" i="5"/>
  <c r="G7" i="5"/>
  <c r="J12" i="5"/>
  <c r="I11" i="5"/>
  <c r="H8" i="5"/>
  <c r="L13" i="5"/>
  <c r="G10" i="5"/>
  <c r="H12" i="5"/>
  <c r="G16" i="5"/>
  <c r="G8" i="5"/>
  <c r="M11" i="5"/>
  <c r="F8" i="5"/>
  <c r="F7" i="5"/>
  <c r="L11" i="5"/>
  <c r="K6" i="5"/>
  <c r="C10" i="5"/>
  <c r="C17" i="5"/>
  <c r="M17" i="5"/>
  <c r="F9" i="5"/>
  <c r="G9" i="5"/>
  <c r="E7" i="5"/>
  <c r="H10" i="5"/>
  <c r="I12" i="5"/>
  <c r="D10" i="5"/>
  <c r="L9" i="5"/>
  <c r="H7" i="5"/>
  <c r="G13" i="5"/>
  <c r="D11" i="5"/>
  <c r="F12" i="5"/>
  <c r="H16" i="5"/>
  <c r="M9" i="5"/>
  <c r="I9" i="5"/>
  <c r="AM5" i="5"/>
  <c r="M6" i="5"/>
  <c r="E16" i="5"/>
  <c r="D6" i="5"/>
  <c r="J16" i="5"/>
  <c r="D19" i="5" l="1"/>
  <c r="H20" i="5"/>
  <c r="I20" i="5"/>
  <c r="E20" i="5"/>
  <c r="F20" i="5"/>
  <c r="G20" i="5"/>
  <c r="C19" i="5"/>
  <c r="D20" i="5"/>
  <c r="AO28" i="7"/>
  <c r="AM18" i="5"/>
  <c r="AM19" i="5" l="1"/>
  <c r="D29" i="7"/>
  <c r="AN5" i="5"/>
  <c r="AO29" i="7" l="1"/>
  <c r="AN18" i="5"/>
  <c r="AN19" i="5" l="1"/>
  <c r="D30" i="7"/>
  <c r="AO5" i="5"/>
  <c r="AO30" i="7" l="1"/>
  <c r="AO18" i="5"/>
  <c r="AO19" i="5" l="1"/>
  <c r="D31" i="7"/>
  <c r="AP5" i="5"/>
  <c r="AO31" i="7" l="1"/>
  <c r="AP18" i="5"/>
  <c r="AP19" i="5" l="1"/>
  <c r="D32" i="7"/>
  <c r="AQ5" i="5"/>
  <c r="AO32" i="7" l="1"/>
  <c r="AQ18" i="5"/>
  <c r="AQ19" i="5" l="1"/>
  <c r="D33" i="7"/>
  <c r="AR5" i="5"/>
  <c r="AO33" i="7" l="1"/>
  <c r="D34" i="7" s="1"/>
  <c r="AO34" i="7" s="1"/>
  <c r="D35" i="7" s="1"/>
  <c r="AO35" i="7" s="1"/>
  <c r="D36" i="7" s="1"/>
  <c r="AO36" i="7" s="1"/>
  <c r="AR18" i="5"/>
  <c r="AR19" i="5" l="1"/>
  <c r="AS18" i="5"/>
  <c r="AS5" i="5"/>
  <c r="AS19" i="5" l="1"/>
  <c r="AT18" i="5"/>
  <c r="AT5" i="5"/>
  <c r="AT19" i="5" l="1"/>
  <c r="AU5" i="5"/>
  <c r="AU18" i="5"/>
  <c r="AU19" i="5" l="1"/>
  <c r="D37" i="7"/>
  <c r="AV5" i="5"/>
  <c r="AO37" i="7" l="1"/>
  <c r="AV18" i="5"/>
  <c r="AV19" i="5" l="1"/>
  <c r="D38" i="7"/>
  <c r="AW5" i="5"/>
  <c r="AO38" i="7" l="1"/>
  <c r="AW18" i="5"/>
  <c r="AW19" i="5" l="1"/>
  <c r="D39" i="7"/>
  <c r="AX5" i="5"/>
  <c r="E18" i="5"/>
  <c r="E19" i="5" l="1"/>
  <c r="AO39" i="7"/>
  <c r="AX18" i="5"/>
  <c r="F5" i="5"/>
  <c r="AX19" i="5" l="1"/>
  <c r="D40" i="7"/>
  <c r="AY5" i="5"/>
  <c r="AO40" i="7" l="1"/>
  <c r="AY18" i="5"/>
  <c r="AY19" i="5" l="1"/>
  <c r="D41" i="7"/>
  <c r="AZ5" i="5"/>
  <c r="AO41" i="7" l="1"/>
  <c r="AZ18" i="5"/>
  <c r="AZ19" i="5" l="1"/>
  <c r="D42" i="7"/>
  <c r="BA5" i="5"/>
  <c r="AO42" i="7" l="1"/>
  <c r="BA18" i="5"/>
  <c r="BA19" i="5" l="1"/>
  <c r="D43" i="7"/>
  <c r="BB5" i="5"/>
  <c r="AO43" i="7" l="1"/>
  <c r="BB18" i="5"/>
  <c r="BB19" i="5" l="1"/>
  <c r="D44" i="7"/>
  <c r="BC5" i="5"/>
  <c r="AO44" i="7" l="1"/>
  <c r="BC18" i="5"/>
  <c r="BC19" i="5" l="1"/>
  <c r="D45" i="7"/>
  <c r="BD5" i="5"/>
  <c r="AO45" i="7" l="1"/>
  <c r="BD18" i="5"/>
  <c r="BD19" i="5" l="1"/>
  <c r="D46" i="7"/>
  <c r="BE5" i="5"/>
  <c r="AO46" i="7" l="1"/>
  <c r="BE18" i="5"/>
  <c r="BE19" i="5" l="1"/>
  <c r="D47" i="7"/>
  <c r="BF5" i="5"/>
  <c r="AO47" i="7" l="1"/>
  <c r="BF18" i="5"/>
  <c r="BF19" i="5" l="1"/>
  <c r="D48" i="7"/>
  <c r="BG5" i="5"/>
  <c r="AO48" i="7" l="1"/>
  <c r="BG18" i="5"/>
  <c r="BG19" i="5" l="1"/>
  <c r="D49" i="7"/>
  <c r="BH5" i="5"/>
  <c r="AO49" i="7" l="1"/>
  <c r="BH18" i="5"/>
  <c r="BH19" i="5" l="1"/>
  <c r="D50" i="7"/>
  <c r="BI5" i="5"/>
  <c r="AO50" i="7" l="1"/>
  <c r="BI18" i="5"/>
  <c r="BI19" i="5" l="1"/>
  <c r="D51" i="7"/>
  <c r="BJ5" i="5"/>
  <c r="F18" i="5"/>
  <c r="F19" i="5" l="1"/>
  <c r="AO51" i="7"/>
  <c r="BJ18" i="5"/>
  <c r="G5" i="5"/>
  <c r="BJ19" i="5" l="1"/>
  <c r="D52" i="7"/>
  <c r="BK5" i="5"/>
  <c r="AO52" i="7" l="1"/>
  <c r="BK18" i="5"/>
  <c r="BK19" i="5" l="1"/>
  <c r="D53" i="7"/>
  <c r="BL5" i="5"/>
  <c r="AO53" i="7" l="1"/>
  <c r="BL18" i="5"/>
  <c r="BL19" i="5" l="1"/>
  <c r="D54" i="7"/>
  <c r="BM5" i="5"/>
  <c r="AO54" i="7" l="1"/>
  <c r="BM18" i="5"/>
  <c r="BM19" i="5" l="1"/>
  <c r="D55" i="7"/>
  <c r="BN5" i="5"/>
  <c r="AO55" i="7" l="1"/>
  <c r="BN18" i="5"/>
  <c r="BN19" i="5" l="1"/>
  <c r="D56" i="7"/>
  <c r="BO5" i="5"/>
  <c r="AO56" i="7" l="1"/>
  <c r="BO18" i="5"/>
  <c r="BO19" i="5" l="1"/>
  <c r="D57" i="7"/>
  <c r="BP5" i="5"/>
  <c r="AO57" i="7" l="1"/>
  <c r="BP18" i="5"/>
  <c r="BP19" i="5" l="1"/>
  <c r="D58" i="7"/>
  <c r="BQ5" i="5"/>
  <c r="AO58" i="7" l="1"/>
  <c r="BQ18" i="5"/>
  <c r="BQ19" i="5" l="1"/>
  <c r="D59" i="7"/>
  <c r="BR5" i="5"/>
  <c r="AO59" i="7" l="1"/>
  <c r="BR18" i="5"/>
  <c r="BR19" i="5" l="1"/>
  <c r="D60" i="7"/>
  <c r="BS5" i="5"/>
  <c r="AO60" i="7" l="1"/>
  <c r="BS18" i="5"/>
  <c r="BS19" i="5" l="1"/>
  <c r="D61" i="7"/>
  <c r="BT5" i="5"/>
  <c r="AO61" i="7" l="1"/>
  <c r="BT18" i="5"/>
  <c r="BT19" i="5" l="1"/>
  <c r="D62" i="7"/>
  <c r="BU5" i="5"/>
  <c r="AO62" i="7" l="1"/>
  <c r="BU18" i="5"/>
  <c r="BU19" i="5" l="1"/>
  <c r="D63" i="7"/>
  <c r="G18" i="5"/>
  <c r="BV5" i="5"/>
  <c r="G19" i="5" l="1"/>
  <c r="AO63" i="7"/>
  <c r="BV18" i="5"/>
  <c r="H5" i="5"/>
  <c r="BV19" i="5" l="1"/>
  <c r="D64" i="7"/>
  <c r="BW5" i="5"/>
  <c r="AO64" i="7" l="1"/>
  <c r="BW18" i="5"/>
  <c r="BW19" i="5" l="1"/>
  <c r="D65" i="7"/>
  <c r="BX5" i="5"/>
  <c r="AO65" i="7" l="1"/>
  <c r="BX18" i="5"/>
  <c r="BX19" i="5" l="1"/>
  <c r="D66" i="7"/>
  <c r="BY5" i="5"/>
  <c r="AO66" i="7" l="1"/>
  <c r="BY18" i="5"/>
  <c r="BY19" i="5" l="1"/>
  <c r="D67" i="7"/>
  <c r="BZ5" i="5"/>
  <c r="AO67" i="7" l="1"/>
  <c r="BZ18" i="5"/>
  <c r="BZ19" i="5" l="1"/>
  <c r="D68" i="7"/>
  <c r="CA5" i="5"/>
  <c r="AO68" i="7" l="1"/>
  <c r="CA18" i="5"/>
  <c r="CA19" i="5" l="1"/>
  <c r="D69" i="7"/>
  <c r="CB5" i="5"/>
  <c r="AO69" i="7" l="1"/>
  <c r="CB18" i="5"/>
  <c r="CB19" i="5" l="1"/>
  <c r="D70" i="7"/>
  <c r="CC5" i="5"/>
  <c r="AO70" i="7" l="1"/>
  <c r="CC18" i="5"/>
  <c r="CC19" i="5" l="1"/>
  <c r="D71" i="7"/>
  <c r="CD5" i="5"/>
  <c r="AO71" i="7" l="1"/>
  <c r="CD18" i="5"/>
  <c r="CD19" i="5" l="1"/>
  <c r="D72" i="7"/>
  <c r="CE5" i="5"/>
  <c r="AO72" i="7" l="1"/>
  <c r="CE18" i="5"/>
  <c r="CE19" i="5" l="1"/>
  <c r="D73" i="7"/>
  <c r="CF5" i="5"/>
  <c r="AO73" i="7" l="1"/>
  <c r="CF18" i="5"/>
  <c r="CF19" i="5" l="1"/>
  <c r="D74" i="7"/>
  <c r="CG5" i="5"/>
  <c r="AO74" i="7" l="1"/>
  <c r="CG18" i="5"/>
  <c r="CG19" i="5" l="1"/>
  <c r="D75" i="7"/>
  <c r="H18" i="5"/>
  <c r="CH5" i="5"/>
  <c r="H19" i="5" l="1"/>
  <c r="AO75" i="7"/>
  <c r="CH18" i="5"/>
  <c r="I5" i="5"/>
  <c r="CH19" i="5" l="1"/>
  <c r="D76" i="7"/>
  <c r="CI5" i="5"/>
  <c r="AO76" i="7" l="1"/>
  <c r="CI18" i="5"/>
  <c r="CI19" i="5" l="1"/>
  <c r="D77" i="7"/>
  <c r="CJ5" i="5"/>
  <c r="AO77" i="7" l="1"/>
  <c r="CJ18" i="5"/>
  <c r="CJ19" i="5" l="1"/>
  <c r="D78" i="7"/>
  <c r="CK5" i="5"/>
  <c r="AO78" i="7" l="1"/>
  <c r="CK18" i="5"/>
  <c r="CK19" i="5" l="1"/>
  <c r="D79" i="7"/>
  <c r="CL5" i="5"/>
  <c r="AO79" i="7" l="1"/>
  <c r="CL18" i="5"/>
  <c r="CL19" i="5" l="1"/>
  <c r="D80" i="7"/>
  <c r="CM5" i="5"/>
  <c r="AO80" i="7" l="1"/>
  <c r="CM18" i="5"/>
  <c r="CM19" i="5" l="1"/>
  <c r="D81" i="7"/>
  <c r="CN5" i="5"/>
  <c r="AO81" i="7" l="1"/>
  <c r="CN18" i="5"/>
  <c r="CN19" i="5" l="1"/>
  <c r="D82" i="7"/>
  <c r="CO5" i="5"/>
  <c r="AO82" i="7" l="1"/>
  <c r="CO18" i="5"/>
  <c r="CO19" i="5" l="1"/>
  <c r="D83" i="7"/>
  <c r="CP5" i="5"/>
  <c r="AO83" i="7" l="1"/>
  <c r="CP18" i="5"/>
  <c r="CP19" i="5" l="1"/>
  <c r="D84" i="7"/>
  <c r="CQ5" i="5"/>
  <c r="AO84" i="7" l="1"/>
  <c r="CQ18" i="5"/>
  <c r="CQ19" i="5" l="1"/>
  <c r="D85" i="7"/>
  <c r="CR5" i="5"/>
  <c r="AO85" i="7" l="1"/>
  <c r="CR18" i="5"/>
  <c r="CR19" i="5" l="1"/>
  <c r="D86" i="7"/>
  <c r="CS5" i="5"/>
  <c r="AO86" i="7" l="1"/>
  <c r="CS18" i="5"/>
  <c r="CS19" i="5" l="1"/>
  <c r="D87" i="7"/>
  <c r="I18" i="5"/>
  <c r="CT5" i="5"/>
  <c r="I19" i="5" l="1"/>
  <c r="AO87" i="7"/>
  <c r="J5" i="5"/>
  <c r="CT18" i="5"/>
  <c r="CT19" i="5" l="1"/>
  <c r="D88" i="7"/>
  <c r="CU5" i="5"/>
  <c r="AO88" i="7" l="1"/>
  <c r="CU18" i="5"/>
  <c r="CU19" i="5" l="1"/>
  <c r="D89" i="7"/>
  <c r="CV5" i="5"/>
  <c r="AO89" i="7" l="1"/>
  <c r="CV18" i="5"/>
  <c r="CV19" i="5" l="1"/>
  <c r="D90" i="7"/>
  <c r="CW5" i="5"/>
  <c r="AO90" i="7" l="1"/>
  <c r="CW18" i="5"/>
  <c r="CW19" i="5" l="1"/>
  <c r="D91" i="7"/>
  <c r="CX5" i="5"/>
  <c r="AO91" i="7" l="1"/>
  <c r="CX18" i="5"/>
  <c r="CX19" i="5" l="1"/>
  <c r="D92" i="7"/>
  <c r="CY5" i="5"/>
  <c r="AO92" i="7" l="1"/>
  <c r="CY18" i="5"/>
  <c r="CY19" i="5" l="1"/>
  <c r="D93" i="7"/>
  <c r="CZ5" i="5"/>
  <c r="AO93" i="7" l="1"/>
  <c r="CZ18" i="5"/>
  <c r="CZ19" i="5" l="1"/>
  <c r="D94" i="7"/>
  <c r="DA5" i="5"/>
  <c r="AO94" i="7" l="1"/>
  <c r="DA18" i="5"/>
  <c r="DA19" i="5" l="1"/>
  <c r="D95" i="7"/>
  <c r="DB5" i="5"/>
  <c r="AO95" i="7" l="1"/>
  <c r="DB18" i="5"/>
  <c r="DB19" i="5" l="1"/>
  <c r="D96" i="7"/>
  <c r="DC5" i="5"/>
  <c r="AO96" i="7" l="1"/>
  <c r="DC18" i="5"/>
  <c r="DC19" i="5" l="1"/>
  <c r="D97" i="7"/>
  <c r="DD5" i="5"/>
  <c r="AO97" i="7" l="1"/>
  <c r="DD18" i="5"/>
  <c r="DD19" i="5" l="1"/>
  <c r="D98" i="7"/>
  <c r="DE5" i="5"/>
  <c r="AO98" i="7" l="1"/>
  <c r="DE18" i="5"/>
  <c r="DE19" i="5" l="1"/>
  <c r="D99" i="7"/>
  <c r="J18" i="5"/>
  <c r="DF5" i="5"/>
  <c r="J19" i="5" l="1"/>
  <c r="AO99" i="7"/>
  <c r="K5" i="5"/>
  <c r="DF18" i="5"/>
  <c r="DF19" i="5" l="1"/>
  <c r="D100" i="7"/>
  <c r="DG5" i="5"/>
  <c r="AO100" i="7" l="1"/>
  <c r="DG18" i="5"/>
  <c r="DG19" i="5" l="1"/>
  <c r="D101" i="7"/>
  <c r="DH5" i="5"/>
  <c r="AO101" i="7" l="1"/>
  <c r="DH18" i="5"/>
  <c r="DH19" i="5" l="1"/>
  <c r="D102" i="7"/>
  <c r="DI5" i="5"/>
  <c r="AO102" i="7" l="1"/>
  <c r="DI18" i="5"/>
  <c r="DI19" i="5" l="1"/>
  <c r="D103" i="7"/>
  <c r="DJ5" i="5"/>
  <c r="AO103" i="7" l="1"/>
  <c r="DJ18" i="5"/>
  <c r="DJ19" i="5" l="1"/>
  <c r="D104" i="7"/>
  <c r="DK5" i="5"/>
  <c r="AO104" i="7" l="1"/>
  <c r="DK18" i="5"/>
  <c r="DK19" i="5" l="1"/>
  <c r="D105" i="7"/>
  <c r="DL5" i="5"/>
  <c r="AO105" i="7" l="1"/>
  <c r="DL18" i="5"/>
  <c r="DL19" i="5" l="1"/>
  <c r="D106" i="7"/>
  <c r="DM5" i="5"/>
  <c r="AO106" i="7" l="1"/>
  <c r="DM18" i="5"/>
  <c r="DM19" i="5" l="1"/>
  <c r="D107" i="7"/>
  <c r="DN5" i="5"/>
  <c r="AO107" i="7" l="1"/>
  <c r="DN18" i="5"/>
  <c r="DN19" i="5" l="1"/>
  <c r="D108" i="7"/>
  <c r="DO5" i="5"/>
  <c r="AO108" i="7" l="1"/>
  <c r="DO18" i="5"/>
  <c r="DO19" i="5" l="1"/>
  <c r="D109" i="7"/>
  <c r="DP5" i="5"/>
  <c r="AO109" i="7" l="1"/>
  <c r="DP18" i="5"/>
  <c r="DP19" i="5" l="1"/>
  <c r="D110" i="7"/>
  <c r="DQ5" i="5"/>
  <c r="AO110" i="7" l="1"/>
  <c r="DQ18" i="5"/>
  <c r="DQ19" i="5" l="1"/>
  <c r="D111" i="7"/>
  <c r="K18" i="5"/>
  <c r="DR5" i="5"/>
  <c r="K19" i="5" l="1"/>
  <c r="AO111" i="7"/>
  <c r="DR18" i="5"/>
  <c r="L5" i="5"/>
  <c r="DR19" i="5" l="1"/>
  <c r="D112" i="7"/>
  <c r="DS5" i="5"/>
  <c r="AO112" i="7" l="1"/>
  <c r="DS18" i="5"/>
  <c r="DS19" i="5" l="1"/>
  <c r="D113" i="7"/>
  <c r="DT5" i="5"/>
  <c r="AO113" i="7" l="1"/>
  <c r="DT18" i="5"/>
  <c r="DT19" i="5" l="1"/>
  <c r="D114" i="7"/>
  <c r="DU5" i="5"/>
  <c r="AO114" i="7" l="1"/>
  <c r="DU18" i="5"/>
  <c r="DU19" i="5" l="1"/>
  <c r="D115" i="7"/>
  <c r="DV5" i="5"/>
  <c r="AO115" i="7" l="1"/>
  <c r="DV18" i="5"/>
  <c r="DV19" i="5" l="1"/>
  <c r="D116" i="7"/>
  <c r="DW5" i="5"/>
  <c r="AO116" i="7" l="1"/>
  <c r="DW18" i="5"/>
  <c r="DW19" i="5" l="1"/>
  <c r="D117" i="7"/>
  <c r="DX5" i="5"/>
  <c r="AO117" i="7" l="1"/>
  <c r="DX18" i="5"/>
  <c r="DX19" i="5" l="1"/>
  <c r="D118" i="7"/>
  <c r="DY5" i="5"/>
  <c r="AO118" i="7" l="1"/>
  <c r="DY18" i="5"/>
  <c r="DY19" i="5" l="1"/>
  <c r="D119" i="7"/>
  <c r="DZ5" i="5"/>
  <c r="AO119" i="7" l="1"/>
  <c r="DZ18" i="5"/>
  <c r="DZ19" i="5" l="1"/>
  <c r="D120" i="7"/>
  <c r="EA5" i="5"/>
  <c r="AO120" i="7" l="1"/>
  <c r="EA18" i="5"/>
  <c r="EA19" i="5" l="1"/>
  <c r="D121" i="7"/>
  <c r="EB5" i="5"/>
  <c r="AO121" i="7" l="1"/>
  <c r="EB18" i="5"/>
  <c r="EB19" i="5" l="1"/>
  <c r="D122" i="7"/>
  <c r="EC5" i="5"/>
  <c r="AO122" i="7" l="1"/>
  <c r="EC18" i="5"/>
  <c r="EC19" i="5" l="1"/>
  <c r="D123" i="7"/>
  <c r="L18" i="5"/>
  <c r="ED5" i="5"/>
  <c r="L19" i="5" l="1"/>
  <c r="AO123" i="7"/>
  <c r="M5" i="5"/>
  <c r="ED18" i="5"/>
  <c r="ED19" i="5" l="1"/>
  <c r="D124" i="7"/>
  <c r="EE5" i="5"/>
  <c r="AO124" i="7" l="1"/>
  <c r="EE18" i="5"/>
  <c r="EE19" i="5" l="1"/>
  <c r="D125" i="7"/>
  <c r="EF5" i="5"/>
  <c r="AO125" i="7" l="1"/>
  <c r="EF18" i="5"/>
  <c r="EF19" i="5" l="1"/>
  <c r="D126" i="7"/>
  <c r="EG5" i="5"/>
  <c r="AO126" i="7" l="1"/>
  <c r="EG18" i="5"/>
  <c r="EG19" i="5" l="1"/>
  <c r="D127" i="7"/>
  <c r="EH5" i="5"/>
  <c r="AO127" i="7" l="1"/>
  <c r="EH18" i="5"/>
  <c r="EH19" i="5" l="1"/>
  <c r="D128" i="7"/>
  <c r="EI5" i="5"/>
  <c r="AO128" i="7" l="1"/>
  <c r="EI18" i="5"/>
  <c r="EI19" i="5" l="1"/>
  <c r="D129" i="7"/>
  <c r="EJ5" i="5"/>
  <c r="AO129" i="7" l="1"/>
  <c r="EJ18" i="5"/>
  <c r="EJ19" i="5" l="1"/>
  <c r="D130" i="7"/>
  <c r="EK5" i="5"/>
  <c r="AO130" i="7" l="1"/>
  <c r="EK18" i="5"/>
  <c r="EK19" i="5" l="1"/>
  <c r="D131" i="7"/>
  <c r="EL5" i="5"/>
  <c r="AO131" i="7" l="1"/>
  <c r="EL18" i="5"/>
  <c r="EL19" i="5" l="1"/>
  <c r="D132" i="7"/>
  <c r="EM5" i="5"/>
  <c r="AO132" i="7" l="1"/>
  <c r="EM18" i="5"/>
  <c r="EM19" i="5" l="1"/>
  <c r="D133" i="7"/>
  <c r="EN5" i="5"/>
  <c r="AO133" i="7" l="1"/>
  <c r="EN18" i="5"/>
  <c r="EN19" i="5" l="1"/>
  <c r="D134" i="7"/>
  <c r="EO5" i="5"/>
  <c r="AO134" i="7" l="1"/>
  <c r="EO18" i="5"/>
  <c r="EO19" i="5" l="1"/>
  <c r="EP18" i="5"/>
  <c r="EP5" i="5"/>
  <c r="EP19" i="5" l="1"/>
  <c r="EQ5" i="5"/>
  <c r="EQ18" i="5"/>
  <c r="EQ19" i="5" l="1"/>
  <c r="ER18" i="5"/>
  <c r="ER5" i="5"/>
  <c r="ER19" i="5" l="1"/>
  <c r="ES5" i="5"/>
  <c r="ES18" i="5"/>
  <c r="ES19" i="5" l="1"/>
  <c r="ET5" i="5"/>
  <c r="ET18" i="5"/>
  <c r="ET19" i="5" l="1"/>
  <c r="EU18" i="5"/>
  <c r="EU5" i="5"/>
  <c r="EU19" i="5" l="1"/>
  <c r="EV5" i="5"/>
  <c r="EV18" i="5"/>
  <c r="EV19" i="5" l="1"/>
  <c r="EW5" i="5"/>
  <c r="EW18" i="5"/>
  <c r="EW19" i="5" l="1"/>
  <c r="EX18" i="5"/>
  <c r="EX5" i="5"/>
  <c r="EX19" i="5" l="1"/>
  <c r="EY18" i="5"/>
  <c r="EY5" i="5"/>
  <c r="EY19" i="5" l="1"/>
  <c r="EZ5" i="5"/>
  <c r="EZ18" i="5"/>
  <c r="EZ19" i="5" l="1"/>
  <c r="FA5" i="5"/>
  <c r="FA18" i="5"/>
  <c r="FA19" i="5" l="1"/>
  <c r="FB18" i="5"/>
  <c r="FB5" i="5"/>
  <c r="FB19" i="5" l="1"/>
  <c r="FC18" i="5"/>
  <c r="FC5" i="5"/>
  <c r="FC19" i="5" l="1"/>
  <c r="FD5" i="5"/>
  <c r="FD18" i="5"/>
  <c r="FD19" i="5" l="1"/>
  <c r="FE5" i="5"/>
  <c r="FE18" i="5"/>
  <c r="FE19" i="5" l="1"/>
  <c r="FF5" i="5"/>
  <c r="FF18" i="5"/>
  <c r="FF19" i="5" l="1"/>
  <c r="FG18" i="5"/>
  <c r="FG5" i="5"/>
  <c r="FG19" i="5" l="1"/>
  <c r="FH5" i="5"/>
  <c r="FH18" i="5"/>
  <c r="FH19" i="5" l="1"/>
  <c r="FI18" i="5"/>
  <c r="FI5" i="5"/>
  <c r="FI19" i="5" l="1"/>
  <c r="FJ18" i="5"/>
  <c r="FJ5" i="5"/>
  <c r="FJ19" i="5" l="1"/>
  <c r="FK5" i="5"/>
  <c r="FK18" i="5"/>
  <c r="FK19" i="5" l="1"/>
  <c r="FL5" i="5"/>
  <c r="FL18" i="5"/>
  <c r="FL19" i="5" l="1"/>
  <c r="FM18" i="5"/>
  <c r="FM5" i="5"/>
  <c r="FM19" i="5" l="1"/>
  <c r="FN5" i="5"/>
  <c r="FN18" i="5"/>
  <c r="FN19" i="5" l="1"/>
  <c r="FO5" i="5"/>
  <c r="FO18" i="5"/>
  <c r="FO19" i="5" l="1"/>
  <c r="FP18" i="5"/>
  <c r="FP5" i="5"/>
  <c r="FP19" i="5" l="1"/>
  <c r="FQ18" i="5"/>
  <c r="FQ5" i="5"/>
  <c r="FQ19" i="5" l="1"/>
  <c r="FR18" i="5"/>
  <c r="FR5" i="5"/>
  <c r="FR19" i="5" l="1"/>
  <c r="FS18" i="5"/>
  <c r="FS5" i="5"/>
  <c r="FS19" i="5" l="1"/>
  <c r="FT18" i="5"/>
  <c r="FT5" i="5"/>
  <c r="FT19" i="5" l="1"/>
  <c r="FU18" i="5"/>
  <c r="FU5" i="5"/>
  <c r="FU19" i="5" l="1"/>
  <c r="FV5" i="5"/>
  <c r="FV18" i="5"/>
  <c r="FV19" i="5" l="1"/>
  <c r="FW18" i="5"/>
  <c r="FW5" i="5"/>
  <c r="FW19" i="5" l="1"/>
  <c r="FX5" i="5"/>
  <c r="FX18" i="5"/>
  <c r="FX19" i="5" l="1"/>
  <c r="FY18" i="5"/>
  <c r="FY5" i="5"/>
  <c r="FY19" i="5" l="1"/>
  <c r="FZ18" i="5"/>
  <c r="FZ5" i="5"/>
  <c r="FZ19" i="5" l="1"/>
  <c r="GA5" i="5"/>
  <c r="GA18" i="5"/>
  <c r="GA19" i="5" l="1"/>
  <c r="GB18" i="5"/>
  <c r="GB5" i="5"/>
  <c r="GB19" i="5" l="1"/>
  <c r="GC18" i="5"/>
  <c r="GC5" i="5"/>
  <c r="GC19" i="5" l="1"/>
  <c r="GD18" i="5"/>
  <c r="GD5" i="5"/>
  <c r="GD19" i="5" l="1"/>
  <c r="GE5" i="5"/>
  <c r="GE18" i="5"/>
  <c r="GE19" i="5" l="1"/>
  <c r="GF18" i="5"/>
  <c r="GF5" i="5"/>
  <c r="GF19" i="5" l="1"/>
  <c r="GG5" i="5"/>
  <c r="GG18" i="5"/>
  <c r="GG19" i="5" l="1"/>
  <c r="GH18" i="5"/>
  <c r="GH5" i="5"/>
  <c r="GH19" i="5" l="1"/>
  <c r="GI18" i="5"/>
  <c r="GI5" i="5"/>
  <c r="GI19" i="5" l="1"/>
  <c r="GJ18" i="5"/>
  <c r="GJ5" i="5"/>
  <c r="GJ19" i="5" l="1"/>
  <c r="GK18" i="5"/>
  <c r="GK5" i="5"/>
  <c r="GK19" i="5" l="1"/>
  <c r="GL18" i="5"/>
  <c r="GL5" i="5"/>
  <c r="GL19" i="5" l="1"/>
  <c r="GM18" i="5"/>
  <c r="GM5" i="5"/>
  <c r="GM19" i="5" l="1"/>
  <c r="GN18" i="5"/>
  <c r="GN5" i="5"/>
  <c r="GN19" i="5" l="1"/>
  <c r="GO18" i="5"/>
  <c r="GO5" i="5"/>
  <c r="GO19" i="5" l="1"/>
  <c r="GP18" i="5"/>
  <c r="GP5" i="5"/>
  <c r="GP19" i="5" l="1"/>
  <c r="GQ5" i="5"/>
  <c r="GQ18" i="5"/>
  <c r="GQ19" i="5" l="1"/>
  <c r="GR5" i="5"/>
  <c r="GR18" i="5"/>
  <c r="GR19" i="5" l="1"/>
  <c r="GS18" i="5"/>
  <c r="GS5" i="5"/>
  <c r="GS19" i="5" l="1"/>
  <c r="GT18" i="5"/>
  <c r="GT5" i="5"/>
  <c r="GT19" i="5" l="1"/>
  <c r="GU5" i="5"/>
  <c r="GU18" i="5"/>
  <c r="GU19" i="5" l="1"/>
  <c r="GV5" i="5"/>
  <c r="GV18" i="5"/>
  <c r="GV19" i="5" l="1"/>
  <c r="GW18" i="5"/>
  <c r="GW5" i="5"/>
  <c r="GW19" i="5" l="1"/>
  <c r="GX5" i="5"/>
  <c r="GX18" i="5"/>
  <c r="GX19" i="5" l="1"/>
  <c r="GY5" i="5"/>
  <c r="GY18" i="5"/>
  <c r="GY19" i="5" l="1"/>
  <c r="GZ18" i="5"/>
  <c r="GZ5" i="5"/>
  <c r="GZ19" i="5" l="1"/>
  <c r="HA5" i="5"/>
  <c r="HA18" i="5"/>
  <c r="HA19" i="5" l="1"/>
  <c r="HB18" i="5"/>
  <c r="HB5" i="5"/>
  <c r="HB19" i="5" l="1"/>
  <c r="HC18" i="5"/>
  <c r="HC5" i="5"/>
  <c r="HC19" i="5" l="1"/>
  <c r="HD5" i="5"/>
  <c r="HD18" i="5"/>
  <c r="HD19" i="5" l="1"/>
  <c r="HE5" i="5"/>
  <c r="HE18" i="5"/>
  <c r="HE19" i="5" l="1"/>
  <c r="HF5" i="5"/>
  <c r="HF18" i="5"/>
  <c r="HF19" i="5" l="1"/>
  <c r="HG18" i="5"/>
  <c r="HG5" i="5"/>
  <c r="HG19" i="5" l="1"/>
  <c r="HH18" i="5"/>
  <c r="HH5" i="5"/>
  <c r="HH19" i="5" l="1"/>
  <c r="HI5" i="5"/>
  <c r="HI18" i="5"/>
  <c r="M18" i="5" l="1"/>
  <c r="M19" i="5" s="1"/>
  <c r="H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F96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Vessels Amarillo (27,000 tons), Suvari Reis (18,500 tons), and Leena (16,000 tons) all from Thailand.</t>
        </r>
      </text>
    </comment>
    <comment ref="AE97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MV Safeen Al Amal (33kMT) diverted to Dammam, Saudi Arabia.</t>
        </r>
      </text>
    </comment>
    <comment ref="AE9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MV Obe Heart (26,500 tons) diverted to Egypt</t>
        </r>
      </text>
    </comment>
    <comment ref="AN105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Informal imports from South Sudan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F96" authorId="0" shapeId="0" xr:uid="{75C1BFBB-D7F7-4CDA-90AA-27CE8E7663B6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Vessels Amarillo (27,000 tons), Suvari Reis (18,500 tons), and Leena (16,000 tons) all from Thailand.</t>
        </r>
      </text>
    </comment>
    <comment ref="AE97" authorId="0" shapeId="0" xr:uid="{0BB2A6E8-01A7-4374-91C8-F9BE2572BDE3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MV Safeen Al Amal (33kMT) diverted to Dammam, Saudi Arabia.</t>
        </r>
      </text>
    </comment>
    <comment ref="AE98" authorId="0" shapeId="0" xr:uid="{3EC7D088-598B-4D54-A443-097F345AB085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MV Obe Heart (26,500 tons) diverted to Egypt</t>
        </r>
      </text>
    </comment>
    <comment ref="AN105" authorId="0" shapeId="0" xr:uid="{06E2F102-18D5-4B72-98E4-29B4C0655B87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Informal imports from South Sudan</t>
        </r>
      </text>
    </comment>
  </commentList>
</comments>
</file>

<file path=xl/sharedStrings.xml><?xml version="1.0" encoding="utf-8"?>
<sst xmlns="http://schemas.openxmlformats.org/spreadsheetml/2006/main" count="320" uniqueCount="86">
  <si>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</si>
  <si>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</si>
  <si>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</si>
  <si>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</si>
  <si>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</si>
  <si>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</si>
  <si>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</si>
  <si>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</si>
  <si>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</si>
  <si>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</si>
  <si>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</si>
  <si>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</si>
  <si>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Exports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</si>
  <si>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</si>
  <si>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</si>
  <si>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</si>
  <si>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</si>
  <si>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</si>
  <si>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</si>
  <si>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</si>
  <si>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</si>
  <si>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</si>
  <si>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</si>
  <si>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</si>
  <si>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</si>
  <si>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</si>
  <si>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</si>
  <si>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</si>
  <si>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</si>
  <si>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>SADC</t>
  </si>
  <si>
    <r>
      <t>SACU&lt;-</t>
    </r>
    <r>
      <rPr>
        <sz val="11"/>
        <color rgb="FFFF0000"/>
        <rFont val="Calibri"/>
        <family val="2"/>
      </rPr>
      <t>volume limited by the size of market</t>
    </r>
  </si>
  <si>
    <t>Trade Partners</t>
  </si>
  <si>
    <t>Raw imp from Others</t>
  </si>
  <si>
    <t>Opening Stock</t>
  </si>
  <si>
    <t>Closing Stock</t>
  </si>
  <si>
    <t>High-Quality Prod</t>
  </si>
  <si>
    <t>High-Quality Cons</t>
  </si>
  <si>
    <t>Data</t>
  </si>
  <si>
    <t>Country Statistics</t>
  </si>
  <si>
    <t>Consumption Growth</t>
  </si>
  <si>
    <t xml:space="preserve">Assumptions </t>
  </si>
  <si>
    <t>OPENING STOCK</t>
  </si>
  <si>
    <t>PRODUCTION</t>
  </si>
  <si>
    <t>CONSUMPTION</t>
  </si>
  <si>
    <t>EXPORTS</t>
  </si>
  <si>
    <t>IMPORTS</t>
  </si>
  <si>
    <t>CLOSING STOCK</t>
  </si>
  <si>
    <t>Raw Exp</t>
  </si>
  <si>
    <t>High-quality white Exp</t>
  </si>
  <si>
    <t>Raw Imp</t>
  </si>
  <si>
    <t>High-quality white Imp</t>
  </si>
  <si>
    <t>High-Quality white Imp</t>
  </si>
  <si>
    <t>High-Quality white Exp</t>
  </si>
  <si>
    <t>Bagged VHP Cons</t>
  </si>
  <si>
    <t>Bagged VHP Prod</t>
  </si>
  <si>
    <t>January</t>
  </si>
  <si>
    <t>February</t>
  </si>
  <si>
    <t>HQW imp from Brazil</t>
  </si>
  <si>
    <t xml:space="preserve">HQW imp from Others </t>
  </si>
  <si>
    <t>Raw sugar from Brazil</t>
  </si>
  <si>
    <t>Raw sugar from Mexico</t>
  </si>
  <si>
    <t>Raw sugar to the EU/UK</t>
  </si>
  <si>
    <t>Raw sugar to the US</t>
  </si>
  <si>
    <t>Raw sugar to the world mkt</t>
  </si>
  <si>
    <t>HQW exports to the EU/UK</t>
  </si>
  <si>
    <t>HQW exports to other markets</t>
  </si>
  <si>
    <t>HQW imp from EU/UK</t>
  </si>
  <si>
    <t>Bagged VHP exports to Kenya</t>
  </si>
  <si>
    <t>HQW exports to Saudi Arabia</t>
  </si>
  <si>
    <t>Sudan</t>
  </si>
  <si>
    <t>Sudan!</t>
  </si>
  <si>
    <t>HQW imp from Egypt</t>
  </si>
  <si>
    <t>HQW imp from India</t>
  </si>
  <si>
    <t>HQW imp from Thailand</t>
  </si>
  <si>
    <t>HQW imp from UAE</t>
  </si>
  <si>
    <t>HQW imp from Saudi Arabia</t>
  </si>
  <si>
    <t>Bagged VHP/LQW imports from Brazil</t>
  </si>
  <si>
    <t xml:space="preserve">Bagged VHP/LQW imports from Others </t>
  </si>
  <si>
    <t>Bagged VHP/LQW imports from India</t>
  </si>
  <si>
    <t>Bagged VHP/LQW Imp</t>
  </si>
  <si>
    <t>Bagged VHP/LQW Exp</t>
  </si>
  <si>
    <t>other Bagged VHP/LQW exports</t>
  </si>
  <si>
    <t>The population of Sudan as of September 2022 is 46.1 million and the median age is 19.7 years &lt; Worldometers</t>
  </si>
  <si>
    <t>The estimated sugar consumption per capita for 2022 is 35.9kg.</t>
  </si>
  <si>
    <t xml:space="preserve">The annual sugar consumption growth is 2% </t>
  </si>
  <si>
    <t>The annual population growth is 2.42%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</si>
</sst>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5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theme="3"/>
      <name val="Arial"/>
      <family val="2"/>
      <scheme val="major"/>
    </font>
    <font>
      <i/>
      <sz val="10"/>
      <color theme="3"/>
      <name val="Arial"/>
      <family val="2"/>
      <scheme val="major"/>
    </font>
    <font>
      <sz val="10"/>
      <color rgb="FF000000"/>
      <name val="Arial"/>
      <family val="2"/>
      <scheme val="major"/>
    </font>
    <font>
      <i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1"/>
      <color rgb="FF000000"/>
      <name val="Arial"/>
      <family val="2"/>
      <scheme val="major"/>
    </font>
    <font>
      <b/>
      <i/>
      <sz val="11"/>
      <color rgb="FF000000"/>
      <name val="Arial"/>
      <family val="2"/>
      <scheme val="major"/>
    </font>
    <font>
      <b/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u/>
      <sz val="10"/>
      <color theme="1"/>
      <name val="Arial"/>
      <family val="2"/>
      <scheme val="major"/>
    </font>
    <font>
      <b/>
      <i/>
      <u/>
      <sz val="10"/>
      <color rgb="FF000000"/>
      <name val="Arial"/>
      <family val="2"/>
      <scheme val="maj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b/>
      <i/>
      <u/>
      <sz val="10"/>
      <color theme="1"/>
      <name val="Arial"/>
      <family val="2"/>
      <scheme val="maj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61">
    <xf numFmtId="0" fontId="0" fillId="0" borderId="0" xfId="0"/>
    <xf numFmtId="38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0" fontId="8" fillId="0" borderId="0" xfId="0" applyFont="1" applyFill="1" applyBorder="1" applyAlignment="1">
      <alignment horizontal="right"/>
    </xf>
    <xf numFmtId="3" fontId="9" fillId="0" borderId="0" xfId="0" applyNumberFormat="1" applyFont="1" applyBorder="1"/>
    <xf numFmtId="0" fontId="10" fillId="0" borderId="0" xfId="0" applyFont="1" applyAlignment="1">
      <alignment vertical="center"/>
    </xf>
    <xf numFmtId="38" fontId="1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/>
    <xf numFmtId="38" fontId="2" fillId="8" borderId="0" xfId="0" applyNumberFormat="1" applyFont="1" applyFill="1" applyBorder="1" applyAlignment="1">
      <alignment horizontal="center"/>
    </xf>
    <xf numFmtId="38" fontId="1" fillId="8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center"/>
    </xf>
    <xf numFmtId="38" fontId="1" fillId="5" borderId="0" xfId="0" applyNumberFormat="1" applyFont="1" applyFill="1" applyBorder="1" applyAlignment="1">
      <alignment horizontal="center"/>
    </xf>
    <xf numFmtId="38" fontId="1" fillId="7" borderId="0" xfId="0" applyNumberFormat="1" applyFont="1" applyFill="1" applyBorder="1" applyAlignment="1">
      <alignment horizontal="center"/>
    </xf>
    <xf numFmtId="38" fontId="1" fillId="2" borderId="0" xfId="0" applyNumberFormat="1" applyFont="1" applyFill="1" applyBorder="1" applyAlignment="1">
      <alignment horizontal="center"/>
    </xf>
    <xf numFmtId="38" fontId="1" fillId="4" borderId="0" xfId="0" applyNumberFormat="1" applyFont="1" applyFill="1" applyBorder="1" applyAlignment="1">
      <alignment horizontal="center"/>
    </xf>
    <xf numFmtId="38" fontId="2" fillId="6" borderId="0" xfId="0" applyNumberFormat="1" applyFont="1" applyFill="1" applyBorder="1" applyAlignment="1">
      <alignment horizontal="center"/>
    </xf>
    <xf numFmtId="38" fontId="2" fillId="9" borderId="0" xfId="0" applyNumberFormat="1" applyFont="1" applyFill="1" applyBorder="1" applyAlignment="1">
      <alignment horizontal="center"/>
    </xf>
    <xf numFmtId="0" fontId="13" fillId="0" borderId="0" xfId="0" quotePrefix="1" applyFont="1" applyAlignment="1">
      <alignment horizontal="right"/>
    </xf>
    <xf numFmtId="0" fontId="14" fillId="0" borderId="0" xfId="0" applyFont="1"/>
    <xf numFmtId="0" fontId="15" fillId="0" borderId="0" xfId="0" applyFont="1"/>
    <xf numFmtId="0" fontId="15" fillId="0" borderId="0" xfId="0" applyFont="1" applyAlignment="1"/>
    <xf numFmtId="0" fontId="14" fillId="0" borderId="0" xfId="0" applyFont="1" applyAlignment="1"/>
    <xf numFmtId="9" fontId="14" fillId="0" borderId="0" xfId="5" applyFont="1"/>
    <xf numFmtId="0" fontId="3" fillId="0" borderId="7" xfId="0" applyFont="1" applyBorder="1" applyAlignment="1">
      <alignment horizontal="left"/>
    </xf>
    <xf numFmtId="0" fontId="3" fillId="0" borderId="8" xfId="0" applyFont="1" applyBorder="1"/>
    <xf numFmtId="0" fontId="16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Alignment="1"/>
    <xf numFmtId="9" fontId="19" fillId="0" borderId="0" xfId="5" applyFont="1"/>
    <xf numFmtId="0" fontId="1" fillId="0" borderId="5" xfId="0" applyFont="1" applyFill="1" applyBorder="1" applyAlignment="1">
      <alignment horizontal="center"/>
    </xf>
    <xf numFmtId="38" fontId="1" fillId="0" borderId="5" xfId="0" applyNumberFormat="1" applyFont="1" applyFill="1" applyBorder="1" applyAlignment="1">
      <alignment horizontal="center"/>
    </xf>
    <xf numFmtId="38" fontId="1" fillId="5" borderId="5" xfId="0" applyNumberFormat="1" applyFont="1" applyFill="1" applyBorder="1" applyAlignment="1">
      <alignment horizontal="center"/>
    </xf>
    <xf numFmtId="38" fontId="1" fillId="7" borderId="5" xfId="0" applyNumberFormat="1" applyFont="1" applyFill="1" applyBorder="1" applyAlignment="1">
      <alignment horizontal="center"/>
    </xf>
    <xf numFmtId="38" fontId="1" fillId="8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3" fontId="17" fillId="0" borderId="0" xfId="0" applyNumberFormat="1" applyFont="1" applyAlignment="1">
      <alignment vertical="center"/>
    </xf>
    <xf numFmtId="0" fontId="3" fillId="3" borderId="0" xfId="0" applyFont="1" applyFill="1"/>
    <xf numFmtId="38" fontId="1" fillId="4" borderId="5" xfId="0" applyNumberFormat="1" applyFont="1" applyFill="1" applyBorder="1" applyAlignment="1">
      <alignment horizontal="center"/>
    </xf>
    <xf numFmtId="38" fontId="1" fillId="6" borderId="5" xfId="0" applyNumberFormat="1" applyFont="1" applyFill="1" applyBorder="1" applyAlignment="1">
      <alignment horizontal="center"/>
    </xf>
    <xf numFmtId="38" fontId="1" fillId="9" borderId="5" xfId="0" applyNumberFormat="1" applyFont="1" applyFill="1" applyBorder="1" applyAlignment="1">
      <alignment horizontal="center"/>
    </xf>
    <xf numFmtId="38" fontId="1" fillId="3" borderId="5" xfId="0" applyNumberFormat="1" applyFont="1" applyFill="1" applyBorder="1" applyAlignment="1">
      <alignment horizontal="center"/>
    </xf>
    <xf numFmtId="38" fontId="1" fillId="0" borderId="5" xfId="0" applyNumberFormat="1" applyFont="1" applyFill="1" applyBorder="1"/>
    <xf numFmtId="38" fontId="1" fillId="0" borderId="5" xfId="0" applyNumberFormat="1" applyFont="1" applyFill="1" applyBorder="1" applyAlignment="1">
      <alignment vertical="center"/>
    </xf>
    <xf numFmtId="38" fontId="1" fillId="0" borderId="0" xfId="0" applyNumberFormat="1" applyFont="1" applyFill="1" applyBorder="1"/>
    <xf numFmtId="38" fontId="1" fillId="3" borderId="0" xfId="0" applyNumberFormat="1" applyFont="1" applyFill="1" applyBorder="1" applyAlignment="1">
      <alignment horizontal="center"/>
    </xf>
    <xf numFmtId="38" fontId="1" fillId="6" borderId="0" xfId="0" applyNumberFormat="1" applyFont="1" applyFill="1" applyBorder="1" applyAlignment="1">
      <alignment horizontal="center"/>
    </xf>
    <xf numFmtId="38" fontId="1" fillId="9" borderId="0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14" fontId="1" fillId="0" borderId="10" xfId="0" applyNumberFormat="1" applyFont="1" applyFill="1" applyBorder="1" applyAlignment="1">
      <alignment horizontal="center"/>
    </xf>
    <xf numFmtId="38" fontId="1" fillId="0" borderId="10" xfId="0" applyNumberFormat="1" applyFont="1" applyFill="1" applyBorder="1" applyAlignment="1">
      <alignment horizontal="center"/>
    </xf>
    <xf numFmtId="38" fontId="2" fillId="0" borderId="10" xfId="0" applyNumberFormat="1" applyFont="1" applyFill="1" applyBorder="1" applyAlignment="1">
      <alignment horizontal="center"/>
    </xf>
    <xf numFmtId="38" fontId="1" fillId="8" borderId="10" xfId="0" applyNumberFormat="1" applyFont="1" applyFill="1" applyBorder="1" applyAlignment="1">
      <alignment horizontal="center"/>
    </xf>
    <xf numFmtId="38" fontId="1" fillId="0" borderId="10" xfId="0" applyNumberFormat="1" applyFont="1" applyFill="1" applyBorder="1"/>
    <xf numFmtId="38" fontId="2" fillId="5" borderId="0" xfId="0" applyNumberFormat="1" applyFont="1" applyFill="1" applyBorder="1" applyAlignment="1">
      <alignment horizontal="center"/>
    </xf>
    <xf numFmtId="0" fontId="21" fillId="0" borderId="0" xfId="0" applyFont="1" applyFill="1"/>
    <xf numFmtId="3" fontId="16" fillId="0" borderId="0" xfId="0" applyNumberFormat="1" applyFont="1" applyFill="1" applyAlignment="1">
      <alignment vertical="center"/>
    </xf>
    <xf numFmtId="1" fontId="3" fillId="0" borderId="6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38" fontId="1" fillId="0" borderId="5" xfId="0" applyNumberFormat="1" applyFont="1" applyFill="1" applyBorder="1" applyAlignment="1">
      <alignment horizontal="center" vertical="center"/>
    </xf>
    <xf numFmtId="38" fontId="1" fillId="4" borderId="5" xfId="0" applyNumberFormat="1" applyFont="1" applyFill="1" applyBorder="1" applyAlignment="1">
      <alignment horizontal="center" vertical="center"/>
    </xf>
    <xf numFmtId="38" fontId="1" fillId="6" borderId="5" xfId="0" applyNumberFormat="1" applyFont="1" applyFill="1" applyBorder="1" applyAlignment="1">
      <alignment horizontal="center" vertical="center"/>
    </xf>
    <xf numFmtId="38" fontId="1" fillId="5" borderId="5" xfId="0" applyNumberFormat="1" applyFont="1" applyFill="1" applyBorder="1" applyAlignment="1">
      <alignment horizontal="center" vertical="center"/>
    </xf>
    <xf numFmtId="38" fontId="7" fillId="7" borderId="5" xfId="0" applyNumberFormat="1" applyFont="1" applyFill="1" applyBorder="1" applyAlignment="1">
      <alignment horizontal="left" vertical="center"/>
    </xf>
    <xf numFmtId="38" fontId="7" fillId="9" borderId="5" xfId="0" applyNumberFormat="1" applyFont="1" applyFill="1" applyBorder="1" applyAlignment="1">
      <alignment horizontal="left" vertical="center"/>
    </xf>
    <xf numFmtId="38" fontId="1" fillId="8" borderId="5" xfId="0" applyNumberFormat="1" applyFont="1" applyFill="1" applyBorder="1" applyAlignment="1">
      <alignment horizontal="center" vertical="center" wrapText="1"/>
    </xf>
    <xf numFmtId="38" fontId="11" fillId="7" borderId="5" xfId="0" applyNumberFormat="1" applyFont="1" applyFill="1" applyBorder="1" applyAlignment="1">
      <alignment horizontal="center" vertical="center"/>
    </xf>
    <xf numFmtId="38" fontId="11" fillId="0" borderId="5" xfId="0" applyNumberFormat="1" applyFont="1" applyFill="1" applyBorder="1" applyAlignment="1">
      <alignment horizontal="center" vertical="center" wrapText="1"/>
    </xf>
    <xf numFmtId="38" fontId="7" fillId="7" borderId="5" xfId="0" applyNumberFormat="1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left" wrapText="1"/>
    </xf>
    <xf numFmtId="2" fontId="3" fillId="4" borderId="3" xfId="0" applyNumberFormat="1" applyFont="1" applyFill="1" applyBorder="1" applyAlignment="1">
      <alignment horizontal="left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left"/>
    </xf>
    <xf numFmtId="0" fontId="6" fillId="10" borderId="1" xfId="0" applyFont="1" applyFill="1" applyBorder="1"/>
    <xf numFmtId="0" fontId="3" fillId="10" borderId="0" xfId="0" applyFont="1" applyFill="1"/>
    <xf numFmtId="0" fontId="3" fillId="10" borderId="4" xfId="0" applyFont="1" applyFill="1" applyBorder="1"/>
    <xf numFmtId="0" fontId="22" fillId="4" borderId="13" xfId="0" applyFont="1" applyFill="1" applyBorder="1" applyAlignment="1">
      <alignment horizontal="left"/>
    </xf>
    <xf numFmtId="0" fontId="22" fillId="4" borderId="14" xfId="0" applyFont="1" applyFill="1" applyBorder="1"/>
    <xf numFmtId="3" fontId="22" fillId="4" borderId="14" xfId="0" applyNumberFormat="1" applyFont="1" applyFill="1" applyBorder="1" applyAlignment="1">
      <alignment horizontal="right"/>
    </xf>
    <xf numFmtId="3" fontId="23" fillId="4" borderId="14" xfId="0" applyNumberFormat="1" applyFont="1" applyFill="1" applyBorder="1" applyAlignment="1">
      <alignment horizontal="right"/>
    </xf>
    <xf numFmtId="3" fontId="22" fillId="4" borderId="15" xfId="0" applyNumberFormat="1" applyFont="1" applyFill="1" applyBorder="1" applyAlignment="1">
      <alignment horizontal="right"/>
    </xf>
    <xf numFmtId="0" fontId="24" fillId="0" borderId="0" xfId="0" applyFont="1" applyAlignment="1">
      <alignment vertical="center"/>
    </xf>
    <xf numFmtId="0" fontId="23" fillId="0" borderId="0" xfId="0" applyFont="1"/>
    <xf numFmtId="9" fontId="9" fillId="0" borderId="0" xfId="0" applyNumberFormat="1" applyFont="1" applyBorder="1"/>
    <xf numFmtId="0" fontId="25" fillId="0" borderId="1" xfId="0" applyFont="1" applyBorder="1"/>
    <xf numFmtId="0" fontId="25" fillId="0" borderId="1" xfId="0" applyFont="1" applyFill="1" applyBorder="1" applyAlignment="1">
      <alignment horizontal="right"/>
    </xf>
    <xf numFmtId="3" fontId="26" fillId="0" borderId="1" xfId="0" applyNumberFormat="1" applyFont="1" applyBorder="1"/>
    <xf numFmtId="0" fontId="27" fillId="4" borderId="0" xfId="0" applyFont="1" applyFill="1" applyAlignment="1">
      <alignment horizontal="left"/>
    </xf>
    <xf numFmtId="0" fontId="27" fillId="4" borderId="0" xfId="0" applyFont="1" applyFill="1"/>
    <xf numFmtId="3" fontId="27" fillId="4" borderId="0" xfId="0" applyNumberFormat="1" applyFont="1" applyFill="1" applyAlignment="1">
      <alignment horizontal="right"/>
    </xf>
    <xf numFmtId="3" fontId="28" fillId="4" borderId="0" xfId="0" applyNumberFormat="1" applyFont="1" applyFill="1" applyAlignment="1">
      <alignment horizontal="right"/>
    </xf>
    <xf numFmtId="0" fontId="22" fillId="4" borderId="0" xfId="0" applyFont="1" applyFill="1"/>
    <xf numFmtId="3" fontId="26" fillId="0" borderId="0" xfId="0" applyNumberFormat="1" applyFont="1" applyBorder="1"/>
    <xf numFmtId="3" fontId="22" fillId="4" borderId="16" xfId="0" applyNumberFormat="1" applyFont="1" applyFill="1" applyBorder="1" applyAlignment="1">
      <alignment horizontal="right"/>
    </xf>
    <xf numFmtId="3" fontId="22" fillId="4" borderId="17" xfId="0" applyNumberFormat="1" applyFont="1" applyFill="1" applyBorder="1" applyAlignment="1">
      <alignment horizontal="right"/>
    </xf>
    <xf numFmtId="3" fontId="27" fillId="4" borderId="18" xfId="0" applyNumberFormat="1" applyFont="1" applyFill="1" applyBorder="1" applyAlignment="1">
      <alignment horizontal="right"/>
    </xf>
    <xf numFmtId="3" fontId="27" fillId="4" borderId="0" xfId="0" applyNumberFormat="1" applyFont="1" applyFill="1" applyBorder="1" applyAlignment="1">
      <alignment horizontal="right"/>
    </xf>
    <xf numFmtId="3" fontId="27" fillId="4" borderId="19" xfId="0" applyNumberFormat="1" applyFont="1" applyFill="1" applyBorder="1" applyAlignment="1">
      <alignment horizontal="right"/>
    </xf>
    <xf numFmtId="3" fontId="22" fillId="4" borderId="20" xfId="0" applyNumberFormat="1" applyFont="1" applyFill="1" applyBorder="1" applyAlignment="1">
      <alignment horizontal="right"/>
    </xf>
    <xf numFmtId="3" fontId="22" fillId="4" borderId="21" xfId="0" applyNumberFormat="1" applyFont="1" applyFill="1" applyBorder="1" applyAlignment="1">
      <alignment horizontal="right"/>
    </xf>
    <xf numFmtId="3" fontId="22" fillId="4" borderId="22" xfId="0" applyNumberFormat="1" applyFont="1" applyFill="1" applyBorder="1" applyAlignment="1">
      <alignment horizontal="right"/>
    </xf>
    <xf numFmtId="0" fontId="22" fillId="4" borderId="11" xfId="0" applyFont="1" applyFill="1" applyBorder="1" applyAlignment="1">
      <alignment horizontal="left"/>
    </xf>
    <xf numFmtId="0" fontId="22" fillId="4" borderId="2" xfId="0" applyFont="1" applyFill="1" applyBorder="1"/>
    <xf numFmtId="3" fontId="22" fillId="4" borderId="23" xfId="0" applyNumberFormat="1" applyFont="1" applyFill="1" applyBorder="1" applyAlignment="1">
      <alignment horizontal="right"/>
    </xf>
    <xf numFmtId="3" fontId="22" fillId="4" borderId="2" xfId="0" applyNumberFormat="1" applyFont="1" applyFill="1" applyBorder="1" applyAlignment="1">
      <alignment horizontal="right"/>
    </xf>
    <xf numFmtId="3" fontId="22" fillId="4" borderId="24" xfId="0" applyNumberFormat="1" applyFont="1" applyFill="1" applyBorder="1" applyAlignment="1">
      <alignment horizontal="right"/>
    </xf>
    <xf numFmtId="3" fontId="23" fillId="4" borderId="2" xfId="0" applyNumberFormat="1" applyFont="1" applyFill="1" applyBorder="1" applyAlignment="1">
      <alignment horizontal="right"/>
    </xf>
    <xf numFmtId="3" fontId="22" fillId="4" borderId="12" xfId="0" applyNumberFormat="1" applyFont="1" applyFill="1" applyBorder="1" applyAlignment="1">
      <alignment horizontal="right"/>
    </xf>
    <xf numFmtId="0" fontId="22" fillId="0" borderId="25" xfId="0" applyFont="1" applyBorder="1" applyAlignment="1">
      <alignment horizontal="left"/>
    </xf>
    <xf numFmtId="0" fontId="6" fillId="0" borderId="26" xfId="0" applyFont="1" applyBorder="1"/>
    <xf numFmtId="0" fontId="22" fillId="0" borderId="25" xfId="0" applyFont="1" applyBorder="1"/>
    <xf numFmtId="0" fontId="22" fillId="0" borderId="26" xfId="0" applyFont="1" applyBorder="1"/>
    <xf numFmtId="0" fontId="22" fillId="0" borderId="26" xfId="0" applyFont="1" applyFill="1" applyBorder="1"/>
    <xf numFmtId="0" fontId="22" fillId="0" borderId="27" xfId="0" applyFont="1" applyFill="1" applyBorder="1"/>
    <xf numFmtId="0" fontId="3" fillId="10" borderId="0" xfId="0" applyFont="1" applyFill="1" applyBorder="1" applyAlignment="1"/>
    <xf numFmtId="0" fontId="29" fillId="0" borderId="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0" fontId="3" fillId="4" borderId="28" xfId="0" applyFont="1" applyFill="1" applyBorder="1"/>
    <xf numFmtId="0" fontId="3" fillId="4" borderId="29" xfId="0" applyFont="1" applyFill="1" applyBorder="1"/>
    <xf numFmtId="0" fontId="3" fillId="10" borderId="18" xfId="0" applyFont="1" applyFill="1" applyBorder="1" applyAlignment="1"/>
    <xf numFmtId="0" fontId="3" fillId="10" borderId="19" xfId="0" applyFont="1" applyFill="1" applyBorder="1" applyAlignment="1"/>
    <xf numFmtId="38" fontId="1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1" fillId="0" borderId="0" xfId="0" applyNumberFormat="1" applyFont="1"/>
    <xf numFmtId="38" fontId="2" fillId="3" borderId="0" xfId="0" applyNumberFormat="1" applyFont="1" applyFill="1" applyAlignment="1">
      <alignment horizontal="center"/>
    </xf>
    <xf numFmtId="0" fontId="3" fillId="4" borderId="30" xfId="0" applyFont="1" applyFill="1" applyBorder="1"/>
    <xf numFmtId="38" fontId="11" fillId="7" borderId="5" xfId="0" applyNumberFormat="1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left"/>
    </xf>
    <xf numFmtId="0" fontId="27" fillId="3" borderId="0" xfId="0" applyFont="1" applyFill="1"/>
    <xf numFmtId="3" fontId="27" fillId="3" borderId="18" xfId="0" applyNumberFormat="1" applyFont="1" applyFill="1" applyBorder="1" applyAlignment="1">
      <alignment horizontal="right"/>
    </xf>
    <xf numFmtId="3" fontId="27" fillId="3" borderId="0" xfId="0" applyNumberFormat="1" applyFont="1" applyFill="1" applyBorder="1" applyAlignment="1">
      <alignment horizontal="right"/>
    </xf>
    <xf numFmtId="3" fontId="27" fillId="3" borderId="19" xfId="0" applyNumberFormat="1" applyFont="1" applyFill="1" applyBorder="1" applyAlignment="1">
      <alignment horizontal="right"/>
    </xf>
    <xf numFmtId="3" fontId="27" fillId="3" borderId="0" xfId="0" applyNumberFormat="1" applyFont="1" applyFill="1" applyAlignment="1">
      <alignment horizontal="right"/>
    </xf>
    <xf numFmtId="3" fontId="28" fillId="3" borderId="0" xfId="0" applyNumberFormat="1" applyFont="1" applyFill="1" applyAlignment="1">
      <alignment horizontal="right"/>
    </xf>
    <xf numFmtId="38" fontId="1" fillId="0" borderId="5" xfId="0" applyNumberFormat="1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/>
    </xf>
    <xf numFmtId="0" fontId="34" fillId="0" borderId="0" xfId="0" applyFont="1" applyAlignment="1">
      <alignment vertical="center"/>
    </xf>
    <xf numFmtId="38" fontId="2" fillId="11" borderId="0" xfId="0" applyNumberFormat="1" applyFont="1" applyFill="1" applyAlignment="1">
      <alignment horizontal="center"/>
    </xf>
    <xf numFmtId="3" fontId="22" fillId="11" borderId="14" xfId="0" applyNumberFormat="1" applyFont="1" applyFill="1" applyBorder="1" applyAlignment="1">
      <alignment horizontal="right"/>
    </xf>
    <xf numFmtId="3" fontId="27" fillId="11" borderId="0" xfId="0" applyNumberFormat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6" borderId="5" xfId="0" applyNumberFormat="1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 wrapText="1"/>
    </xf>
    <xf numFmtId="2" fontId="1" fillId="6" borderId="5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6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6" borderId="0" xfId="0" applyNumberFormat="1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</cellXfs>
  <cellStyles count="6">
    <cellStyle name="Comma 2" xfId="2" xr:uid="{00000000-0005-0000-0000-000000000000}"/>
    <cellStyle name="Comma 3" xfId="4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Percent" xfId="5" builtinId="5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30"/>
  <sheetViews>
    <sheetView showGridLines="0" workbookViewId="0">
      <selection activeCell="B6" sqref="B6:C207"/>
    </sheetView>
  </sheetViews>
  <sheetFormatPr defaultColWidth="9" defaultRowHeight="13" x14ac:dyDescent="0.3"/>
  <cols>
    <col min="1" max="16384" width="9" style="24"/>
  </cols>
  <sheetData>
    <row r="3" spans="1:2" x14ac:dyDescent="0.3">
      <c r="A3" s="23" t="s">
        <v>18</v>
      </c>
      <c r="B3" s="24" t="s">
        <v>19</v>
      </c>
    </row>
    <row r="4" spans="1:2" x14ac:dyDescent="0.3">
      <c r="B4" s="24" t="s">
        <v>20</v>
      </c>
    </row>
    <row r="6" spans="1:2" x14ac:dyDescent="0.3">
      <c r="B6" s="25"/>
    </row>
    <row r="12" spans="1:2" x14ac:dyDescent="0.3">
      <c r="B12" s="26"/>
    </row>
    <row r="13" spans="1:2" x14ac:dyDescent="0.3">
      <c r="B13" s="26"/>
    </row>
    <row r="14" spans="1:2" x14ac:dyDescent="0.3">
      <c r="B14" s="27"/>
    </row>
    <row r="20" spans="2:2" x14ac:dyDescent="0.3">
      <c r="B20" s="28"/>
    </row>
    <row r="25" spans="2:2" x14ac:dyDescent="0.3">
      <c r="B25" s="25"/>
    </row>
    <row r="30" spans="2:2" x14ac:dyDescent="0.3">
      <c r="B30" s="2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W65"/>
  <sheetViews>
    <sheetView showGridLines="0" zoomScale="108" zoomScaleNormal="108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30" sqref="N30"/>
    </sheetView>
  </sheetViews>
  <sheetFormatPr defaultColWidth="9.58203125" defaultRowHeight="12.5" outlineLevelRow="1" outlineLevelCol="1" x14ac:dyDescent="0.25"/>
  <cols>
    <col min="1" max="1" width="9.58203125" style="4" outlineLevel="1"/>
    <col min="2" max="2" width="16.1640625" style="4" customWidth="1"/>
    <col min="3" max="8" width="9.58203125" style="4" outlineLevel="1"/>
    <col min="9" max="181" width="9.58203125" style="4"/>
    <col min="182" max="193" width="9.58203125" style="6"/>
    <col min="194" max="16384" width="9.58203125" style="4"/>
  </cols>
  <sheetData>
    <row r="1" spans="1:231" ht="13" outlineLevel="1" thickBot="1" x14ac:dyDescent="0.3">
      <c r="A1" s="29" t="s">
        <v>70</v>
      </c>
      <c r="B1" s="30"/>
      <c r="C1" s="63">
        <f>COLUMN(N1)</f>
        <v>14</v>
      </c>
      <c r="D1" s="64">
        <f>COLUMN(Z1)</f>
        <v>26</v>
      </c>
      <c r="E1" s="64">
        <f>COLUMN(AL1)</f>
        <v>38</v>
      </c>
      <c r="F1" s="64">
        <f>COLUMN(AX1)</f>
        <v>50</v>
      </c>
      <c r="G1" s="64">
        <f>COLUMN(BJ1)</f>
        <v>62</v>
      </c>
      <c r="H1" s="64">
        <f>COLUMN(BV1)</f>
        <v>74</v>
      </c>
      <c r="I1" s="64">
        <f>COLUMN(CH1)</f>
        <v>86</v>
      </c>
      <c r="J1" s="64">
        <f>COLUMN(CT1)</f>
        <v>98</v>
      </c>
      <c r="K1" s="64">
        <f>COLUMN(DF1)</f>
        <v>110</v>
      </c>
      <c r="L1" s="64">
        <f>COLUMN(DR1)</f>
        <v>122</v>
      </c>
      <c r="M1" s="64">
        <f>COLUMN(ED1)</f>
        <v>134</v>
      </c>
      <c r="N1" s="3">
        <v>42005</v>
      </c>
      <c r="O1" s="3">
        <v>42036</v>
      </c>
      <c r="P1" s="3">
        <v>42064</v>
      </c>
      <c r="Q1" s="3">
        <v>42095</v>
      </c>
      <c r="R1" s="3">
        <v>42125</v>
      </c>
      <c r="S1" s="3">
        <v>42156</v>
      </c>
      <c r="T1" s="3">
        <v>42186</v>
      </c>
      <c r="U1" s="3">
        <v>42217</v>
      </c>
      <c r="V1" s="3">
        <v>42248</v>
      </c>
      <c r="W1" s="3">
        <v>42278</v>
      </c>
      <c r="X1" s="3">
        <v>42309</v>
      </c>
      <c r="Y1" s="3">
        <v>42339</v>
      </c>
      <c r="Z1" s="3">
        <v>42370</v>
      </c>
      <c r="AA1" s="3">
        <v>42401</v>
      </c>
      <c r="AB1" s="3">
        <v>42430</v>
      </c>
      <c r="AC1" s="3">
        <v>42461</v>
      </c>
      <c r="AD1" s="3">
        <v>42491</v>
      </c>
      <c r="AE1" s="3">
        <v>42522</v>
      </c>
      <c r="AF1" s="3">
        <v>42552</v>
      </c>
      <c r="AG1" s="3">
        <v>42583</v>
      </c>
      <c r="AH1" s="3">
        <v>42614</v>
      </c>
      <c r="AI1" s="3">
        <v>42644</v>
      </c>
      <c r="AJ1" s="3">
        <v>42675</v>
      </c>
      <c r="AK1" s="3">
        <v>42705</v>
      </c>
      <c r="AL1" s="3">
        <v>42736</v>
      </c>
      <c r="AM1" s="3">
        <v>42767</v>
      </c>
      <c r="AN1" s="3">
        <v>42795</v>
      </c>
      <c r="AO1" s="3">
        <v>42826</v>
      </c>
      <c r="AP1" s="3">
        <v>42856</v>
      </c>
      <c r="AQ1" s="3">
        <v>42887</v>
      </c>
      <c r="AR1" s="3">
        <v>42917</v>
      </c>
      <c r="AS1" s="3">
        <v>42948</v>
      </c>
      <c r="AT1" s="3">
        <v>42979</v>
      </c>
      <c r="AU1" s="3">
        <v>43009</v>
      </c>
      <c r="AV1" s="3">
        <v>43040</v>
      </c>
      <c r="AW1" s="3">
        <v>43070</v>
      </c>
      <c r="AX1" s="3">
        <v>43101</v>
      </c>
      <c r="AY1" s="3">
        <v>43132</v>
      </c>
      <c r="AZ1" s="3">
        <v>43160</v>
      </c>
      <c r="BA1" s="3">
        <v>43191</v>
      </c>
      <c r="BB1" s="3">
        <v>43221</v>
      </c>
      <c r="BC1" s="3">
        <v>43252</v>
      </c>
      <c r="BD1" s="3">
        <v>43282</v>
      </c>
      <c r="BE1" s="3">
        <v>43313</v>
      </c>
      <c r="BF1" s="3">
        <v>43344</v>
      </c>
      <c r="BG1" s="3">
        <v>43374</v>
      </c>
      <c r="BH1" s="3">
        <v>43405</v>
      </c>
      <c r="BI1" s="3">
        <v>43435</v>
      </c>
      <c r="BJ1" s="3">
        <v>43466</v>
      </c>
      <c r="BK1" s="3">
        <v>43497</v>
      </c>
      <c r="BL1" s="3">
        <v>43525</v>
      </c>
      <c r="BM1" s="3">
        <v>43556</v>
      </c>
      <c r="BN1" s="3">
        <v>43586</v>
      </c>
      <c r="BO1" s="3">
        <v>43617</v>
      </c>
      <c r="BP1" s="3">
        <v>43647</v>
      </c>
      <c r="BQ1" s="3">
        <v>43678</v>
      </c>
      <c r="BR1" s="3">
        <v>43709</v>
      </c>
      <c r="BS1" s="3">
        <v>43739</v>
      </c>
      <c r="BT1" s="3">
        <v>43770</v>
      </c>
      <c r="BU1" s="3">
        <v>43800</v>
      </c>
      <c r="BV1" s="3">
        <v>43831</v>
      </c>
      <c r="BW1" s="3">
        <v>43862</v>
      </c>
      <c r="BX1" s="3">
        <v>43891</v>
      </c>
      <c r="BY1" s="3">
        <v>43922</v>
      </c>
      <c r="BZ1" s="3">
        <v>43952</v>
      </c>
      <c r="CA1" s="3">
        <v>43983</v>
      </c>
      <c r="CB1" s="3">
        <v>44013</v>
      </c>
      <c r="CC1" s="3">
        <v>44044</v>
      </c>
      <c r="CD1" s="3">
        <v>44075</v>
      </c>
      <c r="CE1" s="3">
        <v>44105</v>
      </c>
      <c r="CF1" s="3">
        <v>44136</v>
      </c>
      <c r="CG1" s="3">
        <v>44166</v>
      </c>
      <c r="CH1" s="3">
        <v>44197</v>
      </c>
      <c r="CI1" s="3">
        <v>44228</v>
      </c>
      <c r="CJ1" s="3">
        <v>44256</v>
      </c>
      <c r="CK1" s="3">
        <v>44287</v>
      </c>
      <c r="CL1" s="3">
        <v>44317</v>
      </c>
      <c r="CM1" s="3">
        <v>44348</v>
      </c>
      <c r="CN1" s="3">
        <v>44378</v>
      </c>
      <c r="CO1" s="3">
        <v>44409</v>
      </c>
      <c r="CP1" s="3">
        <v>44440</v>
      </c>
      <c r="CQ1" s="3">
        <v>44470</v>
      </c>
      <c r="CR1" s="3">
        <v>44501</v>
      </c>
      <c r="CS1" s="3">
        <v>44531</v>
      </c>
      <c r="CT1" s="3">
        <v>44562</v>
      </c>
      <c r="CU1" s="3">
        <v>44593</v>
      </c>
      <c r="CV1" s="3">
        <v>44621</v>
      </c>
      <c r="CW1" s="3">
        <v>44652</v>
      </c>
      <c r="CX1" s="3">
        <v>44682</v>
      </c>
      <c r="CY1" s="3">
        <v>44713</v>
      </c>
      <c r="CZ1" s="3">
        <v>44743</v>
      </c>
      <c r="DA1" s="3">
        <v>44774</v>
      </c>
      <c r="DB1" s="3">
        <v>44805</v>
      </c>
      <c r="DC1" s="3">
        <v>44835</v>
      </c>
      <c r="DD1" s="3">
        <v>44866</v>
      </c>
      <c r="DE1" s="3">
        <v>44896</v>
      </c>
      <c r="DF1" s="3">
        <v>44927</v>
      </c>
      <c r="DG1" s="3">
        <v>44958</v>
      </c>
      <c r="DH1" s="3">
        <v>44986</v>
      </c>
      <c r="DI1" s="3">
        <v>45017</v>
      </c>
      <c r="DJ1" s="3">
        <v>45047</v>
      </c>
      <c r="DK1" s="3">
        <v>45078</v>
      </c>
      <c r="DL1" s="3">
        <v>45108</v>
      </c>
      <c r="DM1" s="3">
        <v>45139</v>
      </c>
      <c r="DN1" s="3">
        <v>45170</v>
      </c>
      <c r="DO1" s="3">
        <v>45200</v>
      </c>
      <c r="DP1" s="3">
        <v>45231</v>
      </c>
      <c r="DQ1" s="3">
        <v>45261</v>
      </c>
      <c r="DR1" s="3">
        <v>45292</v>
      </c>
      <c r="DS1" s="3">
        <v>45323</v>
      </c>
      <c r="DT1" s="3">
        <v>45352</v>
      </c>
      <c r="DU1" s="3">
        <v>45383</v>
      </c>
      <c r="DV1" s="3">
        <v>45413</v>
      </c>
      <c r="DW1" s="3">
        <v>45444</v>
      </c>
      <c r="DX1" s="3">
        <v>45474</v>
      </c>
      <c r="DY1" s="3">
        <v>45505</v>
      </c>
      <c r="DZ1" s="3">
        <v>45536</v>
      </c>
      <c r="EA1" s="3">
        <v>45566</v>
      </c>
      <c r="EB1" s="3">
        <v>45597</v>
      </c>
      <c r="EC1" s="3">
        <v>45627</v>
      </c>
      <c r="ED1" s="3">
        <v>45658</v>
      </c>
      <c r="EE1" s="3">
        <v>45689</v>
      </c>
      <c r="EF1" s="3">
        <v>45717</v>
      </c>
      <c r="EG1" s="3">
        <v>45748</v>
      </c>
      <c r="EH1" s="3">
        <v>45778</v>
      </c>
      <c r="EI1" s="3">
        <v>45809</v>
      </c>
      <c r="EJ1" s="3">
        <v>45839</v>
      </c>
      <c r="EK1" s="3">
        <v>45870</v>
      </c>
      <c r="EL1" s="3">
        <v>45901</v>
      </c>
      <c r="EM1" s="3">
        <v>45931</v>
      </c>
      <c r="EN1" s="3">
        <v>45962</v>
      </c>
      <c r="EO1" s="3">
        <v>45992</v>
      </c>
      <c r="EP1" s="3">
        <v>43831</v>
      </c>
      <c r="EQ1" s="3">
        <v>43862</v>
      </c>
      <c r="ER1" s="3">
        <v>43891</v>
      </c>
      <c r="ES1" s="3">
        <v>43922</v>
      </c>
      <c r="ET1" s="3">
        <v>43952</v>
      </c>
      <c r="EU1" s="3">
        <v>43983</v>
      </c>
      <c r="EV1" s="3">
        <v>44013</v>
      </c>
      <c r="EW1" s="3">
        <v>44044</v>
      </c>
      <c r="EX1" s="3">
        <v>44075</v>
      </c>
      <c r="EY1" s="3">
        <v>44105</v>
      </c>
      <c r="EZ1" s="3">
        <v>44136</v>
      </c>
      <c r="FA1" s="55">
        <v>44166</v>
      </c>
      <c r="FB1" s="3">
        <v>44197</v>
      </c>
      <c r="FC1" s="3">
        <v>44228</v>
      </c>
      <c r="FD1" s="3">
        <v>44256</v>
      </c>
      <c r="FE1" s="3">
        <v>44287</v>
      </c>
      <c r="FF1" s="3">
        <v>44317</v>
      </c>
      <c r="FG1" s="3">
        <v>44348</v>
      </c>
      <c r="FH1" s="3">
        <v>44378</v>
      </c>
      <c r="FI1" s="3">
        <v>44409</v>
      </c>
      <c r="FJ1" s="3">
        <v>44440</v>
      </c>
      <c r="FK1" s="3">
        <v>44470</v>
      </c>
      <c r="FL1" s="3">
        <v>44501</v>
      </c>
      <c r="FM1" s="55">
        <v>44531</v>
      </c>
      <c r="FN1" s="3">
        <v>44562</v>
      </c>
      <c r="FO1" s="3">
        <v>44593</v>
      </c>
      <c r="FP1" s="3">
        <v>44621</v>
      </c>
      <c r="FQ1" s="3">
        <v>44652</v>
      </c>
      <c r="FR1" s="3">
        <v>44682</v>
      </c>
      <c r="FS1" s="3">
        <v>44713</v>
      </c>
      <c r="FT1" s="3">
        <v>44743</v>
      </c>
      <c r="FU1" s="3">
        <v>44774</v>
      </c>
      <c r="FV1" s="3">
        <v>44805</v>
      </c>
      <c r="FW1" s="3">
        <v>44835</v>
      </c>
      <c r="FX1" s="3">
        <v>44866</v>
      </c>
      <c r="FY1" s="55">
        <v>44896</v>
      </c>
      <c r="FZ1" s="3">
        <v>44927</v>
      </c>
      <c r="GA1" s="3">
        <v>44958</v>
      </c>
      <c r="GB1" s="3">
        <v>44986</v>
      </c>
      <c r="GC1" s="3">
        <v>45017</v>
      </c>
      <c r="GD1" s="55">
        <v>45047</v>
      </c>
      <c r="GE1" s="3">
        <v>45078</v>
      </c>
      <c r="GF1" s="3">
        <v>45108</v>
      </c>
      <c r="GG1" s="3">
        <v>45139</v>
      </c>
      <c r="GH1" s="3">
        <v>45170</v>
      </c>
      <c r="GI1" s="55">
        <v>45200</v>
      </c>
      <c r="GJ1" s="3">
        <v>45231</v>
      </c>
      <c r="GK1" s="3">
        <v>45261</v>
      </c>
      <c r="GL1" s="3">
        <v>45292</v>
      </c>
      <c r="GM1" s="3">
        <v>45323</v>
      </c>
      <c r="GN1" s="55">
        <v>45352</v>
      </c>
      <c r="GO1" s="3">
        <v>45383</v>
      </c>
      <c r="GP1" s="3">
        <v>45413</v>
      </c>
      <c r="GQ1" s="55">
        <v>45444</v>
      </c>
      <c r="GR1" s="3">
        <v>45474</v>
      </c>
      <c r="GS1" s="3">
        <v>45505</v>
      </c>
      <c r="GT1" s="55">
        <v>45536</v>
      </c>
      <c r="GU1" s="3">
        <v>45566</v>
      </c>
      <c r="GV1" s="3">
        <v>45597</v>
      </c>
      <c r="GW1" s="3">
        <v>45627</v>
      </c>
      <c r="GX1" s="55">
        <v>45658</v>
      </c>
      <c r="GY1" s="3">
        <v>45689</v>
      </c>
      <c r="GZ1" s="3">
        <v>45717</v>
      </c>
      <c r="HA1" s="3">
        <v>45748</v>
      </c>
      <c r="HB1" s="3">
        <v>45778</v>
      </c>
      <c r="HC1" s="55">
        <v>45809</v>
      </c>
      <c r="HD1" s="3">
        <v>45839</v>
      </c>
      <c r="HE1" s="3">
        <v>45870</v>
      </c>
      <c r="HF1" s="55">
        <v>45901</v>
      </c>
      <c r="HG1" s="3">
        <v>45931</v>
      </c>
      <c r="HH1" s="3">
        <v>45962</v>
      </c>
      <c r="HI1" s="55">
        <v>45992</v>
      </c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</row>
    <row r="2" spans="1:231" s="78" customFormat="1" ht="14.25" customHeight="1" x14ac:dyDescent="0.3">
      <c r="A2" s="77"/>
      <c r="B2" s="100" t="s">
        <v>69</v>
      </c>
      <c r="C2" s="126"/>
      <c r="D2" s="127"/>
      <c r="E2" s="127"/>
      <c r="F2" s="127"/>
      <c r="G2" s="127"/>
      <c r="H2" s="127"/>
      <c r="I2" s="127"/>
      <c r="J2" s="127"/>
      <c r="K2" s="127"/>
      <c r="L2" s="127"/>
      <c r="M2" s="134"/>
      <c r="N2" s="79" t="s">
        <v>55</v>
      </c>
      <c r="O2" s="79" t="s">
        <v>56</v>
      </c>
      <c r="P2" s="79" t="s">
        <v>3</v>
      </c>
      <c r="Q2" s="79" t="s">
        <v>4</v>
      </c>
      <c r="R2" s="79" t="s">
        <v>5</v>
      </c>
      <c r="S2" s="79" t="s">
        <v>6</v>
      </c>
      <c r="T2" s="79" t="s">
        <v>7</v>
      </c>
      <c r="U2" s="79" t="s">
        <v>8</v>
      </c>
      <c r="V2" s="79" t="s">
        <v>17</v>
      </c>
      <c r="W2" s="79" t="s">
        <v>9</v>
      </c>
      <c r="X2" s="79" t="s">
        <v>10</v>
      </c>
      <c r="Y2" s="79" t="s">
        <v>0</v>
      </c>
      <c r="Z2" s="79" t="s">
        <v>1</v>
      </c>
      <c r="AA2" s="79" t="s">
        <v>2</v>
      </c>
      <c r="AB2" s="79" t="s">
        <v>3</v>
      </c>
      <c r="AC2" s="79" t="s">
        <v>4</v>
      </c>
      <c r="AD2" s="79" t="s">
        <v>5</v>
      </c>
      <c r="AE2" s="79" t="s">
        <v>6</v>
      </c>
      <c r="AF2" s="79" t="s">
        <v>7</v>
      </c>
      <c r="AG2" s="79" t="s">
        <v>8</v>
      </c>
      <c r="AH2" s="79" t="s">
        <v>17</v>
      </c>
      <c r="AI2" s="79" t="s">
        <v>9</v>
      </c>
      <c r="AJ2" s="79" t="s">
        <v>10</v>
      </c>
      <c r="AK2" s="79" t="s">
        <v>0</v>
      </c>
      <c r="AL2" s="79" t="s">
        <v>1</v>
      </c>
      <c r="AM2" s="79" t="s">
        <v>2</v>
      </c>
      <c r="AN2" s="79" t="s">
        <v>3</v>
      </c>
      <c r="AO2" s="79" t="s">
        <v>4</v>
      </c>
      <c r="AP2" s="79" t="s">
        <v>5</v>
      </c>
      <c r="AQ2" s="79" t="s">
        <v>6</v>
      </c>
      <c r="AR2" s="79" t="s">
        <v>7</v>
      </c>
      <c r="AS2" s="79" t="s">
        <v>8</v>
      </c>
      <c r="AT2" s="79" t="s">
        <v>17</v>
      </c>
      <c r="AU2" s="79" t="s">
        <v>9</v>
      </c>
      <c r="AV2" s="79" t="s">
        <v>10</v>
      </c>
      <c r="AW2" s="79" t="s">
        <v>0</v>
      </c>
      <c r="AX2" s="79" t="s">
        <v>1</v>
      </c>
      <c r="AY2" s="79" t="s">
        <v>2</v>
      </c>
      <c r="AZ2" s="79" t="s">
        <v>3</v>
      </c>
      <c r="BA2" s="79" t="s">
        <v>4</v>
      </c>
      <c r="BB2" s="79" t="s">
        <v>5</v>
      </c>
      <c r="BC2" s="79" t="s">
        <v>6</v>
      </c>
      <c r="BD2" s="79" t="s">
        <v>7</v>
      </c>
      <c r="BE2" s="79" t="s">
        <v>8</v>
      </c>
      <c r="BF2" s="79" t="s">
        <v>17</v>
      </c>
      <c r="BG2" s="79" t="s">
        <v>9</v>
      </c>
      <c r="BH2" s="79" t="s">
        <v>10</v>
      </c>
      <c r="BI2" s="79" t="s">
        <v>0</v>
      </c>
      <c r="BJ2" s="79" t="s">
        <v>1</v>
      </c>
      <c r="BK2" s="79" t="s">
        <v>2</v>
      </c>
      <c r="BL2" s="79" t="s">
        <v>3</v>
      </c>
      <c r="BM2" s="79" t="s">
        <v>4</v>
      </c>
      <c r="BN2" s="79" t="s">
        <v>5</v>
      </c>
      <c r="BO2" s="79" t="s">
        <v>6</v>
      </c>
      <c r="BP2" s="79" t="s">
        <v>7</v>
      </c>
      <c r="BQ2" s="79" t="s">
        <v>8</v>
      </c>
      <c r="BR2" s="79" t="s">
        <v>17</v>
      </c>
      <c r="BS2" s="79" t="s">
        <v>9</v>
      </c>
      <c r="BT2" s="79" t="s">
        <v>10</v>
      </c>
      <c r="BU2" s="79" t="s">
        <v>0</v>
      </c>
      <c r="BV2" s="79" t="s">
        <v>1</v>
      </c>
      <c r="BW2" s="79" t="s">
        <v>2</v>
      </c>
      <c r="BX2" s="79" t="s">
        <v>3</v>
      </c>
      <c r="BY2" s="79" t="s">
        <v>4</v>
      </c>
      <c r="BZ2" s="79" t="s">
        <v>5</v>
      </c>
      <c r="CA2" s="79" t="s">
        <v>6</v>
      </c>
      <c r="CB2" s="79" t="s">
        <v>7</v>
      </c>
      <c r="CC2" s="79" t="s">
        <v>8</v>
      </c>
      <c r="CD2" s="79" t="s">
        <v>17</v>
      </c>
      <c r="CE2" s="79" t="s">
        <v>9</v>
      </c>
      <c r="CF2" s="79" t="s">
        <v>10</v>
      </c>
      <c r="CG2" s="79" t="s">
        <v>0</v>
      </c>
      <c r="CH2" s="79" t="s">
        <v>1</v>
      </c>
      <c r="CI2" s="79" t="s">
        <v>2</v>
      </c>
      <c r="CJ2" s="79" t="s">
        <v>3</v>
      </c>
      <c r="CK2" s="79" t="s">
        <v>4</v>
      </c>
      <c r="CL2" s="79" t="s">
        <v>5</v>
      </c>
      <c r="CM2" s="79" t="s">
        <v>6</v>
      </c>
      <c r="CN2" s="79" t="s">
        <v>7</v>
      </c>
      <c r="CO2" s="79" t="s">
        <v>8</v>
      </c>
      <c r="CP2" s="79" t="s">
        <v>17</v>
      </c>
      <c r="CQ2" s="79" t="s">
        <v>9</v>
      </c>
      <c r="CR2" s="79" t="s">
        <v>10</v>
      </c>
      <c r="CS2" s="79" t="s">
        <v>0</v>
      </c>
      <c r="CT2" s="79" t="s">
        <v>1</v>
      </c>
      <c r="CU2" s="79" t="s">
        <v>2</v>
      </c>
      <c r="CV2" s="79" t="s">
        <v>3</v>
      </c>
      <c r="CW2" s="79" t="s">
        <v>4</v>
      </c>
      <c r="CX2" s="79" t="s">
        <v>5</v>
      </c>
      <c r="CY2" s="79" t="s">
        <v>6</v>
      </c>
      <c r="CZ2" s="79" t="s">
        <v>7</v>
      </c>
      <c r="DA2" s="79" t="s">
        <v>8</v>
      </c>
      <c r="DB2" s="79" t="s">
        <v>17</v>
      </c>
      <c r="DC2" s="79" t="s">
        <v>9</v>
      </c>
      <c r="DD2" s="79" t="s">
        <v>10</v>
      </c>
      <c r="DE2" s="79" t="s">
        <v>0</v>
      </c>
      <c r="DF2" s="79" t="s">
        <v>1</v>
      </c>
      <c r="DG2" s="79" t="s">
        <v>2</v>
      </c>
      <c r="DH2" s="79" t="s">
        <v>3</v>
      </c>
      <c r="DI2" s="79" t="s">
        <v>4</v>
      </c>
      <c r="DJ2" s="79" t="s">
        <v>5</v>
      </c>
      <c r="DK2" s="79" t="s">
        <v>6</v>
      </c>
      <c r="DL2" s="79" t="s">
        <v>7</v>
      </c>
      <c r="DM2" s="79" t="s">
        <v>8</v>
      </c>
      <c r="DN2" s="79" t="s">
        <v>17</v>
      </c>
      <c r="DO2" s="79" t="s">
        <v>9</v>
      </c>
      <c r="DP2" s="79" t="s">
        <v>10</v>
      </c>
      <c r="DQ2" s="79" t="s">
        <v>0</v>
      </c>
      <c r="DR2" s="79" t="s">
        <v>1</v>
      </c>
      <c r="DS2" s="79" t="s">
        <v>2</v>
      </c>
      <c r="DT2" s="79" t="s">
        <v>3</v>
      </c>
      <c r="DU2" s="79" t="s">
        <v>4</v>
      </c>
      <c r="DV2" s="79" t="s">
        <v>5</v>
      </c>
      <c r="DW2" s="79" t="s">
        <v>6</v>
      </c>
      <c r="DX2" s="79" t="s">
        <v>7</v>
      </c>
      <c r="DY2" s="79" t="s">
        <v>8</v>
      </c>
      <c r="DZ2" s="79" t="s">
        <v>17</v>
      </c>
      <c r="EA2" s="79" t="s">
        <v>9</v>
      </c>
      <c r="EB2" s="79" t="s">
        <v>10</v>
      </c>
      <c r="EC2" s="79" t="s">
        <v>0</v>
      </c>
      <c r="ED2" s="79" t="s">
        <v>1</v>
      </c>
      <c r="EE2" s="79" t="s">
        <v>2</v>
      </c>
      <c r="EF2" s="79" t="s">
        <v>3</v>
      </c>
      <c r="EG2" s="79" t="s">
        <v>4</v>
      </c>
      <c r="EH2" s="79" t="s">
        <v>5</v>
      </c>
      <c r="EI2" s="79" t="s">
        <v>6</v>
      </c>
      <c r="EJ2" s="79" t="s">
        <v>7</v>
      </c>
      <c r="EK2" s="79" t="s">
        <v>8</v>
      </c>
      <c r="EL2" s="79" t="s">
        <v>17</v>
      </c>
      <c r="EM2" s="79" t="s">
        <v>9</v>
      </c>
      <c r="EN2" s="79" t="s">
        <v>10</v>
      </c>
      <c r="EO2" s="79" t="s">
        <v>0</v>
      </c>
      <c r="EP2" s="79" t="s">
        <v>1</v>
      </c>
      <c r="EQ2" s="79" t="s">
        <v>2</v>
      </c>
      <c r="ER2" s="79" t="s">
        <v>3</v>
      </c>
      <c r="ES2" s="79" t="s">
        <v>4</v>
      </c>
      <c r="ET2" s="79" t="s">
        <v>5</v>
      </c>
      <c r="EU2" s="79" t="s">
        <v>6</v>
      </c>
      <c r="EV2" s="79" t="s">
        <v>7</v>
      </c>
      <c r="EW2" s="79" t="s">
        <v>8</v>
      </c>
      <c r="EX2" s="79" t="s">
        <v>17</v>
      </c>
      <c r="EY2" s="79" t="s">
        <v>9</v>
      </c>
      <c r="EZ2" s="79" t="s">
        <v>10</v>
      </c>
      <c r="FA2" s="79" t="s">
        <v>0</v>
      </c>
      <c r="FB2" s="79" t="s">
        <v>1</v>
      </c>
      <c r="FC2" s="79" t="s">
        <v>2</v>
      </c>
      <c r="FD2" s="79" t="s">
        <v>3</v>
      </c>
      <c r="FE2" s="79" t="s">
        <v>4</v>
      </c>
      <c r="FF2" s="79" t="s">
        <v>5</v>
      </c>
      <c r="FG2" s="79" t="s">
        <v>6</v>
      </c>
      <c r="FH2" s="79" t="s">
        <v>7</v>
      </c>
      <c r="FI2" s="79" t="s">
        <v>8</v>
      </c>
      <c r="FJ2" s="79" t="s">
        <v>17</v>
      </c>
      <c r="FK2" s="79" t="s">
        <v>9</v>
      </c>
      <c r="FL2" s="79" t="s">
        <v>10</v>
      </c>
      <c r="FM2" s="79" t="s">
        <v>0</v>
      </c>
      <c r="FN2" s="79" t="s">
        <v>1</v>
      </c>
      <c r="FO2" s="79" t="s">
        <v>2</v>
      </c>
      <c r="FP2" s="79" t="s">
        <v>3</v>
      </c>
      <c r="FQ2" s="79" t="s">
        <v>4</v>
      </c>
      <c r="FR2" s="79" t="s">
        <v>5</v>
      </c>
      <c r="FS2" s="79" t="s">
        <v>6</v>
      </c>
      <c r="FT2" s="79" t="s">
        <v>7</v>
      </c>
      <c r="FU2" s="79" t="s">
        <v>8</v>
      </c>
      <c r="FV2" s="79" t="s">
        <v>17</v>
      </c>
      <c r="FW2" s="79" t="s">
        <v>9</v>
      </c>
      <c r="FX2" s="79" t="s">
        <v>10</v>
      </c>
      <c r="FY2" s="79" t="s">
        <v>0</v>
      </c>
      <c r="FZ2" s="79" t="s">
        <v>1</v>
      </c>
      <c r="GA2" s="79" t="s">
        <v>2</v>
      </c>
      <c r="GB2" s="79" t="s">
        <v>25</v>
      </c>
      <c r="GC2" s="79" t="s">
        <v>26</v>
      </c>
      <c r="GD2" s="79" t="s">
        <v>5</v>
      </c>
      <c r="GE2" s="79" t="s">
        <v>27</v>
      </c>
      <c r="GF2" s="79" t="s">
        <v>28</v>
      </c>
      <c r="GG2" s="79" t="s">
        <v>8</v>
      </c>
      <c r="GH2" s="79" t="s">
        <v>17</v>
      </c>
      <c r="GI2" s="79" t="s">
        <v>9</v>
      </c>
      <c r="GJ2" s="79" t="s">
        <v>10</v>
      </c>
      <c r="GK2" s="79" t="s">
        <v>0</v>
      </c>
      <c r="GL2" s="80" t="s">
        <v>1</v>
      </c>
      <c r="GM2" s="79" t="s">
        <v>2</v>
      </c>
      <c r="GN2" s="79" t="s">
        <v>25</v>
      </c>
      <c r="GO2" s="79" t="s">
        <v>26</v>
      </c>
      <c r="GP2" s="79" t="s">
        <v>5</v>
      </c>
      <c r="GQ2" s="79" t="s">
        <v>27</v>
      </c>
      <c r="GR2" s="79" t="s">
        <v>28</v>
      </c>
      <c r="GS2" s="79" t="s">
        <v>8</v>
      </c>
      <c r="GT2" s="79" t="s">
        <v>17</v>
      </c>
      <c r="GU2" s="79" t="s">
        <v>9</v>
      </c>
      <c r="GV2" s="79" t="s">
        <v>10</v>
      </c>
      <c r="GW2" s="79" t="s">
        <v>0</v>
      </c>
      <c r="GX2" s="80" t="s">
        <v>1</v>
      </c>
      <c r="GY2" s="79" t="s">
        <v>2</v>
      </c>
      <c r="GZ2" s="79" t="s">
        <v>25</v>
      </c>
      <c r="HA2" s="79" t="s">
        <v>26</v>
      </c>
      <c r="HB2" s="79" t="s">
        <v>5</v>
      </c>
      <c r="HC2" s="79" t="s">
        <v>27</v>
      </c>
      <c r="HD2" s="79" t="s">
        <v>28</v>
      </c>
      <c r="HE2" s="79" t="s">
        <v>8</v>
      </c>
      <c r="HF2" s="79" t="s">
        <v>17</v>
      </c>
      <c r="HG2" s="79" t="s">
        <v>9</v>
      </c>
      <c r="HH2" s="79" t="s">
        <v>10</v>
      </c>
      <c r="HI2" s="79" t="s">
        <v>0</v>
      </c>
      <c r="HJ2" s="79"/>
      <c r="HK2" s="79"/>
      <c r="HL2" s="79"/>
      <c r="HM2" s="79"/>
      <c r="HN2" s="79"/>
      <c r="HO2" s="79"/>
      <c r="HP2" s="79"/>
      <c r="HQ2" s="79"/>
      <c r="HR2" s="79"/>
      <c r="HS2" s="79"/>
      <c r="HT2" s="79"/>
      <c r="HU2" s="79"/>
      <c r="HV2" s="79"/>
      <c r="HW2" s="79"/>
    </row>
    <row r="3" spans="1:231" s="83" customFormat="1" ht="13.5" thickBot="1" x14ac:dyDescent="0.35">
      <c r="A3" s="81">
        <v>1</v>
      </c>
      <c r="B3" s="82"/>
      <c r="C3" s="128" t="s">
        <v>15</v>
      </c>
      <c r="D3" s="123"/>
      <c r="E3" s="123"/>
      <c r="F3" s="123"/>
      <c r="G3" s="123"/>
      <c r="H3" s="123"/>
      <c r="I3" s="123"/>
      <c r="J3" s="123"/>
      <c r="K3" s="123"/>
      <c r="L3" s="123"/>
      <c r="M3" s="129"/>
      <c r="N3" s="123" t="s">
        <v>16</v>
      </c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  <c r="BK3" s="160"/>
      <c r="BL3" s="160"/>
      <c r="BM3" s="160"/>
      <c r="BN3" s="160"/>
      <c r="BO3" s="160"/>
      <c r="BP3" s="160"/>
      <c r="BQ3" s="160"/>
      <c r="BR3" s="160"/>
      <c r="BS3" s="160"/>
      <c r="BT3" s="160"/>
      <c r="BU3" s="160"/>
      <c r="BV3" s="160"/>
      <c r="BW3" s="160"/>
      <c r="BX3" s="160"/>
      <c r="BY3" s="160"/>
      <c r="BZ3" s="160"/>
      <c r="CA3" s="160"/>
      <c r="CB3" s="160"/>
      <c r="CC3" s="160"/>
      <c r="CD3" s="160"/>
      <c r="CE3" s="160"/>
      <c r="CF3" s="160"/>
      <c r="CG3" s="160"/>
      <c r="CH3" s="160"/>
      <c r="CI3" s="160"/>
      <c r="CJ3" s="160"/>
      <c r="CK3" s="160"/>
      <c r="CL3" s="160"/>
      <c r="CM3" s="160"/>
      <c r="CN3" s="160"/>
      <c r="CO3" s="160"/>
      <c r="CP3" s="160"/>
      <c r="CQ3" s="160"/>
      <c r="CR3" s="160"/>
      <c r="CS3" s="160"/>
      <c r="CT3" s="160"/>
      <c r="CU3" s="160"/>
      <c r="CV3" s="160"/>
      <c r="CW3" s="160"/>
      <c r="CX3" s="160"/>
      <c r="CY3" s="160"/>
      <c r="CZ3" s="160"/>
      <c r="DA3" s="160"/>
      <c r="DB3" s="160"/>
      <c r="DC3" s="160"/>
      <c r="DD3" s="160"/>
      <c r="DE3" s="160"/>
      <c r="DF3" s="160"/>
      <c r="DG3" s="160"/>
      <c r="DH3" s="160"/>
      <c r="DI3" s="160"/>
      <c r="DJ3" s="160"/>
      <c r="DK3" s="160"/>
      <c r="DL3" s="160"/>
      <c r="DM3" s="160"/>
      <c r="DN3" s="160"/>
      <c r="DO3" s="160"/>
      <c r="DP3" s="160"/>
      <c r="DQ3" s="160"/>
      <c r="DR3" s="160"/>
      <c r="DS3" s="160"/>
      <c r="DT3" s="160"/>
      <c r="DU3" s="160"/>
      <c r="DV3" s="160"/>
      <c r="DW3" s="160"/>
      <c r="DX3" s="160"/>
      <c r="DY3" s="160"/>
      <c r="DZ3" s="160"/>
      <c r="EA3" s="160"/>
      <c r="EB3" s="160"/>
      <c r="EC3" s="160"/>
      <c r="ED3" s="160"/>
      <c r="EE3" s="160"/>
      <c r="EF3" s="160"/>
      <c r="EG3" s="160"/>
      <c r="EH3" s="160"/>
      <c r="EI3" s="160"/>
      <c r="EJ3" s="160"/>
      <c r="EK3" s="160"/>
      <c r="EL3" s="160"/>
      <c r="EM3" s="160"/>
      <c r="EN3" s="160"/>
      <c r="EO3" s="160"/>
      <c r="EP3" s="160"/>
      <c r="GL3" s="84"/>
      <c r="GX3" s="84"/>
      <c r="HJ3" s="84"/>
    </row>
    <row r="4" spans="1:231" s="120" customFormat="1" ht="13.5" thickBot="1" x14ac:dyDescent="0.35">
      <c r="A4" s="117"/>
      <c r="B4" s="118"/>
      <c r="C4" s="119">
        <v>2015</v>
      </c>
      <c r="D4" s="120">
        <v>2016</v>
      </c>
      <c r="E4" s="120">
        <v>2017</v>
      </c>
      <c r="F4" s="120">
        <v>2018</v>
      </c>
      <c r="G4" s="120">
        <v>2019</v>
      </c>
      <c r="H4" s="120">
        <v>2020</v>
      </c>
      <c r="I4" s="120">
        <v>2021</v>
      </c>
      <c r="J4" s="120">
        <v>2022</v>
      </c>
      <c r="K4" s="121">
        <v>2023</v>
      </c>
      <c r="L4" s="121">
        <v>2024</v>
      </c>
      <c r="M4" s="122">
        <v>2025</v>
      </c>
      <c r="N4" s="144">
        <v>2015</v>
      </c>
      <c r="O4" s="144">
        <v>2015</v>
      </c>
      <c r="P4" s="144">
        <v>2015</v>
      </c>
      <c r="Q4" s="144">
        <v>2015</v>
      </c>
      <c r="R4" s="144">
        <v>2015</v>
      </c>
      <c r="S4" s="144">
        <v>2015</v>
      </c>
      <c r="T4" s="144">
        <v>2015</v>
      </c>
      <c r="U4" s="144">
        <v>2015</v>
      </c>
      <c r="V4" s="144">
        <v>2015</v>
      </c>
      <c r="W4" s="144">
        <v>2015</v>
      </c>
      <c r="X4" s="144">
        <v>2015</v>
      </c>
      <c r="Y4" s="144">
        <v>2015</v>
      </c>
      <c r="Z4" s="144">
        <v>2016</v>
      </c>
      <c r="AA4" s="144">
        <v>2016</v>
      </c>
      <c r="AB4" s="144">
        <v>2016</v>
      </c>
      <c r="AC4" s="144">
        <v>2016</v>
      </c>
      <c r="AD4" s="144">
        <v>2016</v>
      </c>
      <c r="AE4" s="144">
        <v>2016</v>
      </c>
      <c r="AF4" s="144">
        <v>2016</v>
      </c>
      <c r="AG4" s="144">
        <v>2016</v>
      </c>
      <c r="AH4" s="144">
        <v>2016</v>
      </c>
      <c r="AI4" s="144">
        <v>2016</v>
      </c>
      <c r="AJ4" s="144">
        <v>2016</v>
      </c>
      <c r="AK4" s="144">
        <v>2016</v>
      </c>
      <c r="AL4" s="144">
        <v>2017</v>
      </c>
      <c r="AM4" s="144">
        <v>2017</v>
      </c>
      <c r="AN4" s="144">
        <v>2017</v>
      </c>
      <c r="AO4" s="144">
        <v>2017</v>
      </c>
      <c r="AP4" s="144">
        <v>2017</v>
      </c>
      <c r="AQ4" s="144">
        <v>2017</v>
      </c>
      <c r="AR4" s="144">
        <v>2017</v>
      </c>
      <c r="AS4" s="144">
        <v>2017</v>
      </c>
      <c r="AT4" s="144">
        <v>2017</v>
      </c>
      <c r="AU4" s="144">
        <v>2017</v>
      </c>
      <c r="AV4" s="144">
        <v>2017</v>
      </c>
      <c r="AW4" s="144">
        <v>2017</v>
      </c>
      <c r="AX4" s="144">
        <v>2018</v>
      </c>
      <c r="AY4" s="144">
        <v>2018</v>
      </c>
      <c r="AZ4" s="144">
        <v>2018</v>
      </c>
      <c r="BA4" s="144">
        <v>2018</v>
      </c>
      <c r="BB4" s="144">
        <v>2018</v>
      </c>
      <c r="BC4" s="144">
        <v>2018</v>
      </c>
      <c r="BD4" s="144">
        <v>2018</v>
      </c>
      <c r="BE4" s="144">
        <v>2018</v>
      </c>
      <c r="BF4" s="144">
        <v>2018</v>
      </c>
      <c r="BG4" s="144">
        <v>2018</v>
      </c>
      <c r="BH4" s="144">
        <v>2018</v>
      </c>
      <c r="BI4" s="144">
        <v>2018</v>
      </c>
      <c r="BJ4" s="144">
        <v>2019</v>
      </c>
      <c r="BK4" s="144">
        <v>2019</v>
      </c>
      <c r="BL4" s="144">
        <v>2019</v>
      </c>
      <c r="BM4" s="144">
        <v>2019</v>
      </c>
      <c r="BN4" s="144">
        <v>2019</v>
      </c>
      <c r="BO4" s="144">
        <v>2019</v>
      </c>
      <c r="BP4" s="144">
        <v>2019</v>
      </c>
      <c r="BQ4" s="144">
        <v>2019</v>
      </c>
      <c r="BR4" s="144">
        <v>2019</v>
      </c>
      <c r="BS4" s="144">
        <v>2019</v>
      </c>
      <c r="BT4" s="144">
        <v>2019</v>
      </c>
      <c r="BU4" s="144">
        <v>2019</v>
      </c>
      <c r="BV4" s="144">
        <v>2020</v>
      </c>
      <c r="BW4" s="144">
        <v>2020</v>
      </c>
      <c r="BX4" s="144">
        <v>2020</v>
      </c>
      <c r="BY4" s="144">
        <v>2020</v>
      </c>
      <c r="BZ4" s="144">
        <v>2020</v>
      </c>
      <c r="CA4" s="144">
        <v>2020</v>
      </c>
      <c r="CB4" s="144">
        <v>2020</v>
      </c>
      <c r="CC4" s="144">
        <v>2020</v>
      </c>
      <c r="CD4" s="144">
        <v>2020</v>
      </c>
      <c r="CE4" s="144">
        <v>2020</v>
      </c>
      <c r="CF4" s="144">
        <v>2020</v>
      </c>
      <c r="CG4" s="144">
        <v>2020</v>
      </c>
      <c r="CH4" s="144">
        <v>2021</v>
      </c>
      <c r="CI4" s="144">
        <v>2021</v>
      </c>
      <c r="CJ4" s="144">
        <v>2021</v>
      </c>
      <c r="CK4" s="144">
        <v>2021</v>
      </c>
      <c r="CL4" s="144">
        <v>2021</v>
      </c>
      <c r="CM4" s="144">
        <v>2021</v>
      </c>
      <c r="CN4" s="144">
        <v>2021</v>
      </c>
      <c r="CO4" s="144">
        <v>2021</v>
      </c>
      <c r="CP4" s="144">
        <v>2021</v>
      </c>
      <c r="CQ4" s="144">
        <v>2021</v>
      </c>
      <c r="CR4" s="144">
        <v>2021</v>
      </c>
      <c r="CS4" s="144">
        <v>2021</v>
      </c>
      <c r="CT4" s="144">
        <v>2022</v>
      </c>
      <c r="CU4" s="144">
        <v>2022</v>
      </c>
      <c r="CV4" s="144">
        <v>2022</v>
      </c>
      <c r="CW4" s="144">
        <v>2022</v>
      </c>
      <c r="CX4" s="144">
        <v>2022</v>
      </c>
      <c r="CY4" s="144">
        <v>2022</v>
      </c>
      <c r="CZ4" s="144">
        <v>2022</v>
      </c>
      <c r="DA4" s="144">
        <v>2022</v>
      </c>
      <c r="DB4" s="144">
        <v>2022</v>
      </c>
      <c r="DC4" s="144">
        <v>2022</v>
      </c>
      <c r="DD4" s="144">
        <v>2022</v>
      </c>
      <c r="DE4" s="144">
        <v>2022</v>
      </c>
      <c r="DF4" s="144">
        <v>2023</v>
      </c>
      <c r="DG4" s="144">
        <v>2023</v>
      </c>
      <c r="DH4" s="144">
        <v>2023</v>
      </c>
      <c r="DI4" s="144">
        <v>2023</v>
      </c>
      <c r="DJ4" s="144">
        <v>2023</v>
      </c>
      <c r="DK4" s="144">
        <v>2023</v>
      </c>
      <c r="DL4" s="144">
        <v>2023</v>
      </c>
      <c r="DM4" s="144">
        <v>2023</v>
      </c>
      <c r="DN4" s="144">
        <v>2023</v>
      </c>
      <c r="DO4" s="144">
        <v>2023</v>
      </c>
      <c r="DP4" s="144">
        <v>2023</v>
      </c>
      <c r="DQ4" s="144">
        <v>2023</v>
      </c>
      <c r="DR4" s="144">
        <v>2024</v>
      </c>
      <c r="DS4" s="144">
        <v>2024</v>
      </c>
      <c r="DT4" s="144">
        <v>2024</v>
      </c>
      <c r="DU4" s="144">
        <v>2024</v>
      </c>
      <c r="DV4" s="144">
        <v>2024</v>
      </c>
      <c r="DW4" s="144">
        <v>2024</v>
      </c>
      <c r="DX4" s="144">
        <v>2024</v>
      </c>
      <c r="DY4" s="144">
        <v>2024</v>
      </c>
      <c r="DZ4" s="144">
        <v>2024</v>
      </c>
      <c r="EA4" s="144">
        <v>2024</v>
      </c>
      <c r="EB4" s="144">
        <v>2024</v>
      </c>
      <c r="EC4" s="144">
        <v>2024</v>
      </c>
      <c r="ED4" s="144">
        <v>2025</v>
      </c>
      <c r="EE4" s="144">
        <v>2025</v>
      </c>
      <c r="EF4" s="144">
        <v>2025</v>
      </c>
      <c r="EG4" s="144">
        <v>2025</v>
      </c>
      <c r="EH4" s="144">
        <v>2025</v>
      </c>
      <c r="EI4" s="144">
        <v>2025</v>
      </c>
      <c r="EJ4" s="144">
        <v>2025</v>
      </c>
      <c r="EK4" s="144">
        <v>2025</v>
      </c>
      <c r="EL4" s="144">
        <v>2025</v>
      </c>
      <c r="EM4" s="144">
        <v>2025</v>
      </c>
      <c r="EN4" s="144">
        <v>2025</v>
      </c>
      <c r="EO4" s="144">
        <v>2025</v>
      </c>
      <c r="EP4" s="124">
        <v>2020</v>
      </c>
      <c r="EQ4" s="124">
        <v>2020</v>
      </c>
      <c r="ER4" s="124">
        <v>2020</v>
      </c>
      <c r="ES4" s="124">
        <v>2020</v>
      </c>
      <c r="ET4" s="124">
        <v>2020</v>
      </c>
      <c r="EU4" s="124">
        <v>2020</v>
      </c>
      <c r="EV4" s="124">
        <v>2020</v>
      </c>
      <c r="EW4" s="124">
        <v>2020</v>
      </c>
      <c r="EX4" s="124">
        <v>2020</v>
      </c>
      <c r="EY4" s="124">
        <v>2020</v>
      </c>
      <c r="EZ4" s="124">
        <v>2020</v>
      </c>
      <c r="FA4" s="125">
        <v>2020</v>
      </c>
      <c r="FB4" s="124">
        <v>2021</v>
      </c>
      <c r="FC4" s="124">
        <v>2021</v>
      </c>
      <c r="FD4" s="124">
        <v>2021</v>
      </c>
      <c r="FE4" s="124">
        <v>2021</v>
      </c>
      <c r="FF4" s="124">
        <v>2021</v>
      </c>
      <c r="FG4" s="124">
        <v>2021</v>
      </c>
      <c r="FH4" s="124">
        <v>2021</v>
      </c>
      <c r="FI4" s="124">
        <v>2021</v>
      </c>
      <c r="FJ4" s="124">
        <v>2021</v>
      </c>
      <c r="FK4" s="124">
        <v>2021</v>
      </c>
      <c r="FL4" s="124">
        <v>2021</v>
      </c>
      <c r="FM4" s="125">
        <v>2021</v>
      </c>
      <c r="FN4" s="124">
        <v>2022</v>
      </c>
      <c r="FO4" s="124">
        <v>2022</v>
      </c>
      <c r="FP4" s="124">
        <v>2022</v>
      </c>
      <c r="FQ4" s="124">
        <v>2022</v>
      </c>
      <c r="FR4" s="124">
        <v>2022</v>
      </c>
      <c r="FS4" s="124">
        <v>2022</v>
      </c>
      <c r="FT4" s="124">
        <v>2022</v>
      </c>
      <c r="FU4" s="124">
        <v>2022</v>
      </c>
      <c r="FV4" s="124">
        <v>2022</v>
      </c>
      <c r="FW4" s="124">
        <v>2022</v>
      </c>
      <c r="FX4" s="124">
        <v>2022</v>
      </c>
      <c r="FY4" s="125">
        <v>2022</v>
      </c>
      <c r="FZ4" s="124">
        <v>2023</v>
      </c>
      <c r="GA4" s="124">
        <v>2023</v>
      </c>
      <c r="GB4" s="124">
        <v>2023</v>
      </c>
      <c r="GC4" s="124">
        <v>2023</v>
      </c>
      <c r="GD4" s="124">
        <v>2023</v>
      </c>
      <c r="GE4" s="124">
        <v>2023</v>
      </c>
      <c r="GF4" s="124">
        <v>2023</v>
      </c>
      <c r="GG4" s="124">
        <v>2023</v>
      </c>
      <c r="GH4" s="124">
        <v>2023</v>
      </c>
      <c r="GI4" s="124">
        <v>2023</v>
      </c>
      <c r="GJ4" s="124">
        <v>2023</v>
      </c>
      <c r="GK4" s="124">
        <v>2023</v>
      </c>
      <c r="GL4" s="124">
        <v>2024</v>
      </c>
      <c r="GM4" s="124">
        <v>2024</v>
      </c>
      <c r="GN4" s="124">
        <v>2024</v>
      </c>
      <c r="GO4" s="124">
        <v>2024</v>
      </c>
      <c r="GP4" s="124">
        <v>2024</v>
      </c>
      <c r="GQ4" s="124">
        <v>2024</v>
      </c>
      <c r="GR4" s="124">
        <v>2024</v>
      </c>
      <c r="GS4" s="124">
        <v>2024</v>
      </c>
      <c r="GT4" s="124">
        <v>2024</v>
      </c>
      <c r="GU4" s="124">
        <v>2024</v>
      </c>
      <c r="GV4" s="124">
        <v>2024</v>
      </c>
      <c r="GW4" s="124">
        <v>2024</v>
      </c>
      <c r="GX4" s="124">
        <v>2025</v>
      </c>
      <c r="GY4" s="124">
        <v>2025</v>
      </c>
      <c r="GZ4" s="124">
        <v>2025</v>
      </c>
      <c r="HA4" s="124">
        <v>2025</v>
      </c>
      <c r="HB4" s="124">
        <v>2025</v>
      </c>
      <c r="HC4" s="124">
        <v>2025</v>
      </c>
      <c r="HD4" s="124">
        <v>2025</v>
      </c>
      <c r="HE4" s="124">
        <v>2025</v>
      </c>
      <c r="HF4" s="124">
        <v>2025</v>
      </c>
      <c r="HG4" s="124">
        <v>2025</v>
      </c>
      <c r="HH4" s="124">
        <v>2025</v>
      </c>
      <c r="HI4" s="124">
        <v>2025</v>
      </c>
    </row>
    <row r="5" spans="1:231" s="111" customFormat="1" ht="13" x14ac:dyDescent="0.3">
      <c r="A5" s="110" t="s">
        <v>41</v>
      </c>
      <c r="C5" s="112">
        <f ca="1">INDIRECT(ADDRESS(ROW(),C$1))</f>
        <v>350</v>
      </c>
      <c r="D5" s="113">
        <f t="shared" ref="D5:K5" ca="1" si="0">INDIRECT(ADDRESS(ROW(),D$1))</f>
        <v>360.08100000000002</v>
      </c>
      <c r="E5" s="113">
        <f t="shared" ca="1" si="0"/>
        <v>418.46799999999996</v>
      </c>
      <c r="F5" s="113">
        <f t="shared" ca="1" si="0"/>
        <v>538.60800000000006</v>
      </c>
      <c r="G5" s="113">
        <f t="shared" ca="1" si="0"/>
        <v>428.69439999999975</v>
      </c>
      <c r="H5" s="113">
        <f t="shared" ca="1" si="0"/>
        <v>306.0384999999996</v>
      </c>
      <c r="I5" s="113">
        <f t="shared" ca="1" si="0"/>
        <v>625.02449999999988</v>
      </c>
      <c r="J5" s="113">
        <f t="shared" ca="1" si="0"/>
        <v>348.96050000000014</v>
      </c>
      <c r="K5" s="113">
        <f t="shared" ca="1" si="0"/>
        <v>495.37530000000044</v>
      </c>
      <c r="L5" s="113">
        <f t="shared" ref="L5:M5" ca="1" si="1">INDIRECT(ADDRESS(ROW(),L$1))</f>
        <v>288.2463000000003</v>
      </c>
      <c r="M5" s="114">
        <f t="shared" ca="1" si="1"/>
        <v>391.63870000000003</v>
      </c>
      <c r="N5" s="113">
        <f t="shared" ref="N5:N8" ca="1" si="2">INDIRECT($A$1&amp;ADDRESS(MATCH(N$1,INDIRECT($A$1&amp;"C:C"),0),MATCH($A5,INDIRECT($A$1&amp;"2:2"),0)))</f>
        <v>350</v>
      </c>
      <c r="O5" s="113">
        <f t="shared" ref="O5:BZ8" ca="1" si="3">INDIRECT($A$1&amp;ADDRESS(MATCH(O$1,INDIRECT($A$1&amp;"C:C"),0),MATCH($A5,INDIRECT($A$1&amp;"2:2"),0)))</f>
        <v>411.56900000000002</v>
      </c>
      <c r="P5" s="113">
        <f t="shared" ca="1" si="3"/>
        <v>488.33200000000011</v>
      </c>
      <c r="Q5" s="113">
        <f t="shared" ca="1" si="3"/>
        <v>562.44100000000003</v>
      </c>
      <c r="R5" s="113">
        <f t="shared" ca="1" si="3"/>
        <v>533.12200000000007</v>
      </c>
      <c r="S5" s="113">
        <f t="shared" ca="1" si="3"/>
        <v>490.39100000000008</v>
      </c>
      <c r="T5" s="113">
        <f t="shared" ca="1" si="3"/>
        <v>385.38400000000007</v>
      </c>
      <c r="U5" s="113">
        <f t="shared" ca="1" si="3"/>
        <v>300.80000000000007</v>
      </c>
      <c r="V5" s="113">
        <f t="shared" ca="1" si="3"/>
        <v>258.52100000000007</v>
      </c>
      <c r="W5" s="113">
        <f t="shared" ca="1" si="3"/>
        <v>247.26900000000006</v>
      </c>
      <c r="X5" s="113">
        <f t="shared" ca="1" si="3"/>
        <v>235.20200000000008</v>
      </c>
      <c r="Y5" s="113">
        <f t="shared" ca="1" si="3"/>
        <v>269.52800000000002</v>
      </c>
      <c r="Z5" s="113">
        <f t="shared" ca="1" si="3"/>
        <v>360.08100000000002</v>
      </c>
      <c r="AA5" s="113">
        <f t="shared" ca="1" si="3"/>
        <v>418.83600000000001</v>
      </c>
      <c r="AB5" s="113">
        <f t="shared" ca="1" si="3"/>
        <v>494.29200000000009</v>
      </c>
      <c r="AC5" s="113">
        <f t="shared" ca="1" si="3"/>
        <v>492.50500000000005</v>
      </c>
      <c r="AD5" s="113">
        <f t="shared" ca="1" si="3"/>
        <v>471.66500000000002</v>
      </c>
      <c r="AE5" s="113">
        <f t="shared" ca="1" si="3"/>
        <v>456.084</v>
      </c>
      <c r="AF5" s="113">
        <f t="shared" ca="1" si="3"/>
        <v>444.55500000000001</v>
      </c>
      <c r="AG5" s="113">
        <f t="shared" ca="1" si="3"/>
        <v>436.96800000000002</v>
      </c>
      <c r="AH5" s="113">
        <f t="shared" ca="1" si="3"/>
        <v>327.46600000000001</v>
      </c>
      <c r="AI5" s="113">
        <f t="shared" ca="1" si="3"/>
        <v>334.53899999999999</v>
      </c>
      <c r="AJ5" s="113">
        <f t="shared" ca="1" si="3"/>
        <v>302.66899999999998</v>
      </c>
      <c r="AK5" s="113">
        <f t="shared" ca="1" si="3"/>
        <v>335.14299999999997</v>
      </c>
      <c r="AL5" s="113">
        <f t="shared" ca="1" si="3"/>
        <v>418.46799999999996</v>
      </c>
      <c r="AM5" s="113">
        <f t="shared" ca="1" si="3"/>
        <v>474.17199999999997</v>
      </c>
      <c r="AN5" s="113">
        <f t="shared" ca="1" si="3"/>
        <v>552.84699999999998</v>
      </c>
      <c r="AO5" s="113">
        <f t="shared" ca="1" si="3"/>
        <v>596.10299999999995</v>
      </c>
      <c r="AP5" s="113">
        <f t="shared" ca="1" si="3"/>
        <v>601.80899999999997</v>
      </c>
      <c r="AQ5" s="113">
        <f t="shared" ca="1" si="3"/>
        <v>560.85300000000007</v>
      </c>
      <c r="AR5" s="113">
        <f t="shared" ca="1" si="3"/>
        <v>512.85300000000007</v>
      </c>
      <c r="AS5" s="113">
        <f t="shared" ca="1" si="3"/>
        <v>452.05900000000008</v>
      </c>
      <c r="AT5" s="113">
        <f t="shared" ca="1" si="3"/>
        <v>419.42500000000007</v>
      </c>
      <c r="AU5" s="113">
        <f t="shared" ca="1" si="3"/>
        <v>408.35600000000005</v>
      </c>
      <c r="AV5" s="113">
        <f t="shared" ca="1" si="3"/>
        <v>418.25900000000007</v>
      </c>
      <c r="AW5" s="113">
        <f t="shared" ca="1" si="3"/>
        <v>453.8010000000001</v>
      </c>
      <c r="AX5" s="113">
        <f t="shared" ca="1" si="3"/>
        <v>538.60800000000006</v>
      </c>
      <c r="AY5" s="113">
        <f t="shared" ca="1" si="3"/>
        <v>569.1807</v>
      </c>
      <c r="AZ5" s="113">
        <f t="shared" ca="1" si="3"/>
        <v>587.12939999999992</v>
      </c>
      <c r="BA5" s="113">
        <f t="shared" ca="1" si="3"/>
        <v>631.3300999999999</v>
      </c>
      <c r="BB5" s="113">
        <f t="shared" ca="1" si="3"/>
        <v>677.42979999999989</v>
      </c>
      <c r="BC5" s="113">
        <f t="shared" ca="1" si="3"/>
        <v>659.75149999999985</v>
      </c>
      <c r="BD5" s="113">
        <f t="shared" ca="1" si="3"/>
        <v>619.93419999999981</v>
      </c>
      <c r="BE5" s="113">
        <f t="shared" ca="1" si="3"/>
        <v>593.05289999999979</v>
      </c>
      <c r="BF5" s="113">
        <f t="shared" ca="1" si="3"/>
        <v>518.00359999999978</v>
      </c>
      <c r="BG5" s="113">
        <f t="shared" ca="1" si="3"/>
        <v>483.70829999999978</v>
      </c>
      <c r="BH5" s="113">
        <f t="shared" ca="1" si="3"/>
        <v>413.78999999999979</v>
      </c>
      <c r="BI5" s="113">
        <f t="shared" ca="1" si="3"/>
        <v>364.65169999999978</v>
      </c>
      <c r="BJ5" s="113">
        <f t="shared" ca="1" si="3"/>
        <v>428.69439999999975</v>
      </c>
      <c r="BK5" s="113">
        <f t="shared" ca="1" si="3"/>
        <v>461.80809999999968</v>
      </c>
      <c r="BL5" s="113">
        <f t="shared" ca="1" si="3"/>
        <v>453.63009999999974</v>
      </c>
      <c r="BM5" s="113">
        <f t="shared" ca="1" si="3"/>
        <v>497.54609999999968</v>
      </c>
      <c r="BN5" s="113">
        <f t="shared" ca="1" si="3"/>
        <v>502.53909999999968</v>
      </c>
      <c r="BO5" s="113">
        <f t="shared" ca="1" si="3"/>
        <v>403.54109999999969</v>
      </c>
      <c r="BP5" s="113">
        <f t="shared" ca="1" si="3"/>
        <v>375.90309999999965</v>
      </c>
      <c r="BQ5" s="113">
        <f t="shared" ca="1" si="3"/>
        <v>302.93509999999964</v>
      </c>
      <c r="BR5" s="113">
        <f t="shared" ca="1" si="3"/>
        <v>272.03409999999963</v>
      </c>
      <c r="BS5" s="113">
        <f t="shared" ca="1" si="3"/>
        <v>340.90909999999963</v>
      </c>
      <c r="BT5" s="113">
        <f t="shared" ca="1" si="3"/>
        <v>300.03709999999961</v>
      </c>
      <c r="BU5" s="113">
        <f t="shared" ca="1" si="3"/>
        <v>265.4467999999996</v>
      </c>
      <c r="BV5" s="113">
        <f t="shared" ca="1" si="3"/>
        <v>306.0384999999996</v>
      </c>
      <c r="BW5" s="113">
        <f t="shared" ca="1" si="3"/>
        <v>258.47749999999957</v>
      </c>
      <c r="BX5" s="113">
        <f t="shared" ca="1" si="3"/>
        <v>296.15349999999955</v>
      </c>
      <c r="BY5" s="113">
        <f t="shared" ca="1" si="3"/>
        <v>365.71149999999955</v>
      </c>
      <c r="BZ5" s="113">
        <f t="shared" ca="1" si="3"/>
        <v>411.12849999999963</v>
      </c>
      <c r="CA5" s="113">
        <f t="shared" ref="CA5:EL8" ca="1" si="4">INDIRECT($A$1&amp;ADDRESS(MATCH(CA$1,INDIRECT($A$1&amp;"C:C"),0),MATCH($A5,INDIRECT($A$1&amp;"2:2"),0)))</f>
        <v>359.83449999999971</v>
      </c>
      <c r="CB5" s="113">
        <f t="shared" ca="1" si="4"/>
        <v>450.28949999999975</v>
      </c>
      <c r="CC5" s="113">
        <f t="shared" ca="1" si="4"/>
        <v>397.30249999999978</v>
      </c>
      <c r="CD5" s="113">
        <f t="shared" ca="1" si="4"/>
        <v>360.18549999999982</v>
      </c>
      <c r="CE5" s="113">
        <f t="shared" ca="1" si="4"/>
        <v>401.91749999999979</v>
      </c>
      <c r="CF5" s="113">
        <f t="shared" ca="1" si="4"/>
        <v>338.99549999999982</v>
      </c>
      <c r="CG5" s="113">
        <f t="shared" ca="1" si="4"/>
        <v>330.82749999999987</v>
      </c>
      <c r="CH5" s="113">
        <f t="shared" ca="1" si="4"/>
        <v>625.02449999999988</v>
      </c>
      <c r="CI5" s="113">
        <f t="shared" ca="1" si="4"/>
        <v>570.13149999999996</v>
      </c>
      <c r="CJ5" s="113">
        <f t="shared" ca="1" si="4"/>
        <v>610.94749999999999</v>
      </c>
      <c r="CK5" s="113">
        <f t="shared" ca="1" si="4"/>
        <v>697.58450000000005</v>
      </c>
      <c r="CL5" s="113">
        <f t="shared" ca="1" si="4"/>
        <v>650.68150000000003</v>
      </c>
      <c r="CM5" s="113">
        <f t="shared" ca="1" si="4"/>
        <v>550.39850000000001</v>
      </c>
      <c r="CN5" s="113">
        <f t="shared" ca="1" si="4"/>
        <v>479.93050000000005</v>
      </c>
      <c r="CO5" s="113">
        <f t="shared" ca="1" si="4"/>
        <v>393.22250000000008</v>
      </c>
      <c r="CP5" s="113">
        <f t="shared" ca="1" si="4"/>
        <v>336.36150000000009</v>
      </c>
      <c r="CQ5" s="113">
        <f t="shared" ca="1" si="4"/>
        <v>251.11150000000009</v>
      </c>
      <c r="CR5" s="113">
        <f t="shared" ca="1" si="4"/>
        <v>274.27850000000012</v>
      </c>
      <c r="CS5" s="113">
        <f t="shared" ca="1" si="4"/>
        <v>173.44550000000012</v>
      </c>
      <c r="CT5" s="113">
        <f t="shared" ca="1" si="4"/>
        <v>348.96050000000014</v>
      </c>
      <c r="CU5" s="113">
        <f t="shared" ca="1" si="4"/>
        <v>467.06090000000012</v>
      </c>
      <c r="CV5" s="113">
        <f t="shared" ca="1" si="4"/>
        <v>506.81130000000019</v>
      </c>
      <c r="CW5" s="113">
        <f t="shared" ca="1" si="4"/>
        <v>518.91170000000022</v>
      </c>
      <c r="CX5" s="113">
        <f t="shared" ca="1" si="4"/>
        <v>496.62210000000027</v>
      </c>
      <c r="CY5" s="113">
        <f t="shared" ca="1" si="4"/>
        <v>375.93050000000028</v>
      </c>
      <c r="CZ5" s="113">
        <f t="shared" ca="1" si="4"/>
        <v>388.29990000000032</v>
      </c>
      <c r="DA5" s="113">
        <f t="shared" ca="1" si="4"/>
        <v>403.75030000000032</v>
      </c>
      <c r="DB5" s="113">
        <f t="shared" ca="1" si="4"/>
        <v>321.01070000000038</v>
      </c>
      <c r="DC5" s="113">
        <f t="shared" ca="1" si="4"/>
        <v>257.3281000000004</v>
      </c>
      <c r="DD5" s="113">
        <f t="shared" ca="1" si="4"/>
        <v>326.36350000000039</v>
      </c>
      <c r="DE5" s="113">
        <f t="shared" ca="1" si="4"/>
        <v>298.1139000000004</v>
      </c>
      <c r="DF5" s="113">
        <f t="shared" ca="1" si="4"/>
        <v>495.37530000000044</v>
      </c>
      <c r="DG5" s="113">
        <f t="shared" ca="1" si="4"/>
        <v>540.41730000000041</v>
      </c>
      <c r="DH5" s="113">
        <f t="shared" ca="1" si="4"/>
        <v>593.24230000000034</v>
      </c>
      <c r="DI5" s="113">
        <f t="shared" ca="1" si="4"/>
        <v>526.40230000000031</v>
      </c>
      <c r="DJ5" s="113">
        <f t="shared" ca="1" si="4"/>
        <v>497.7463000000003</v>
      </c>
      <c r="DK5" s="113">
        <f t="shared" ca="1" si="4"/>
        <v>441.9963000000003</v>
      </c>
      <c r="DL5" s="113">
        <f t="shared" ca="1" si="4"/>
        <v>388.17130000000031</v>
      </c>
      <c r="DM5" s="113">
        <f t="shared" ca="1" si="4"/>
        <v>356.72130000000033</v>
      </c>
      <c r="DN5" s="113">
        <f t="shared" ca="1" si="4"/>
        <v>328.71630000000033</v>
      </c>
      <c r="DO5" s="113">
        <f t="shared" ca="1" si="4"/>
        <v>274.97630000000032</v>
      </c>
      <c r="DP5" s="113">
        <f t="shared" ca="1" si="4"/>
        <v>245.7463000000003</v>
      </c>
      <c r="DQ5" s="113">
        <f t="shared" ca="1" si="4"/>
        <v>217.9963000000003</v>
      </c>
      <c r="DR5" s="113">
        <f t="shared" ca="1" si="4"/>
        <v>288.2463000000003</v>
      </c>
      <c r="DS5" s="113">
        <f t="shared" ca="1" si="4"/>
        <v>294.52900000000028</v>
      </c>
      <c r="DT5" s="113">
        <f t="shared" ca="1" si="4"/>
        <v>299.81170000000026</v>
      </c>
      <c r="DU5" s="113">
        <f t="shared" ca="1" si="4"/>
        <v>297.09440000000023</v>
      </c>
      <c r="DV5" s="113">
        <f t="shared" ca="1" si="4"/>
        <v>317.37710000000021</v>
      </c>
      <c r="DW5" s="113">
        <f t="shared" ca="1" si="4"/>
        <v>317.65980000000019</v>
      </c>
      <c r="DX5" s="113">
        <f t="shared" ca="1" si="4"/>
        <v>267.94250000000017</v>
      </c>
      <c r="DY5" s="113">
        <f t="shared" ca="1" si="4"/>
        <v>263.22520000000014</v>
      </c>
      <c r="DZ5" s="113">
        <f t="shared" ca="1" si="4"/>
        <v>308.50790000000012</v>
      </c>
      <c r="EA5" s="113">
        <f t="shared" ca="1" si="4"/>
        <v>403.7906000000001</v>
      </c>
      <c r="EB5" s="113">
        <f t="shared" ca="1" si="4"/>
        <v>381.07330000000007</v>
      </c>
      <c r="EC5" s="113">
        <f t="shared" ca="1" si="4"/>
        <v>351.35600000000005</v>
      </c>
      <c r="ED5" s="113">
        <f t="shared" ca="1" si="4"/>
        <v>391.63870000000003</v>
      </c>
      <c r="EE5" s="115">
        <f t="shared" ca="1" si="4"/>
        <v>390.22270000000003</v>
      </c>
      <c r="EF5" s="113">
        <f t="shared" ca="1" si="4"/>
        <v>387.80670000000003</v>
      </c>
      <c r="EG5" s="113">
        <f t="shared" ca="1" si="4"/>
        <v>377.39070000000004</v>
      </c>
      <c r="EH5" s="113">
        <f t="shared" ca="1" si="4"/>
        <v>399.97470000000004</v>
      </c>
      <c r="EI5" s="113">
        <f t="shared" ca="1" si="4"/>
        <v>372.55870000000004</v>
      </c>
      <c r="EJ5" s="113">
        <f t="shared" ca="1" si="4"/>
        <v>315.14270000000005</v>
      </c>
      <c r="EK5" s="113">
        <f t="shared" ca="1" si="4"/>
        <v>317.72670000000005</v>
      </c>
      <c r="EL5" s="113">
        <f t="shared" ca="1" si="4"/>
        <v>355.31070000000005</v>
      </c>
      <c r="EM5" s="113">
        <f t="shared" ref="EM5:FB8" ca="1" si="5">INDIRECT($A$1&amp;ADDRESS(MATCH(EM$1,INDIRECT($A$1&amp;"C:C"),0),MATCH($A5,INDIRECT($A$1&amp;"2:2"),0)))</f>
        <v>392.89470000000006</v>
      </c>
      <c r="EN5" s="113">
        <f t="shared" ca="1" si="5"/>
        <v>480.47870000000006</v>
      </c>
      <c r="EO5" s="113">
        <f t="shared" ca="1" si="5"/>
        <v>451.06270000000006</v>
      </c>
      <c r="EP5" s="116">
        <f t="shared" ca="1" si="5"/>
        <v>306.0384999999996</v>
      </c>
      <c r="EQ5" s="113">
        <f t="shared" ca="1" si="5"/>
        <v>258.47749999999957</v>
      </c>
      <c r="ER5" s="113">
        <f t="shared" ca="1" si="5"/>
        <v>296.15349999999955</v>
      </c>
      <c r="ES5" s="113">
        <f t="shared" ca="1" si="5"/>
        <v>365.71149999999955</v>
      </c>
      <c r="ET5" s="113">
        <f t="shared" ca="1" si="5"/>
        <v>411.12849999999963</v>
      </c>
      <c r="EU5" s="113">
        <f t="shared" ca="1" si="5"/>
        <v>359.83449999999971</v>
      </c>
      <c r="EV5" s="113">
        <f t="shared" ca="1" si="5"/>
        <v>450.28949999999975</v>
      </c>
      <c r="EW5" s="113">
        <f t="shared" ca="1" si="5"/>
        <v>397.30249999999978</v>
      </c>
      <c r="EX5" s="113">
        <f t="shared" ca="1" si="5"/>
        <v>360.18549999999982</v>
      </c>
      <c r="EY5" s="113">
        <f t="shared" ca="1" si="5"/>
        <v>401.91749999999979</v>
      </c>
      <c r="EZ5" s="113">
        <f t="shared" ca="1" si="5"/>
        <v>338.99549999999982</v>
      </c>
      <c r="FA5" s="113">
        <f t="shared" ca="1" si="5"/>
        <v>330.82749999999987</v>
      </c>
      <c r="FB5" s="116">
        <f t="shared" ca="1" si="5"/>
        <v>625.02449999999988</v>
      </c>
      <c r="FC5" s="113">
        <f t="shared" ref="FC5:FZ8" ca="1" si="6">INDIRECT($A$1&amp;ADDRESS(MATCH(FC$1,INDIRECT($A$1&amp;"C:C"),0),MATCH($A5,INDIRECT($A$1&amp;"2:2"),0)))</f>
        <v>570.13149999999996</v>
      </c>
      <c r="FD5" s="113">
        <f t="shared" ca="1" si="6"/>
        <v>610.94749999999999</v>
      </c>
      <c r="FE5" s="113">
        <f t="shared" ca="1" si="6"/>
        <v>697.58450000000005</v>
      </c>
      <c r="FF5" s="113">
        <f t="shared" ca="1" si="6"/>
        <v>650.68150000000003</v>
      </c>
      <c r="FG5" s="113">
        <f t="shared" ca="1" si="6"/>
        <v>550.39850000000001</v>
      </c>
      <c r="FH5" s="113">
        <f t="shared" ca="1" si="6"/>
        <v>479.93050000000005</v>
      </c>
      <c r="FI5" s="113">
        <f t="shared" ca="1" si="6"/>
        <v>393.22250000000008</v>
      </c>
      <c r="FJ5" s="113">
        <f t="shared" ca="1" si="6"/>
        <v>336.36150000000009</v>
      </c>
      <c r="FK5" s="113">
        <f t="shared" ca="1" si="6"/>
        <v>251.11150000000009</v>
      </c>
      <c r="FL5" s="113">
        <f t="shared" ca="1" si="6"/>
        <v>274.27850000000012</v>
      </c>
      <c r="FM5" s="113">
        <f t="shared" ca="1" si="6"/>
        <v>173.44550000000012</v>
      </c>
      <c r="FN5" s="116">
        <f t="shared" ca="1" si="6"/>
        <v>348.96050000000014</v>
      </c>
      <c r="FO5" s="113">
        <f t="shared" ca="1" si="6"/>
        <v>467.06090000000012</v>
      </c>
      <c r="FP5" s="113">
        <f t="shared" ca="1" si="6"/>
        <v>506.81130000000019</v>
      </c>
      <c r="FQ5" s="113">
        <f t="shared" ca="1" si="6"/>
        <v>518.91170000000022</v>
      </c>
      <c r="FR5" s="113">
        <f t="shared" ca="1" si="6"/>
        <v>496.62210000000027</v>
      </c>
      <c r="FS5" s="113">
        <f t="shared" ca="1" si="6"/>
        <v>375.93050000000028</v>
      </c>
      <c r="FT5" s="113">
        <f t="shared" ca="1" si="6"/>
        <v>388.29990000000032</v>
      </c>
      <c r="FU5" s="113">
        <f t="shared" ca="1" si="6"/>
        <v>403.75030000000032</v>
      </c>
      <c r="FV5" s="113">
        <f t="shared" ca="1" si="6"/>
        <v>321.01070000000038</v>
      </c>
      <c r="FW5" s="113">
        <f t="shared" ca="1" si="6"/>
        <v>257.3281000000004</v>
      </c>
      <c r="FX5" s="113">
        <f t="shared" ca="1" si="6"/>
        <v>326.36350000000039</v>
      </c>
      <c r="FY5" s="113">
        <f t="shared" ca="1" si="6"/>
        <v>298.1139000000004</v>
      </c>
      <c r="FZ5" s="113">
        <f t="shared" ca="1" si="6"/>
        <v>495.37530000000044</v>
      </c>
      <c r="GA5" s="113">
        <f t="shared" ref="GA5:GP8" ca="1" si="7">INDIRECT($A$1&amp;ADDRESS(MATCH(GA$1,INDIRECT($A$1&amp;"C:C"),0),MATCH($A5,INDIRECT($A$1&amp;"2:2"),0)))</f>
        <v>540.41730000000041</v>
      </c>
      <c r="GB5" s="113">
        <f t="shared" ca="1" si="7"/>
        <v>593.24230000000034</v>
      </c>
      <c r="GC5" s="113">
        <f t="shared" ca="1" si="7"/>
        <v>526.40230000000031</v>
      </c>
      <c r="GD5" s="113">
        <f t="shared" ca="1" si="7"/>
        <v>497.7463000000003</v>
      </c>
      <c r="GE5" s="113">
        <f t="shared" ca="1" si="7"/>
        <v>441.9963000000003</v>
      </c>
      <c r="GF5" s="113">
        <f t="shared" ca="1" si="7"/>
        <v>388.17130000000031</v>
      </c>
      <c r="GG5" s="113">
        <f t="shared" ca="1" si="7"/>
        <v>356.72130000000033</v>
      </c>
      <c r="GH5" s="113">
        <f t="shared" ca="1" si="7"/>
        <v>328.71630000000033</v>
      </c>
      <c r="GI5" s="113">
        <f t="shared" ca="1" si="7"/>
        <v>274.97630000000032</v>
      </c>
      <c r="GJ5" s="113">
        <f t="shared" ca="1" si="7"/>
        <v>245.7463000000003</v>
      </c>
      <c r="GK5" s="113">
        <f t="shared" ca="1" si="7"/>
        <v>217.9963000000003</v>
      </c>
      <c r="GL5" s="113">
        <f t="shared" ca="1" si="7"/>
        <v>288.2463000000003</v>
      </c>
      <c r="GM5" s="113">
        <f t="shared" ca="1" si="7"/>
        <v>294.52900000000028</v>
      </c>
      <c r="GN5" s="113">
        <f t="shared" ca="1" si="7"/>
        <v>299.81170000000026</v>
      </c>
      <c r="GO5" s="113">
        <f t="shared" ca="1" si="7"/>
        <v>297.09440000000023</v>
      </c>
      <c r="GP5" s="113">
        <f t="shared" ca="1" si="7"/>
        <v>317.37710000000021</v>
      </c>
      <c r="GQ5" s="113">
        <f t="shared" ref="GK5:HA8" ca="1" si="8">INDIRECT($A$1&amp;ADDRESS(MATCH(GQ$1,INDIRECT($A$1&amp;"C:C"),0),MATCH($A5,INDIRECT($A$1&amp;"2:2"),0)))</f>
        <v>317.65980000000019</v>
      </c>
      <c r="GR5" s="113">
        <f t="shared" ca="1" si="8"/>
        <v>267.94250000000017</v>
      </c>
      <c r="GS5" s="113">
        <f t="shared" ca="1" si="8"/>
        <v>263.22520000000014</v>
      </c>
      <c r="GT5" s="113">
        <f t="shared" ca="1" si="8"/>
        <v>308.50790000000012</v>
      </c>
      <c r="GU5" s="113">
        <f t="shared" ca="1" si="8"/>
        <v>403.7906000000001</v>
      </c>
      <c r="GV5" s="113">
        <f t="shared" ca="1" si="8"/>
        <v>381.07330000000007</v>
      </c>
      <c r="GW5" s="113">
        <f t="shared" ca="1" si="8"/>
        <v>351.35600000000005</v>
      </c>
      <c r="GX5" s="113">
        <f t="shared" ca="1" si="8"/>
        <v>391.63870000000003</v>
      </c>
      <c r="GY5" s="113">
        <f t="shared" ca="1" si="8"/>
        <v>390.22270000000003</v>
      </c>
      <c r="GZ5" s="113">
        <f t="shared" ca="1" si="8"/>
        <v>387.80670000000003</v>
      </c>
      <c r="HA5" s="113">
        <f t="shared" ca="1" si="8"/>
        <v>377.39070000000004</v>
      </c>
      <c r="HB5" s="113">
        <f t="shared" ref="HB5:HI5" ca="1" si="9">INDIRECT($A$1&amp;ADDRESS(MATCH(HB$1,INDIRECT($A$1&amp;"C:C"),0),MATCH($A5,INDIRECT($A$1&amp;"2:2"),0)))</f>
        <v>399.97470000000004</v>
      </c>
      <c r="HC5" s="113">
        <f t="shared" ca="1" si="9"/>
        <v>372.55870000000004</v>
      </c>
      <c r="HD5" s="113">
        <f t="shared" ca="1" si="9"/>
        <v>315.14270000000005</v>
      </c>
      <c r="HE5" s="113">
        <f t="shared" ca="1" si="9"/>
        <v>317.72670000000005</v>
      </c>
      <c r="HF5" s="113">
        <f t="shared" ca="1" si="9"/>
        <v>355.31070000000005</v>
      </c>
      <c r="HG5" s="113">
        <f t="shared" ca="1" si="9"/>
        <v>392.89470000000006</v>
      </c>
      <c r="HH5" s="113">
        <f t="shared" ca="1" si="9"/>
        <v>480.47870000000006</v>
      </c>
      <c r="HI5" s="113">
        <f t="shared" ca="1" si="9"/>
        <v>451.06270000000006</v>
      </c>
      <c r="HJ5" s="113"/>
      <c r="HK5" s="113"/>
      <c r="HL5" s="113"/>
      <c r="HM5" s="113"/>
      <c r="HN5" s="113"/>
      <c r="HO5" s="113"/>
      <c r="HP5" s="113"/>
      <c r="HQ5" s="113"/>
      <c r="HR5" s="113"/>
      <c r="HS5" s="113"/>
      <c r="HT5" s="113"/>
      <c r="HU5" s="113"/>
    </row>
    <row r="6" spans="1:231" s="86" customFormat="1" ht="13" x14ac:dyDescent="0.3">
      <c r="A6" s="85" t="s">
        <v>42</v>
      </c>
      <c r="C6" s="102">
        <f t="shared" ref="C6:C17" ca="1" si="10">SUM(INDIRECT(ADDRESS(ROW(),C$1)&amp;":"&amp;ADDRESS(ROW(),C$1+11)))</f>
        <v>590.79700000000003</v>
      </c>
      <c r="D6" s="87">
        <f t="shared" ref="C6:M17" ca="1" si="11">SUM(INDIRECT(ADDRESS(ROW(),D$1)&amp;":"&amp;ADDRESS(ROW(),D$1+11)))</f>
        <v>601.00600000000009</v>
      </c>
      <c r="E6" s="87">
        <f t="shared" ca="1" si="11"/>
        <v>575.16100000000006</v>
      </c>
      <c r="F6" s="87">
        <f t="shared" ca="1" si="11"/>
        <v>570.26300000000003</v>
      </c>
      <c r="G6" s="87">
        <f t="shared" ca="1" si="11"/>
        <v>481.22</v>
      </c>
      <c r="H6" s="87">
        <f t="shared" ca="1" si="11"/>
        <v>467.64400000000006</v>
      </c>
      <c r="I6" s="87">
        <f t="shared" ca="1" si="11"/>
        <v>402.17599999999999</v>
      </c>
      <c r="J6" s="87">
        <f t="shared" ca="1" si="11"/>
        <v>290.17599999999999</v>
      </c>
      <c r="K6" s="87">
        <f t="shared" ca="1" si="11"/>
        <v>240</v>
      </c>
      <c r="L6" s="87">
        <f t="shared" ca="1" si="11"/>
        <v>258</v>
      </c>
      <c r="M6" s="103">
        <f t="shared" ca="1" si="11"/>
        <v>271</v>
      </c>
      <c r="N6" s="87">
        <f t="shared" ca="1" si="2"/>
        <v>130.678</v>
      </c>
      <c r="O6" s="87">
        <f t="shared" ca="1" si="3"/>
        <v>126.092</v>
      </c>
      <c r="P6" s="87">
        <f t="shared" ca="1" si="3"/>
        <v>121.376</v>
      </c>
      <c r="Q6" s="87">
        <f t="shared" ca="1" si="3"/>
        <v>24.196999999999999</v>
      </c>
      <c r="R6" s="87">
        <f t="shared" ca="1" si="3"/>
        <v>7.1150000000000002</v>
      </c>
      <c r="S6" s="87">
        <f t="shared" ca="1" si="3"/>
        <v>0</v>
      </c>
      <c r="T6" s="87">
        <f t="shared" ca="1" si="3"/>
        <v>0</v>
      </c>
      <c r="U6" s="87">
        <f t="shared" ca="1" si="3"/>
        <v>0</v>
      </c>
      <c r="V6" s="87">
        <f t="shared" ca="1" si="3"/>
        <v>0</v>
      </c>
      <c r="W6" s="87">
        <f t="shared" ca="1" si="3"/>
        <v>0</v>
      </c>
      <c r="X6" s="87">
        <f t="shared" ca="1" si="3"/>
        <v>60.994999999999997</v>
      </c>
      <c r="Y6" s="87">
        <f t="shared" ca="1" si="3"/>
        <v>120.34399999999999</v>
      </c>
      <c r="Z6" s="87">
        <f t="shared" ca="1" si="3"/>
        <v>138.57300000000001</v>
      </c>
      <c r="AA6" s="87">
        <f t="shared" ca="1" si="3"/>
        <v>123.50700000000001</v>
      </c>
      <c r="AB6" s="87">
        <f t="shared" ca="1" si="3"/>
        <v>89.373000000000005</v>
      </c>
      <c r="AC6" s="87">
        <f t="shared" ca="1" si="3"/>
        <v>52.646000000000001</v>
      </c>
      <c r="AD6" s="87">
        <f t="shared" ca="1" si="3"/>
        <v>12.55</v>
      </c>
      <c r="AE6" s="87">
        <f t="shared" ca="1" si="3"/>
        <v>3.6960000000000002</v>
      </c>
      <c r="AF6" s="87">
        <f t="shared" ca="1" si="3"/>
        <v>0</v>
      </c>
      <c r="AG6" s="87">
        <f t="shared" ca="1" si="3"/>
        <v>0</v>
      </c>
      <c r="AH6" s="87">
        <f t="shared" ca="1" si="3"/>
        <v>0</v>
      </c>
      <c r="AI6" s="87">
        <f t="shared" ca="1" si="3"/>
        <v>0</v>
      </c>
      <c r="AJ6" s="87">
        <f t="shared" ca="1" si="3"/>
        <v>63.36</v>
      </c>
      <c r="AK6" s="87">
        <f t="shared" ca="1" si="3"/>
        <v>117.301</v>
      </c>
      <c r="AL6" s="87">
        <f t="shared" ca="1" si="3"/>
        <v>137.28299999999999</v>
      </c>
      <c r="AM6" s="87">
        <f t="shared" ca="1" si="3"/>
        <v>118.929</v>
      </c>
      <c r="AN6" s="87">
        <f t="shared" ca="1" si="3"/>
        <v>82.596000000000004</v>
      </c>
      <c r="AO6" s="87">
        <f t="shared" ca="1" si="3"/>
        <v>46.23</v>
      </c>
      <c r="AP6" s="87">
        <f t="shared" ca="1" si="3"/>
        <v>8.0519999999999996</v>
      </c>
      <c r="AQ6" s="87">
        <f t="shared" ca="1" si="3"/>
        <v>0</v>
      </c>
      <c r="AR6" s="87">
        <f t="shared" ca="1" si="3"/>
        <v>0</v>
      </c>
      <c r="AS6" s="87">
        <f t="shared" ca="1" si="3"/>
        <v>0</v>
      </c>
      <c r="AT6" s="87">
        <f t="shared" ca="1" si="3"/>
        <v>0</v>
      </c>
      <c r="AU6" s="87">
        <f t="shared" ca="1" si="3"/>
        <v>0</v>
      </c>
      <c r="AV6" s="87">
        <f t="shared" ca="1" si="3"/>
        <v>65.456000000000003</v>
      </c>
      <c r="AW6" s="87">
        <f t="shared" ca="1" si="3"/>
        <v>116.61499999999999</v>
      </c>
      <c r="AX6" s="87">
        <f t="shared" ca="1" si="3"/>
        <v>124</v>
      </c>
      <c r="AY6" s="87">
        <f t="shared" ca="1" si="3"/>
        <v>118.929</v>
      </c>
      <c r="AZ6" s="87">
        <f t="shared" ca="1" si="3"/>
        <v>82.596000000000004</v>
      </c>
      <c r="BA6" s="87">
        <f t="shared" ca="1" si="3"/>
        <v>46.23</v>
      </c>
      <c r="BB6" s="87">
        <f t="shared" ca="1" si="3"/>
        <v>8.0519999999999996</v>
      </c>
      <c r="BC6" s="87">
        <f t="shared" ca="1" si="3"/>
        <v>0</v>
      </c>
      <c r="BD6" s="87">
        <f t="shared" ca="1" si="3"/>
        <v>0</v>
      </c>
      <c r="BE6" s="87">
        <f t="shared" ca="1" si="3"/>
        <v>0</v>
      </c>
      <c r="BF6" s="87">
        <f t="shared" ca="1" si="3"/>
        <v>0</v>
      </c>
      <c r="BG6" s="87">
        <f t="shared" ca="1" si="3"/>
        <v>0</v>
      </c>
      <c r="BH6" s="87">
        <f t="shared" ca="1" si="3"/>
        <v>65.456000000000003</v>
      </c>
      <c r="BI6" s="87">
        <f t="shared" ca="1" si="3"/>
        <v>125</v>
      </c>
      <c r="BJ6" s="87">
        <f t="shared" ca="1" si="3"/>
        <v>116.142</v>
      </c>
      <c r="BK6" s="87">
        <f t="shared" ca="1" si="3"/>
        <v>104.986</v>
      </c>
      <c r="BL6" s="87">
        <f t="shared" ca="1" si="3"/>
        <v>104.54</v>
      </c>
      <c r="BM6" s="87">
        <f t="shared" ca="1" si="3"/>
        <v>63.658000000000001</v>
      </c>
      <c r="BN6" s="87">
        <f t="shared" ca="1" si="3"/>
        <v>1.5589999999999999</v>
      </c>
      <c r="BO6" s="87">
        <f t="shared" ca="1" si="3"/>
        <v>0</v>
      </c>
      <c r="BP6" s="87">
        <f t="shared" ca="1" si="3"/>
        <v>0</v>
      </c>
      <c r="BQ6" s="87">
        <f t="shared" ca="1" si="3"/>
        <v>0</v>
      </c>
      <c r="BR6" s="87">
        <f t="shared" ca="1" si="3"/>
        <v>0</v>
      </c>
      <c r="BS6" s="87">
        <f t="shared" ca="1" si="3"/>
        <v>0</v>
      </c>
      <c r="BT6" s="87">
        <f t="shared" ca="1" si="3"/>
        <v>9.0869999999999997</v>
      </c>
      <c r="BU6" s="87">
        <f t="shared" ca="1" si="3"/>
        <v>81.248000000000005</v>
      </c>
      <c r="BV6" s="87">
        <f t="shared" ca="1" si="3"/>
        <v>79.498999999999995</v>
      </c>
      <c r="BW6" s="87">
        <f t="shared" ca="1" si="3"/>
        <v>102.88200000000001</v>
      </c>
      <c r="BX6" s="87">
        <f t="shared" ca="1" si="3"/>
        <v>102.88200000000001</v>
      </c>
      <c r="BY6" s="87">
        <f t="shared" ca="1" si="3"/>
        <v>79.498999999999995</v>
      </c>
      <c r="BZ6" s="87">
        <f t="shared" ca="1" si="3"/>
        <v>9.3529999999999998</v>
      </c>
      <c r="CA6" s="87">
        <f t="shared" ca="1" si="4"/>
        <v>0</v>
      </c>
      <c r="CB6" s="87">
        <f t="shared" ca="1" si="4"/>
        <v>0</v>
      </c>
      <c r="CC6" s="87">
        <f t="shared" ca="1" si="4"/>
        <v>0</v>
      </c>
      <c r="CD6" s="87">
        <f t="shared" ca="1" si="4"/>
        <v>0</v>
      </c>
      <c r="CE6" s="87">
        <f t="shared" ca="1" si="4"/>
        <v>0</v>
      </c>
      <c r="CF6" s="87">
        <f t="shared" ca="1" si="4"/>
        <v>9.3529999999999998</v>
      </c>
      <c r="CG6" s="87">
        <f t="shared" ca="1" si="4"/>
        <v>84.176000000000002</v>
      </c>
      <c r="CH6" s="87">
        <f t="shared" ca="1" si="4"/>
        <v>76</v>
      </c>
      <c r="CI6" s="87">
        <f t="shared" ca="1" si="4"/>
        <v>95</v>
      </c>
      <c r="CJ6" s="87">
        <f t="shared" ca="1" si="4"/>
        <v>72</v>
      </c>
      <c r="CK6" s="87">
        <f t="shared" ca="1" si="4"/>
        <v>65</v>
      </c>
      <c r="CL6" s="87">
        <f t="shared" ca="1" si="4"/>
        <v>10</v>
      </c>
      <c r="CM6" s="87">
        <f t="shared" ca="1" si="4"/>
        <v>0</v>
      </c>
      <c r="CN6" s="87">
        <f t="shared" ca="1" si="4"/>
        <v>0</v>
      </c>
      <c r="CO6" s="87">
        <f t="shared" ca="1" si="4"/>
        <v>0</v>
      </c>
      <c r="CP6" s="87">
        <f t="shared" ca="1" si="4"/>
        <v>0</v>
      </c>
      <c r="CQ6" s="87">
        <f t="shared" ca="1" si="4"/>
        <v>0</v>
      </c>
      <c r="CR6" s="87">
        <f t="shared" ca="1" si="4"/>
        <v>0</v>
      </c>
      <c r="CS6" s="87">
        <f t="shared" ca="1" si="4"/>
        <v>84.176000000000002</v>
      </c>
      <c r="CT6" s="87">
        <f t="shared" ca="1" si="4"/>
        <v>56</v>
      </c>
      <c r="CU6" s="87">
        <f t="shared" ca="1" si="4"/>
        <v>55</v>
      </c>
      <c r="CV6" s="87">
        <f t="shared" ca="1" si="4"/>
        <v>57</v>
      </c>
      <c r="CW6" s="87">
        <f t="shared" ca="1" si="4"/>
        <v>45</v>
      </c>
      <c r="CX6" s="87">
        <f t="shared" ca="1" si="4"/>
        <v>7</v>
      </c>
      <c r="CY6" s="87">
        <f t="shared" ca="1" si="4"/>
        <v>0</v>
      </c>
      <c r="CZ6" s="87">
        <f t="shared" ca="1" si="4"/>
        <v>0</v>
      </c>
      <c r="DA6" s="87">
        <f t="shared" ca="1" si="4"/>
        <v>0</v>
      </c>
      <c r="DB6" s="87">
        <f t="shared" ca="1" si="4"/>
        <v>0</v>
      </c>
      <c r="DC6" s="87">
        <f t="shared" ca="1" si="4"/>
        <v>0</v>
      </c>
      <c r="DD6" s="87">
        <f t="shared" ca="1" si="4"/>
        <v>10</v>
      </c>
      <c r="DE6" s="87">
        <f t="shared" ca="1" si="4"/>
        <v>60.176000000000002</v>
      </c>
      <c r="DF6" s="87">
        <f t="shared" ca="1" si="4"/>
        <v>51</v>
      </c>
      <c r="DG6" s="87">
        <f t="shared" ca="1" si="4"/>
        <v>55</v>
      </c>
      <c r="DH6" s="87">
        <f t="shared" ca="1" si="4"/>
        <v>42</v>
      </c>
      <c r="DI6" s="87">
        <f t="shared" ca="1" si="4"/>
        <v>40</v>
      </c>
      <c r="DJ6" s="87">
        <f t="shared" ca="1" si="4"/>
        <v>0</v>
      </c>
      <c r="DK6" s="87">
        <f t="shared" ca="1" si="4"/>
        <v>0</v>
      </c>
      <c r="DL6" s="87">
        <f t="shared" ca="1" si="4"/>
        <v>0</v>
      </c>
      <c r="DM6" s="87">
        <f t="shared" ca="1" si="4"/>
        <v>0</v>
      </c>
      <c r="DN6" s="87">
        <f t="shared" ca="1" si="4"/>
        <v>0</v>
      </c>
      <c r="DO6" s="87">
        <f t="shared" ca="1" si="4"/>
        <v>0</v>
      </c>
      <c r="DP6" s="87">
        <f t="shared" ca="1" si="4"/>
        <v>12</v>
      </c>
      <c r="DQ6" s="87">
        <f t="shared" ca="1" si="4"/>
        <v>40</v>
      </c>
      <c r="DR6" s="87">
        <f t="shared" ca="1" si="4"/>
        <v>56</v>
      </c>
      <c r="DS6" s="87">
        <f t="shared" ca="1" si="4"/>
        <v>55</v>
      </c>
      <c r="DT6" s="87">
        <f t="shared" ca="1" si="4"/>
        <v>47</v>
      </c>
      <c r="DU6" s="87">
        <f t="shared" ca="1" si="4"/>
        <v>40</v>
      </c>
      <c r="DV6" s="87">
        <f t="shared" ca="1" si="4"/>
        <v>0</v>
      </c>
      <c r="DW6" s="87">
        <f t="shared" ca="1" si="4"/>
        <v>0</v>
      </c>
      <c r="DX6" s="87">
        <f t="shared" ca="1" si="4"/>
        <v>0</v>
      </c>
      <c r="DY6" s="87">
        <f t="shared" ca="1" si="4"/>
        <v>0</v>
      </c>
      <c r="DZ6" s="87">
        <f t="shared" ca="1" si="4"/>
        <v>0</v>
      </c>
      <c r="EA6" s="87">
        <f t="shared" ca="1" si="4"/>
        <v>0</v>
      </c>
      <c r="EB6" s="87">
        <f t="shared" ca="1" si="4"/>
        <v>20</v>
      </c>
      <c r="EC6" s="87">
        <f t="shared" ca="1" si="4"/>
        <v>40</v>
      </c>
      <c r="ED6" s="87">
        <f t="shared" ca="1" si="4"/>
        <v>56</v>
      </c>
      <c r="EE6" s="88">
        <f t="shared" ca="1" si="4"/>
        <v>55</v>
      </c>
      <c r="EF6" s="87">
        <f t="shared" ca="1" si="4"/>
        <v>47</v>
      </c>
      <c r="EG6" s="87">
        <f t="shared" ca="1" si="4"/>
        <v>45</v>
      </c>
      <c r="EH6" s="87">
        <f t="shared" ca="1" si="4"/>
        <v>0</v>
      </c>
      <c r="EI6" s="87">
        <f t="shared" ca="1" si="4"/>
        <v>0</v>
      </c>
      <c r="EJ6" s="87">
        <f t="shared" ca="1" si="4"/>
        <v>0</v>
      </c>
      <c r="EK6" s="87">
        <f t="shared" ca="1" si="4"/>
        <v>0</v>
      </c>
      <c r="EL6" s="87">
        <f t="shared" ca="1" si="4"/>
        <v>0</v>
      </c>
      <c r="EM6" s="87">
        <f t="shared" ca="1" si="5"/>
        <v>0</v>
      </c>
      <c r="EN6" s="87">
        <f t="shared" ca="1" si="5"/>
        <v>18</v>
      </c>
      <c r="EO6" s="87">
        <f t="shared" ca="1" si="5"/>
        <v>50</v>
      </c>
      <c r="EP6" s="89">
        <f t="shared" ca="1" si="5"/>
        <v>79.498999999999995</v>
      </c>
      <c r="EQ6" s="87">
        <f t="shared" ca="1" si="5"/>
        <v>102.88200000000001</v>
      </c>
      <c r="ER6" s="87">
        <f t="shared" ca="1" si="5"/>
        <v>102.88200000000001</v>
      </c>
      <c r="ES6" s="87">
        <f t="shared" ca="1" si="5"/>
        <v>79.498999999999995</v>
      </c>
      <c r="ET6" s="87">
        <f t="shared" ca="1" si="5"/>
        <v>9.3529999999999998</v>
      </c>
      <c r="EU6" s="87">
        <f t="shared" ca="1" si="5"/>
        <v>0</v>
      </c>
      <c r="EV6" s="87">
        <f t="shared" ca="1" si="5"/>
        <v>0</v>
      </c>
      <c r="EW6" s="87">
        <f t="shared" ca="1" si="5"/>
        <v>0</v>
      </c>
      <c r="EX6" s="87">
        <f t="shared" ca="1" si="5"/>
        <v>0</v>
      </c>
      <c r="EY6" s="87">
        <f t="shared" ca="1" si="5"/>
        <v>0</v>
      </c>
      <c r="EZ6" s="87">
        <f t="shared" ca="1" si="5"/>
        <v>9.3529999999999998</v>
      </c>
      <c r="FA6" s="87">
        <f t="shared" ca="1" si="5"/>
        <v>84.176000000000002</v>
      </c>
      <c r="FB6" s="89">
        <f t="shared" ca="1" si="5"/>
        <v>76</v>
      </c>
      <c r="FC6" s="87">
        <f t="shared" ca="1" si="6"/>
        <v>95</v>
      </c>
      <c r="FD6" s="87">
        <f t="shared" ca="1" si="6"/>
        <v>72</v>
      </c>
      <c r="FE6" s="87">
        <f t="shared" ca="1" si="6"/>
        <v>65</v>
      </c>
      <c r="FF6" s="87">
        <f t="shared" ca="1" si="6"/>
        <v>10</v>
      </c>
      <c r="FG6" s="87">
        <f t="shared" ca="1" si="6"/>
        <v>0</v>
      </c>
      <c r="FH6" s="87">
        <f t="shared" ca="1" si="6"/>
        <v>0</v>
      </c>
      <c r="FI6" s="87">
        <f t="shared" ca="1" si="6"/>
        <v>0</v>
      </c>
      <c r="FJ6" s="87">
        <f t="shared" ca="1" si="6"/>
        <v>0</v>
      </c>
      <c r="FK6" s="87">
        <f t="shared" ca="1" si="6"/>
        <v>0</v>
      </c>
      <c r="FL6" s="87">
        <f t="shared" ca="1" si="6"/>
        <v>0</v>
      </c>
      <c r="FM6" s="87">
        <f t="shared" ca="1" si="6"/>
        <v>84.176000000000002</v>
      </c>
      <c r="FN6" s="89">
        <f t="shared" ca="1" si="6"/>
        <v>56</v>
      </c>
      <c r="FO6" s="87">
        <f t="shared" ca="1" si="6"/>
        <v>55</v>
      </c>
      <c r="FP6" s="87">
        <f t="shared" ca="1" si="6"/>
        <v>57</v>
      </c>
      <c r="FQ6" s="87">
        <f t="shared" ca="1" si="6"/>
        <v>45</v>
      </c>
      <c r="FR6" s="87">
        <f t="shared" ca="1" si="6"/>
        <v>7</v>
      </c>
      <c r="FS6" s="87">
        <f t="shared" ca="1" si="6"/>
        <v>0</v>
      </c>
      <c r="FT6" s="87">
        <f t="shared" ca="1" si="6"/>
        <v>0</v>
      </c>
      <c r="FU6" s="87">
        <f t="shared" ca="1" si="6"/>
        <v>0</v>
      </c>
      <c r="FV6" s="87">
        <f t="shared" ca="1" si="6"/>
        <v>0</v>
      </c>
      <c r="FW6" s="87">
        <f t="shared" ca="1" si="6"/>
        <v>0</v>
      </c>
      <c r="FX6" s="87">
        <f t="shared" ca="1" si="6"/>
        <v>10</v>
      </c>
      <c r="FY6" s="87">
        <f t="shared" ca="1" si="6"/>
        <v>60.176000000000002</v>
      </c>
      <c r="FZ6" s="87">
        <f t="shared" ca="1" si="6"/>
        <v>51</v>
      </c>
      <c r="GA6" s="87">
        <f t="shared" ca="1" si="7"/>
        <v>55</v>
      </c>
      <c r="GB6" s="87">
        <f t="shared" ca="1" si="7"/>
        <v>42</v>
      </c>
      <c r="GC6" s="87">
        <f t="shared" ca="1" si="7"/>
        <v>40</v>
      </c>
      <c r="GD6" s="87">
        <f t="shared" ca="1" si="7"/>
        <v>0</v>
      </c>
      <c r="GE6" s="87">
        <f t="shared" ca="1" si="7"/>
        <v>0</v>
      </c>
      <c r="GF6" s="87">
        <f t="shared" ca="1" si="7"/>
        <v>0</v>
      </c>
      <c r="GG6" s="87">
        <f t="shared" ca="1" si="7"/>
        <v>0</v>
      </c>
      <c r="GH6" s="87">
        <f t="shared" ca="1" si="7"/>
        <v>0</v>
      </c>
      <c r="GI6" s="87">
        <f t="shared" ca="1" si="7"/>
        <v>0</v>
      </c>
      <c r="GJ6" s="87">
        <f t="shared" ca="1" si="7"/>
        <v>12</v>
      </c>
      <c r="GK6" s="87">
        <f t="shared" ca="1" si="8"/>
        <v>40</v>
      </c>
      <c r="GL6" s="87">
        <f t="shared" ca="1" si="8"/>
        <v>56</v>
      </c>
      <c r="GM6" s="87">
        <f t="shared" ca="1" si="8"/>
        <v>55</v>
      </c>
      <c r="GN6" s="87">
        <f t="shared" ca="1" si="8"/>
        <v>47</v>
      </c>
      <c r="GO6" s="87">
        <f t="shared" ca="1" si="8"/>
        <v>40</v>
      </c>
      <c r="GP6" s="87">
        <f t="shared" ca="1" si="8"/>
        <v>0</v>
      </c>
      <c r="GQ6" s="87">
        <f t="shared" ca="1" si="8"/>
        <v>0</v>
      </c>
      <c r="GR6" s="87">
        <f t="shared" ca="1" si="8"/>
        <v>0</v>
      </c>
      <c r="GS6" s="87">
        <f t="shared" ca="1" si="8"/>
        <v>0</v>
      </c>
      <c r="GT6" s="87">
        <f t="shared" ca="1" si="8"/>
        <v>0</v>
      </c>
      <c r="GU6" s="87">
        <f t="shared" ca="1" si="8"/>
        <v>0</v>
      </c>
      <c r="GV6" s="87">
        <f t="shared" ca="1" si="8"/>
        <v>20</v>
      </c>
      <c r="GW6" s="87">
        <f t="shared" ca="1" si="8"/>
        <v>40</v>
      </c>
      <c r="GX6" s="87">
        <f t="shared" ref="GX6:HI8" ca="1" si="12">INDIRECT($A$1&amp;ADDRESS(MATCH(GX$1,INDIRECT($A$1&amp;"C:C"),0),MATCH($A6,INDIRECT($A$1&amp;"2:2"),0)))</f>
        <v>56</v>
      </c>
      <c r="GY6" s="87">
        <f t="shared" ca="1" si="12"/>
        <v>55</v>
      </c>
      <c r="GZ6" s="87">
        <f t="shared" ca="1" si="12"/>
        <v>47</v>
      </c>
      <c r="HA6" s="87">
        <f t="shared" ca="1" si="12"/>
        <v>45</v>
      </c>
      <c r="HB6" s="87">
        <f t="shared" ca="1" si="12"/>
        <v>0</v>
      </c>
      <c r="HC6" s="87">
        <f t="shared" ca="1" si="12"/>
        <v>0</v>
      </c>
      <c r="HD6" s="87">
        <f t="shared" ca="1" si="12"/>
        <v>0</v>
      </c>
      <c r="HE6" s="87">
        <f t="shared" ca="1" si="12"/>
        <v>0</v>
      </c>
      <c r="HF6" s="87">
        <f t="shared" ca="1" si="12"/>
        <v>0</v>
      </c>
      <c r="HG6" s="87">
        <f t="shared" ca="1" si="12"/>
        <v>0</v>
      </c>
      <c r="HH6" s="87">
        <f t="shared" ca="1" si="12"/>
        <v>18</v>
      </c>
      <c r="HI6" s="87">
        <f t="shared" ca="1" si="12"/>
        <v>50</v>
      </c>
      <c r="HJ6" s="87"/>
      <c r="HK6" s="87"/>
      <c r="HL6" s="87"/>
      <c r="HM6" s="87"/>
      <c r="HN6" s="87"/>
      <c r="HO6" s="87"/>
      <c r="HP6" s="87"/>
      <c r="HQ6" s="87"/>
      <c r="HR6" s="87"/>
      <c r="HS6" s="87"/>
      <c r="HT6" s="87"/>
      <c r="HU6" s="87"/>
    </row>
    <row r="7" spans="1:231" s="86" customFormat="1" ht="13" x14ac:dyDescent="0.3">
      <c r="A7" s="85" t="s">
        <v>43</v>
      </c>
      <c r="C7" s="102">
        <f t="shared" ca="1" si="10"/>
        <v>1500.0240000000001</v>
      </c>
      <c r="D7" s="87">
        <f t="shared" ca="1" si="11"/>
        <v>1435.6669999999999</v>
      </c>
      <c r="E7" s="87">
        <f t="shared" ca="1" si="11"/>
        <v>1658.605</v>
      </c>
      <c r="F7" s="87">
        <f t="shared" ca="1" si="11"/>
        <v>1638.9996000000001</v>
      </c>
      <c r="G7" s="87">
        <f t="shared" ca="1" si="11"/>
        <v>1642.2499</v>
      </c>
      <c r="H7" s="87">
        <f t="shared" ca="1" si="11"/>
        <v>1557.9960000000003</v>
      </c>
      <c r="I7" s="87">
        <f t="shared" ca="1" si="11"/>
        <v>1672</v>
      </c>
      <c r="J7" s="87">
        <f t="shared" ca="1" si="11"/>
        <v>1654.9992</v>
      </c>
      <c r="K7" s="87">
        <f t="shared" ca="1" si="11"/>
        <v>1539</v>
      </c>
      <c r="L7" s="87">
        <f t="shared" ca="1" si="11"/>
        <v>1674.9996000000001</v>
      </c>
      <c r="M7" s="103">
        <f t="shared" ca="1" si="11"/>
        <v>1708.9919999999995</v>
      </c>
      <c r="N7" s="87">
        <f t="shared" ca="1" si="2"/>
        <v>86.355999999999995</v>
      </c>
      <c r="O7" s="87">
        <f t="shared" ca="1" si="3"/>
        <v>82.093999999999994</v>
      </c>
      <c r="P7" s="87">
        <f t="shared" ca="1" si="3"/>
        <v>191.74</v>
      </c>
      <c r="Q7" s="87">
        <f t="shared" ca="1" si="3"/>
        <v>175.32300000000001</v>
      </c>
      <c r="R7" s="87">
        <f t="shared" ca="1" si="3"/>
        <v>216.69300000000001</v>
      </c>
      <c r="S7" s="87">
        <f t="shared" ca="1" si="3"/>
        <v>120.999</v>
      </c>
      <c r="T7" s="87">
        <f t="shared" ca="1" si="3"/>
        <v>102.587</v>
      </c>
      <c r="U7" s="87">
        <f t="shared" ca="1" si="3"/>
        <v>127.54</v>
      </c>
      <c r="V7" s="87">
        <f t="shared" ca="1" si="3"/>
        <v>105.19199999999999</v>
      </c>
      <c r="W7" s="87">
        <f t="shared" ca="1" si="3"/>
        <v>144.38499999999999</v>
      </c>
      <c r="X7" s="87">
        <f t="shared" ca="1" si="3"/>
        <v>69.367000000000004</v>
      </c>
      <c r="Y7" s="87">
        <f t="shared" ca="1" si="3"/>
        <v>77.748000000000005</v>
      </c>
      <c r="Z7" s="87">
        <f t="shared" ca="1" si="3"/>
        <v>69.441999999999993</v>
      </c>
      <c r="AA7" s="87">
        <f t="shared" ca="1" si="3"/>
        <v>86.774000000000001</v>
      </c>
      <c r="AB7" s="87">
        <f t="shared" ca="1" si="3"/>
        <v>171.43100000000001</v>
      </c>
      <c r="AC7" s="87">
        <f t="shared" ca="1" si="3"/>
        <v>132.80600000000001</v>
      </c>
      <c r="AD7" s="87">
        <f t="shared" ca="1" si="3"/>
        <v>175.78299999999999</v>
      </c>
      <c r="AE7" s="87">
        <f t="shared" ca="1" si="3"/>
        <v>81.822000000000003</v>
      </c>
      <c r="AF7" s="87">
        <f t="shared" ca="1" si="3"/>
        <v>93.840999999999994</v>
      </c>
      <c r="AG7" s="87">
        <f t="shared" ca="1" si="3"/>
        <v>192.303</v>
      </c>
      <c r="AH7" s="87">
        <f t="shared" ca="1" si="3"/>
        <v>77.22</v>
      </c>
      <c r="AI7" s="87">
        <f t="shared" ca="1" si="3"/>
        <v>156.042</v>
      </c>
      <c r="AJ7" s="87">
        <f t="shared" ca="1" si="3"/>
        <v>69.778000000000006</v>
      </c>
      <c r="AK7" s="87">
        <f t="shared" ca="1" si="3"/>
        <v>128.42500000000001</v>
      </c>
      <c r="AL7" s="87">
        <f t="shared" ca="1" si="3"/>
        <v>150.536</v>
      </c>
      <c r="AM7" s="87">
        <f t="shared" ca="1" si="3"/>
        <v>163.245</v>
      </c>
      <c r="AN7" s="87">
        <f t="shared" ca="1" si="3"/>
        <v>159.494</v>
      </c>
      <c r="AO7" s="87">
        <f t="shared" ca="1" si="3"/>
        <v>151.80500000000001</v>
      </c>
      <c r="AP7" s="87">
        <f t="shared" ca="1" si="3"/>
        <v>155.49199999999999</v>
      </c>
      <c r="AQ7" s="87">
        <f t="shared" ca="1" si="3"/>
        <v>95.756</v>
      </c>
      <c r="AR7" s="87">
        <f t="shared" ca="1" si="3"/>
        <v>169.011</v>
      </c>
      <c r="AS7" s="87">
        <f t="shared" ca="1" si="3"/>
        <v>102.532</v>
      </c>
      <c r="AT7" s="87">
        <f t="shared" ca="1" si="3"/>
        <v>164.375</v>
      </c>
      <c r="AU7" s="87">
        <f t="shared" ca="1" si="3"/>
        <v>164.50899999999999</v>
      </c>
      <c r="AV7" s="87">
        <f t="shared" ca="1" si="3"/>
        <v>91.036000000000001</v>
      </c>
      <c r="AW7" s="87">
        <f t="shared" ca="1" si="3"/>
        <v>90.813999999999993</v>
      </c>
      <c r="AX7" s="87">
        <f t="shared" ca="1" si="3"/>
        <v>136.58330000000001</v>
      </c>
      <c r="AY7" s="87">
        <f t="shared" ca="1" si="3"/>
        <v>136.58330000000001</v>
      </c>
      <c r="AZ7" s="87">
        <f t="shared" ca="1" si="3"/>
        <v>136.58330000000001</v>
      </c>
      <c r="BA7" s="87">
        <f t="shared" ca="1" si="3"/>
        <v>136.58330000000001</v>
      </c>
      <c r="BB7" s="87">
        <f t="shared" ca="1" si="3"/>
        <v>136.58330000000001</v>
      </c>
      <c r="BC7" s="87">
        <f t="shared" ca="1" si="3"/>
        <v>136.58330000000001</v>
      </c>
      <c r="BD7" s="87">
        <f t="shared" ca="1" si="3"/>
        <v>136.58330000000001</v>
      </c>
      <c r="BE7" s="87">
        <f t="shared" ca="1" si="3"/>
        <v>136.58330000000001</v>
      </c>
      <c r="BF7" s="87">
        <f t="shared" ca="1" si="3"/>
        <v>136.58330000000001</v>
      </c>
      <c r="BG7" s="87">
        <f t="shared" ca="1" si="3"/>
        <v>136.58330000000001</v>
      </c>
      <c r="BH7" s="87">
        <f t="shared" ca="1" si="3"/>
        <v>136.58330000000001</v>
      </c>
      <c r="BI7" s="87">
        <f t="shared" ca="1" si="3"/>
        <v>136.58330000000001</v>
      </c>
      <c r="BJ7" s="87">
        <f t="shared" ca="1" si="3"/>
        <v>147.08330000000001</v>
      </c>
      <c r="BK7" s="87">
        <f t="shared" ca="1" si="3"/>
        <v>135</v>
      </c>
      <c r="BL7" s="87">
        <f t="shared" ca="1" si="3"/>
        <v>135</v>
      </c>
      <c r="BM7" s="87">
        <f t="shared" ca="1" si="3"/>
        <v>137</v>
      </c>
      <c r="BN7" s="87">
        <f t="shared" ca="1" si="3"/>
        <v>130</v>
      </c>
      <c r="BO7" s="87">
        <f t="shared" ca="1" si="3"/>
        <v>130</v>
      </c>
      <c r="BP7" s="87">
        <f t="shared" ca="1" si="3"/>
        <v>130</v>
      </c>
      <c r="BQ7" s="87">
        <f t="shared" ca="1" si="3"/>
        <v>130</v>
      </c>
      <c r="BR7" s="87">
        <f t="shared" ca="1" si="3"/>
        <v>137</v>
      </c>
      <c r="BS7" s="87">
        <f t="shared" ca="1" si="3"/>
        <v>137</v>
      </c>
      <c r="BT7" s="87">
        <f t="shared" ca="1" si="3"/>
        <v>147.08330000000001</v>
      </c>
      <c r="BU7" s="87">
        <f t="shared" ca="1" si="3"/>
        <v>147.08330000000001</v>
      </c>
      <c r="BV7" s="87">
        <f t="shared" ca="1" si="3"/>
        <v>129.833</v>
      </c>
      <c r="BW7" s="87">
        <f t="shared" ca="1" si="3"/>
        <v>129.833</v>
      </c>
      <c r="BX7" s="87">
        <f t="shared" ca="1" si="3"/>
        <v>129.833</v>
      </c>
      <c r="BY7" s="87">
        <f t="shared" ca="1" si="3"/>
        <v>129.833</v>
      </c>
      <c r="BZ7" s="87">
        <f t="shared" ca="1" si="3"/>
        <v>129.833</v>
      </c>
      <c r="CA7" s="87">
        <f t="shared" ca="1" si="4"/>
        <v>129.833</v>
      </c>
      <c r="CB7" s="87">
        <f t="shared" ca="1" si="4"/>
        <v>129.833</v>
      </c>
      <c r="CC7" s="87">
        <f t="shared" ca="1" si="4"/>
        <v>129.833</v>
      </c>
      <c r="CD7" s="87">
        <f t="shared" ca="1" si="4"/>
        <v>129.833</v>
      </c>
      <c r="CE7" s="87">
        <f t="shared" ca="1" si="4"/>
        <v>129.833</v>
      </c>
      <c r="CF7" s="87">
        <f t="shared" ca="1" si="4"/>
        <v>129.833</v>
      </c>
      <c r="CG7" s="87">
        <f t="shared" ca="1" si="4"/>
        <v>129.833</v>
      </c>
      <c r="CH7" s="87">
        <f t="shared" ca="1" si="4"/>
        <v>137.25</v>
      </c>
      <c r="CI7" s="87">
        <f t="shared" ca="1" si="4"/>
        <v>137.25</v>
      </c>
      <c r="CJ7" s="87">
        <f t="shared" ca="1" si="4"/>
        <v>137.25</v>
      </c>
      <c r="CK7" s="87">
        <f t="shared" ca="1" si="4"/>
        <v>137.25</v>
      </c>
      <c r="CL7" s="87">
        <f t="shared" ca="1" si="4"/>
        <v>137.25</v>
      </c>
      <c r="CM7" s="87">
        <f t="shared" ca="1" si="4"/>
        <v>137.25</v>
      </c>
      <c r="CN7" s="87">
        <f t="shared" ca="1" si="4"/>
        <v>137.25</v>
      </c>
      <c r="CO7" s="87">
        <f t="shared" ca="1" si="4"/>
        <v>137.25</v>
      </c>
      <c r="CP7" s="87">
        <f t="shared" ca="1" si="4"/>
        <v>137.25</v>
      </c>
      <c r="CQ7" s="87">
        <f t="shared" ca="1" si="4"/>
        <v>137.25</v>
      </c>
      <c r="CR7" s="87">
        <f t="shared" ca="1" si="4"/>
        <v>137.25</v>
      </c>
      <c r="CS7" s="87">
        <f t="shared" ca="1" si="4"/>
        <v>162.25</v>
      </c>
      <c r="CT7" s="87">
        <f t="shared" ca="1" si="4"/>
        <v>137.91659999999999</v>
      </c>
      <c r="CU7" s="87">
        <f t="shared" ca="1" si="4"/>
        <v>137.91659999999999</v>
      </c>
      <c r="CV7" s="87">
        <f t="shared" ca="1" si="4"/>
        <v>137.91659999999999</v>
      </c>
      <c r="CW7" s="87">
        <f t="shared" ca="1" si="4"/>
        <v>137.91659999999999</v>
      </c>
      <c r="CX7" s="87">
        <f t="shared" ca="1" si="4"/>
        <v>137.91659999999999</v>
      </c>
      <c r="CY7" s="87">
        <f t="shared" ca="1" si="4"/>
        <v>137.91659999999999</v>
      </c>
      <c r="CZ7" s="87">
        <f t="shared" ca="1" si="4"/>
        <v>137.91659999999999</v>
      </c>
      <c r="DA7" s="87">
        <f t="shared" ca="1" si="4"/>
        <v>137.91659999999999</v>
      </c>
      <c r="DB7" s="87">
        <f t="shared" ca="1" si="4"/>
        <v>137.91659999999999</v>
      </c>
      <c r="DC7" s="87">
        <f t="shared" ca="1" si="4"/>
        <v>137.91659999999999</v>
      </c>
      <c r="DD7" s="87">
        <f t="shared" ca="1" si="4"/>
        <v>137.91659999999999</v>
      </c>
      <c r="DE7" s="87">
        <f t="shared" ca="1" si="4"/>
        <v>137.91659999999999</v>
      </c>
      <c r="DF7" s="87">
        <f t="shared" ca="1" si="4"/>
        <v>140.75</v>
      </c>
      <c r="DG7" s="87">
        <f t="shared" ca="1" si="4"/>
        <v>140.75</v>
      </c>
      <c r="DH7" s="87">
        <f t="shared" ca="1" si="4"/>
        <v>140.75</v>
      </c>
      <c r="DI7" s="87">
        <f t="shared" ca="1" si="4"/>
        <v>90.75</v>
      </c>
      <c r="DJ7" s="87">
        <f t="shared" ca="1" si="4"/>
        <v>100.75</v>
      </c>
      <c r="DK7" s="87">
        <f t="shared" ca="1" si="4"/>
        <v>112.75</v>
      </c>
      <c r="DL7" s="87">
        <f t="shared" ca="1" si="4"/>
        <v>125.75</v>
      </c>
      <c r="DM7" s="87">
        <f t="shared" ca="1" si="4"/>
        <v>133.75</v>
      </c>
      <c r="DN7" s="87">
        <f t="shared" ca="1" si="4"/>
        <v>135.75</v>
      </c>
      <c r="DO7" s="87">
        <f t="shared" ca="1" si="4"/>
        <v>137.75</v>
      </c>
      <c r="DP7" s="87">
        <f t="shared" ca="1" si="4"/>
        <v>139.75</v>
      </c>
      <c r="DQ7" s="87">
        <f t="shared" ca="1" si="4"/>
        <v>139.75</v>
      </c>
      <c r="DR7" s="87">
        <f t="shared" ca="1" si="4"/>
        <v>139.58330000000001</v>
      </c>
      <c r="DS7" s="87">
        <f t="shared" ca="1" si="4"/>
        <v>139.58330000000001</v>
      </c>
      <c r="DT7" s="87">
        <f t="shared" ca="1" si="4"/>
        <v>139.58330000000001</v>
      </c>
      <c r="DU7" s="87">
        <f t="shared" ca="1" si="4"/>
        <v>139.58330000000001</v>
      </c>
      <c r="DV7" s="87">
        <f t="shared" ca="1" si="4"/>
        <v>139.58330000000001</v>
      </c>
      <c r="DW7" s="87">
        <f t="shared" ca="1" si="4"/>
        <v>139.58330000000001</v>
      </c>
      <c r="DX7" s="87">
        <f t="shared" ca="1" si="4"/>
        <v>139.58330000000001</v>
      </c>
      <c r="DY7" s="87">
        <f t="shared" ca="1" si="4"/>
        <v>139.58330000000001</v>
      </c>
      <c r="DZ7" s="87">
        <f t="shared" ca="1" si="4"/>
        <v>139.58330000000001</v>
      </c>
      <c r="EA7" s="87">
        <f t="shared" ca="1" si="4"/>
        <v>139.58330000000001</v>
      </c>
      <c r="EB7" s="87">
        <f t="shared" ca="1" si="4"/>
        <v>139.58330000000001</v>
      </c>
      <c r="EC7" s="87">
        <f t="shared" ca="1" si="4"/>
        <v>139.58330000000001</v>
      </c>
      <c r="ED7" s="87">
        <f t="shared" ca="1" si="4"/>
        <v>142.416</v>
      </c>
      <c r="EE7" s="88">
        <f t="shared" ca="1" si="4"/>
        <v>142.416</v>
      </c>
      <c r="EF7" s="87">
        <f t="shared" ca="1" si="4"/>
        <v>142.416</v>
      </c>
      <c r="EG7" s="87">
        <f t="shared" ca="1" si="4"/>
        <v>142.416</v>
      </c>
      <c r="EH7" s="87">
        <f t="shared" ca="1" si="4"/>
        <v>142.416</v>
      </c>
      <c r="EI7" s="87">
        <f t="shared" ca="1" si="4"/>
        <v>142.416</v>
      </c>
      <c r="EJ7" s="87">
        <f t="shared" ca="1" si="4"/>
        <v>142.416</v>
      </c>
      <c r="EK7" s="87">
        <f t="shared" ca="1" si="4"/>
        <v>142.416</v>
      </c>
      <c r="EL7" s="87">
        <f t="shared" ca="1" si="4"/>
        <v>142.416</v>
      </c>
      <c r="EM7" s="87">
        <f t="shared" ca="1" si="5"/>
        <v>142.416</v>
      </c>
      <c r="EN7" s="87">
        <f t="shared" ca="1" si="5"/>
        <v>142.416</v>
      </c>
      <c r="EO7" s="87">
        <f t="shared" ca="1" si="5"/>
        <v>142.416</v>
      </c>
      <c r="EP7" s="89">
        <f t="shared" ca="1" si="5"/>
        <v>129.833</v>
      </c>
      <c r="EQ7" s="87">
        <f t="shared" ca="1" si="5"/>
        <v>129.833</v>
      </c>
      <c r="ER7" s="87">
        <f t="shared" ca="1" si="5"/>
        <v>129.833</v>
      </c>
      <c r="ES7" s="87">
        <f t="shared" ca="1" si="5"/>
        <v>129.833</v>
      </c>
      <c r="ET7" s="87">
        <f t="shared" ca="1" si="5"/>
        <v>129.833</v>
      </c>
      <c r="EU7" s="87">
        <f t="shared" ca="1" si="5"/>
        <v>129.833</v>
      </c>
      <c r="EV7" s="87">
        <f t="shared" ca="1" si="5"/>
        <v>129.833</v>
      </c>
      <c r="EW7" s="87">
        <f t="shared" ca="1" si="5"/>
        <v>129.833</v>
      </c>
      <c r="EX7" s="87">
        <f t="shared" ca="1" si="5"/>
        <v>129.833</v>
      </c>
      <c r="EY7" s="87">
        <f t="shared" ca="1" si="5"/>
        <v>129.833</v>
      </c>
      <c r="EZ7" s="87">
        <f t="shared" ca="1" si="5"/>
        <v>129.833</v>
      </c>
      <c r="FA7" s="87">
        <f t="shared" ca="1" si="5"/>
        <v>129.833</v>
      </c>
      <c r="FB7" s="89">
        <f t="shared" ca="1" si="5"/>
        <v>137.25</v>
      </c>
      <c r="FC7" s="87">
        <f t="shared" ca="1" si="6"/>
        <v>137.25</v>
      </c>
      <c r="FD7" s="87">
        <f t="shared" ca="1" si="6"/>
        <v>137.25</v>
      </c>
      <c r="FE7" s="87">
        <f t="shared" ca="1" si="6"/>
        <v>137.25</v>
      </c>
      <c r="FF7" s="87">
        <f t="shared" ca="1" si="6"/>
        <v>137.25</v>
      </c>
      <c r="FG7" s="87">
        <f t="shared" ca="1" si="6"/>
        <v>137.25</v>
      </c>
      <c r="FH7" s="87">
        <f t="shared" ca="1" si="6"/>
        <v>137.25</v>
      </c>
      <c r="FI7" s="87">
        <f t="shared" ca="1" si="6"/>
        <v>137.25</v>
      </c>
      <c r="FJ7" s="87">
        <f t="shared" ca="1" si="6"/>
        <v>137.25</v>
      </c>
      <c r="FK7" s="87">
        <f t="shared" ca="1" si="6"/>
        <v>137.25</v>
      </c>
      <c r="FL7" s="87">
        <f t="shared" ca="1" si="6"/>
        <v>137.25</v>
      </c>
      <c r="FM7" s="87">
        <f t="shared" ca="1" si="6"/>
        <v>162.25</v>
      </c>
      <c r="FN7" s="89">
        <f t="shared" ca="1" si="6"/>
        <v>137.91659999999999</v>
      </c>
      <c r="FO7" s="87">
        <f t="shared" ca="1" si="6"/>
        <v>137.91659999999999</v>
      </c>
      <c r="FP7" s="87">
        <f t="shared" ca="1" si="6"/>
        <v>137.91659999999999</v>
      </c>
      <c r="FQ7" s="87">
        <f t="shared" ca="1" si="6"/>
        <v>137.91659999999999</v>
      </c>
      <c r="FR7" s="87">
        <f t="shared" ca="1" si="6"/>
        <v>137.91659999999999</v>
      </c>
      <c r="FS7" s="87">
        <f t="shared" ca="1" si="6"/>
        <v>137.91659999999999</v>
      </c>
      <c r="FT7" s="87">
        <f t="shared" ca="1" si="6"/>
        <v>137.91659999999999</v>
      </c>
      <c r="FU7" s="87">
        <f t="shared" ca="1" si="6"/>
        <v>137.91659999999999</v>
      </c>
      <c r="FV7" s="87">
        <f t="shared" ca="1" si="6"/>
        <v>137.91659999999999</v>
      </c>
      <c r="FW7" s="87">
        <f t="shared" ca="1" si="6"/>
        <v>137.91659999999999</v>
      </c>
      <c r="FX7" s="87">
        <f t="shared" ca="1" si="6"/>
        <v>137.91659999999999</v>
      </c>
      <c r="FY7" s="87">
        <f t="shared" ca="1" si="6"/>
        <v>137.91659999999999</v>
      </c>
      <c r="FZ7" s="87">
        <f t="shared" ca="1" si="6"/>
        <v>140.75</v>
      </c>
      <c r="GA7" s="87">
        <f t="shared" ca="1" si="7"/>
        <v>140.75</v>
      </c>
      <c r="GB7" s="87">
        <f t="shared" ca="1" si="7"/>
        <v>140.75</v>
      </c>
      <c r="GC7" s="87">
        <f t="shared" ca="1" si="7"/>
        <v>90.75</v>
      </c>
      <c r="GD7" s="87">
        <f t="shared" ca="1" si="7"/>
        <v>100.75</v>
      </c>
      <c r="GE7" s="87">
        <f t="shared" ca="1" si="7"/>
        <v>112.75</v>
      </c>
      <c r="GF7" s="87">
        <f t="shared" ca="1" si="7"/>
        <v>125.75</v>
      </c>
      <c r="GG7" s="87">
        <f t="shared" ca="1" si="7"/>
        <v>133.75</v>
      </c>
      <c r="GH7" s="87">
        <f t="shared" ca="1" si="7"/>
        <v>135.75</v>
      </c>
      <c r="GI7" s="87">
        <f t="shared" ca="1" si="7"/>
        <v>137.75</v>
      </c>
      <c r="GJ7" s="87">
        <f t="shared" ca="1" si="7"/>
        <v>139.75</v>
      </c>
      <c r="GK7" s="87">
        <f t="shared" ca="1" si="8"/>
        <v>139.75</v>
      </c>
      <c r="GL7" s="87">
        <f t="shared" ca="1" si="8"/>
        <v>139.58330000000001</v>
      </c>
      <c r="GM7" s="87">
        <f t="shared" ca="1" si="8"/>
        <v>139.58330000000001</v>
      </c>
      <c r="GN7" s="87">
        <f t="shared" ca="1" si="8"/>
        <v>139.58330000000001</v>
      </c>
      <c r="GO7" s="87">
        <f t="shared" ca="1" si="8"/>
        <v>139.58330000000001</v>
      </c>
      <c r="GP7" s="87">
        <f t="shared" ca="1" si="8"/>
        <v>139.58330000000001</v>
      </c>
      <c r="GQ7" s="87">
        <f t="shared" ca="1" si="8"/>
        <v>139.58330000000001</v>
      </c>
      <c r="GR7" s="87">
        <f t="shared" ca="1" si="8"/>
        <v>139.58330000000001</v>
      </c>
      <c r="GS7" s="87">
        <f t="shared" ca="1" si="8"/>
        <v>139.58330000000001</v>
      </c>
      <c r="GT7" s="87">
        <f t="shared" ca="1" si="8"/>
        <v>139.58330000000001</v>
      </c>
      <c r="GU7" s="87">
        <f t="shared" ca="1" si="8"/>
        <v>139.58330000000001</v>
      </c>
      <c r="GV7" s="87">
        <f t="shared" ca="1" si="8"/>
        <v>139.58330000000001</v>
      </c>
      <c r="GW7" s="87">
        <f t="shared" ca="1" si="8"/>
        <v>139.58330000000001</v>
      </c>
      <c r="GX7" s="87">
        <f t="shared" ca="1" si="12"/>
        <v>142.416</v>
      </c>
      <c r="GY7" s="87">
        <f t="shared" ca="1" si="12"/>
        <v>142.416</v>
      </c>
      <c r="GZ7" s="87">
        <f t="shared" ca="1" si="12"/>
        <v>142.416</v>
      </c>
      <c r="HA7" s="87">
        <f t="shared" ca="1" si="12"/>
        <v>142.416</v>
      </c>
      <c r="HB7" s="87">
        <f t="shared" ca="1" si="12"/>
        <v>142.416</v>
      </c>
      <c r="HC7" s="87">
        <f t="shared" ca="1" si="12"/>
        <v>142.416</v>
      </c>
      <c r="HD7" s="87">
        <f t="shared" ca="1" si="12"/>
        <v>142.416</v>
      </c>
      <c r="HE7" s="87">
        <f t="shared" ca="1" si="12"/>
        <v>142.416</v>
      </c>
      <c r="HF7" s="87">
        <f t="shared" ca="1" si="12"/>
        <v>142.416</v>
      </c>
      <c r="HG7" s="87">
        <f t="shared" ca="1" si="12"/>
        <v>142.416</v>
      </c>
      <c r="HH7" s="87">
        <f t="shared" ca="1" si="12"/>
        <v>142.416</v>
      </c>
      <c r="HI7" s="87">
        <f t="shared" ca="1" si="12"/>
        <v>142.416</v>
      </c>
      <c r="HJ7" s="87"/>
      <c r="HK7" s="87"/>
      <c r="HL7" s="87"/>
      <c r="HM7" s="87"/>
      <c r="HN7" s="87"/>
      <c r="HO7" s="87"/>
      <c r="HP7" s="87"/>
      <c r="HQ7" s="87"/>
      <c r="HR7" s="87"/>
      <c r="HS7" s="87"/>
      <c r="HT7" s="87"/>
      <c r="HU7" s="87"/>
    </row>
    <row r="8" spans="1:231" s="86" customFormat="1" ht="13" x14ac:dyDescent="0.3">
      <c r="A8" s="85" t="s">
        <v>44</v>
      </c>
      <c r="C8" s="102">
        <f t="shared" ca="1" si="10"/>
        <v>544.8900000000001</v>
      </c>
      <c r="D8" s="87">
        <f t="shared" ca="1" si="11"/>
        <v>132.99</v>
      </c>
      <c r="E8" s="87">
        <f t="shared" ca="1" si="11"/>
        <v>31.847999999999999</v>
      </c>
      <c r="F8" s="87">
        <f t="shared" ca="1" si="11"/>
        <v>0</v>
      </c>
      <c r="G8" s="87">
        <f t="shared" ca="1" si="11"/>
        <v>165</v>
      </c>
      <c r="H8" s="87">
        <f t="shared" ca="1" si="11"/>
        <v>249.99599999999998</v>
      </c>
      <c r="I8" s="87">
        <f t="shared" ca="1" si="11"/>
        <v>324.99599999999998</v>
      </c>
      <c r="J8" s="87">
        <f t="shared" ca="1" si="11"/>
        <v>321.99599999999998</v>
      </c>
      <c r="K8" s="87">
        <f t="shared" ca="1" si="11"/>
        <v>90</v>
      </c>
      <c r="L8" s="87">
        <f t="shared" ca="1" si="11"/>
        <v>189.60000000000002</v>
      </c>
      <c r="M8" s="103">
        <f t="shared" ca="1" si="11"/>
        <v>180</v>
      </c>
      <c r="N8" s="87">
        <f t="shared" ca="1" si="2"/>
        <v>49.5</v>
      </c>
      <c r="O8" s="87">
        <f t="shared" ca="1" si="3"/>
        <v>43.186</v>
      </c>
      <c r="P8" s="87">
        <f t="shared" ca="1" si="3"/>
        <v>29.497</v>
      </c>
      <c r="Q8" s="87">
        <f t="shared" ca="1" si="3"/>
        <v>49.078000000000003</v>
      </c>
      <c r="R8" s="87">
        <f t="shared" ca="1" si="3"/>
        <v>32.545000000000002</v>
      </c>
      <c r="S8" s="87">
        <f t="shared" ca="1" si="3"/>
        <v>84.789000000000001</v>
      </c>
      <c r="T8" s="87">
        <f t="shared" ca="1" si="3"/>
        <v>86.412000000000006</v>
      </c>
      <c r="U8" s="87">
        <f t="shared" ca="1" si="3"/>
        <v>51.501000000000005</v>
      </c>
      <c r="V8" s="87">
        <f t="shared" ca="1" si="3"/>
        <v>24</v>
      </c>
      <c r="W8" s="87">
        <f t="shared" ca="1" si="3"/>
        <v>24</v>
      </c>
      <c r="X8" s="87">
        <f t="shared" ca="1" si="3"/>
        <v>46.382000000000005</v>
      </c>
      <c r="Y8" s="87">
        <f t="shared" ca="1" si="3"/>
        <v>24</v>
      </c>
      <c r="Z8" s="87">
        <f t="shared" ca="1" si="3"/>
        <v>25.75</v>
      </c>
      <c r="AA8" s="87">
        <f t="shared" ca="1" si="3"/>
        <v>4.75</v>
      </c>
      <c r="AB8" s="87">
        <f t="shared" ca="1" si="3"/>
        <v>2.75</v>
      </c>
      <c r="AC8" s="87">
        <f t="shared" ca="1" si="3"/>
        <v>27.75</v>
      </c>
      <c r="AD8" s="87">
        <f t="shared" ca="1" si="3"/>
        <v>2.75</v>
      </c>
      <c r="AE8" s="87">
        <f t="shared" ca="1" si="3"/>
        <v>27.74</v>
      </c>
      <c r="AF8" s="87">
        <f t="shared" ca="1" si="3"/>
        <v>2.75</v>
      </c>
      <c r="AG8" s="87">
        <f t="shared" ca="1" si="3"/>
        <v>27.75</v>
      </c>
      <c r="AH8" s="87">
        <f t="shared" ca="1" si="3"/>
        <v>2.75</v>
      </c>
      <c r="AI8" s="87">
        <f t="shared" ca="1" si="3"/>
        <v>2.75</v>
      </c>
      <c r="AJ8" s="87">
        <f t="shared" ca="1" si="3"/>
        <v>2.75</v>
      </c>
      <c r="AK8" s="87">
        <f t="shared" ca="1" si="3"/>
        <v>2.75</v>
      </c>
      <c r="AL8" s="87">
        <f t="shared" ca="1" si="3"/>
        <v>0</v>
      </c>
      <c r="AM8" s="87">
        <f t="shared" ca="1" si="3"/>
        <v>0</v>
      </c>
      <c r="AN8" s="87">
        <f t="shared" ca="1" si="3"/>
        <v>0</v>
      </c>
      <c r="AO8" s="87">
        <f t="shared" ca="1" si="3"/>
        <v>0</v>
      </c>
      <c r="AP8" s="87">
        <f t="shared" ca="1" si="3"/>
        <v>2</v>
      </c>
      <c r="AQ8" s="87">
        <f t="shared" ca="1" si="3"/>
        <v>0</v>
      </c>
      <c r="AR8" s="87">
        <f t="shared" ca="1" si="3"/>
        <v>29</v>
      </c>
      <c r="AS8" s="87">
        <f t="shared" ca="1" si="3"/>
        <v>0</v>
      </c>
      <c r="AT8" s="87">
        <f t="shared" ca="1" si="3"/>
        <v>0.84799999999999998</v>
      </c>
      <c r="AU8" s="87">
        <f t="shared" ca="1" si="3"/>
        <v>0</v>
      </c>
      <c r="AV8" s="87">
        <f t="shared" ca="1" si="3"/>
        <v>0</v>
      </c>
      <c r="AW8" s="87">
        <f t="shared" ca="1" si="3"/>
        <v>0</v>
      </c>
      <c r="AX8" s="87">
        <f t="shared" ca="1" si="3"/>
        <v>0</v>
      </c>
      <c r="AY8" s="87">
        <f t="shared" ca="1" si="3"/>
        <v>0</v>
      </c>
      <c r="AZ8" s="87">
        <f t="shared" ca="1" si="3"/>
        <v>0</v>
      </c>
      <c r="BA8" s="87">
        <f t="shared" ca="1" si="3"/>
        <v>0</v>
      </c>
      <c r="BB8" s="87">
        <f t="shared" ca="1" si="3"/>
        <v>0</v>
      </c>
      <c r="BC8" s="87">
        <f t="shared" ca="1" si="3"/>
        <v>0</v>
      </c>
      <c r="BD8" s="87">
        <f t="shared" ca="1" si="3"/>
        <v>0</v>
      </c>
      <c r="BE8" s="87">
        <f t="shared" ca="1" si="3"/>
        <v>0</v>
      </c>
      <c r="BF8" s="87">
        <f t="shared" ca="1" si="3"/>
        <v>0</v>
      </c>
      <c r="BG8" s="87">
        <f t="shared" ca="1" si="3"/>
        <v>0</v>
      </c>
      <c r="BH8" s="87">
        <f t="shared" ca="1" si="3"/>
        <v>0</v>
      </c>
      <c r="BI8" s="87">
        <f t="shared" ca="1" si="3"/>
        <v>0</v>
      </c>
      <c r="BJ8" s="87">
        <f t="shared" ca="1" si="3"/>
        <v>13.75</v>
      </c>
      <c r="BK8" s="87">
        <f t="shared" ca="1" si="3"/>
        <v>13.75</v>
      </c>
      <c r="BL8" s="87">
        <f t="shared" ca="1" si="3"/>
        <v>13.75</v>
      </c>
      <c r="BM8" s="87">
        <f t="shared" ca="1" si="3"/>
        <v>13.75</v>
      </c>
      <c r="BN8" s="87">
        <f t="shared" ca="1" si="3"/>
        <v>13.75</v>
      </c>
      <c r="BO8" s="87">
        <f t="shared" ca="1" si="3"/>
        <v>13.75</v>
      </c>
      <c r="BP8" s="87">
        <f t="shared" ca="1" si="3"/>
        <v>13.75</v>
      </c>
      <c r="BQ8" s="87">
        <f t="shared" ca="1" si="3"/>
        <v>13.75</v>
      </c>
      <c r="BR8" s="87">
        <f t="shared" ca="1" si="3"/>
        <v>13.75</v>
      </c>
      <c r="BS8" s="87">
        <f t="shared" ca="1" si="3"/>
        <v>13.75</v>
      </c>
      <c r="BT8" s="87">
        <f t="shared" ca="1" si="3"/>
        <v>13.75</v>
      </c>
      <c r="BU8" s="87">
        <f t="shared" ca="1" si="3"/>
        <v>13.75</v>
      </c>
      <c r="BV8" s="87">
        <f t="shared" ca="1" si="3"/>
        <v>20.832999999999998</v>
      </c>
      <c r="BW8" s="87">
        <f t="shared" ca="1" si="3"/>
        <v>20.832999999999998</v>
      </c>
      <c r="BX8" s="87">
        <f t="shared" ca="1" si="3"/>
        <v>20.832999999999998</v>
      </c>
      <c r="BY8" s="87">
        <f t="shared" ca="1" si="3"/>
        <v>20.832999999999998</v>
      </c>
      <c r="BZ8" s="87">
        <f t="shared" ref="BZ8" ca="1" si="13">INDIRECT($A$1&amp;ADDRESS(MATCH(BZ$1,INDIRECT($A$1&amp;"C:C"),0),MATCH($A8,INDIRECT($A$1&amp;"2:2"),0)))</f>
        <v>20.832999999999998</v>
      </c>
      <c r="CA8" s="87">
        <f t="shared" ca="1" si="4"/>
        <v>20.832999999999998</v>
      </c>
      <c r="CB8" s="87">
        <f t="shared" ca="1" si="4"/>
        <v>20.832999999999998</v>
      </c>
      <c r="CC8" s="87">
        <f t="shared" ca="1" si="4"/>
        <v>20.832999999999998</v>
      </c>
      <c r="CD8" s="87">
        <f t="shared" ca="1" si="4"/>
        <v>20.832999999999998</v>
      </c>
      <c r="CE8" s="87">
        <f t="shared" ca="1" si="4"/>
        <v>20.832999999999998</v>
      </c>
      <c r="CF8" s="87">
        <f t="shared" ca="1" si="4"/>
        <v>20.832999999999998</v>
      </c>
      <c r="CG8" s="87">
        <f t="shared" ca="1" si="4"/>
        <v>20.832999999999998</v>
      </c>
      <c r="CH8" s="87">
        <f t="shared" ca="1" si="4"/>
        <v>27.082999999999998</v>
      </c>
      <c r="CI8" s="87">
        <f t="shared" ca="1" si="4"/>
        <v>27.082999999999998</v>
      </c>
      <c r="CJ8" s="87">
        <f t="shared" ca="1" si="4"/>
        <v>27.082999999999998</v>
      </c>
      <c r="CK8" s="87">
        <f t="shared" ca="1" si="4"/>
        <v>27.082999999999998</v>
      </c>
      <c r="CL8" s="87">
        <f t="shared" ca="1" si="4"/>
        <v>27.082999999999998</v>
      </c>
      <c r="CM8" s="87">
        <f t="shared" ca="1" si="4"/>
        <v>27.082999999999998</v>
      </c>
      <c r="CN8" s="87">
        <f t="shared" ca="1" si="4"/>
        <v>27.082999999999998</v>
      </c>
      <c r="CO8" s="87">
        <f t="shared" ca="1" si="4"/>
        <v>27.082999999999998</v>
      </c>
      <c r="CP8" s="87">
        <f t="shared" ca="1" si="4"/>
        <v>27.082999999999998</v>
      </c>
      <c r="CQ8" s="87">
        <f t="shared" ca="1" si="4"/>
        <v>27.082999999999998</v>
      </c>
      <c r="CR8" s="87">
        <f t="shared" ca="1" si="4"/>
        <v>27.082999999999998</v>
      </c>
      <c r="CS8" s="87">
        <f t="shared" ca="1" si="4"/>
        <v>27.082999999999998</v>
      </c>
      <c r="CT8" s="87">
        <f t="shared" ca="1" si="4"/>
        <v>20.832999999999998</v>
      </c>
      <c r="CU8" s="87">
        <f t="shared" ca="1" si="4"/>
        <v>20.832999999999998</v>
      </c>
      <c r="CV8" s="87">
        <f t="shared" ca="1" si="4"/>
        <v>20.832999999999998</v>
      </c>
      <c r="CW8" s="87">
        <f t="shared" ca="1" si="4"/>
        <v>30.832999999999998</v>
      </c>
      <c r="CX8" s="87">
        <f t="shared" ca="1" si="4"/>
        <v>30.832999999999998</v>
      </c>
      <c r="CY8" s="87">
        <f t="shared" ca="1" si="4"/>
        <v>25.832999999999998</v>
      </c>
      <c r="CZ8" s="87">
        <f t="shared" ca="1" si="4"/>
        <v>25.832999999999998</v>
      </c>
      <c r="DA8" s="87">
        <f t="shared" ca="1" si="4"/>
        <v>25.832999999999998</v>
      </c>
      <c r="DB8" s="87">
        <f t="shared" ca="1" si="4"/>
        <v>25.832999999999998</v>
      </c>
      <c r="DC8" s="87">
        <f t="shared" ca="1" si="4"/>
        <v>25.832999999999998</v>
      </c>
      <c r="DD8" s="87">
        <f t="shared" ca="1" si="4"/>
        <v>37.832999999999998</v>
      </c>
      <c r="DE8" s="87">
        <f t="shared" ca="1" si="4"/>
        <v>30.832999999999998</v>
      </c>
      <c r="DF8" s="87">
        <f t="shared" ca="1" si="4"/>
        <v>10</v>
      </c>
      <c r="DG8" s="87">
        <f t="shared" ca="1" si="4"/>
        <v>10</v>
      </c>
      <c r="DH8" s="87">
        <f t="shared" ca="1" si="4"/>
        <v>10</v>
      </c>
      <c r="DI8" s="87">
        <f t="shared" ca="1" si="4"/>
        <v>0</v>
      </c>
      <c r="DJ8" s="87">
        <f t="shared" ca="1" si="4"/>
        <v>0</v>
      </c>
      <c r="DK8" s="87">
        <f t="shared" ca="1" si="4"/>
        <v>0</v>
      </c>
      <c r="DL8" s="87">
        <f t="shared" ca="1" si="4"/>
        <v>10</v>
      </c>
      <c r="DM8" s="87">
        <f t="shared" ca="1" si="4"/>
        <v>10</v>
      </c>
      <c r="DN8" s="87">
        <f t="shared" ca="1" si="4"/>
        <v>10</v>
      </c>
      <c r="DO8" s="87">
        <f t="shared" ca="1" si="4"/>
        <v>10</v>
      </c>
      <c r="DP8" s="87">
        <f t="shared" ca="1" si="4"/>
        <v>10</v>
      </c>
      <c r="DQ8" s="87">
        <f t="shared" ca="1" si="4"/>
        <v>10</v>
      </c>
      <c r="DR8" s="87">
        <f t="shared" ca="1" si="4"/>
        <v>15.8</v>
      </c>
      <c r="DS8" s="87">
        <f t="shared" ca="1" si="4"/>
        <v>15.8</v>
      </c>
      <c r="DT8" s="87">
        <f t="shared" ca="1" si="4"/>
        <v>15.8</v>
      </c>
      <c r="DU8" s="87">
        <f t="shared" ca="1" si="4"/>
        <v>15.8</v>
      </c>
      <c r="DV8" s="87">
        <f t="shared" ca="1" si="4"/>
        <v>15.8</v>
      </c>
      <c r="DW8" s="87">
        <f t="shared" ca="1" si="4"/>
        <v>15.8</v>
      </c>
      <c r="DX8" s="87">
        <f t="shared" ca="1" si="4"/>
        <v>15.8</v>
      </c>
      <c r="DY8" s="87">
        <f t="shared" ca="1" si="4"/>
        <v>15.8</v>
      </c>
      <c r="DZ8" s="87">
        <f t="shared" ca="1" si="4"/>
        <v>15.8</v>
      </c>
      <c r="EA8" s="87">
        <f t="shared" ca="1" si="4"/>
        <v>15.8</v>
      </c>
      <c r="EB8" s="87">
        <f t="shared" ca="1" si="4"/>
        <v>15.8</v>
      </c>
      <c r="EC8" s="87">
        <f t="shared" ca="1" si="4"/>
        <v>15.8</v>
      </c>
      <c r="ED8" s="87">
        <f t="shared" ca="1" si="4"/>
        <v>15</v>
      </c>
      <c r="EE8" s="88">
        <f t="shared" ca="1" si="4"/>
        <v>15</v>
      </c>
      <c r="EF8" s="87">
        <f t="shared" ca="1" si="4"/>
        <v>15</v>
      </c>
      <c r="EG8" s="87">
        <f t="shared" ca="1" si="4"/>
        <v>15</v>
      </c>
      <c r="EH8" s="87">
        <f t="shared" ca="1" si="4"/>
        <v>15</v>
      </c>
      <c r="EI8" s="87">
        <f t="shared" ca="1" si="4"/>
        <v>15</v>
      </c>
      <c r="EJ8" s="87">
        <f t="shared" ca="1" si="4"/>
        <v>15</v>
      </c>
      <c r="EK8" s="87">
        <f t="shared" ca="1" si="4"/>
        <v>15</v>
      </c>
      <c r="EL8" s="87">
        <f t="shared" ref="EL8" ca="1" si="14">INDIRECT($A$1&amp;ADDRESS(MATCH(EL$1,INDIRECT($A$1&amp;"C:C"),0),MATCH($A8,INDIRECT($A$1&amp;"2:2"),0)))</f>
        <v>15</v>
      </c>
      <c r="EM8" s="87">
        <f t="shared" ca="1" si="5"/>
        <v>15</v>
      </c>
      <c r="EN8" s="87">
        <f t="shared" ca="1" si="5"/>
        <v>15</v>
      </c>
      <c r="EO8" s="87">
        <f t="shared" ca="1" si="5"/>
        <v>15</v>
      </c>
      <c r="EP8" s="89">
        <f t="shared" ca="1" si="5"/>
        <v>20.832999999999998</v>
      </c>
      <c r="EQ8" s="87">
        <f t="shared" ca="1" si="5"/>
        <v>20.832999999999998</v>
      </c>
      <c r="ER8" s="87">
        <f t="shared" ca="1" si="5"/>
        <v>20.832999999999998</v>
      </c>
      <c r="ES8" s="87">
        <f t="shared" ca="1" si="5"/>
        <v>20.832999999999998</v>
      </c>
      <c r="ET8" s="87">
        <f t="shared" ca="1" si="5"/>
        <v>20.832999999999998</v>
      </c>
      <c r="EU8" s="87">
        <f t="shared" ca="1" si="5"/>
        <v>20.832999999999998</v>
      </c>
      <c r="EV8" s="87">
        <f t="shared" ca="1" si="5"/>
        <v>20.832999999999998</v>
      </c>
      <c r="EW8" s="87">
        <f t="shared" ca="1" si="5"/>
        <v>20.832999999999998</v>
      </c>
      <c r="EX8" s="87">
        <f t="shared" ca="1" si="5"/>
        <v>20.832999999999998</v>
      </c>
      <c r="EY8" s="87">
        <f t="shared" ca="1" si="5"/>
        <v>20.832999999999998</v>
      </c>
      <c r="EZ8" s="87">
        <f t="shared" ca="1" si="5"/>
        <v>20.832999999999998</v>
      </c>
      <c r="FA8" s="87">
        <f t="shared" ca="1" si="5"/>
        <v>20.832999999999998</v>
      </c>
      <c r="FB8" s="89">
        <f t="shared" ca="1" si="5"/>
        <v>27.082999999999998</v>
      </c>
      <c r="FC8" s="87">
        <f t="shared" ca="1" si="6"/>
        <v>27.082999999999998</v>
      </c>
      <c r="FD8" s="87">
        <f t="shared" ca="1" si="6"/>
        <v>27.082999999999998</v>
      </c>
      <c r="FE8" s="87">
        <f t="shared" ca="1" si="6"/>
        <v>27.082999999999998</v>
      </c>
      <c r="FF8" s="87">
        <f t="shared" ca="1" si="6"/>
        <v>27.082999999999998</v>
      </c>
      <c r="FG8" s="87">
        <f t="shared" ca="1" si="6"/>
        <v>27.082999999999998</v>
      </c>
      <c r="FH8" s="87">
        <f t="shared" ca="1" si="6"/>
        <v>27.082999999999998</v>
      </c>
      <c r="FI8" s="87">
        <f t="shared" ca="1" si="6"/>
        <v>27.082999999999998</v>
      </c>
      <c r="FJ8" s="87">
        <f t="shared" ca="1" si="6"/>
        <v>27.082999999999998</v>
      </c>
      <c r="FK8" s="87">
        <f t="shared" ca="1" si="6"/>
        <v>27.082999999999998</v>
      </c>
      <c r="FL8" s="87">
        <f t="shared" ca="1" si="6"/>
        <v>27.082999999999998</v>
      </c>
      <c r="FM8" s="87">
        <f t="shared" ca="1" si="6"/>
        <v>27.082999999999998</v>
      </c>
      <c r="FN8" s="89">
        <f t="shared" ca="1" si="6"/>
        <v>20.832999999999998</v>
      </c>
      <c r="FO8" s="87">
        <f t="shared" ca="1" si="6"/>
        <v>20.832999999999998</v>
      </c>
      <c r="FP8" s="87">
        <f t="shared" ca="1" si="6"/>
        <v>20.832999999999998</v>
      </c>
      <c r="FQ8" s="87">
        <f t="shared" ca="1" si="6"/>
        <v>30.832999999999998</v>
      </c>
      <c r="FR8" s="87">
        <f t="shared" ca="1" si="6"/>
        <v>30.832999999999998</v>
      </c>
      <c r="FS8" s="87">
        <f t="shared" ca="1" si="6"/>
        <v>25.832999999999998</v>
      </c>
      <c r="FT8" s="87">
        <f t="shared" ca="1" si="6"/>
        <v>25.832999999999998</v>
      </c>
      <c r="FU8" s="87">
        <f t="shared" ca="1" si="6"/>
        <v>25.832999999999998</v>
      </c>
      <c r="FV8" s="87">
        <f t="shared" ca="1" si="6"/>
        <v>25.832999999999998</v>
      </c>
      <c r="FW8" s="87">
        <f t="shared" ca="1" si="6"/>
        <v>25.832999999999998</v>
      </c>
      <c r="FX8" s="87">
        <f t="shared" ca="1" si="6"/>
        <v>37.832999999999998</v>
      </c>
      <c r="FY8" s="87">
        <f t="shared" ca="1" si="6"/>
        <v>30.832999999999998</v>
      </c>
      <c r="FZ8" s="87">
        <f t="shared" ca="1" si="6"/>
        <v>10</v>
      </c>
      <c r="GA8" s="87">
        <f t="shared" ca="1" si="7"/>
        <v>10</v>
      </c>
      <c r="GB8" s="87">
        <f t="shared" ca="1" si="7"/>
        <v>10</v>
      </c>
      <c r="GC8" s="87">
        <f t="shared" ca="1" si="7"/>
        <v>0</v>
      </c>
      <c r="GD8" s="87">
        <f t="shared" ca="1" si="7"/>
        <v>0</v>
      </c>
      <c r="GE8" s="87">
        <f t="shared" ca="1" si="7"/>
        <v>0</v>
      </c>
      <c r="GF8" s="87">
        <f t="shared" ca="1" si="7"/>
        <v>10</v>
      </c>
      <c r="GG8" s="87">
        <f t="shared" ca="1" si="7"/>
        <v>10</v>
      </c>
      <c r="GH8" s="87">
        <f t="shared" ca="1" si="7"/>
        <v>10</v>
      </c>
      <c r="GI8" s="87">
        <f t="shared" ca="1" si="7"/>
        <v>10</v>
      </c>
      <c r="GJ8" s="87">
        <f t="shared" ca="1" si="7"/>
        <v>10</v>
      </c>
      <c r="GK8" s="87">
        <f t="shared" ca="1" si="8"/>
        <v>10</v>
      </c>
      <c r="GL8" s="87">
        <f t="shared" ca="1" si="8"/>
        <v>15.8</v>
      </c>
      <c r="GM8" s="87">
        <f t="shared" ca="1" si="8"/>
        <v>15.8</v>
      </c>
      <c r="GN8" s="87">
        <f t="shared" ca="1" si="8"/>
        <v>15.8</v>
      </c>
      <c r="GO8" s="87">
        <f t="shared" ca="1" si="8"/>
        <v>15.8</v>
      </c>
      <c r="GP8" s="87">
        <f t="shared" ca="1" si="8"/>
        <v>15.8</v>
      </c>
      <c r="GQ8" s="87">
        <f t="shared" ca="1" si="8"/>
        <v>15.8</v>
      </c>
      <c r="GR8" s="87">
        <f t="shared" ca="1" si="8"/>
        <v>15.8</v>
      </c>
      <c r="GS8" s="87">
        <f t="shared" ca="1" si="8"/>
        <v>15.8</v>
      </c>
      <c r="GT8" s="87">
        <f t="shared" ca="1" si="8"/>
        <v>15.8</v>
      </c>
      <c r="GU8" s="87">
        <f t="shared" ca="1" si="8"/>
        <v>15.8</v>
      </c>
      <c r="GV8" s="87">
        <f t="shared" ca="1" si="8"/>
        <v>15.8</v>
      </c>
      <c r="GW8" s="87">
        <f t="shared" ca="1" si="8"/>
        <v>15.8</v>
      </c>
      <c r="GX8" s="87">
        <f t="shared" ca="1" si="12"/>
        <v>15</v>
      </c>
      <c r="GY8" s="87">
        <f t="shared" ca="1" si="12"/>
        <v>15</v>
      </c>
      <c r="GZ8" s="87">
        <f t="shared" ca="1" si="12"/>
        <v>15</v>
      </c>
      <c r="HA8" s="87">
        <f t="shared" ca="1" si="12"/>
        <v>15</v>
      </c>
      <c r="HB8" s="87">
        <f t="shared" ca="1" si="12"/>
        <v>15</v>
      </c>
      <c r="HC8" s="87">
        <f t="shared" ca="1" si="12"/>
        <v>15</v>
      </c>
      <c r="HD8" s="87">
        <f t="shared" ca="1" si="12"/>
        <v>15</v>
      </c>
      <c r="HE8" s="87">
        <f t="shared" ca="1" si="12"/>
        <v>15</v>
      </c>
      <c r="HF8" s="87">
        <f t="shared" ca="1" si="12"/>
        <v>15</v>
      </c>
      <c r="HG8" s="87">
        <f t="shared" ca="1" si="12"/>
        <v>15</v>
      </c>
      <c r="HH8" s="87">
        <f t="shared" ca="1" si="12"/>
        <v>15</v>
      </c>
      <c r="HI8" s="87">
        <f t="shared" ca="1" si="12"/>
        <v>15</v>
      </c>
      <c r="HJ8" s="87"/>
      <c r="HK8" s="87"/>
      <c r="HL8" s="87"/>
      <c r="HM8" s="87"/>
      <c r="HN8" s="87"/>
      <c r="HO8" s="87"/>
      <c r="HP8" s="87"/>
      <c r="HQ8" s="87"/>
      <c r="HR8" s="87"/>
      <c r="HS8" s="87"/>
      <c r="HT8" s="87"/>
      <c r="HU8" s="87"/>
    </row>
    <row r="9" spans="1:231" s="97" customFormat="1" ht="13" x14ac:dyDescent="0.3">
      <c r="A9" s="96" t="s">
        <v>47</v>
      </c>
      <c r="C9" s="104">
        <f t="shared" ca="1" si="11"/>
        <v>256.89</v>
      </c>
      <c r="D9" s="105">
        <f t="shared" ca="1" si="11"/>
        <v>99.99</v>
      </c>
      <c r="E9" s="105">
        <f t="shared" ca="1" si="11"/>
        <v>29.847999999999999</v>
      </c>
      <c r="F9" s="105">
        <f t="shared" ca="1" si="11"/>
        <v>0</v>
      </c>
      <c r="G9" s="105">
        <f t="shared" ca="1" si="11"/>
        <v>0</v>
      </c>
      <c r="H9" s="105">
        <f t="shared" ca="1" si="11"/>
        <v>0</v>
      </c>
      <c r="I9" s="105">
        <f t="shared" ca="1" si="11"/>
        <v>0</v>
      </c>
      <c r="J9" s="105">
        <f t="shared" ca="1" si="11"/>
        <v>0</v>
      </c>
      <c r="K9" s="105">
        <f t="shared" ca="1" si="11"/>
        <v>0</v>
      </c>
      <c r="L9" s="105">
        <f t="shared" ca="1" si="11"/>
        <v>0</v>
      </c>
      <c r="M9" s="106">
        <f t="shared" ca="1" si="11"/>
        <v>0</v>
      </c>
      <c r="N9" s="98">
        <f t="shared" ref="N9:AC10" ca="1" si="15">INDIRECT($A$1&amp;ADDRESS(MATCH(N$1,INDIRECT($A$1&amp;"C:C"),0),MATCH($A9,INDIRECT($A$1&amp;"2:2"),0)))*$A$3</f>
        <v>25.5</v>
      </c>
      <c r="O9" s="98">
        <f t="shared" ca="1" si="15"/>
        <v>19.186</v>
      </c>
      <c r="P9" s="98">
        <f t="shared" ca="1" si="15"/>
        <v>5.4969999999999999</v>
      </c>
      <c r="Q9" s="98">
        <f t="shared" ca="1" si="15"/>
        <v>25.077999999999999</v>
      </c>
      <c r="R9" s="98">
        <f t="shared" ca="1" si="15"/>
        <v>8.5449999999999999</v>
      </c>
      <c r="S9" s="98">
        <f t="shared" ca="1" si="15"/>
        <v>60.789000000000001</v>
      </c>
      <c r="T9" s="98">
        <f t="shared" ca="1" si="15"/>
        <v>62.411999999999999</v>
      </c>
      <c r="U9" s="98">
        <f t="shared" ca="1" si="15"/>
        <v>27.501000000000001</v>
      </c>
      <c r="V9" s="98">
        <f t="shared" ca="1" si="15"/>
        <v>0</v>
      </c>
      <c r="W9" s="98">
        <f t="shared" ca="1" si="15"/>
        <v>0</v>
      </c>
      <c r="X9" s="98">
        <f t="shared" ca="1" si="15"/>
        <v>22.382000000000001</v>
      </c>
      <c r="Y9" s="98">
        <f t="shared" ca="1" si="15"/>
        <v>0</v>
      </c>
      <c r="Z9" s="98">
        <f t="shared" ca="1" si="15"/>
        <v>23</v>
      </c>
      <c r="AA9" s="98">
        <f t="shared" ca="1" si="15"/>
        <v>2</v>
      </c>
      <c r="AB9" s="98">
        <f t="shared" ca="1" si="15"/>
        <v>0</v>
      </c>
      <c r="AC9" s="98">
        <f t="shared" ca="1" si="15"/>
        <v>25</v>
      </c>
      <c r="AD9" s="98">
        <f t="shared" ref="AD9:AS10" ca="1" si="16">INDIRECT($A$1&amp;ADDRESS(MATCH(AD$1,INDIRECT($A$1&amp;"C:C"),0),MATCH($A9,INDIRECT($A$1&amp;"2:2"),0)))*$A$3</f>
        <v>0</v>
      </c>
      <c r="AE9" s="98">
        <f t="shared" ca="1" si="16"/>
        <v>24.99</v>
      </c>
      <c r="AF9" s="98">
        <f t="shared" ca="1" si="16"/>
        <v>0</v>
      </c>
      <c r="AG9" s="98">
        <f t="shared" ca="1" si="16"/>
        <v>25</v>
      </c>
      <c r="AH9" s="98">
        <f t="shared" ca="1" si="16"/>
        <v>0</v>
      </c>
      <c r="AI9" s="98">
        <f t="shared" ca="1" si="16"/>
        <v>0</v>
      </c>
      <c r="AJ9" s="98">
        <f t="shared" ca="1" si="16"/>
        <v>0</v>
      </c>
      <c r="AK9" s="98">
        <f t="shared" ca="1" si="16"/>
        <v>0</v>
      </c>
      <c r="AL9" s="98">
        <f t="shared" ca="1" si="16"/>
        <v>0</v>
      </c>
      <c r="AM9" s="98">
        <f t="shared" ca="1" si="16"/>
        <v>0</v>
      </c>
      <c r="AN9" s="98">
        <f t="shared" ca="1" si="16"/>
        <v>0</v>
      </c>
      <c r="AO9" s="98">
        <f t="shared" ca="1" si="16"/>
        <v>0</v>
      </c>
      <c r="AP9" s="98">
        <f t="shared" ca="1" si="16"/>
        <v>0</v>
      </c>
      <c r="AQ9" s="98">
        <f t="shared" ca="1" si="16"/>
        <v>0</v>
      </c>
      <c r="AR9" s="98">
        <f t="shared" ca="1" si="16"/>
        <v>29</v>
      </c>
      <c r="AS9" s="98">
        <f t="shared" ca="1" si="16"/>
        <v>0</v>
      </c>
      <c r="AT9" s="98">
        <f t="shared" ref="AT9:BI10" ca="1" si="17">INDIRECT($A$1&amp;ADDRESS(MATCH(AT$1,INDIRECT($A$1&amp;"C:C"),0),MATCH($A9,INDIRECT($A$1&amp;"2:2"),0)))*$A$3</f>
        <v>0.84799999999999998</v>
      </c>
      <c r="AU9" s="98">
        <f t="shared" ca="1" si="17"/>
        <v>0</v>
      </c>
      <c r="AV9" s="98">
        <f t="shared" ca="1" si="17"/>
        <v>0</v>
      </c>
      <c r="AW9" s="98">
        <f t="shared" ca="1" si="17"/>
        <v>0</v>
      </c>
      <c r="AX9" s="98">
        <f t="shared" ca="1" si="17"/>
        <v>0</v>
      </c>
      <c r="AY9" s="98">
        <f t="shared" ca="1" si="17"/>
        <v>0</v>
      </c>
      <c r="AZ9" s="98">
        <f t="shared" ca="1" si="17"/>
        <v>0</v>
      </c>
      <c r="BA9" s="98">
        <f t="shared" ca="1" si="17"/>
        <v>0</v>
      </c>
      <c r="BB9" s="98">
        <f t="shared" ca="1" si="17"/>
        <v>0</v>
      </c>
      <c r="BC9" s="98">
        <f t="shared" ca="1" si="17"/>
        <v>0</v>
      </c>
      <c r="BD9" s="98">
        <f t="shared" ca="1" si="17"/>
        <v>0</v>
      </c>
      <c r="BE9" s="98">
        <f t="shared" ca="1" si="17"/>
        <v>0</v>
      </c>
      <c r="BF9" s="98">
        <f t="shared" ca="1" si="17"/>
        <v>0</v>
      </c>
      <c r="BG9" s="98">
        <f t="shared" ca="1" si="17"/>
        <v>0</v>
      </c>
      <c r="BH9" s="98">
        <f t="shared" ca="1" si="17"/>
        <v>0</v>
      </c>
      <c r="BI9" s="98">
        <f t="shared" ca="1" si="17"/>
        <v>0</v>
      </c>
      <c r="BJ9" s="98">
        <f t="shared" ref="BJ9:BY10" ca="1" si="18">INDIRECT($A$1&amp;ADDRESS(MATCH(BJ$1,INDIRECT($A$1&amp;"C:C"),0),MATCH($A9,INDIRECT($A$1&amp;"2:2"),0)))*$A$3</f>
        <v>0</v>
      </c>
      <c r="BK9" s="98">
        <f t="shared" ca="1" si="18"/>
        <v>0</v>
      </c>
      <c r="BL9" s="98">
        <f t="shared" ca="1" si="18"/>
        <v>0</v>
      </c>
      <c r="BM9" s="98">
        <f t="shared" ca="1" si="18"/>
        <v>0</v>
      </c>
      <c r="BN9" s="98">
        <f t="shared" ca="1" si="18"/>
        <v>0</v>
      </c>
      <c r="BO9" s="98">
        <f t="shared" ca="1" si="18"/>
        <v>0</v>
      </c>
      <c r="BP9" s="98">
        <f t="shared" ca="1" si="18"/>
        <v>0</v>
      </c>
      <c r="BQ9" s="98">
        <f t="shared" ca="1" si="18"/>
        <v>0</v>
      </c>
      <c r="BR9" s="98">
        <f t="shared" ca="1" si="18"/>
        <v>0</v>
      </c>
      <c r="BS9" s="98">
        <f t="shared" ca="1" si="18"/>
        <v>0</v>
      </c>
      <c r="BT9" s="98">
        <f t="shared" ca="1" si="18"/>
        <v>0</v>
      </c>
      <c r="BU9" s="98">
        <f t="shared" ca="1" si="18"/>
        <v>0</v>
      </c>
      <c r="BV9" s="98">
        <f t="shared" ca="1" si="18"/>
        <v>0</v>
      </c>
      <c r="BW9" s="98">
        <f t="shared" ca="1" si="18"/>
        <v>0</v>
      </c>
      <c r="BX9" s="98">
        <f t="shared" ca="1" si="18"/>
        <v>0</v>
      </c>
      <c r="BY9" s="98">
        <f t="shared" ca="1" si="18"/>
        <v>0</v>
      </c>
      <c r="BZ9" s="98">
        <f t="shared" ref="BZ9:CO10" ca="1" si="19">INDIRECT($A$1&amp;ADDRESS(MATCH(BZ$1,INDIRECT($A$1&amp;"C:C"),0),MATCH($A9,INDIRECT($A$1&amp;"2:2"),0)))*$A$3</f>
        <v>0</v>
      </c>
      <c r="CA9" s="98">
        <f t="shared" ca="1" si="19"/>
        <v>0</v>
      </c>
      <c r="CB9" s="98">
        <f t="shared" ca="1" si="19"/>
        <v>0</v>
      </c>
      <c r="CC9" s="98">
        <f t="shared" ca="1" si="19"/>
        <v>0</v>
      </c>
      <c r="CD9" s="98">
        <f t="shared" ca="1" si="19"/>
        <v>0</v>
      </c>
      <c r="CE9" s="98">
        <f t="shared" ca="1" si="19"/>
        <v>0</v>
      </c>
      <c r="CF9" s="98">
        <f t="shared" ca="1" si="19"/>
        <v>0</v>
      </c>
      <c r="CG9" s="98">
        <f t="shared" ca="1" si="19"/>
        <v>0</v>
      </c>
      <c r="CH9" s="98">
        <f t="shared" ca="1" si="19"/>
        <v>0</v>
      </c>
      <c r="CI9" s="98">
        <f t="shared" ca="1" si="19"/>
        <v>0</v>
      </c>
      <c r="CJ9" s="98">
        <f t="shared" ca="1" si="19"/>
        <v>0</v>
      </c>
      <c r="CK9" s="98">
        <f t="shared" ca="1" si="19"/>
        <v>0</v>
      </c>
      <c r="CL9" s="98">
        <f t="shared" ca="1" si="19"/>
        <v>0</v>
      </c>
      <c r="CM9" s="98">
        <f t="shared" ca="1" si="19"/>
        <v>0</v>
      </c>
      <c r="CN9" s="98">
        <f t="shared" ca="1" si="19"/>
        <v>0</v>
      </c>
      <c r="CO9" s="98">
        <f t="shared" ca="1" si="19"/>
        <v>0</v>
      </c>
      <c r="CP9" s="98">
        <f t="shared" ref="CP9:DE10" ca="1" si="20">INDIRECT($A$1&amp;ADDRESS(MATCH(CP$1,INDIRECT($A$1&amp;"C:C"),0),MATCH($A9,INDIRECT($A$1&amp;"2:2"),0)))*$A$3</f>
        <v>0</v>
      </c>
      <c r="CQ9" s="98">
        <f t="shared" ca="1" si="20"/>
        <v>0</v>
      </c>
      <c r="CR9" s="98">
        <f t="shared" ca="1" si="20"/>
        <v>0</v>
      </c>
      <c r="CS9" s="98">
        <f t="shared" ca="1" si="20"/>
        <v>0</v>
      </c>
      <c r="CT9" s="98">
        <f t="shared" ca="1" si="20"/>
        <v>0</v>
      </c>
      <c r="CU9" s="98">
        <f t="shared" ca="1" si="20"/>
        <v>0</v>
      </c>
      <c r="CV9" s="98">
        <f t="shared" ca="1" si="20"/>
        <v>0</v>
      </c>
      <c r="CW9" s="98">
        <f t="shared" ca="1" si="20"/>
        <v>0</v>
      </c>
      <c r="CX9" s="98">
        <f t="shared" ca="1" si="20"/>
        <v>0</v>
      </c>
      <c r="CY9" s="98">
        <f t="shared" ca="1" si="20"/>
        <v>0</v>
      </c>
      <c r="CZ9" s="98">
        <f t="shared" ca="1" si="20"/>
        <v>0</v>
      </c>
      <c r="DA9" s="98">
        <f t="shared" ca="1" si="20"/>
        <v>0</v>
      </c>
      <c r="DB9" s="98">
        <f t="shared" ca="1" si="20"/>
        <v>0</v>
      </c>
      <c r="DC9" s="98">
        <f t="shared" ca="1" si="20"/>
        <v>0</v>
      </c>
      <c r="DD9" s="98">
        <f t="shared" ca="1" si="20"/>
        <v>0</v>
      </c>
      <c r="DE9" s="98">
        <f t="shared" ca="1" si="20"/>
        <v>0</v>
      </c>
      <c r="DF9" s="98">
        <f t="shared" ref="DF9:DU10" ca="1" si="21">INDIRECT($A$1&amp;ADDRESS(MATCH(DF$1,INDIRECT($A$1&amp;"C:C"),0),MATCH($A9,INDIRECT($A$1&amp;"2:2"),0)))*$A$3</f>
        <v>0</v>
      </c>
      <c r="DG9" s="98">
        <f t="shared" ca="1" si="21"/>
        <v>0</v>
      </c>
      <c r="DH9" s="98">
        <f t="shared" ca="1" si="21"/>
        <v>0</v>
      </c>
      <c r="DI9" s="98">
        <f t="shared" ca="1" si="21"/>
        <v>0</v>
      </c>
      <c r="DJ9" s="98">
        <f t="shared" ca="1" si="21"/>
        <v>0</v>
      </c>
      <c r="DK9" s="98">
        <f t="shared" ca="1" si="21"/>
        <v>0</v>
      </c>
      <c r="DL9" s="98">
        <f t="shared" ca="1" si="21"/>
        <v>0</v>
      </c>
      <c r="DM9" s="98">
        <f t="shared" ca="1" si="21"/>
        <v>0</v>
      </c>
      <c r="DN9" s="98">
        <f t="shared" ca="1" si="21"/>
        <v>0</v>
      </c>
      <c r="DO9" s="98">
        <f t="shared" ca="1" si="21"/>
        <v>0</v>
      </c>
      <c r="DP9" s="98">
        <f t="shared" ca="1" si="21"/>
        <v>0</v>
      </c>
      <c r="DQ9" s="98">
        <f t="shared" ca="1" si="21"/>
        <v>0</v>
      </c>
      <c r="DR9" s="98">
        <f t="shared" ca="1" si="21"/>
        <v>0</v>
      </c>
      <c r="DS9" s="98">
        <f t="shared" ca="1" si="21"/>
        <v>0</v>
      </c>
      <c r="DT9" s="98">
        <f t="shared" ca="1" si="21"/>
        <v>0</v>
      </c>
      <c r="DU9" s="98">
        <f t="shared" ca="1" si="21"/>
        <v>0</v>
      </c>
      <c r="DV9" s="98">
        <f t="shared" ref="DV9:EK10" ca="1" si="22">INDIRECT($A$1&amp;ADDRESS(MATCH(DV$1,INDIRECT($A$1&amp;"C:C"),0),MATCH($A9,INDIRECT($A$1&amp;"2:2"),0)))*$A$3</f>
        <v>0</v>
      </c>
      <c r="DW9" s="98">
        <f t="shared" ca="1" si="22"/>
        <v>0</v>
      </c>
      <c r="DX9" s="98">
        <f t="shared" ca="1" si="22"/>
        <v>0</v>
      </c>
      <c r="DY9" s="98">
        <f t="shared" ca="1" si="22"/>
        <v>0</v>
      </c>
      <c r="DZ9" s="98">
        <f t="shared" ca="1" si="22"/>
        <v>0</v>
      </c>
      <c r="EA9" s="98">
        <f t="shared" ca="1" si="22"/>
        <v>0</v>
      </c>
      <c r="EB9" s="98">
        <f t="shared" ca="1" si="22"/>
        <v>0</v>
      </c>
      <c r="EC9" s="98">
        <f t="shared" ca="1" si="22"/>
        <v>0</v>
      </c>
      <c r="ED9" s="99">
        <f t="shared" ca="1" si="22"/>
        <v>0</v>
      </c>
      <c r="EE9" s="98">
        <f t="shared" ca="1" si="22"/>
        <v>0</v>
      </c>
      <c r="EF9" s="98">
        <f t="shared" ca="1" si="22"/>
        <v>0</v>
      </c>
      <c r="EG9" s="98">
        <f t="shared" ca="1" si="22"/>
        <v>0</v>
      </c>
      <c r="EH9" s="98">
        <f t="shared" ca="1" si="22"/>
        <v>0</v>
      </c>
      <c r="EI9" s="98">
        <f t="shared" ca="1" si="22"/>
        <v>0</v>
      </c>
      <c r="EJ9" s="98">
        <f t="shared" ca="1" si="22"/>
        <v>0</v>
      </c>
      <c r="EK9" s="98">
        <f t="shared" ca="1" si="22"/>
        <v>0</v>
      </c>
      <c r="EL9" s="98">
        <f t="shared" ref="EL9:FA10" ca="1" si="23">INDIRECT($A$1&amp;ADDRESS(MATCH(EL$1,INDIRECT($A$1&amp;"C:C"),0),MATCH($A9,INDIRECT($A$1&amp;"2:2"),0)))*$A$3</f>
        <v>0</v>
      </c>
      <c r="EM9" s="98">
        <f t="shared" ca="1" si="23"/>
        <v>0</v>
      </c>
      <c r="EN9" s="98">
        <f t="shared" ca="1" si="23"/>
        <v>0</v>
      </c>
      <c r="EO9" s="98">
        <f t="shared" ca="1" si="23"/>
        <v>0</v>
      </c>
      <c r="EP9" s="98">
        <f t="shared" ca="1" si="23"/>
        <v>0</v>
      </c>
      <c r="EQ9" s="98">
        <f t="shared" ca="1" si="23"/>
        <v>0</v>
      </c>
      <c r="ER9" s="98">
        <f t="shared" ca="1" si="23"/>
        <v>0</v>
      </c>
      <c r="ES9" s="98">
        <f t="shared" ca="1" si="23"/>
        <v>0</v>
      </c>
      <c r="ET9" s="98">
        <f t="shared" ca="1" si="23"/>
        <v>0</v>
      </c>
      <c r="EU9" s="98">
        <f t="shared" ca="1" si="23"/>
        <v>0</v>
      </c>
      <c r="EV9" s="98">
        <f t="shared" ca="1" si="23"/>
        <v>0</v>
      </c>
      <c r="EW9" s="98">
        <f t="shared" ca="1" si="23"/>
        <v>0</v>
      </c>
      <c r="EX9" s="98">
        <f t="shared" ca="1" si="23"/>
        <v>0</v>
      </c>
      <c r="EY9" s="98">
        <f t="shared" ca="1" si="23"/>
        <v>0</v>
      </c>
      <c r="EZ9" s="98">
        <f t="shared" ca="1" si="23"/>
        <v>0</v>
      </c>
      <c r="FA9" s="98">
        <f t="shared" ca="1" si="23"/>
        <v>0</v>
      </c>
      <c r="FB9" s="98">
        <f t="shared" ref="FB9:FQ10" ca="1" si="24">INDIRECT($A$1&amp;ADDRESS(MATCH(FB$1,INDIRECT($A$1&amp;"C:C"),0),MATCH($A9,INDIRECT($A$1&amp;"2:2"),0)))*$A$3</f>
        <v>0</v>
      </c>
      <c r="FC9" s="98">
        <f t="shared" ca="1" si="24"/>
        <v>0</v>
      </c>
      <c r="FD9" s="98">
        <f t="shared" ca="1" si="24"/>
        <v>0</v>
      </c>
      <c r="FE9" s="98">
        <f t="shared" ca="1" si="24"/>
        <v>0</v>
      </c>
      <c r="FF9" s="98">
        <f t="shared" ca="1" si="24"/>
        <v>0</v>
      </c>
      <c r="FG9" s="98">
        <f t="shared" ca="1" si="24"/>
        <v>0</v>
      </c>
      <c r="FH9" s="98">
        <f t="shared" ca="1" si="24"/>
        <v>0</v>
      </c>
      <c r="FI9" s="98">
        <f t="shared" ca="1" si="24"/>
        <v>0</v>
      </c>
      <c r="FJ9" s="98">
        <f t="shared" ca="1" si="24"/>
        <v>0</v>
      </c>
      <c r="FK9" s="98">
        <f t="shared" ca="1" si="24"/>
        <v>0</v>
      </c>
      <c r="FL9" s="98">
        <f t="shared" ca="1" si="24"/>
        <v>0</v>
      </c>
      <c r="FM9" s="98">
        <f t="shared" ca="1" si="24"/>
        <v>0</v>
      </c>
      <c r="FN9" s="98">
        <f t="shared" ca="1" si="24"/>
        <v>0</v>
      </c>
      <c r="FO9" s="98">
        <f t="shared" ca="1" si="24"/>
        <v>0</v>
      </c>
      <c r="FP9" s="98">
        <f t="shared" ca="1" si="24"/>
        <v>0</v>
      </c>
      <c r="FQ9" s="98">
        <f t="shared" ca="1" si="24"/>
        <v>0</v>
      </c>
      <c r="FR9" s="98">
        <f t="shared" ref="FR9:GG10" ca="1" si="25">INDIRECT($A$1&amp;ADDRESS(MATCH(FR$1,INDIRECT($A$1&amp;"C:C"),0),MATCH($A9,INDIRECT($A$1&amp;"2:2"),0)))*$A$3</f>
        <v>0</v>
      </c>
      <c r="FS9" s="98">
        <f t="shared" ca="1" si="25"/>
        <v>0</v>
      </c>
      <c r="FT9" s="98">
        <f t="shared" ca="1" si="25"/>
        <v>0</v>
      </c>
      <c r="FU9" s="98">
        <f t="shared" ca="1" si="25"/>
        <v>0</v>
      </c>
      <c r="FV9" s="98">
        <f t="shared" ca="1" si="25"/>
        <v>0</v>
      </c>
      <c r="FW9" s="98">
        <f t="shared" ca="1" si="25"/>
        <v>0</v>
      </c>
      <c r="FX9" s="98">
        <f t="shared" ca="1" si="25"/>
        <v>0</v>
      </c>
      <c r="FY9" s="98">
        <f t="shared" ca="1" si="25"/>
        <v>0</v>
      </c>
      <c r="FZ9" s="98">
        <f t="shared" ca="1" si="25"/>
        <v>0</v>
      </c>
      <c r="GA9" s="98">
        <f t="shared" ca="1" si="25"/>
        <v>0</v>
      </c>
      <c r="GB9" s="98">
        <f t="shared" ca="1" si="25"/>
        <v>0</v>
      </c>
      <c r="GC9" s="98">
        <f t="shared" ca="1" si="25"/>
        <v>0</v>
      </c>
      <c r="GD9" s="98">
        <f t="shared" ca="1" si="25"/>
        <v>0</v>
      </c>
      <c r="GE9" s="98">
        <f t="shared" ca="1" si="25"/>
        <v>0</v>
      </c>
      <c r="GF9" s="98">
        <f t="shared" ca="1" si="25"/>
        <v>0</v>
      </c>
      <c r="GG9" s="98">
        <f t="shared" ca="1" si="25"/>
        <v>0</v>
      </c>
      <c r="GH9" s="98">
        <f t="shared" ref="GH9:GW10" ca="1" si="26">INDIRECT($A$1&amp;ADDRESS(MATCH(GH$1,INDIRECT($A$1&amp;"C:C"),0),MATCH($A9,INDIRECT($A$1&amp;"2:2"),0)))*$A$3</f>
        <v>0</v>
      </c>
      <c r="GI9" s="98">
        <f t="shared" ca="1" si="26"/>
        <v>0</v>
      </c>
      <c r="GJ9" s="98">
        <f t="shared" ca="1" si="26"/>
        <v>0</v>
      </c>
      <c r="GK9" s="98">
        <f t="shared" ca="1" si="26"/>
        <v>0</v>
      </c>
      <c r="GL9" s="98">
        <f t="shared" ca="1" si="26"/>
        <v>0</v>
      </c>
      <c r="GM9" s="98">
        <f t="shared" ca="1" si="26"/>
        <v>0</v>
      </c>
      <c r="GN9" s="98">
        <f t="shared" ca="1" si="26"/>
        <v>0</v>
      </c>
      <c r="GO9" s="98">
        <f t="shared" ca="1" si="26"/>
        <v>0</v>
      </c>
      <c r="GP9" s="98">
        <f t="shared" ca="1" si="26"/>
        <v>0</v>
      </c>
      <c r="GQ9" s="98">
        <f t="shared" ca="1" si="26"/>
        <v>0</v>
      </c>
      <c r="GR9" s="98">
        <f t="shared" ca="1" si="26"/>
        <v>0</v>
      </c>
      <c r="GS9" s="98">
        <f t="shared" ca="1" si="26"/>
        <v>0</v>
      </c>
      <c r="GT9" s="98">
        <f t="shared" ca="1" si="26"/>
        <v>0</v>
      </c>
      <c r="GU9" s="98">
        <f t="shared" ca="1" si="26"/>
        <v>0</v>
      </c>
      <c r="GV9" s="98">
        <f t="shared" ca="1" si="26"/>
        <v>0</v>
      </c>
      <c r="GW9" s="98">
        <f t="shared" ca="1" si="26"/>
        <v>0</v>
      </c>
      <c r="GX9" s="98">
        <f t="shared" ref="GX9:HI10" ca="1" si="27">INDIRECT($A$1&amp;ADDRESS(MATCH(GX$1,INDIRECT($A$1&amp;"C:C"),0),MATCH($A9,INDIRECT($A$1&amp;"2:2"),0)))*$A$3</f>
        <v>0</v>
      </c>
      <c r="GY9" s="98">
        <f t="shared" ca="1" si="27"/>
        <v>0</v>
      </c>
      <c r="GZ9" s="98">
        <f t="shared" ca="1" si="27"/>
        <v>0</v>
      </c>
      <c r="HA9" s="98">
        <f t="shared" ca="1" si="27"/>
        <v>0</v>
      </c>
      <c r="HB9" s="98">
        <f t="shared" ca="1" si="27"/>
        <v>0</v>
      </c>
      <c r="HC9" s="98">
        <f t="shared" ca="1" si="27"/>
        <v>0</v>
      </c>
      <c r="HD9" s="98">
        <f t="shared" ca="1" si="27"/>
        <v>0</v>
      </c>
      <c r="HE9" s="98">
        <f t="shared" ca="1" si="27"/>
        <v>0</v>
      </c>
      <c r="HF9" s="98">
        <f t="shared" ca="1" si="27"/>
        <v>0</v>
      </c>
      <c r="HG9" s="98">
        <f t="shared" ca="1" si="27"/>
        <v>0</v>
      </c>
      <c r="HH9" s="98">
        <f t="shared" ca="1" si="27"/>
        <v>0</v>
      </c>
      <c r="HI9" s="98">
        <f t="shared" ca="1" si="27"/>
        <v>0</v>
      </c>
      <c r="HJ9" s="98"/>
      <c r="HK9" s="98"/>
      <c r="HL9" s="98"/>
    </row>
    <row r="10" spans="1:231" s="97" customFormat="1" ht="13" x14ac:dyDescent="0.3">
      <c r="A10" s="96" t="s">
        <v>80</v>
      </c>
      <c r="C10" s="104">
        <f t="shared" ca="1" si="10"/>
        <v>0</v>
      </c>
      <c r="D10" s="105">
        <f t="shared" ca="1" si="11"/>
        <v>0</v>
      </c>
      <c r="E10" s="105">
        <f t="shared" ca="1" si="11"/>
        <v>0</v>
      </c>
      <c r="F10" s="105">
        <f t="shared" ca="1" si="11"/>
        <v>0</v>
      </c>
      <c r="G10" s="105">
        <f t="shared" ca="1" si="11"/>
        <v>0</v>
      </c>
      <c r="H10" s="105">
        <f t="shared" ca="1" si="11"/>
        <v>0</v>
      </c>
      <c r="I10" s="105">
        <f t="shared" ca="1" si="11"/>
        <v>75</v>
      </c>
      <c r="J10" s="105">
        <f t="shared" ca="1" si="11"/>
        <v>72</v>
      </c>
      <c r="K10" s="105">
        <f t="shared" ca="1" si="11"/>
        <v>0</v>
      </c>
      <c r="L10" s="105">
        <f t="shared" ca="1" si="11"/>
        <v>0</v>
      </c>
      <c r="M10" s="106">
        <f t="shared" ca="1" si="11"/>
        <v>0</v>
      </c>
      <c r="N10" s="98">
        <f t="shared" ca="1" si="15"/>
        <v>0</v>
      </c>
      <c r="O10" s="98">
        <f t="shared" ca="1" si="15"/>
        <v>0</v>
      </c>
      <c r="P10" s="98">
        <f t="shared" ca="1" si="15"/>
        <v>0</v>
      </c>
      <c r="Q10" s="98">
        <f t="shared" ca="1" si="15"/>
        <v>0</v>
      </c>
      <c r="R10" s="98">
        <f t="shared" ca="1" si="15"/>
        <v>0</v>
      </c>
      <c r="S10" s="98">
        <f t="shared" ca="1" si="15"/>
        <v>0</v>
      </c>
      <c r="T10" s="98">
        <f t="shared" ca="1" si="15"/>
        <v>0</v>
      </c>
      <c r="U10" s="98">
        <f t="shared" ca="1" si="15"/>
        <v>0</v>
      </c>
      <c r="V10" s="98">
        <f t="shared" ca="1" si="15"/>
        <v>0</v>
      </c>
      <c r="W10" s="98">
        <f t="shared" ca="1" si="15"/>
        <v>0</v>
      </c>
      <c r="X10" s="98">
        <f t="shared" ca="1" si="15"/>
        <v>0</v>
      </c>
      <c r="Y10" s="98">
        <f t="shared" ca="1" si="15"/>
        <v>0</v>
      </c>
      <c r="Z10" s="98">
        <f t="shared" ca="1" si="15"/>
        <v>0</v>
      </c>
      <c r="AA10" s="98">
        <f t="shared" ca="1" si="15"/>
        <v>0</v>
      </c>
      <c r="AB10" s="98">
        <f t="shared" ca="1" si="15"/>
        <v>0</v>
      </c>
      <c r="AC10" s="98">
        <f t="shared" ca="1" si="15"/>
        <v>0</v>
      </c>
      <c r="AD10" s="98">
        <f t="shared" ca="1" si="16"/>
        <v>0</v>
      </c>
      <c r="AE10" s="98">
        <f t="shared" ca="1" si="16"/>
        <v>0</v>
      </c>
      <c r="AF10" s="98">
        <f t="shared" ca="1" si="16"/>
        <v>0</v>
      </c>
      <c r="AG10" s="98">
        <f t="shared" ca="1" si="16"/>
        <v>0</v>
      </c>
      <c r="AH10" s="98">
        <f t="shared" ca="1" si="16"/>
        <v>0</v>
      </c>
      <c r="AI10" s="98">
        <f t="shared" ca="1" si="16"/>
        <v>0</v>
      </c>
      <c r="AJ10" s="98">
        <f t="shared" ca="1" si="16"/>
        <v>0</v>
      </c>
      <c r="AK10" s="98">
        <f t="shared" ca="1" si="16"/>
        <v>0</v>
      </c>
      <c r="AL10" s="98">
        <f t="shared" ca="1" si="16"/>
        <v>0</v>
      </c>
      <c r="AM10" s="98">
        <f t="shared" ca="1" si="16"/>
        <v>0</v>
      </c>
      <c r="AN10" s="98">
        <f t="shared" ca="1" si="16"/>
        <v>0</v>
      </c>
      <c r="AO10" s="98">
        <f t="shared" ca="1" si="16"/>
        <v>0</v>
      </c>
      <c r="AP10" s="98">
        <f t="shared" ca="1" si="16"/>
        <v>0</v>
      </c>
      <c r="AQ10" s="98">
        <f t="shared" ca="1" si="16"/>
        <v>0</v>
      </c>
      <c r="AR10" s="98">
        <f t="shared" ca="1" si="16"/>
        <v>0</v>
      </c>
      <c r="AS10" s="98">
        <f t="shared" ca="1" si="16"/>
        <v>0</v>
      </c>
      <c r="AT10" s="98">
        <f t="shared" ca="1" si="17"/>
        <v>0</v>
      </c>
      <c r="AU10" s="98">
        <f t="shared" ca="1" si="17"/>
        <v>0</v>
      </c>
      <c r="AV10" s="98">
        <f t="shared" ca="1" si="17"/>
        <v>0</v>
      </c>
      <c r="AW10" s="98">
        <f t="shared" ca="1" si="17"/>
        <v>0</v>
      </c>
      <c r="AX10" s="98">
        <f t="shared" ca="1" si="17"/>
        <v>0</v>
      </c>
      <c r="AY10" s="98">
        <f t="shared" ca="1" si="17"/>
        <v>0</v>
      </c>
      <c r="AZ10" s="98">
        <f t="shared" ca="1" si="17"/>
        <v>0</v>
      </c>
      <c r="BA10" s="98">
        <f t="shared" ca="1" si="17"/>
        <v>0</v>
      </c>
      <c r="BB10" s="98">
        <f t="shared" ca="1" si="17"/>
        <v>0</v>
      </c>
      <c r="BC10" s="98">
        <f t="shared" ca="1" si="17"/>
        <v>0</v>
      </c>
      <c r="BD10" s="98">
        <f t="shared" ca="1" si="17"/>
        <v>0</v>
      </c>
      <c r="BE10" s="98">
        <f t="shared" ca="1" si="17"/>
        <v>0</v>
      </c>
      <c r="BF10" s="98">
        <f t="shared" ca="1" si="17"/>
        <v>0</v>
      </c>
      <c r="BG10" s="98">
        <f t="shared" ca="1" si="17"/>
        <v>0</v>
      </c>
      <c r="BH10" s="98">
        <f t="shared" ca="1" si="17"/>
        <v>0</v>
      </c>
      <c r="BI10" s="98">
        <f t="shared" ca="1" si="17"/>
        <v>0</v>
      </c>
      <c r="BJ10" s="98">
        <f t="shared" ca="1" si="18"/>
        <v>0</v>
      </c>
      <c r="BK10" s="98">
        <f t="shared" ca="1" si="18"/>
        <v>0</v>
      </c>
      <c r="BL10" s="98">
        <f t="shared" ca="1" si="18"/>
        <v>0</v>
      </c>
      <c r="BM10" s="98">
        <f t="shared" ca="1" si="18"/>
        <v>0</v>
      </c>
      <c r="BN10" s="98">
        <f t="shared" ca="1" si="18"/>
        <v>0</v>
      </c>
      <c r="BO10" s="98">
        <f t="shared" ca="1" si="18"/>
        <v>0</v>
      </c>
      <c r="BP10" s="98">
        <f t="shared" ca="1" si="18"/>
        <v>0</v>
      </c>
      <c r="BQ10" s="98">
        <f t="shared" ca="1" si="18"/>
        <v>0</v>
      </c>
      <c r="BR10" s="98">
        <f t="shared" ca="1" si="18"/>
        <v>0</v>
      </c>
      <c r="BS10" s="98">
        <f t="shared" ca="1" si="18"/>
        <v>0</v>
      </c>
      <c r="BT10" s="98">
        <f t="shared" ca="1" si="18"/>
        <v>0</v>
      </c>
      <c r="BU10" s="98">
        <f t="shared" ca="1" si="18"/>
        <v>0</v>
      </c>
      <c r="BV10" s="98">
        <f t="shared" ca="1" si="18"/>
        <v>0</v>
      </c>
      <c r="BW10" s="98">
        <f t="shared" ca="1" si="18"/>
        <v>0</v>
      </c>
      <c r="BX10" s="98">
        <f t="shared" ca="1" si="18"/>
        <v>0</v>
      </c>
      <c r="BY10" s="98">
        <f t="shared" ca="1" si="18"/>
        <v>0</v>
      </c>
      <c r="BZ10" s="98">
        <f t="shared" ca="1" si="19"/>
        <v>0</v>
      </c>
      <c r="CA10" s="98">
        <f t="shared" ca="1" si="19"/>
        <v>0</v>
      </c>
      <c r="CB10" s="98">
        <f t="shared" ca="1" si="19"/>
        <v>0</v>
      </c>
      <c r="CC10" s="98">
        <f t="shared" ca="1" si="19"/>
        <v>0</v>
      </c>
      <c r="CD10" s="98">
        <f t="shared" ca="1" si="19"/>
        <v>0</v>
      </c>
      <c r="CE10" s="98">
        <f t="shared" ca="1" si="19"/>
        <v>0</v>
      </c>
      <c r="CF10" s="98">
        <f t="shared" ca="1" si="19"/>
        <v>0</v>
      </c>
      <c r="CG10" s="98">
        <f t="shared" ca="1" si="19"/>
        <v>0</v>
      </c>
      <c r="CH10" s="98">
        <f t="shared" ca="1" si="19"/>
        <v>6.25</v>
      </c>
      <c r="CI10" s="98">
        <f t="shared" ca="1" si="19"/>
        <v>6.25</v>
      </c>
      <c r="CJ10" s="98">
        <f t="shared" ca="1" si="19"/>
        <v>6.25</v>
      </c>
      <c r="CK10" s="98">
        <f t="shared" ca="1" si="19"/>
        <v>6.25</v>
      </c>
      <c r="CL10" s="98">
        <f t="shared" ca="1" si="19"/>
        <v>6.25</v>
      </c>
      <c r="CM10" s="98">
        <f t="shared" ca="1" si="19"/>
        <v>6.25</v>
      </c>
      <c r="CN10" s="98">
        <f t="shared" ca="1" si="19"/>
        <v>6.25</v>
      </c>
      <c r="CO10" s="98">
        <f t="shared" ca="1" si="19"/>
        <v>6.25</v>
      </c>
      <c r="CP10" s="98">
        <f t="shared" ca="1" si="20"/>
        <v>6.25</v>
      </c>
      <c r="CQ10" s="98">
        <f t="shared" ca="1" si="20"/>
        <v>6.25</v>
      </c>
      <c r="CR10" s="98">
        <f t="shared" ca="1" si="20"/>
        <v>6.25</v>
      </c>
      <c r="CS10" s="98">
        <f t="shared" ca="1" si="20"/>
        <v>6.25</v>
      </c>
      <c r="CT10" s="98">
        <f t="shared" ca="1" si="20"/>
        <v>0</v>
      </c>
      <c r="CU10" s="98">
        <f t="shared" ca="1" si="20"/>
        <v>0</v>
      </c>
      <c r="CV10" s="98">
        <f t="shared" ca="1" si="20"/>
        <v>0</v>
      </c>
      <c r="CW10" s="98">
        <f t="shared" ca="1" si="20"/>
        <v>10</v>
      </c>
      <c r="CX10" s="98">
        <f t="shared" ca="1" si="20"/>
        <v>10</v>
      </c>
      <c r="CY10" s="98">
        <f t="shared" ca="1" si="20"/>
        <v>5</v>
      </c>
      <c r="CZ10" s="98">
        <f t="shared" ca="1" si="20"/>
        <v>5</v>
      </c>
      <c r="DA10" s="98">
        <f t="shared" ca="1" si="20"/>
        <v>5</v>
      </c>
      <c r="DB10" s="98">
        <f t="shared" ca="1" si="20"/>
        <v>5</v>
      </c>
      <c r="DC10" s="98">
        <f t="shared" ca="1" si="20"/>
        <v>5</v>
      </c>
      <c r="DD10" s="98">
        <f t="shared" ca="1" si="20"/>
        <v>17</v>
      </c>
      <c r="DE10" s="98">
        <f t="shared" ca="1" si="20"/>
        <v>10</v>
      </c>
      <c r="DF10" s="98">
        <f t="shared" ca="1" si="21"/>
        <v>0</v>
      </c>
      <c r="DG10" s="98">
        <f t="shared" ca="1" si="21"/>
        <v>0</v>
      </c>
      <c r="DH10" s="98">
        <f t="shared" ca="1" si="21"/>
        <v>0</v>
      </c>
      <c r="DI10" s="98">
        <f t="shared" ca="1" si="21"/>
        <v>0</v>
      </c>
      <c r="DJ10" s="98">
        <f t="shared" ca="1" si="21"/>
        <v>0</v>
      </c>
      <c r="DK10" s="98">
        <f t="shared" ca="1" si="21"/>
        <v>0</v>
      </c>
      <c r="DL10" s="98">
        <f t="shared" ca="1" si="21"/>
        <v>0</v>
      </c>
      <c r="DM10" s="98">
        <f t="shared" ca="1" si="21"/>
        <v>0</v>
      </c>
      <c r="DN10" s="98">
        <f t="shared" ca="1" si="21"/>
        <v>0</v>
      </c>
      <c r="DO10" s="98">
        <f t="shared" ca="1" si="21"/>
        <v>0</v>
      </c>
      <c r="DP10" s="98">
        <f t="shared" ca="1" si="21"/>
        <v>0</v>
      </c>
      <c r="DQ10" s="98">
        <f t="shared" ca="1" si="21"/>
        <v>0</v>
      </c>
      <c r="DR10" s="98">
        <f t="shared" ca="1" si="21"/>
        <v>0</v>
      </c>
      <c r="DS10" s="98">
        <f t="shared" ca="1" si="21"/>
        <v>0</v>
      </c>
      <c r="DT10" s="98">
        <f t="shared" ca="1" si="21"/>
        <v>0</v>
      </c>
      <c r="DU10" s="98">
        <f t="shared" ca="1" si="21"/>
        <v>0</v>
      </c>
      <c r="DV10" s="98">
        <f t="shared" ca="1" si="22"/>
        <v>0</v>
      </c>
      <c r="DW10" s="98">
        <f t="shared" ca="1" si="22"/>
        <v>0</v>
      </c>
      <c r="DX10" s="98">
        <f t="shared" ca="1" si="22"/>
        <v>0</v>
      </c>
      <c r="DY10" s="98">
        <f t="shared" ca="1" si="22"/>
        <v>0</v>
      </c>
      <c r="DZ10" s="98">
        <f t="shared" ca="1" si="22"/>
        <v>0</v>
      </c>
      <c r="EA10" s="98">
        <f t="shared" ca="1" si="22"/>
        <v>0</v>
      </c>
      <c r="EB10" s="98">
        <f t="shared" ca="1" si="22"/>
        <v>0</v>
      </c>
      <c r="EC10" s="98">
        <f t="shared" ca="1" si="22"/>
        <v>0</v>
      </c>
      <c r="ED10" s="99">
        <f t="shared" ca="1" si="22"/>
        <v>0</v>
      </c>
      <c r="EE10" s="98">
        <f t="shared" ca="1" si="22"/>
        <v>0</v>
      </c>
      <c r="EF10" s="98">
        <f t="shared" ca="1" si="22"/>
        <v>0</v>
      </c>
      <c r="EG10" s="98">
        <f t="shared" ca="1" si="22"/>
        <v>0</v>
      </c>
      <c r="EH10" s="98">
        <f t="shared" ca="1" si="22"/>
        <v>0</v>
      </c>
      <c r="EI10" s="98">
        <f t="shared" ca="1" si="22"/>
        <v>0</v>
      </c>
      <c r="EJ10" s="98">
        <f t="shared" ca="1" si="22"/>
        <v>0</v>
      </c>
      <c r="EK10" s="98">
        <f t="shared" ca="1" si="22"/>
        <v>0</v>
      </c>
      <c r="EL10" s="98">
        <f t="shared" ca="1" si="23"/>
        <v>0</v>
      </c>
      <c r="EM10" s="98">
        <f t="shared" ca="1" si="23"/>
        <v>0</v>
      </c>
      <c r="EN10" s="98">
        <f t="shared" ca="1" si="23"/>
        <v>0</v>
      </c>
      <c r="EO10" s="98">
        <f t="shared" ca="1" si="23"/>
        <v>0</v>
      </c>
      <c r="EP10" s="98">
        <f t="shared" ca="1" si="23"/>
        <v>0</v>
      </c>
      <c r="EQ10" s="98">
        <f t="shared" ca="1" si="23"/>
        <v>0</v>
      </c>
      <c r="ER10" s="98">
        <f t="shared" ca="1" si="23"/>
        <v>0</v>
      </c>
      <c r="ES10" s="98">
        <f t="shared" ca="1" si="23"/>
        <v>0</v>
      </c>
      <c r="ET10" s="98">
        <f t="shared" ca="1" si="23"/>
        <v>0</v>
      </c>
      <c r="EU10" s="98">
        <f t="shared" ca="1" si="23"/>
        <v>0</v>
      </c>
      <c r="EV10" s="98">
        <f t="shared" ca="1" si="23"/>
        <v>0</v>
      </c>
      <c r="EW10" s="98">
        <f t="shared" ca="1" si="23"/>
        <v>0</v>
      </c>
      <c r="EX10" s="98">
        <f t="shared" ca="1" si="23"/>
        <v>0</v>
      </c>
      <c r="EY10" s="98">
        <f t="shared" ca="1" si="23"/>
        <v>0</v>
      </c>
      <c r="EZ10" s="98">
        <f t="shared" ca="1" si="23"/>
        <v>0</v>
      </c>
      <c r="FA10" s="98">
        <f t="shared" ca="1" si="23"/>
        <v>0</v>
      </c>
      <c r="FB10" s="98">
        <f t="shared" ca="1" si="24"/>
        <v>6.25</v>
      </c>
      <c r="FC10" s="98">
        <f t="shared" ca="1" si="24"/>
        <v>6.25</v>
      </c>
      <c r="FD10" s="98">
        <f t="shared" ca="1" si="24"/>
        <v>6.25</v>
      </c>
      <c r="FE10" s="98">
        <f t="shared" ca="1" si="24"/>
        <v>6.25</v>
      </c>
      <c r="FF10" s="98">
        <f t="shared" ca="1" si="24"/>
        <v>6.25</v>
      </c>
      <c r="FG10" s="98">
        <f t="shared" ca="1" si="24"/>
        <v>6.25</v>
      </c>
      <c r="FH10" s="98">
        <f t="shared" ca="1" si="24"/>
        <v>6.25</v>
      </c>
      <c r="FI10" s="98">
        <f t="shared" ca="1" si="24"/>
        <v>6.25</v>
      </c>
      <c r="FJ10" s="98">
        <f t="shared" ca="1" si="24"/>
        <v>6.25</v>
      </c>
      <c r="FK10" s="98">
        <f t="shared" ca="1" si="24"/>
        <v>6.25</v>
      </c>
      <c r="FL10" s="98">
        <f t="shared" ca="1" si="24"/>
        <v>6.25</v>
      </c>
      <c r="FM10" s="98">
        <f t="shared" ca="1" si="24"/>
        <v>6.25</v>
      </c>
      <c r="FN10" s="98">
        <f t="shared" ca="1" si="24"/>
        <v>0</v>
      </c>
      <c r="FO10" s="98">
        <f t="shared" ca="1" si="24"/>
        <v>0</v>
      </c>
      <c r="FP10" s="98">
        <f t="shared" ca="1" si="24"/>
        <v>0</v>
      </c>
      <c r="FQ10" s="98">
        <f t="shared" ca="1" si="24"/>
        <v>10</v>
      </c>
      <c r="FR10" s="98">
        <f t="shared" ca="1" si="25"/>
        <v>10</v>
      </c>
      <c r="FS10" s="98">
        <f t="shared" ca="1" si="25"/>
        <v>5</v>
      </c>
      <c r="FT10" s="98">
        <f t="shared" ca="1" si="25"/>
        <v>5</v>
      </c>
      <c r="FU10" s="98">
        <f t="shared" ca="1" si="25"/>
        <v>5</v>
      </c>
      <c r="FV10" s="98">
        <f t="shared" ca="1" si="25"/>
        <v>5</v>
      </c>
      <c r="FW10" s="98">
        <f t="shared" ca="1" si="25"/>
        <v>5</v>
      </c>
      <c r="FX10" s="98">
        <f t="shared" ca="1" si="25"/>
        <v>17</v>
      </c>
      <c r="FY10" s="98">
        <f t="shared" ca="1" si="25"/>
        <v>10</v>
      </c>
      <c r="FZ10" s="98">
        <f t="shared" ca="1" si="25"/>
        <v>0</v>
      </c>
      <c r="GA10" s="98">
        <f t="shared" ca="1" si="25"/>
        <v>0</v>
      </c>
      <c r="GB10" s="98">
        <f t="shared" ca="1" si="25"/>
        <v>0</v>
      </c>
      <c r="GC10" s="98">
        <f t="shared" ca="1" si="25"/>
        <v>0</v>
      </c>
      <c r="GD10" s="98">
        <f t="shared" ca="1" si="25"/>
        <v>0</v>
      </c>
      <c r="GE10" s="98">
        <f t="shared" ca="1" si="25"/>
        <v>0</v>
      </c>
      <c r="GF10" s="98">
        <f t="shared" ca="1" si="25"/>
        <v>0</v>
      </c>
      <c r="GG10" s="98">
        <f t="shared" ca="1" si="25"/>
        <v>0</v>
      </c>
      <c r="GH10" s="98">
        <f t="shared" ca="1" si="26"/>
        <v>0</v>
      </c>
      <c r="GI10" s="98">
        <f t="shared" ca="1" si="26"/>
        <v>0</v>
      </c>
      <c r="GJ10" s="98">
        <f t="shared" ca="1" si="26"/>
        <v>0</v>
      </c>
      <c r="GK10" s="98">
        <f t="shared" ca="1" si="26"/>
        <v>0</v>
      </c>
      <c r="GL10" s="98">
        <f t="shared" ca="1" si="26"/>
        <v>0</v>
      </c>
      <c r="GM10" s="98">
        <f t="shared" ca="1" si="26"/>
        <v>0</v>
      </c>
      <c r="GN10" s="98">
        <f t="shared" ca="1" si="26"/>
        <v>0</v>
      </c>
      <c r="GO10" s="98">
        <f t="shared" ca="1" si="26"/>
        <v>0</v>
      </c>
      <c r="GP10" s="98">
        <f t="shared" ca="1" si="26"/>
        <v>0</v>
      </c>
      <c r="GQ10" s="98">
        <f t="shared" ca="1" si="26"/>
        <v>0</v>
      </c>
      <c r="GR10" s="98">
        <f t="shared" ca="1" si="26"/>
        <v>0</v>
      </c>
      <c r="GS10" s="98">
        <f t="shared" ca="1" si="26"/>
        <v>0</v>
      </c>
      <c r="GT10" s="98">
        <f t="shared" ca="1" si="26"/>
        <v>0</v>
      </c>
      <c r="GU10" s="98">
        <f t="shared" ca="1" si="26"/>
        <v>0</v>
      </c>
      <c r="GV10" s="98">
        <f t="shared" ca="1" si="26"/>
        <v>0</v>
      </c>
      <c r="GW10" s="98">
        <f t="shared" ca="1" si="26"/>
        <v>0</v>
      </c>
      <c r="GX10" s="98">
        <f t="shared" ca="1" si="27"/>
        <v>0</v>
      </c>
      <c r="GY10" s="98">
        <f t="shared" ca="1" si="27"/>
        <v>0</v>
      </c>
      <c r="GZ10" s="98">
        <f t="shared" ca="1" si="27"/>
        <v>0</v>
      </c>
      <c r="HA10" s="98">
        <f t="shared" ca="1" si="27"/>
        <v>0</v>
      </c>
      <c r="HB10" s="98">
        <f t="shared" ca="1" si="27"/>
        <v>0</v>
      </c>
      <c r="HC10" s="98">
        <f t="shared" ca="1" si="27"/>
        <v>0</v>
      </c>
      <c r="HD10" s="98">
        <f t="shared" ca="1" si="27"/>
        <v>0</v>
      </c>
      <c r="HE10" s="98">
        <f t="shared" ca="1" si="27"/>
        <v>0</v>
      </c>
      <c r="HF10" s="98">
        <f t="shared" ca="1" si="27"/>
        <v>0</v>
      </c>
      <c r="HG10" s="98">
        <f t="shared" ca="1" si="27"/>
        <v>0</v>
      </c>
      <c r="HH10" s="98">
        <f t="shared" ca="1" si="27"/>
        <v>0</v>
      </c>
      <c r="HI10" s="98">
        <f t="shared" ca="1" si="27"/>
        <v>0</v>
      </c>
      <c r="HJ10" s="98"/>
      <c r="HK10" s="98"/>
      <c r="HL10" s="98"/>
    </row>
    <row r="11" spans="1:231" s="97" customFormat="1" ht="13" x14ac:dyDescent="0.3">
      <c r="A11" s="96" t="s">
        <v>48</v>
      </c>
      <c r="C11" s="104">
        <f t="shared" ca="1" si="11"/>
        <v>288</v>
      </c>
      <c r="D11" s="105">
        <f t="shared" ca="1" si="11"/>
        <v>33</v>
      </c>
      <c r="E11" s="105">
        <f t="shared" ca="1" si="11"/>
        <v>2</v>
      </c>
      <c r="F11" s="105">
        <f t="shared" ca="1" si="11"/>
        <v>0</v>
      </c>
      <c r="G11" s="105">
        <f t="shared" ca="1" si="11"/>
        <v>165</v>
      </c>
      <c r="H11" s="105">
        <f t="shared" ca="1" si="11"/>
        <v>249.99599999999998</v>
      </c>
      <c r="I11" s="105">
        <f t="shared" ca="1" si="11"/>
        <v>249.99599999999998</v>
      </c>
      <c r="J11" s="105">
        <f t="shared" ca="1" si="11"/>
        <v>249.99599999999998</v>
      </c>
      <c r="K11" s="148">
        <f t="shared" ca="1" si="11"/>
        <v>90</v>
      </c>
      <c r="L11" s="105">
        <f t="shared" ca="1" si="11"/>
        <v>189.60000000000002</v>
      </c>
      <c r="M11" s="106">
        <f t="shared" ca="1" si="11"/>
        <v>180</v>
      </c>
      <c r="N11" s="98">
        <f ca="1">INDIRECT($A$1&amp;ADDRESS(MATCH(N$1,INDIRECT($A$1&amp;"C:C"),0),MATCH($A11,INDIRECT($A$1&amp;"2:2"),0)))*$A$3</f>
        <v>24</v>
      </c>
      <c r="O11" s="98">
        <f t="shared" ref="O11:BZ12" ca="1" si="28">INDIRECT($A$1&amp;ADDRESS(MATCH(O$1,INDIRECT($A$1&amp;"C:C"),0),MATCH($A11,INDIRECT($A$1&amp;"2:2"),0)))*$A$3</f>
        <v>24</v>
      </c>
      <c r="P11" s="98">
        <f t="shared" ca="1" si="28"/>
        <v>24</v>
      </c>
      <c r="Q11" s="98">
        <f t="shared" ca="1" si="28"/>
        <v>24</v>
      </c>
      <c r="R11" s="98">
        <f t="shared" ca="1" si="28"/>
        <v>24</v>
      </c>
      <c r="S11" s="98">
        <f t="shared" ca="1" si="28"/>
        <v>24</v>
      </c>
      <c r="T11" s="98">
        <f t="shared" ca="1" si="28"/>
        <v>24</v>
      </c>
      <c r="U11" s="98">
        <f t="shared" ca="1" si="28"/>
        <v>24</v>
      </c>
      <c r="V11" s="98">
        <f t="shared" ca="1" si="28"/>
        <v>24</v>
      </c>
      <c r="W11" s="98">
        <f t="shared" ca="1" si="28"/>
        <v>24</v>
      </c>
      <c r="X11" s="98">
        <f t="shared" ca="1" si="28"/>
        <v>24</v>
      </c>
      <c r="Y11" s="98">
        <f t="shared" ca="1" si="28"/>
        <v>24</v>
      </c>
      <c r="Z11" s="98">
        <f t="shared" ca="1" si="28"/>
        <v>2.75</v>
      </c>
      <c r="AA11" s="98">
        <f t="shared" ca="1" si="28"/>
        <v>2.75</v>
      </c>
      <c r="AB11" s="98">
        <f t="shared" ca="1" si="28"/>
        <v>2.75</v>
      </c>
      <c r="AC11" s="98">
        <f t="shared" ca="1" si="28"/>
        <v>2.75</v>
      </c>
      <c r="AD11" s="98">
        <f t="shared" ca="1" si="28"/>
        <v>2.75</v>
      </c>
      <c r="AE11" s="98">
        <f t="shared" ca="1" si="28"/>
        <v>2.75</v>
      </c>
      <c r="AF11" s="98">
        <f t="shared" ca="1" si="28"/>
        <v>2.75</v>
      </c>
      <c r="AG11" s="98">
        <f t="shared" ca="1" si="28"/>
        <v>2.75</v>
      </c>
      <c r="AH11" s="98">
        <f t="shared" ca="1" si="28"/>
        <v>2.75</v>
      </c>
      <c r="AI11" s="98">
        <f t="shared" ca="1" si="28"/>
        <v>2.75</v>
      </c>
      <c r="AJ11" s="98">
        <f t="shared" ca="1" si="28"/>
        <v>2.75</v>
      </c>
      <c r="AK11" s="98">
        <f t="shared" ca="1" si="28"/>
        <v>2.75</v>
      </c>
      <c r="AL11" s="98">
        <f t="shared" ca="1" si="28"/>
        <v>0</v>
      </c>
      <c r="AM11" s="98">
        <f t="shared" ca="1" si="28"/>
        <v>0</v>
      </c>
      <c r="AN11" s="98">
        <f t="shared" ca="1" si="28"/>
        <v>0</v>
      </c>
      <c r="AO11" s="98">
        <f t="shared" ca="1" si="28"/>
        <v>0</v>
      </c>
      <c r="AP11" s="98">
        <f t="shared" ca="1" si="28"/>
        <v>2</v>
      </c>
      <c r="AQ11" s="98">
        <f t="shared" ca="1" si="28"/>
        <v>0</v>
      </c>
      <c r="AR11" s="98">
        <f t="shared" ca="1" si="28"/>
        <v>0</v>
      </c>
      <c r="AS11" s="98">
        <f t="shared" ca="1" si="28"/>
        <v>0</v>
      </c>
      <c r="AT11" s="98">
        <f t="shared" ca="1" si="28"/>
        <v>0</v>
      </c>
      <c r="AU11" s="98">
        <f t="shared" ca="1" si="28"/>
        <v>0</v>
      </c>
      <c r="AV11" s="98">
        <f t="shared" ca="1" si="28"/>
        <v>0</v>
      </c>
      <c r="AW11" s="98">
        <f t="shared" ca="1" si="28"/>
        <v>0</v>
      </c>
      <c r="AX11" s="98">
        <f t="shared" ca="1" si="28"/>
        <v>0</v>
      </c>
      <c r="AY11" s="98">
        <f t="shared" ca="1" si="28"/>
        <v>0</v>
      </c>
      <c r="AZ11" s="98">
        <f t="shared" ca="1" si="28"/>
        <v>0</v>
      </c>
      <c r="BA11" s="98">
        <f t="shared" ca="1" si="28"/>
        <v>0</v>
      </c>
      <c r="BB11" s="98">
        <f t="shared" ca="1" si="28"/>
        <v>0</v>
      </c>
      <c r="BC11" s="98">
        <f t="shared" ca="1" si="28"/>
        <v>0</v>
      </c>
      <c r="BD11" s="98">
        <f t="shared" ca="1" si="28"/>
        <v>0</v>
      </c>
      <c r="BE11" s="98">
        <f t="shared" ca="1" si="28"/>
        <v>0</v>
      </c>
      <c r="BF11" s="98">
        <f t="shared" ca="1" si="28"/>
        <v>0</v>
      </c>
      <c r="BG11" s="98">
        <f t="shared" ca="1" si="28"/>
        <v>0</v>
      </c>
      <c r="BH11" s="98">
        <f t="shared" ca="1" si="28"/>
        <v>0</v>
      </c>
      <c r="BI11" s="98">
        <f t="shared" ca="1" si="28"/>
        <v>0</v>
      </c>
      <c r="BJ11" s="98">
        <f t="shared" ca="1" si="28"/>
        <v>13.75</v>
      </c>
      <c r="BK11" s="98">
        <f t="shared" ca="1" si="28"/>
        <v>13.75</v>
      </c>
      <c r="BL11" s="98">
        <f t="shared" ca="1" si="28"/>
        <v>13.75</v>
      </c>
      <c r="BM11" s="98">
        <f t="shared" ca="1" si="28"/>
        <v>13.75</v>
      </c>
      <c r="BN11" s="98">
        <f t="shared" ca="1" si="28"/>
        <v>13.75</v>
      </c>
      <c r="BO11" s="98">
        <f t="shared" ca="1" si="28"/>
        <v>13.75</v>
      </c>
      <c r="BP11" s="98">
        <f t="shared" ca="1" si="28"/>
        <v>13.75</v>
      </c>
      <c r="BQ11" s="98">
        <f t="shared" ca="1" si="28"/>
        <v>13.75</v>
      </c>
      <c r="BR11" s="98">
        <f t="shared" ca="1" si="28"/>
        <v>13.75</v>
      </c>
      <c r="BS11" s="98">
        <f t="shared" ca="1" si="28"/>
        <v>13.75</v>
      </c>
      <c r="BT11" s="98">
        <f t="shared" ca="1" si="28"/>
        <v>13.75</v>
      </c>
      <c r="BU11" s="98">
        <f t="shared" ca="1" si="28"/>
        <v>13.75</v>
      </c>
      <c r="BV11" s="98">
        <f t="shared" ca="1" si="28"/>
        <v>20.832999999999998</v>
      </c>
      <c r="BW11" s="98">
        <f t="shared" ca="1" si="28"/>
        <v>20.832999999999998</v>
      </c>
      <c r="BX11" s="98">
        <f t="shared" ca="1" si="28"/>
        <v>20.832999999999998</v>
      </c>
      <c r="BY11" s="98">
        <f t="shared" ca="1" si="28"/>
        <v>20.832999999999998</v>
      </c>
      <c r="BZ11" s="98">
        <f t="shared" ca="1" si="28"/>
        <v>20.832999999999998</v>
      </c>
      <c r="CA11" s="98">
        <f t="shared" ref="CA11:EL12" ca="1" si="29">INDIRECT($A$1&amp;ADDRESS(MATCH(CA$1,INDIRECT($A$1&amp;"C:C"),0),MATCH($A11,INDIRECT($A$1&amp;"2:2"),0)))*$A$3</f>
        <v>20.832999999999998</v>
      </c>
      <c r="CB11" s="98">
        <f t="shared" ca="1" si="29"/>
        <v>20.832999999999998</v>
      </c>
      <c r="CC11" s="98">
        <f t="shared" ca="1" si="29"/>
        <v>20.832999999999998</v>
      </c>
      <c r="CD11" s="98">
        <f t="shared" ca="1" si="29"/>
        <v>20.832999999999998</v>
      </c>
      <c r="CE11" s="98">
        <f t="shared" ca="1" si="29"/>
        <v>20.832999999999998</v>
      </c>
      <c r="CF11" s="98">
        <f t="shared" ca="1" si="29"/>
        <v>20.832999999999998</v>
      </c>
      <c r="CG11" s="98">
        <f t="shared" ca="1" si="29"/>
        <v>20.832999999999998</v>
      </c>
      <c r="CH11" s="98">
        <f t="shared" ca="1" si="29"/>
        <v>20.832999999999998</v>
      </c>
      <c r="CI11" s="98">
        <f t="shared" ca="1" si="29"/>
        <v>20.832999999999998</v>
      </c>
      <c r="CJ11" s="98">
        <f t="shared" ca="1" si="29"/>
        <v>20.832999999999998</v>
      </c>
      <c r="CK11" s="98">
        <f t="shared" ca="1" si="29"/>
        <v>20.832999999999998</v>
      </c>
      <c r="CL11" s="98">
        <f t="shared" ca="1" si="29"/>
        <v>20.832999999999998</v>
      </c>
      <c r="CM11" s="98">
        <f t="shared" ca="1" si="29"/>
        <v>20.832999999999998</v>
      </c>
      <c r="CN11" s="98">
        <f t="shared" ca="1" si="29"/>
        <v>20.832999999999998</v>
      </c>
      <c r="CO11" s="98">
        <f t="shared" ca="1" si="29"/>
        <v>20.832999999999998</v>
      </c>
      <c r="CP11" s="98">
        <f t="shared" ca="1" si="29"/>
        <v>20.832999999999998</v>
      </c>
      <c r="CQ11" s="98">
        <f t="shared" ca="1" si="29"/>
        <v>20.832999999999998</v>
      </c>
      <c r="CR11" s="98">
        <f t="shared" ca="1" si="29"/>
        <v>20.832999999999998</v>
      </c>
      <c r="CS11" s="98">
        <f t="shared" ca="1" si="29"/>
        <v>20.832999999999998</v>
      </c>
      <c r="CT11" s="98">
        <f t="shared" ca="1" si="29"/>
        <v>20.832999999999998</v>
      </c>
      <c r="CU11" s="98">
        <f t="shared" ca="1" si="29"/>
        <v>20.832999999999998</v>
      </c>
      <c r="CV11" s="98">
        <f t="shared" ca="1" si="29"/>
        <v>20.832999999999998</v>
      </c>
      <c r="CW11" s="98">
        <f t="shared" ca="1" si="29"/>
        <v>20.832999999999998</v>
      </c>
      <c r="CX11" s="98">
        <f t="shared" ca="1" si="29"/>
        <v>20.832999999999998</v>
      </c>
      <c r="CY11" s="98">
        <f t="shared" ca="1" si="29"/>
        <v>20.832999999999998</v>
      </c>
      <c r="CZ11" s="98">
        <f t="shared" ca="1" si="29"/>
        <v>20.832999999999998</v>
      </c>
      <c r="DA11" s="98">
        <f t="shared" ca="1" si="29"/>
        <v>20.832999999999998</v>
      </c>
      <c r="DB11" s="98">
        <f t="shared" ca="1" si="29"/>
        <v>20.832999999999998</v>
      </c>
      <c r="DC11" s="98">
        <f t="shared" ca="1" si="29"/>
        <v>20.832999999999998</v>
      </c>
      <c r="DD11" s="98">
        <f t="shared" ca="1" si="29"/>
        <v>20.832999999999998</v>
      </c>
      <c r="DE11" s="98">
        <f t="shared" ca="1" si="29"/>
        <v>20.832999999999998</v>
      </c>
      <c r="DF11" s="98">
        <f t="shared" ca="1" si="29"/>
        <v>10</v>
      </c>
      <c r="DG11" s="98">
        <f t="shared" ca="1" si="29"/>
        <v>10</v>
      </c>
      <c r="DH11" s="98">
        <f t="shared" ca="1" si="29"/>
        <v>10</v>
      </c>
      <c r="DI11" s="98">
        <f t="shared" ca="1" si="29"/>
        <v>0</v>
      </c>
      <c r="DJ11" s="98">
        <f t="shared" ca="1" si="29"/>
        <v>0</v>
      </c>
      <c r="DK11" s="98">
        <f t="shared" ca="1" si="29"/>
        <v>0</v>
      </c>
      <c r="DL11" s="98">
        <f t="shared" ca="1" si="29"/>
        <v>10</v>
      </c>
      <c r="DM11" s="98">
        <f t="shared" ca="1" si="29"/>
        <v>10</v>
      </c>
      <c r="DN11" s="98">
        <f t="shared" ca="1" si="29"/>
        <v>10</v>
      </c>
      <c r="DO11" s="98">
        <f t="shared" ca="1" si="29"/>
        <v>10</v>
      </c>
      <c r="DP11" s="98">
        <f t="shared" ca="1" si="29"/>
        <v>10</v>
      </c>
      <c r="DQ11" s="98">
        <f t="shared" ca="1" si="29"/>
        <v>10</v>
      </c>
      <c r="DR11" s="98">
        <f t="shared" ca="1" si="29"/>
        <v>15.8</v>
      </c>
      <c r="DS11" s="98">
        <f t="shared" ca="1" si="29"/>
        <v>15.8</v>
      </c>
      <c r="DT11" s="98">
        <f t="shared" ca="1" si="29"/>
        <v>15.8</v>
      </c>
      <c r="DU11" s="98">
        <f t="shared" ca="1" si="29"/>
        <v>15.8</v>
      </c>
      <c r="DV11" s="98">
        <f t="shared" ca="1" si="29"/>
        <v>15.8</v>
      </c>
      <c r="DW11" s="98">
        <f t="shared" ca="1" si="29"/>
        <v>15.8</v>
      </c>
      <c r="DX11" s="98">
        <f t="shared" ca="1" si="29"/>
        <v>15.8</v>
      </c>
      <c r="DY11" s="98">
        <f t="shared" ca="1" si="29"/>
        <v>15.8</v>
      </c>
      <c r="DZ11" s="98">
        <f t="shared" ca="1" si="29"/>
        <v>15.8</v>
      </c>
      <c r="EA11" s="98">
        <f t="shared" ca="1" si="29"/>
        <v>15.8</v>
      </c>
      <c r="EB11" s="98">
        <f t="shared" ca="1" si="29"/>
        <v>15.8</v>
      </c>
      <c r="EC11" s="98">
        <f t="shared" ca="1" si="29"/>
        <v>15.8</v>
      </c>
      <c r="ED11" s="99">
        <f t="shared" ca="1" si="29"/>
        <v>15</v>
      </c>
      <c r="EE11" s="98">
        <f t="shared" ca="1" si="29"/>
        <v>15</v>
      </c>
      <c r="EF11" s="98">
        <f t="shared" ca="1" si="29"/>
        <v>15</v>
      </c>
      <c r="EG11" s="98">
        <f t="shared" ca="1" si="29"/>
        <v>15</v>
      </c>
      <c r="EH11" s="98">
        <f t="shared" ca="1" si="29"/>
        <v>15</v>
      </c>
      <c r="EI11" s="98">
        <f t="shared" ca="1" si="29"/>
        <v>15</v>
      </c>
      <c r="EJ11" s="98">
        <f t="shared" ca="1" si="29"/>
        <v>15</v>
      </c>
      <c r="EK11" s="98">
        <f t="shared" ca="1" si="29"/>
        <v>15</v>
      </c>
      <c r="EL11" s="98">
        <f t="shared" ca="1" si="29"/>
        <v>15</v>
      </c>
      <c r="EM11" s="98">
        <f t="shared" ref="EM11:FB12" ca="1" si="30">INDIRECT($A$1&amp;ADDRESS(MATCH(EM$1,INDIRECT($A$1&amp;"C:C"),0),MATCH($A11,INDIRECT($A$1&amp;"2:2"),0)))*$A$3</f>
        <v>15</v>
      </c>
      <c r="EN11" s="98">
        <f t="shared" ca="1" si="30"/>
        <v>15</v>
      </c>
      <c r="EO11" s="98">
        <f t="shared" ca="1" si="30"/>
        <v>15</v>
      </c>
      <c r="EP11" s="98">
        <f t="shared" ca="1" si="30"/>
        <v>20.832999999999998</v>
      </c>
      <c r="EQ11" s="98">
        <f t="shared" ca="1" si="30"/>
        <v>20.832999999999998</v>
      </c>
      <c r="ER11" s="98">
        <f t="shared" ca="1" si="30"/>
        <v>20.832999999999998</v>
      </c>
      <c r="ES11" s="98">
        <f t="shared" ca="1" si="30"/>
        <v>20.832999999999998</v>
      </c>
      <c r="ET11" s="98">
        <f t="shared" ca="1" si="30"/>
        <v>20.832999999999998</v>
      </c>
      <c r="EU11" s="98">
        <f t="shared" ca="1" si="30"/>
        <v>20.832999999999998</v>
      </c>
      <c r="EV11" s="98">
        <f t="shared" ca="1" si="30"/>
        <v>20.832999999999998</v>
      </c>
      <c r="EW11" s="98">
        <f t="shared" ca="1" si="30"/>
        <v>20.832999999999998</v>
      </c>
      <c r="EX11" s="98">
        <f t="shared" ca="1" si="30"/>
        <v>20.832999999999998</v>
      </c>
      <c r="EY11" s="98">
        <f t="shared" ca="1" si="30"/>
        <v>20.832999999999998</v>
      </c>
      <c r="EZ11" s="98">
        <f t="shared" ca="1" si="30"/>
        <v>20.832999999999998</v>
      </c>
      <c r="FA11" s="98">
        <f t="shared" ca="1" si="30"/>
        <v>20.832999999999998</v>
      </c>
      <c r="FB11" s="98">
        <f t="shared" ca="1" si="30"/>
        <v>20.832999999999998</v>
      </c>
      <c r="FC11" s="98">
        <f t="shared" ref="FC11:FZ12" ca="1" si="31">INDIRECT($A$1&amp;ADDRESS(MATCH(FC$1,INDIRECT($A$1&amp;"C:C"),0),MATCH($A11,INDIRECT($A$1&amp;"2:2"),0)))*$A$3</f>
        <v>20.832999999999998</v>
      </c>
      <c r="FD11" s="98">
        <f t="shared" ca="1" si="31"/>
        <v>20.832999999999998</v>
      </c>
      <c r="FE11" s="98">
        <f t="shared" ca="1" si="31"/>
        <v>20.832999999999998</v>
      </c>
      <c r="FF11" s="98">
        <f t="shared" ca="1" si="31"/>
        <v>20.832999999999998</v>
      </c>
      <c r="FG11" s="98">
        <f t="shared" ca="1" si="31"/>
        <v>20.832999999999998</v>
      </c>
      <c r="FH11" s="98">
        <f t="shared" ca="1" si="31"/>
        <v>20.832999999999998</v>
      </c>
      <c r="FI11" s="98">
        <f t="shared" ca="1" si="31"/>
        <v>20.832999999999998</v>
      </c>
      <c r="FJ11" s="98">
        <f t="shared" ca="1" si="31"/>
        <v>20.832999999999998</v>
      </c>
      <c r="FK11" s="98">
        <f t="shared" ca="1" si="31"/>
        <v>20.832999999999998</v>
      </c>
      <c r="FL11" s="98">
        <f t="shared" ca="1" si="31"/>
        <v>20.832999999999998</v>
      </c>
      <c r="FM11" s="98">
        <f t="shared" ca="1" si="31"/>
        <v>20.832999999999998</v>
      </c>
      <c r="FN11" s="98">
        <f t="shared" ca="1" si="31"/>
        <v>20.832999999999998</v>
      </c>
      <c r="FO11" s="98">
        <f t="shared" ca="1" si="31"/>
        <v>20.832999999999998</v>
      </c>
      <c r="FP11" s="98">
        <f t="shared" ca="1" si="31"/>
        <v>20.832999999999998</v>
      </c>
      <c r="FQ11" s="98">
        <f t="shared" ca="1" si="31"/>
        <v>20.832999999999998</v>
      </c>
      <c r="FR11" s="98">
        <f t="shared" ca="1" si="31"/>
        <v>20.832999999999998</v>
      </c>
      <c r="FS11" s="98">
        <f t="shared" ca="1" si="31"/>
        <v>20.832999999999998</v>
      </c>
      <c r="FT11" s="98">
        <f t="shared" ca="1" si="31"/>
        <v>20.832999999999998</v>
      </c>
      <c r="FU11" s="98">
        <f t="shared" ca="1" si="31"/>
        <v>20.832999999999998</v>
      </c>
      <c r="FV11" s="98">
        <f t="shared" ca="1" si="31"/>
        <v>20.832999999999998</v>
      </c>
      <c r="FW11" s="98">
        <f t="shared" ca="1" si="31"/>
        <v>20.832999999999998</v>
      </c>
      <c r="FX11" s="98">
        <f t="shared" ca="1" si="31"/>
        <v>20.832999999999998</v>
      </c>
      <c r="FY11" s="98">
        <f t="shared" ca="1" si="31"/>
        <v>20.832999999999998</v>
      </c>
      <c r="FZ11" s="98">
        <f t="shared" ca="1" si="31"/>
        <v>10</v>
      </c>
      <c r="GA11" s="98">
        <f t="shared" ref="GA11:GJ12" ca="1" si="32">INDIRECT($A$1&amp;ADDRESS(MATCH(GA$1,INDIRECT($A$1&amp;"C:C"),0),MATCH($A11,INDIRECT($A$1&amp;"2:2"),0)))*$A$3</f>
        <v>10</v>
      </c>
      <c r="GB11" s="98">
        <f t="shared" ca="1" si="32"/>
        <v>10</v>
      </c>
      <c r="GC11" s="98">
        <f t="shared" ca="1" si="32"/>
        <v>0</v>
      </c>
      <c r="GD11" s="98">
        <f t="shared" ca="1" si="32"/>
        <v>0</v>
      </c>
      <c r="GE11" s="98">
        <f t="shared" ca="1" si="32"/>
        <v>0</v>
      </c>
      <c r="GF11" s="98">
        <f t="shared" ca="1" si="32"/>
        <v>10</v>
      </c>
      <c r="GG11" s="98">
        <f t="shared" ca="1" si="32"/>
        <v>10</v>
      </c>
      <c r="GH11" s="98">
        <f t="shared" ca="1" si="32"/>
        <v>10</v>
      </c>
      <c r="GI11" s="98">
        <f t="shared" ca="1" si="32"/>
        <v>10</v>
      </c>
      <c r="GJ11" s="98">
        <f t="shared" ca="1" si="32"/>
        <v>10</v>
      </c>
      <c r="GK11" s="98">
        <f t="shared" ref="GK11:GW12" ca="1" si="33">INDIRECT($A$1&amp;ADDRESS(MATCH(GK$1,INDIRECT($A$1&amp;"C:C"),0),MATCH($A11,INDIRECT($A$1&amp;"2:2"),0)))*$A$3</f>
        <v>10</v>
      </c>
      <c r="GL11" s="98">
        <f t="shared" ca="1" si="33"/>
        <v>15.8</v>
      </c>
      <c r="GM11" s="98">
        <f t="shared" ca="1" si="33"/>
        <v>15.8</v>
      </c>
      <c r="GN11" s="98">
        <f t="shared" ca="1" si="33"/>
        <v>15.8</v>
      </c>
      <c r="GO11" s="98">
        <f t="shared" ca="1" si="33"/>
        <v>15.8</v>
      </c>
      <c r="GP11" s="98">
        <f t="shared" ca="1" si="33"/>
        <v>15.8</v>
      </c>
      <c r="GQ11" s="98">
        <f t="shared" ca="1" si="33"/>
        <v>15.8</v>
      </c>
      <c r="GR11" s="98">
        <f t="shared" ca="1" si="33"/>
        <v>15.8</v>
      </c>
      <c r="GS11" s="98">
        <f t="shared" ca="1" si="33"/>
        <v>15.8</v>
      </c>
      <c r="GT11" s="98">
        <f t="shared" ca="1" si="33"/>
        <v>15.8</v>
      </c>
      <c r="GU11" s="98">
        <f t="shared" ca="1" si="33"/>
        <v>15.8</v>
      </c>
      <c r="GV11" s="98">
        <f t="shared" ca="1" si="33"/>
        <v>15.8</v>
      </c>
      <c r="GW11" s="98">
        <f t="shared" ca="1" si="33"/>
        <v>15.8</v>
      </c>
      <c r="GX11" s="98">
        <f t="shared" ref="GX11:HI16" ca="1" si="34">INDIRECT($A$1&amp;ADDRESS(MATCH(GX$1,INDIRECT($A$1&amp;"C:C"),0),MATCH($A11,INDIRECT($A$1&amp;"2:2"),0)))*$A$3</f>
        <v>15</v>
      </c>
      <c r="GY11" s="98">
        <f t="shared" ca="1" si="34"/>
        <v>15</v>
      </c>
      <c r="GZ11" s="98">
        <f t="shared" ca="1" si="34"/>
        <v>15</v>
      </c>
      <c r="HA11" s="98">
        <f t="shared" ca="1" si="34"/>
        <v>15</v>
      </c>
      <c r="HB11" s="98">
        <f t="shared" ca="1" si="34"/>
        <v>15</v>
      </c>
      <c r="HC11" s="98">
        <f t="shared" ca="1" si="34"/>
        <v>15</v>
      </c>
      <c r="HD11" s="98">
        <f t="shared" ca="1" si="34"/>
        <v>15</v>
      </c>
      <c r="HE11" s="98">
        <f t="shared" ca="1" si="34"/>
        <v>15</v>
      </c>
      <c r="HF11" s="98">
        <f t="shared" ca="1" si="34"/>
        <v>15</v>
      </c>
      <c r="HG11" s="98">
        <f t="shared" ca="1" si="34"/>
        <v>15</v>
      </c>
      <c r="HH11" s="98">
        <f t="shared" ca="1" si="34"/>
        <v>15</v>
      </c>
      <c r="HI11" s="98">
        <f t="shared" ca="1" si="34"/>
        <v>15</v>
      </c>
      <c r="HJ11" s="98"/>
      <c r="HK11" s="98"/>
      <c r="HL11" s="98"/>
    </row>
    <row r="12" spans="1:231" s="86" customFormat="1" ht="13" x14ac:dyDescent="0.3">
      <c r="A12" s="85" t="s">
        <v>45</v>
      </c>
      <c r="C12" s="102">
        <f t="shared" ca="1" si="10"/>
        <v>1464.1979999999999</v>
      </c>
      <c r="D12" s="87">
        <f t="shared" ca="1" si="11"/>
        <v>1026.038</v>
      </c>
      <c r="E12" s="87">
        <f t="shared" ca="1" si="11"/>
        <v>1235.432</v>
      </c>
      <c r="F12" s="87">
        <f t="shared" ca="1" si="11"/>
        <v>958.82299999999998</v>
      </c>
      <c r="G12" s="87">
        <f t="shared" ca="1" si="11"/>
        <v>1203.374</v>
      </c>
      <c r="H12" s="87">
        <f t="shared" ca="1" si="11"/>
        <v>1659.3339999999998</v>
      </c>
      <c r="I12" s="87">
        <f t="shared" ca="1" si="11"/>
        <v>1318.7559999999999</v>
      </c>
      <c r="J12" s="87">
        <f ca="1">SUM(INDIRECT(ADDRESS(ROW(),J$1)&amp;":"&amp;ADDRESS(ROW(),J$1+11)))</f>
        <v>1833.2340000000002</v>
      </c>
      <c r="K12" s="147">
        <f t="shared" ca="1" si="11"/>
        <v>1181.8710000000001</v>
      </c>
      <c r="L12" s="87">
        <f t="shared" ca="1" si="11"/>
        <v>1709.9919999999995</v>
      </c>
      <c r="M12" s="103">
        <f t="shared" ca="1" si="11"/>
        <v>1680</v>
      </c>
      <c r="N12" s="87">
        <f ca="1">INDIRECT($A$1&amp;ADDRESS(MATCH(N$1,INDIRECT($A$1&amp;"C:C"),0),MATCH($A12,INDIRECT($A$1&amp;"2:2"),0)))*$A$3</f>
        <v>66.747</v>
      </c>
      <c r="O12" s="87">
        <f t="shared" ca="1" si="28"/>
        <v>75.950999999999993</v>
      </c>
      <c r="P12" s="87">
        <f t="shared" ca="1" si="28"/>
        <v>173.97</v>
      </c>
      <c r="Q12" s="87">
        <f t="shared" ca="1" si="28"/>
        <v>170.88499999999999</v>
      </c>
      <c r="R12" s="87">
        <f t="shared" ca="1" si="28"/>
        <v>199.392</v>
      </c>
      <c r="S12" s="87">
        <f t="shared" ca="1" si="28"/>
        <v>100.78100000000001</v>
      </c>
      <c r="T12" s="87">
        <f t="shared" ca="1" si="28"/>
        <v>104.41500000000001</v>
      </c>
      <c r="U12" s="87">
        <f t="shared" ca="1" si="28"/>
        <v>136.762</v>
      </c>
      <c r="V12" s="87">
        <f t="shared" ca="1" si="28"/>
        <v>117.94</v>
      </c>
      <c r="W12" s="87">
        <f t="shared" ca="1" si="28"/>
        <v>156.31800000000001</v>
      </c>
      <c r="X12" s="87">
        <f t="shared" ca="1" si="28"/>
        <v>89.08</v>
      </c>
      <c r="Y12" s="87">
        <f t="shared" ca="1" si="28"/>
        <v>71.957000000000008</v>
      </c>
      <c r="Z12" s="87">
        <f t="shared" ca="1" si="28"/>
        <v>15.374000000000001</v>
      </c>
      <c r="AA12" s="87">
        <f t="shared" ca="1" si="28"/>
        <v>43.472999999999999</v>
      </c>
      <c r="AB12" s="87">
        <f t="shared" ca="1" si="28"/>
        <v>83.021000000000001</v>
      </c>
      <c r="AC12" s="87">
        <f t="shared" ca="1" si="28"/>
        <v>87.07</v>
      </c>
      <c r="AD12" s="87">
        <f t="shared" ca="1" si="28"/>
        <v>150.40199999999999</v>
      </c>
      <c r="AE12" s="87">
        <f t="shared" ca="1" si="28"/>
        <v>94.337000000000003</v>
      </c>
      <c r="AF12" s="87">
        <f t="shared" ca="1" si="28"/>
        <v>89.004000000000005</v>
      </c>
      <c r="AG12" s="87">
        <f t="shared" ca="1" si="28"/>
        <v>110.551</v>
      </c>
      <c r="AH12" s="87">
        <f t="shared" ca="1" si="28"/>
        <v>87.043000000000006</v>
      </c>
      <c r="AI12" s="87">
        <f t="shared" ca="1" si="28"/>
        <v>126.922</v>
      </c>
      <c r="AJ12" s="87">
        <f t="shared" ca="1" si="28"/>
        <v>41.642000000000003</v>
      </c>
      <c r="AK12" s="87">
        <f t="shared" ca="1" si="28"/>
        <v>97.198999999999998</v>
      </c>
      <c r="AL12" s="87">
        <f t="shared" ca="1" si="28"/>
        <v>68.956999999999994</v>
      </c>
      <c r="AM12" s="87">
        <f t="shared" ca="1" si="28"/>
        <v>122.991</v>
      </c>
      <c r="AN12" s="87">
        <f t="shared" ca="1" si="28"/>
        <v>120.154</v>
      </c>
      <c r="AO12" s="87">
        <f t="shared" ca="1" si="28"/>
        <v>111.28100000000001</v>
      </c>
      <c r="AP12" s="87">
        <f t="shared" ca="1" si="28"/>
        <v>108.48399999999999</v>
      </c>
      <c r="AQ12" s="87">
        <f t="shared" ca="1" si="28"/>
        <v>47.756</v>
      </c>
      <c r="AR12" s="87">
        <f t="shared" ca="1" si="28"/>
        <v>137.21699999999998</v>
      </c>
      <c r="AS12" s="87">
        <f t="shared" ca="1" si="28"/>
        <v>69.897999999999996</v>
      </c>
      <c r="AT12" s="87">
        <f t="shared" ca="1" si="28"/>
        <v>154.154</v>
      </c>
      <c r="AU12" s="87">
        <f t="shared" ca="1" si="28"/>
        <v>174.41200000000001</v>
      </c>
      <c r="AV12" s="87">
        <f t="shared" ca="1" si="28"/>
        <v>61.122</v>
      </c>
      <c r="AW12" s="87">
        <f t="shared" ca="1" si="28"/>
        <v>59.006</v>
      </c>
      <c r="AX12" s="87">
        <f t="shared" ca="1" si="28"/>
        <v>43.155999999999999</v>
      </c>
      <c r="AY12" s="87">
        <f t="shared" ca="1" si="28"/>
        <v>35.603000000000002</v>
      </c>
      <c r="AZ12" s="87">
        <f t="shared" ca="1" si="28"/>
        <v>98.188000000000002</v>
      </c>
      <c r="BA12" s="87">
        <f t="shared" ca="1" si="28"/>
        <v>136.453</v>
      </c>
      <c r="BB12" s="87">
        <f t="shared" ca="1" si="28"/>
        <v>110.85299999999999</v>
      </c>
      <c r="BC12" s="87">
        <f t="shared" ca="1" si="28"/>
        <v>96.766000000000005</v>
      </c>
      <c r="BD12" s="87">
        <f t="shared" ca="1" si="28"/>
        <v>109.702</v>
      </c>
      <c r="BE12" s="87">
        <f t="shared" ca="1" si="28"/>
        <v>61.534000000000006</v>
      </c>
      <c r="BF12" s="87">
        <f t="shared" ca="1" si="28"/>
        <v>102.288</v>
      </c>
      <c r="BG12" s="87">
        <f t="shared" ca="1" si="28"/>
        <v>66.665000000000006</v>
      </c>
      <c r="BH12" s="87">
        <f t="shared" ca="1" si="28"/>
        <v>21.989000000000001</v>
      </c>
      <c r="BI12" s="87">
        <f t="shared" ca="1" si="28"/>
        <v>75.625999999999991</v>
      </c>
      <c r="BJ12" s="87">
        <f t="shared" ca="1" si="28"/>
        <v>77.805000000000007</v>
      </c>
      <c r="BK12" s="87">
        <f t="shared" ca="1" si="28"/>
        <v>35.585999999999999</v>
      </c>
      <c r="BL12" s="87">
        <f t="shared" ca="1" si="28"/>
        <v>88.126000000000005</v>
      </c>
      <c r="BM12" s="87">
        <f t="shared" ca="1" si="28"/>
        <v>92.084999999999994</v>
      </c>
      <c r="BN12" s="87">
        <f t="shared" ca="1" si="28"/>
        <v>43.192999999999998</v>
      </c>
      <c r="BO12" s="87">
        <f t="shared" ca="1" si="28"/>
        <v>116.11199999999999</v>
      </c>
      <c r="BP12" s="87">
        <f t="shared" ca="1" si="28"/>
        <v>70.781999999999996</v>
      </c>
      <c r="BQ12" s="87">
        <f t="shared" ca="1" si="28"/>
        <v>112.849</v>
      </c>
      <c r="BR12" s="87">
        <f t="shared" ca="1" si="28"/>
        <v>219.625</v>
      </c>
      <c r="BS12" s="87">
        <f t="shared" ca="1" si="28"/>
        <v>109.878</v>
      </c>
      <c r="BT12" s="87">
        <f t="shared" ca="1" si="28"/>
        <v>117.15600000000001</v>
      </c>
      <c r="BU12" s="87">
        <f t="shared" ca="1" si="28"/>
        <v>120.17700000000001</v>
      </c>
      <c r="BV12" s="87">
        <f t="shared" ca="1" si="28"/>
        <v>23.606000000000002</v>
      </c>
      <c r="BW12" s="87">
        <f t="shared" ca="1" si="28"/>
        <v>85.46</v>
      </c>
      <c r="BX12" s="87">
        <f t="shared" ca="1" si="28"/>
        <v>117.342</v>
      </c>
      <c r="BY12" s="87">
        <f t="shared" ca="1" si="28"/>
        <v>116.584</v>
      </c>
      <c r="BZ12" s="87">
        <f t="shared" ca="1" si="28"/>
        <v>90.019000000000005</v>
      </c>
      <c r="CA12" s="87">
        <f t="shared" ca="1" si="29"/>
        <v>241.12100000000001</v>
      </c>
      <c r="CB12" s="87">
        <f t="shared" ca="1" si="29"/>
        <v>97.679000000000002</v>
      </c>
      <c r="CC12" s="87">
        <f t="shared" ca="1" si="29"/>
        <v>113.54900000000001</v>
      </c>
      <c r="CD12" s="87">
        <f t="shared" ca="1" si="29"/>
        <v>192.398</v>
      </c>
      <c r="CE12" s="87">
        <f t="shared" ca="1" si="29"/>
        <v>87.744</v>
      </c>
      <c r="CF12" s="87">
        <f t="shared" ca="1" si="29"/>
        <v>133.14500000000001</v>
      </c>
      <c r="CG12" s="87">
        <f t="shared" ca="1" si="29"/>
        <v>360.68700000000001</v>
      </c>
      <c r="CH12" s="87">
        <f t="shared" ca="1" si="29"/>
        <v>33.44</v>
      </c>
      <c r="CI12" s="87">
        <f t="shared" ca="1" si="29"/>
        <v>110.149</v>
      </c>
      <c r="CJ12" s="87">
        <f t="shared" ca="1" si="29"/>
        <v>178.97</v>
      </c>
      <c r="CK12" s="87">
        <f t="shared" ca="1" si="29"/>
        <v>52.43</v>
      </c>
      <c r="CL12" s="87">
        <f t="shared" ca="1" si="29"/>
        <v>54.05</v>
      </c>
      <c r="CM12" s="87">
        <f t="shared" ca="1" si="29"/>
        <v>93.864999999999995</v>
      </c>
      <c r="CN12" s="87">
        <f t="shared" ca="1" si="29"/>
        <v>77.625</v>
      </c>
      <c r="CO12" s="87">
        <f t="shared" ca="1" si="29"/>
        <v>107.47200000000001</v>
      </c>
      <c r="CP12" s="87">
        <f t="shared" ca="1" si="29"/>
        <v>79.082999999999998</v>
      </c>
      <c r="CQ12" s="87">
        <f t="shared" ca="1" si="29"/>
        <v>187.5</v>
      </c>
      <c r="CR12" s="87">
        <f t="shared" ca="1" si="29"/>
        <v>63.5</v>
      </c>
      <c r="CS12" s="87">
        <f t="shared" ca="1" si="29"/>
        <v>280.67199999999997</v>
      </c>
      <c r="CT12" s="87">
        <f t="shared" ca="1" si="29"/>
        <v>220.85</v>
      </c>
      <c r="CU12" s="87">
        <f t="shared" ca="1" si="29"/>
        <v>143.5</v>
      </c>
      <c r="CV12" s="87">
        <f t="shared" ca="1" si="29"/>
        <v>113.85</v>
      </c>
      <c r="CW12" s="87">
        <f t="shared" ca="1" si="29"/>
        <v>101.46000000000001</v>
      </c>
      <c r="CX12" s="87">
        <f t="shared" ca="1" si="29"/>
        <v>41.058</v>
      </c>
      <c r="CY12" s="87">
        <f t="shared" ca="1" si="29"/>
        <v>176.119</v>
      </c>
      <c r="CZ12" s="87">
        <f t="shared" ca="1" si="29"/>
        <v>179.2</v>
      </c>
      <c r="DA12" s="87">
        <f t="shared" ca="1" si="29"/>
        <v>81.009999999999991</v>
      </c>
      <c r="DB12" s="87">
        <f t="shared" ca="1" si="29"/>
        <v>100.06700000000001</v>
      </c>
      <c r="DC12" s="87">
        <f t="shared" ca="1" si="29"/>
        <v>232.785</v>
      </c>
      <c r="DD12" s="87">
        <f t="shared" ca="1" si="29"/>
        <v>137.5</v>
      </c>
      <c r="DE12" s="87">
        <f t="shared" ca="1" si="29"/>
        <v>305.83500000000004</v>
      </c>
      <c r="DF12" s="87">
        <f t="shared" ca="1" si="29"/>
        <v>144.792</v>
      </c>
      <c r="DG12" s="87">
        <f t="shared" ca="1" si="29"/>
        <v>148.57499999999999</v>
      </c>
      <c r="DH12" s="87">
        <f t="shared" ca="1" si="29"/>
        <v>41.91</v>
      </c>
      <c r="DI12" s="87">
        <f t="shared" ca="1" si="29"/>
        <v>22.094000000000001</v>
      </c>
      <c r="DJ12" s="87">
        <f t="shared" ca="1" si="29"/>
        <v>45</v>
      </c>
      <c r="DK12" s="87">
        <f t="shared" ca="1" si="29"/>
        <v>58.925000000000004</v>
      </c>
      <c r="DL12" s="87">
        <f t="shared" ca="1" si="29"/>
        <v>104.30000000000001</v>
      </c>
      <c r="DM12" s="87">
        <f t="shared" ca="1" si="29"/>
        <v>115.745</v>
      </c>
      <c r="DN12" s="87">
        <f t="shared" ca="1" si="29"/>
        <v>92.009999999999991</v>
      </c>
      <c r="DO12" s="87">
        <f t="shared" ca="1" si="29"/>
        <v>118.52</v>
      </c>
      <c r="DP12" s="87">
        <f t="shared" ca="1" si="29"/>
        <v>110</v>
      </c>
      <c r="DQ12" s="87">
        <f t="shared" ca="1" si="29"/>
        <v>180</v>
      </c>
      <c r="DR12" s="87">
        <f t="shared" ca="1" si="29"/>
        <v>105.666</v>
      </c>
      <c r="DS12" s="87">
        <f t="shared" ca="1" si="29"/>
        <v>105.666</v>
      </c>
      <c r="DT12" s="87">
        <f t="shared" ca="1" si="29"/>
        <v>105.666</v>
      </c>
      <c r="DU12" s="87">
        <f t="shared" ca="1" si="29"/>
        <v>135.666</v>
      </c>
      <c r="DV12" s="87">
        <f t="shared" ca="1" si="29"/>
        <v>155.666</v>
      </c>
      <c r="DW12" s="87">
        <f t="shared" ca="1" si="29"/>
        <v>105.666</v>
      </c>
      <c r="DX12" s="87">
        <f t="shared" ca="1" si="29"/>
        <v>150.666</v>
      </c>
      <c r="DY12" s="87">
        <f t="shared" ca="1" si="29"/>
        <v>200.666</v>
      </c>
      <c r="DZ12" s="87">
        <f t="shared" ca="1" si="29"/>
        <v>250.666</v>
      </c>
      <c r="EA12" s="87">
        <f t="shared" ca="1" si="29"/>
        <v>132.666</v>
      </c>
      <c r="EB12" s="87">
        <f t="shared" ca="1" si="29"/>
        <v>105.666</v>
      </c>
      <c r="EC12" s="87">
        <f t="shared" ca="1" si="29"/>
        <v>155.666</v>
      </c>
      <c r="ED12" s="87">
        <f t="shared" ca="1" si="29"/>
        <v>100</v>
      </c>
      <c r="EE12" s="88">
        <f t="shared" ca="1" si="29"/>
        <v>100</v>
      </c>
      <c r="EF12" s="87">
        <f t="shared" ca="1" si="29"/>
        <v>100</v>
      </c>
      <c r="EG12" s="87">
        <f t="shared" ca="1" si="29"/>
        <v>135</v>
      </c>
      <c r="EH12" s="87">
        <f t="shared" ca="1" si="29"/>
        <v>130</v>
      </c>
      <c r="EI12" s="87">
        <f t="shared" ca="1" si="29"/>
        <v>100</v>
      </c>
      <c r="EJ12" s="87">
        <f t="shared" ca="1" si="29"/>
        <v>160</v>
      </c>
      <c r="EK12" s="87">
        <f t="shared" ca="1" si="29"/>
        <v>195</v>
      </c>
      <c r="EL12" s="87">
        <f t="shared" ca="1" si="29"/>
        <v>195</v>
      </c>
      <c r="EM12" s="87">
        <f t="shared" ca="1" si="30"/>
        <v>245</v>
      </c>
      <c r="EN12" s="87">
        <f t="shared" ca="1" si="30"/>
        <v>110</v>
      </c>
      <c r="EO12" s="87">
        <f t="shared" ca="1" si="30"/>
        <v>110</v>
      </c>
      <c r="EP12" s="89">
        <f t="shared" ca="1" si="30"/>
        <v>23.606000000000002</v>
      </c>
      <c r="EQ12" s="87">
        <f t="shared" ca="1" si="30"/>
        <v>85.46</v>
      </c>
      <c r="ER12" s="87">
        <f t="shared" ca="1" si="30"/>
        <v>117.342</v>
      </c>
      <c r="ES12" s="87">
        <f t="shared" ca="1" si="30"/>
        <v>116.584</v>
      </c>
      <c r="ET12" s="87">
        <f t="shared" ca="1" si="30"/>
        <v>90.019000000000005</v>
      </c>
      <c r="EU12" s="87">
        <f t="shared" ca="1" si="30"/>
        <v>241.12100000000001</v>
      </c>
      <c r="EV12" s="87">
        <f t="shared" ca="1" si="30"/>
        <v>97.679000000000002</v>
      </c>
      <c r="EW12" s="87">
        <f t="shared" ca="1" si="30"/>
        <v>113.54900000000001</v>
      </c>
      <c r="EX12" s="87">
        <f t="shared" ca="1" si="30"/>
        <v>192.398</v>
      </c>
      <c r="EY12" s="87">
        <f t="shared" ca="1" si="30"/>
        <v>87.744</v>
      </c>
      <c r="EZ12" s="87">
        <f t="shared" ca="1" si="30"/>
        <v>133.14500000000001</v>
      </c>
      <c r="FA12" s="87">
        <f t="shared" ca="1" si="30"/>
        <v>360.68700000000001</v>
      </c>
      <c r="FB12" s="89">
        <f t="shared" ca="1" si="30"/>
        <v>33.44</v>
      </c>
      <c r="FC12" s="87">
        <f t="shared" ca="1" si="31"/>
        <v>110.149</v>
      </c>
      <c r="FD12" s="87">
        <f t="shared" ca="1" si="31"/>
        <v>178.97</v>
      </c>
      <c r="FE12" s="87">
        <f t="shared" ca="1" si="31"/>
        <v>52.43</v>
      </c>
      <c r="FF12" s="87">
        <f t="shared" ca="1" si="31"/>
        <v>54.05</v>
      </c>
      <c r="FG12" s="87">
        <f t="shared" ca="1" si="31"/>
        <v>93.864999999999995</v>
      </c>
      <c r="FH12" s="87">
        <f t="shared" ca="1" si="31"/>
        <v>77.625</v>
      </c>
      <c r="FI12" s="87">
        <f t="shared" ca="1" si="31"/>
        <v>107.47200000000001</v>
      </c>
      <c r="FJ12" s="87">
        <f t="shared" ca="1" si="31"/>
        <v>79.082999999999998</v>
      </c>
      <c r="FK12" s="87">
        <f t="shared" ca="1" si="31"/>
        <v>187.5</v>
      </c>
      <c r="FL12" s="87">
        <f t="shared" ca="1" si="31"/>
        <v>63.5</v>
      </c>
      <c r="FM12" s="87">
        <f t="shared" ca="1" si="31"/>
        <v>280.67199999999997</v>
      </c>
      <c r="FN12" s="89">
        <f t="shared" ca="1" si="31"/>
        <v>220.85</v>
      </c>
      <c r="FO12" s="87">
        <f t="shared" ca="1" si="31"/>
        <v>143.5</v>
      </c>
      <c r="FP12" s="87">
        <f t="shared" ca="1" si="31"/>
        <v>113.85</v>
      </c>
      <c r="FQ12" s="87">
        <f t="shared" ca="1" si="31"/>
        <v>101.46000000000001</v>
      </c>
      <c r="FR12" s="87">
        <f t="shared" ca="1" si="31"/>
        <v>41.058</v>
      </c>
      <c r="FS12" s="87">
        <f t="shared" ca="1" si="31"/>
        <v>176.119</v>
      </c>
      <c r="FT12" s="87">
        <f t="shared" ca="1" si="31"/>
        <v>179.2</v>
      </c>
      <c r="FU12" s="87">
        <f t="shared" ca="1" si="31"/>
        <v>81.009999999999991</v>
      </c>
      <c r="FV12" s="87">
        <f t="shared" ca="1" si="31"/>
        <v>100.06700000000001</v>
      </c>
      <c r="FW12" s="87">
        <f t="shared" ca="1" si="31"/>
        <v>232.785</v>
      </c>
      <c r="FX12" s="87">
        <f t="shared" ca="1" si="31"/>
        <v>137.5</v>
      </c>
      <c r="FY12" s="87">
        <f t="shared" ca="1" si="31"/>
        <v>305.83500000000004</v>
      </c>
      <c r="FZ12" s="87">
        <f t="shared" ca="1" si="31"/>
        <v>144.792</v>
      </c>
      <c r="GA12" s="87">
        <f t="shared" ca="1" si="32"/>
        <v>148.57499999999999</v>
      </c>
      <c r="GB12" s="87">
        <f t="shared" ca="1" si="32"/>
        <v>41.91</v>
      </c>
      <c r="GC12" s="87">
        <f t="shared" ca="1" si="32"/>
        <v>22.094000000000001</v>
      </c>
      <c r="GD12" s="87">
        <f t="shared" ca="1" si="32"/>
        <v>45</v>
      </c>
      <c r="GE12" s="87">
        <f t="shared" ca="1" si="32"/>
        <v>58.925000000000004</v>
      </c>
      <c r="GF12" s="87">
        <f t="shared" ca="1" si="32"/>
        <v>104.30000000000001</v>
      </c>
      <c r="GG12" s="87">
        <f t="shared" ca="1" si="32"/>
        <v>115.745</v>
      </c>
      <c r="GH12" s="87">
        <f t="shared" ca="1" si="32"/>
        <v>92.009999999999991</v>
      </c>
      <c r="GI12" s="87">
        <f t="shared" ca="1" si="32"/>
        <v>118.52</v>
      </c>
      <c r="GJ12" s="87">
        <f t="shared" ca="1" si="32"/>
        <v>110</v>
      </c>
      <c r="GK12" s="87">
        <f t="shared" ca="1" si="33"/>
        <v>180</v>
      </c>
      <c r="GL12" s="87">
        <f t="shared" ca="1" si="33"/>
        <v>105.666</v>
      </c>
      <c r="GM12" s="87">
        <f t="shared" ca="1" si="33"/>
        <v>105.666</v>
      </c>
      <c r="GN12" s="87">
        <f t="shared" ca="1" si="33"/>
        <v>105.666</v>
      </c>
      <c r="GO12" s="87">
        <f t="shared" ca="1" si="33"/>
        <v>135.666</v>
      </c>
      <c r="GP12" s="87">
        <f t="shared" ca="1" si="33"/>
        <v>155.666</v>
      </c>
      <c r="GQ12" s="87">
        <f t="shared" ca="1" si="33"/>
        <v>105.666</v>
      </c>
      <c r="GR12" s="87">
        <f t="shared" ca="1" si="33"/>
        <v>150.666</v>
      </c>
      <c r="GS12" s="87">
        <f t="shared" ca="1" si="33"/>
        <v>200.666</v>
      </c>
      <c r="GT12" s="87">
        <f t="shared" ca="1" si="33"/>
        <v>250.666</v>
      </c>
      <c r="GU12" s="87">
        <f t="shared" ca="1" si="33"/>
        <v>132.666</v>
      </c>
      <c r="GV12" s="87">
        <f t="shared" ca="1" si="33"/>
        <v>105.666</v>
      </c>
      <c r="GW12" s="87">
        <f t="shared" ca="1" si="33"/>
        <v>155.666</v>
      </c>
      <c r="GX12" s="87">
        <f t="shared" ca="1" si="34"/>
        <v>100</v>
      </c>
      <c r="GY12" s="87">
        <f t="shared" ca="1" si="34"/>
        <v>100</v>
      </c>
      <c r="GZ12" s="87">
        <f t="shared" ca="1" si="34"/>
        <v>100</v>
      </c>
      <c r="HA12" s="87">
        <f t="shared" ca="1" si="34"/>
        <v>135</v>
      </c>
      <c r="HB12" s="87">
        <f t="shared" ca="1" si="34"/>
        <v>130</v>
      </c>
      <c r="HC12" s="87">
        <f t="shared" ca="1" si="34"/>
        <v>100</v>
      </c>
      <c r="HD12" s="87">
        <f t="shared" ca="1" si="34"/>
        <v>160</v>
      </c>
      <c r="HE12" s="87">
        <f t="shared" ca="1" si="34"/>
        <v>195</v>
      </c>
      <c r="HF12" s="87">
        <f t="shared" ca="1" si="34"/>
        <v>195</v>
      </c>
      <c r="HG12" s="87">
        <f t="shared" ca="1" si="34"/>
        <v>245</v>
      </c>
      <c r="HH12" s="87">
        <f t="shared" ca="1" si="34"/>
        <v>110</v>
      </c>
      <c r="HI12" s="87">
        <f t="shared" ca="1" si="34"/>
        <v>110</v>
      </c>
      <c r="HJ12" s="87"/>
      <c r="HK12" s="87"/>
      <c r="HL12" s="87"/>
      <c r="HM12" s="87"/>
      <c r="HN12" s="87"/>
      <c r="HO12" s="87"/>
      <c r="HP12" s="87"/>
      <c r="HQ12" s="87"/>
      <c r="HR12" s="87"/>
      <c r="HS12" s="87"/>
      <c r="HT12" s="87"/>
      <c r="HU12" s="87"/>
    </row>
    <row r="13" spans="1:231" s="97" customFormat="1" ht="13" x14ac:dyDescent="0.3">
      <c r="A13" s="96" t="s">
        <v>49</v>
      </c>
      <c r="C13" s="104">
        <f t="shared" ca="1" si="10"/>
        <v>0</v>
      </c>
      <c r="D13" s="105">
        <f t="shared" ca="1" si="11"/>
        <v>0</v>
      </c>
      <c r="E13" s="105">
        <f t="shared" ca="1" si="11"/>
        <v>0</v>
      </c>
      <c r="F13" s="105">
        <f t="shared" ca="1" si="11"/>
        <v>0</v>
      </c>
      <c r="G13" s="105">
        <f t="shared" ca="1" si="11"/>
        <v>0</v>
      </c>
      <c r="H13" s="105">
        <f t="shared" ca="1" si="11"/>
        <v>0</v>
      </c>
      <c r="I13" s="105">
        <f t="shared" ca="1" si="11"/>
        <v>0</v>
      </c>
      <c r="J13" s="105">
        <f t="shared" ca="1" si="11"/>
        <v>0</v>
      </c>
      <c r="K13" s="105">
        <f t="shared" ca="1" si="11"/>
        <v>0</v>
      </c>
      <c r="L13" s="105">
        <f t="shared" ca="1" si="11"/>
        <v>0</v>
      </c>
      <c r="M13" s="106">
        <f t="shared" ca="1" si="11"/>
        <v>0</v>
      </c>
      <c r="N13" s="98">
        <f t="shared" ref="N13:N16" ca="1" si="35">INDIRECT($A$1&amp;ADDRESS(MATCH(N$1,INDIRECT($A$1&amp;"C:C"),0),MATCH($A13,INDIRECT($A$1&amp;"2:2"),0)))*$A$3</f>
        <v>0</v>
      </c>
      <c r="O13" s="98">
        <f t="shared" ref="O13:BZ17" ca="1" si="36">INDIRECT($A$1&amp;ADDRESS(MATCH(O$1,INDIRECT($A$1&amp;"C:C"),0),MATCH($A13,INDIRECT($A$1&amp;"2:2"),0)))*$A$3</f>
        <v>0</v>
      </c>
      <c r="P13" s="98">
        <f t="shared" ca="1" si="36"/>
        <v>0</v>
      </c>
      <c r="Q13" s="98">
        <f t="shared" ca="1" si="36"/>
        <v>0</v>
      </c>
      <c r="R13" s="98">
        <f t="shared" ca="1" si="36"/>
        <v>0</v>
      </c>
      <c r="S13" s="98">
        <f t="shared" ca="1" si="36"/>
        <v>0</v>
      </c>
      <c r="T13" s="98">
        <f t="shared" ca="1" si="36"/>
        <v>0</v>
      </c>
      <c r="U13" s="98">
        <f t="shared" ca="1" si="36"/>
        <v>0</v>
      </c>
      <c r="V13" s="98">
        <f t="shared" ca="1" si="36"/>
        <v>0</v>
      </c>
      <c r="W13" s="98">
        <f t="shared" ca="1" si="36"/>
        <v>0</v>
      </c>
      <c r="X13" s="98">
        <f t="shared" ca="1" si="36"/>
        <v>0</v>
      </c>
      <c r="Y13" s="98">
        <f t="shared" ca="1" si="36"/>
        <v>0</v>
      </c>
      <c r="Z13" s="98">
        <f t="shared" ca="1" si="36"/>
        <v>0</v>
      </c>
      <c r="AA13" s="98">
        <f t="shared" ca="1" si="36"/>
        <v>0</v>
      </c>
      <c r="AB13" s="98">
        <f t="shared" ca="1" si="36"/>
        <v>0</v>
      </c>
      <c r="AC13" s="98">
        <f t="shared" ca="1" si="36"/>
        <v>0</v>
      </c>
      <c r="AD13" s="98">
        <f t="shared" ca="1" si="36"/>
        <v>0</v>
      </c>
      <c r="AE13" s="98">
        <f t="shared" ca="1" si="36"/>
        <v>0</v>
      </c>
      <c r="AF13" s="98">
        <f t="shared" ca="1" si="36"/>
        <v>0</v>
      </c>
      <c r="AG13" s="98">
        <f t="shared" ca="1" si="36"/>
        <v>0</v>
      </c>
      <c r="AH13" s="98">
        <f t="shared" ca="1" si="36"/>
        <v>0</v>
      </c>
      <c r="AI13" s="98">
        <f t="shared" ca="1" si="36"/>
        <v>0</v>
      </c>
      <c r="AJ13" s="98">
        <f t="shared" ca="1" si="36"/>
        <v>0</v>
      </c>
      <c r="AK13" s="98">
        <f t="shared" ca="1" si="36"/>
        <v>0</v>
      </c>
      <c r="AL13" s="98">
        <f t="shared" ca="1" si="36"/>
        <v>0</v>
      </c>
      <c r="AM13" s="98">
        <f t="shared" ca="1" si="36"/>
        <v>0</v>
      </c>
      <c r="AN13" s="98">
        <f t="shared" ca="1" si="36"/>
        <v>0</v>
      </c>
      <c r="AO13" s="98">
        <f t="shared" ca="1" si="36"/>
        <v>0</v>
      </c>
      <c r="AP13" s="98">
        <f t="shared" ca="1" si="36"/>
        <v>0</v>
      </c>
      <c r="AQ13" s="98">
        <f t="shared" ca="1" si="36"/>
        <v>0</v>
      </c>
      <c r="AR13" s="98">
        <f t="shared" ca="1" si="36"/>
        <v>0</v>
      </c>
      <c r="AS13" s="98">
        <f t="shared" ca="1" si="36"/>
        <v>0</v>
      </c>
      <c r="AT13" s="98">
        <f t="shared" ca="1" si="36"/>
        <v>0</v>
      </c>
      <c r="AU13" s="98">
        <f t="shared" ca="1" si="36"/>
        <v>0</v>
      </c>
      <c r="AV13" s="98">
        <f t="shared" ca="1" si="36"/>
        <v>0</v>
      </c>
      <c r="AW13" s="98">
        <f t="shared" ca="1" si="36"/>
        <v>0</v>
      </c>
      <c r="AX13" s="98">
        <f t="shared" ca="1" si="36"/>
        <v>0</v>
      </c>
      <c r="AY13" s="98">
        <f t="shared" ca="1" si="36"/>
        <v>0</v>
      </c>
      <c r="AZ13" s="98">
        <f t="shared" ca="1" si="36"/>
        <v>0</v>
      </c>
      <c r="BA13" s="98">
        <f t="shared" ca="1" si="36"/>
        <v>0</v>
      </c>
      <c r="BB13" s="98">
        <f t="shared" ca="1" si="36"/>
        <v>0</v>
      </c>
      <c r="BC13" s="98">
        <f t="shared" ca="1" si="36"/>
        <v>0</v>
      </c>
      <c r="BD13" s="98">
        <f t="shared" ca="1" si="36"/>
        <v>0</v>
      </c>
      <c r="BE13" s="98">
        <f t="shared" ca="1" si="36"/>
        <v>0</v>
      </c>
      <c r="BF13" s="98">
        <f t="shared" ca="1" si="36"/>
        <v>0</v>
      </c>
      <c r="BG13" s="98">
        <f t="shared" ca="1" si="36"/>
        <v>0</v>
      </c>
      <c r="BH13" s="98">
        <f t="shared" ca="1" si="36"/>
        <v>0</v>
      </c>
      <c r="BI13" s="98">
        <f t="shared" ca="1" si="36"/>
        <v>0</v>
      </c>
      <c r="BJ13" s="98">
        <f t="shared" ca="1" si="36"/>
        <v>0</v>
      </c>
      <c r="BK13" s="98">
        <f t="shared" ca="1" si="36"/>
        <v>0</v>
      </c>
      <c r="BL13" s="98">
        <f t="shared" ca="1" si="36"/>
        <v>0</v>
      </c>
      <c r="BM13" s="98">
        <f t="shared" ca="1" si="36"/>
        <v>0</v>
      </c>
      <c r="BN13" s="98">
        <f t="shared" ca="1" si="36"/>
        <v>0</v>
      </c>
      <c r="BO13" s="98">
        <f t="shared" ca="1" si="36"/>
        <v>0</v>
      </c>
      <c r="BP13" s="98">
        <f t="shared" ca="1" si="36"/>
        <v>0</v>
      </c>
      <c r="BQ13" s="98">
        <f t="shared" ca="1" si="36"/>
        <v>0</v>
      </c>
      <c r="BR13" s="98">
        <f t="shared" ca="1" si="36"/>
        <v>0</v>
      </c>
      <c r="BS13" s="98">
        <f t="shared" ca="1" si="36"/>
        <v>0</v>
      </c>
      <c r="BT13" s="98">
        <f t="shared" ca="1" si="36"/>
        <v>0</v>
      </c>
      <c r="BU13" s="98">
        <f t="shared" ca="1" si="36"/>
        <v>0</v>
      </c>
      <c r="BV13" s="98">
        <f t="shared" ca="1" si="36"/>
        <v>0</v>
      </c>
      <c r="BW13" s="98">
        <f t="shared" ca="1" si="36"/>
        <v>0</v>
      </c>
      <c r="BX13" s="98">
        <f t="shared" ca="1" si="36"/>
        <v>0</v>
      </c>
      <c r="BY13" s="98">
        <f t="shared" ca="1" si="36"/>
        <v>0</v>
      </c>
      <c r="BZ13" s="98">
        <f t="shared" ca="1" si="36"/>
        <v>0</v>
      </c>
      <c r="CA13" s="98">
        <f t="shared" ref="CA13:EL17" ca="1" si="37">INDIRECT($A$1&amp;ADDRESS(MATCH(CA$1,INDIRECT($A$1&amp;"C:C"),0),MATCH($A13,INDIRECT($A$1&amp;"2:2"),0)))*$A$3</f>
        <v>0</v>
      </c>
      <c r="CB13" s="98">
        <f t="shared" ca="1" si="37"/>
        <v>0</v>
      </c>
      <c r="CC13" s="98">
        <f t="shared" ca="1" si="37"/>
        <v>0</v>
      </c>
      <c r="CD13" s="98">
        <f t="shared" ca="1" si="37"/>
        <v>0</v>
      </c>
      <c r="CE13" s="98">
        <f t="shared" ca="1" si="37"/>
        <v>0</v>
      </c>
      <c r="CF13" s="98">
        <f t="shared" ca="1" si="37"/>
        <v>0</v>
      </c>
      <c r="CG13" s="98">
        <f t="shared" ca="1" si="37"/>
        <v>0</v>
      </c>
      <c r="CH13" s="98">
        <f t="shared" ca="1" si="37"/>
        <v>0</v>
      </c>
      <c r="CI13" s="98">
        <f t="shared" ca="1" si="37"/>
        <v>0</v>
      </c>
      <c r="CJ13" s="98">
        <f t="shared" ca="1" si="37"/>
        <v>0</v>
      </c>
      <c r="CK13" s="98">
        <f t="shared" ca="1" si="37"/>
        <v>0</v>
      </c>
      <c r="CL13" s="98">
        <f t="shared" ca="1" si="37"/>
        <v>0</v>
      </c>
      <c r="CM13" s="98">
        <f t="shared" ca="1" si="37"/>
        <v>0</v>
      </c>
      <c r="CN13" s="98">
        <f t="shared" ca="1" si="37"/>
        <v>0</v>
      </c>
      <c r="CO13" s="98">
        <f t="shared" ca="1" si="37"/>
        <v>0</v>
      </c>
      <c r="CP13" s="98">
        <f t="shared" ca="1" si="37"/>
        <v>0</v>
      </c>
      <c r="CQ13" s="98">
        <f t="shared" ca="1" si="37"/>
        <v>0</v>
      </c>
      <c r="CR13" s="98">
        <f t="shared" ca="1" si="37"/>
        <v>0</v>
      </c>
      <c r="CS13" s="98">
        <f t="shared" ca="1" si="37"/>
        <v>0</v>
      </c>
      <c r="CT13" s="98">
        <f t="shared" ca="1" si="37"/>
        <v>0</v>
      </c>
      <c r="CU13" s="98">
        <f t="shared" ca="1" si="37"/>
        <v>0</v>
      </c>
      <c r="CV13" s="98">
        <f t="shared" ca="1" si="37"/>
        <v>0</v>
      </c>
      <c r="CW13" s="98">
        <f t="shared" ca="1" si="37"/>
        <v>0</v>
      </c>
      <c r="CX13" s="98">
        <f t="shared" ca="1" si="37"/>
        <v>0</v>
      </c>
      <c r="CY13" s="98">
        <f t="shared" ca="1" si="37"/>
        <v>0</v>
      </c>
      <c r="CZ13" s="98">
        <f t="shared" ca="1" si="37"/>
        <v>0</v>
      </c>
      <c r="DA13" s="98">
        <f t="shared" ca="1" si="37"/>
        <v>0</v>
      </c>
      <c r="DB13" s="98">
        <f t="shared" ca="1" si="37"/>
        <v>0</v>
      </c>
      <c r="DC13" s="98">
        <f t="shared" ca="1" si="37"/>
        <v>0</v>
      </c>
      <c r="DD13" s="98">
        <f t="shared" ca="1" si="37"/>
        <v>0</v>
      </c>
      <c r="DE13" s="98">
        <f t="shared" ca="1" si="37"/>
        <v>0</v>
      </c>
      <c r="DF13" s="98">
        <f t="shared" ca="1" si="37"/>
        <v>0</v>
      </c>
      <c r="DG13" s="98">
        <f t="shared" ca="1" si="37"/>
        <v>0</v>
      </c>
      <c r="DH13" s="98">
        <f t="shared" ca="1" si="37"/>
        <v>0</v>
      </c>
      <c r="DI13" s="98">
        <f t="shared" ca="1" si="37"/>
        <v>0</v>
      </c>
      <c r="DJ13" s="98">
        <f t="shared" ca="1" si="37"/>
        <v>0</v>
      </c>
      <c r="DK13" s="98">
        <f t="shared" ca="1" si="37"/>
        <v>0</v>
      </c>
      <c r="DL13" s="98">
        <f t="shared" ca="1" si="37"/>
        <v>0</v>
      </c>
      <c r="DM13" s="98">
        <f t="shared" ca="1" si="37"/>
        <v>0</v>
      </c>
      <c r="DN13" s="98">
        <f t="shared" ca="1" si="37"/>
        <v>0</v>
      </c>
      <c r="DO13" s="98">
        <f t="shared" ca="1" si="37"/>
        <v>0</v>
      </c>
      <c r="DP13" s="98">
        <f t="shared" ca="1" si="37"/>
        <v>0</v>
      </c>
      <c r="DQ13" s="98">
        <f t="shared" ca="1" si="37"/>
        <v>0</v>
      </c>
      <c r="DR13" s="98">
        <f t="shared" ca="1" si="37"/>
        <v>0</v>
      </c>
      <c r="DS13" s="98">
        <f t="shared" ca="1" si="37"/>
        <v>0</v>
      </c>
      <c r="DT13" s="98">
        <f t="shared" ca="1" si="37"/>
        <v>0</v>
      </c>
      <c r="DU13" s="98">
        <f t="shared" ca="1" si="37"/>
        <v>0</v>
      </c>
      <c r="DV13" s="98">
        <f t="shared" ca="1" si="37"/>
        <v>0</v>
      </c>
      <c r="DW13" s="98">
        <f t="shared" ca="1" si="37"/>
        <v>0</v>
      </c>
      <c r="DX13" s="98">
        <f t="shared" ca="1" si="37"/>
        <v>0</v>
      </c>
      <c r="DY13" s="98">
        <f t="shared" ca="1" si="37"/>
        <v>0</v>
      </c>
      <c r="DZ13" s="98">
        <f t="shared" ca="1" si="37"/>
        <v>0</v>
      </c>
      <c r="EA13" s="98">
        <f t="shared" ca="1" si="37"/>
        <v>0</v>
      </c>
      <c r="EB13" s="98">
        <f t="shared" ca="1" si="37"/>
        <v>0</v>
      </c>
      <c r="EC13" s="98">
        <f t="shared" ca="1" si="37"/>
        <v>0</v>
      </c>
      <c r="ED13" s="99">
        <f t="shared" ca="1" si="37"/>
        <v>0</v>
      </c>
      <c r="EE13" s="98">
        <f t="shared" ca="1" si="37"/>
        <v>0</v>
      </c>
      <c r="EF13" s="98">
        <f t="shared" ca="1" si="37"/>
        <v>0</v>
      </c>
      <c r="EG13" s="98">
        <f t="shared" ca="1" si="37"/>
        <v>0</v>
      </c>
      <c r="EH13" s="98">
        <f t="shared" ca="1" si="37"/>
        <v>0</v>
      </c>
      <c r="EI13" s="98">
        <f t="shared" ca="1" si="37"/>
        <v>0</v>
      </c>
      <c r="EJ13" s="98">
        <f t="shared" ca="1" si="37"/>
        <v>0</v>
      </c>
      <c r="EK13" s="98">
        <f t="shared" ca="1" si="37"/>
        <v>0</v>
      </c>
      <c r="EL13" s="98">
        <f t="shared" ca="1" si="37"/>
        <v>0</v>
      </c>
      <c r="EM13" s="98">
        <f t="shared" ref="EM13:FB17" ca="1" si="38">INDIRECT($A$1&amp;ADDRESS(MATCH(EM$1,INDIRECT($A$1&amp;"C:C"),0),MATCH($A13,INDIRECT($A$1&amp;"2:2"),0)))*$A$3</f>
        <v>0</v>
      </c>
      <c r="EN13" s="98">
        <f t="shared" ca="1" si="38"/>
        <v>0</v>
      </c>
      <c r="EO13" s="98">
        <f t="shared" ca="1" si="38"/>
        <v>0</v>
      </c>
      <c r="EP13" s="98">
        <f t="shared" ca="1" si="38"/>
        <v>0</v>
      </c>
      <c r="EQ13" s="98">
        <f t="shared" ca="1" si="38"/>
        <v>0</v>
      </c>
      <c r="ER13" s="98">
        <f t="shared" ca="1" si="38"/>
        <v>0</v>
      </c>
      <c r="ES13" s="98">
        <f t="shared" ca="1" si="38"/>
        <v>0</v>
      </c>
      <c r="ET13" s="98">
        <f t="shared" ca="1" si="38"/>
        <v>0</v>
      </c>
      <c r="EU13" s="98">
        <f t="shared" ca="1" si="38"/>
        <v>0</v>
      </c>
      <c r="EV13" s="98">
        <f t="shared" ca="1" si="38"/>
        <v>0</v>
      </c>
      <c r="EW13" s="98">
        <f t="shared" ca="1" si="38"/>
        <v>0</v>
      </c>
      <c r="EX13" s="98">
        <f t="shared" ca="1" si="38"/>
        <v>0</v>
      </c>
      <c r="EY13" s="98">
        <f t="shared" ca="1" si="38"/>
        <v>0</v>
      </c>
      <c r="EZ13" s="98">
        <f t="shared" ca="1" si="38"/>
        <v>0</v>
      </c>
      <c r="FA13" s="98">
        <f t="shared" ca="1" si="38"/>
        <v>0</v>
      </c>
      <c r="FB13" s="98">
        <f t="shared" ca="1" si="38"/>
        <v>0</v>
      </c>
      <c r="FC13" s="98">
        <f t="shared" ref="FC13:FZ17" ca="1" si="39">INDIRECT($A$1&amp;ADDRESS(MATCH(FC$1,INDIRECT($A$1&amp;"C:C"),0),MATCH($A13,INDIRECT($A$1&amp;"2:2"),0)))*$A$3</f>
        <v>0</v>
      </c>
      <c r="FD13" s="98">
        <f t="shared" ca="1" si="39"/>
        <v>0</v>
      </c>
      <c r="FE13" s="98">
        <f t="shared" ca="1" si="39"/>
        <v>0</v>
      </c>
      <c r="FF13" s="98">
        <f t="shared" ca="1" si="39"/>
        <v>0</v>
      </c>
      <c r="FG13" s="98">
        <f t="shared" ca="1" si="39"/>
        <v>0</v>
      </c>
      <c r="FH13" s="98">
        <f t="shared" ca="1" si="39"/>
        <v>0</v>
      </c>
      <c r="FI13" s="98">
        <f t="shared" ca="1" si="39"/>
        <v>0</v>
      </c>
      <c r="FJ13" s="98">
        <f t="shared" ca="1" si="39"/>
        <v>0</v>
      </c>
      <c r="FK13" s="98">
        <f t="shared" ca="1" si="39"/>
        <v>0</v>
      </c>
      <c r="FL13" s="98">
        <f t="shared" ca="1" si="39"/>
        <v>0</v>
      </c>
      <c r="FM13" s="98">
        <f t="shared" ca="1" si="39"/>
        <v>0</v>
      </c>
      <c r="FN13" s="98">
        <f t="shared" ca="1" si="39"/>
        <v>0</v>
      </c>
      <c r="FO13" s="98">
        <f t="shared" ca="1" si="39"/>
        <v>0</v>
      </c>
      <c r="FP13" s="98">
        <f t="shared" ca="1" si="39"/>
        <v>0</v>
      </c>
      <c r="FQ13" s="98">
        <f t="shared" ca="1" si="39"/>
        <v>0</v>
      </c>
      <c r="FR13" s="98">
        <f t="shared" ca="1" si="39"/>
        <v>0</v>
      </c>
      <c r="FS13" s="98">
        <f t="shared" ca="1" si="39"/>
        <v>0</v>
      </c>
      <c r="FT13" s="98">
        <f t="shared" ca="1" si="39"/>
        <v>0</v>
      </c>
      <c r="FU13" s="98">
        <f t="shared" ca="1" si="39"/>
        <v>0</v>
      </c>
      <c r="FV13" s="98">
        <f t="shared" ca="1" si="39"/>
        <v>0</v>
      </c>
      <c r="FW13" s="98">
        <f t="shared" ca="1" si="39"/>
        <v>0</v>
      </c>
      <c r="FX13" s="98">
        <f t="shared" ca="1" si="39"/>
        <v>0</v>
      </c>
      <c r="FY13" s="98">
        <f t="shared" ca="1" si="39"/>
        <v>0</v>
      </c>
      <c r="FZ13" s="98">
        <f t="shared" ca="1" si="39"/>
        <v>0</v>
      </c>
      <c r="GA13" s="98">
        <f t="shared" ref="GA13:GJ17" ca="1" si="40">INDIRECT($A$1&amp;ADDRESS(MATCH(GA$1,INDIRECT($A$1&amp;"C:C"),0),MATCH($A13,INDIRECT($A$1&amp;"2:2"),0)))*$A$3</f>
        <v>0</v>
      </c>
      <c r="GB13" s="98">
        <f t="shared" ca="1" si="40"/>
        <v>0</v>
      </c>
      <c r="GC13" s="98">
        <f t="shared" ca="1" si="40"/>
        <v>0</v>
      </c>
      <c r="GD13" s="98">
        <f t="shared" ca="1" si="40"/>
        <v>0</v>
      </c>
      <c r="GE13" s="98">
        <f t="shared" ca="1" si="40"/>
        <v>0</v>
      </c>
      <c r="GF13" s="98">
        <f t="shared" ca="1" si="40"/>
        <v>0</v>
      </c>
      <c r="GG13" s="98">
        <f t="shared" ca="1" si="40"/>
        <v>0</v>
      </c>
      <c r="GH13" s="98">
        <f t="shared" ca="1" si="40"/>
        <v>0</v>
      </c>
      <c r="GI13" s="98">
        <f t="shared" ca="1" si="40"/>
        <v>0</v>
      </c>
      <c r="GJ13" s="98">
        <f t="shared" ca="1" si="40"/>
        <v>0</v>
      </c>
      <c r="GK13" s="98">
        <f t="shared" ref="GK13:GW17" ca="1" si="41">INDIRECT($A$1&amp;ADDRESS(MATCH(GK$1,INDIRECT($A$1&amp;"C:C"),0),MATCH($A13,INDIRECT($A$1&amp;"2:2"),0)))*$A$3</f>
        <v>0</v>
      </c>
      <c r="GL13" s="98">
        <f t="shared" ca="1" si="41"/>
        <v>0</v>
      </c>
      <c r="GM13" s="98">
        <f t="shared" ca="1" si="41"/>
        <v>0</v>
      </c>
      <c r="GN13" s="98">
        <f t="shared" ca="1" si="41"/>
        <v>0</v>
      </c>
      <c r="GO13" s="98">
        <f t="shared" ca="1" si="41"/>
        <v>0</v>
      </c>
      <c r="GP13" s="98">
        <f t="shared" ca="1" si="41"/>
        <v>0</v>
      </c>
      <c r="GQ13" s="98">
        <f t="shared" ca="1" si="41"/>
        <v>0</v>
      </c>
      <c r="GR13" s="98">
        <f t="shared" ca="1" si="41"/>
        <v>0</v>
      </c>
      <c r="GS13" s="98">
        <f t="shared" ca="1" si="41"/>
        <v>0</v>
      </c>
      <c r="GT13" s="98">
        <f t="shared" ca="1" si="41"/>
        <v>0</v>
      </c>
      <c r="GU13" s="98">
        <f t="shared" ca="1" si="41"/>
        <v>0</v>
      </c>
      <c r="GV13" s="98">
        <f t="shared" ca="1" si="41"/>
        <v>0</v>
      </c>
      <c r="GW13" s="98">
        <f t="shared" ca="1" si="41"/>
        <v>0</v>
      </c>
      <c r="GX13" s="98">
        <f t="shared" ca="1" si="34"/>
        <v>0</v>
      </c>
      <c r="GY13" s="98">
        <f t="shared" ca="1" si="34"/>
        <v>0</v>
      </c>
      <c r="GZ13" s="98">
        <f t="shared" ca="1" si="34"/>
        <v>0</v>
      </c>
      <c r="HA13" s="98">
        <f t="shared" ca="1" si="34"/>
        <v>0</v>
      </c>
      <c r="HB13" s="98">
        <f t="shared" ca="1" si="34"/>
        <v>0</v>
      </c>
      <c r="HC13" s="98">
        <f t="shared" ca="1" si="34"/>
        <v>0</v>
      </c>
      <c r="HD13" s="98">
        <f t="shared" ca="1" si="34"/>
        <v>0</v>
      </c>
      <c r="HE13" s="98">
        <f t="shared" ca="1" si="34"/>
        <v>0</v>
      </c>
      <c r="HF13" s="98">
        <f t="shared" ca="1" si="34"/>
        <v>0</v>
      </c>
      <c r="HG13" s="98">
        <f t="shared" ca="1" si="34"/>
        <v>0</v>
      </c>
      <c r="HH13" s="98">
        <f t="shared" ca="1" si="34"/>
        <v>0</v>
      </c>
      <c r="HI13" s="98">
        <f t="shared" ca="1" si="34"/>
        <v>0</v>
      </c>
      <c r="HJ13" s="98"/>
      <c r="HK13" s="98"/>
      <c r="HL13" s="98"/>
    </row>
    <row r="14" spans="1:231" s="137" customFormat="1" ht="13" x14ac:dyDescent="0.3">
      <c r="A14" s="136" t="s">
        <v>59</v>
      </c>
      <c r="C14" s="138">
        <f t="shared" ca="1" si="10"/>
        <v>0</v>
      </c>
      <c r="D14" s="139">
        <f t="shared" ca="1" si="11"/>
        <v>0</v>
      </c>
      <c r="E14" s="139">
        <f t="shared" ca="1" si="11"/>
        <v>0</v>
      </c>
      <c r="F14" s="139">
        <f t="shared" ca="1" si="11"/>
        <v>0</v>
      </c>
      <c r="G14" s="139">
        <f t="shared" ca="1" si="11"/>
        <v>0</v>
      </c>
      <c r="H14" s="139">
        <f t="shared" ca="1" si="11"/>
        <v>0</v>
      </c>
      <c r="I14" s="139">
        <f t="shared" ca="1" si="11"/>
        <v>0</v>
      </c>
      <c r="J14" s="139">
        <f t="shared" ca="1" si="11"/>
        <v>0</v>
      </c>
      <c r="K14" s="139">
        <f t="shared" ca="1" si="11"/>
        <v>0</v>
      </c>
      <c r="L14" s="139">
        <f t="shared" ca="1" si="11"/>
        <v>0</v>
      </c>
      <c r="M14" s="140">
        <f t="shared" ca="1" si="11"/>
        <v>0</v>
      </c>
      <c r="N14" s="141">
        <f t="shared" ca="1" si="35"/>
        <v>0</v>
      </c>
      <c r="O14" s="141">
        <f t="shared" ca="1" si="36"/>
        <v>0</v>
      </c>
      <c r="P14" s="141">
        <f t="shared" ca="1" si="36"/>
        <v>0</v>
      </c>
      <c r="Q14" s="141">
        <f t="shared" ca="1" si="36"/>
        <v>0</v>
      </c>
      <c r="R14" s="141">
        <f t="shared" ca="1" si="36"/>
        <v>0</v>
      </c>
      <c r="S14" s="141">
        <f t="shared" ca="1" si="36"/>
        <v>0</v>
      </c>
      <c r="T14" s="141">
        <f t="shared" ca="1" si="36"/>
        <v>0</v>
      </c>
      <c r="U14" s="141">
        <f t="shared" ca="1" si="36"/>
        <v>0</v>
      </c>
      <c r="V14" s="141">
        <f t="shared" ca="1" si="36"/>
        <v>0</v>
      </c>
      <c r="W14" s="141">
        <f t="shared" ca="1" si="36"/>
        <v>0</v>
      </c>
      <c r="X14" s="141">
        <f t="shared" ca="1" si="36"/>
        <v>0</v>
      </c>
      <c r="Y14" s="141">
        <f t="shared" ca="1" si="36"/>
        <v>0</v>
      </c>
      <c r="Z14" s="141">
        <f t="shared" ca="1" si="36"/>
        <v>0</v>
      </c>
      <c r="AA14" s="141">
        <f t="shared" ca="1" si="36"/>
        <v>0</v>
      </c>
      <c r="AB14" s="141">
        <f t="shared" ca="1" si="36"/>
        <v>0</v>
      </c>
      <c r="AC14" s="141">
        <f t="shared" ca="1" si="36"/>
        <v>0</v>
      </c>
      <c r="AD14" s="141">
        <f t="shared" ca="1" si="36"/>
        <v>0</v>
      </c>
      <c r="AE14" s="141">
        <f t="shared" ca="1" si="36"/>
        <v>0</v>
      </c>
      <c r="AF14" s="141">
        <f t="shared" ca="1" si="36"/>
        <v>0</v>
      </c>
      <c r="AG14" s="141">
        <f t="shared" ca="1" si="36"/>
        <v>0</v>
      </c>
      <c r="AH14" s="141">
        <f t="shared" ca="1" si="36"/>
        <v>0</v>
      </c>
      <c r="AI14" s="141">
        <f t="shared" ca="1" si="36"/>
        <v>0</v>
      </c>
      <c r="AJ14" s="141">
        <f t="shared" ca="1" si="36"/>
        <v>0</v>
      </c>
      <c r="AK14" s="141">
        <f t="shared" ca="1" si="36"/>
        <v>0</v>
      </c>
      <c r="AL14" s="141">
        <f t="shared" ca="1" si="36"/>
        <v>0</v>
      </c>
      <c r="AM14" s="141">
        <f t="shared" ca="1" si="36"/>
        <v>0</v>
      </c>
      <c r="AN14" s="141">
        <f t="shared" ca="1" si="36"/>
        <v>0</v>
      </c>
      <c r="AO14" s="141">
        <f t="shared" ca="1" si="36"/>
        <v>0</v>
      </c>
      <c r="AP14" s="141">
        <f t="shared" ca="1" si="36"/>
        <v>0</v>
      </c>
      <c r="AQ14" s="141">
        <f t="shared" ca="1" si="36"/>
        <v>0</v>
      </c>
      <c r="AR14" s="141">
        <f t="shared" ca="1" si="36"/>
        <v>0</v>
      </c>
      <c r="AS14" s="141">
        <f t="shared" ca="1" si="36"/>
        <v>0</v>
      </c>
      <c r="AT14" s="141">
        <f t="shared" ca="1" si="36"/>
        <v>0</v>
      </c>
      <c r="AU14" s="141">
        <f t="shared" ca="1" si="36"/>
        <v>0</v>
      </c>
      <c r="AV14" s="141">
        <f t="shared" ca="1" si="36"/>
        <v>0</v>
      </c>
      <c r="AW14" s="141">
        <f t="shared" ca="1" si="36"/>
        <v>0</v>
      </c>
      <c r="AX14" s="141">
        <f t="shared" ca="1" si="36"/>
        <v>0</v>
      </c>
      <c r="AY14" s="141">
        <f t="shared" ca="1" si="36"/>
        <v>0</v>
      </c>
      <c r="AZ14" s="141">
        <f t="shared" ca="1" si="36"/>
        <v>0</v>
      </c>
      <c r="BA14" s="141">
        <f t="shared" ca="1" si="36"/>
        <v>0</v>
      </c>
      <c r="BB14" s="141">
        <f t="shared" ca="1" si="36"/>
        <v>0</v>
      </c>
      <c r="BC14" s="141">
        <f t="shared" ca="1" si="36"/>
        <v>0</v>
      </c>
      <c r="BD14" s="141">
        <f t="shared" ca="1" si="36"/>
        <v>0</v>
      </c>
      <c r="BE14" s="141">
        <f t="shared" ca="1" si="36"/>
        <v>0</v>
      </c>
      <c r="BF14" s="141">
        <f t="shared" ca="1" si="36"/>
        <v>0</v>
      </c>
      <c r="BG14" s="141">
        <f t="shared" ca="1" si="36"/>
        <v>0</v>
      </c>
      <c r="BH14" s="141">
        <f t="shared" ca="1" si="36"/>
        <v>0</v>
      </c>
      <c r="BI14" s="141">
        <f t="shared" ca="1" si="36"/>
        <v>0</v>
      </c>
      <c r="BJ14" s="141">
        <f t="shared" ca="1" si="36"/>
        <v>0</v>
      </c>
      <c r="BK14" s="141">
        <f t="shared" ca="1" si="36"/>
        <v>0</v>
      </c>
      <c r="BL14" s="141">
        <f t="shared" ca="1" si="36"/>
        <v>0</v>
      </c>
      <c r="BM14" s="141">
        <f t="shared" ca="1" si="36"/>
        <v>0</v>
      </c>
      <c r="BN14" s="141">
        <f t="shared" ca="1" si="36"/>
        <v>0</v>
      </c>
      <c r="BO14" s="141">
        <f t="shared" ca="1" si="36"/>
        <v>0</v>
      </c>
      <c r="BP14" s="141">
        <f t="shared" ca="1" si="36"/>
        <v>0</v>
      </c>
      <c r="BQ14" s="141">
        <f t="shared" ca="1" si="36"/>
        <v>0</v>
      </c>
      <c r="BR14" s="141">
        <f t="shared" ca="1" si="36"/>
        <v>0</v>
      </c>
      <c r="BS14" s="141">
        <f t="shared" ca="1" si="36"/>
        <v>0</v>
      </c>
      <c r="BT14" s="141">
        <f t="shared" ca="1" si="36"/>
        <v>0</v>
      </c>
      <c r="BU14" s="141">
        <f t="shared" ca="1" si="36"/>
        <v>0</v>
      </c>
      <c r="BV14" s="141">
        <f t="shared" ca="1" si="36"/>
        <v>0</v>
      </c>
      <c r="BW14" s="141">
        <f t="shared" ca="1" si="36"/>
        <v>0</v>
      </c>
      <c r="BX14" s="141">
        <f t="shared" ca="1" si="36"/>
        <v>0</v>
      </c>
      <c r="BY14" s="141">
        <f t="shared" ca="1" si="36"/>
        <v>0</v>
      </c>
      <c r="BZ14" s="141">
        <f t="shared" ca="1" si="36"/>
        <v>0</v>
      </c>
      <c r="CA14" s="141">
        <f t="shared" ca="1" si="37"/>
        <v>0</v>
      </c>
      <c r="CB14" s="141">
        <f t="shared" ca="1" si="37"/>
        <v>0</v>
      </c>
      <c r="CC14" s="141">
        <f t="shared" ca="1" si="37"/>
        <v>0</v>
      </c>
      <c r="CD14" s="141">
        <f t="shared" ca="1" si="37"/>
        <v>0</v>
      </c>
      <c r="CE14" s="141">
        <f t="shared" ca="1" si="37"/>
        <v>0</v>
      </c>
      <c r="CF14" s="141">
        <f t="shared" ca="1" si="37"/>
        <v>0</v>
      </c>
      <c r="CG14" s="141">
        <f t="shared" ca="1" si="37"/>
        <v>0</v>
      </c>
      <c r="CH14" s="141">
        <f t="shared" ca="1" si="37"/>
        <v>0</v>
      </c>
      <c r="CI14" s="141">
        <f t="shared" ca="1" si="37"/>
        <v>0</v>
      </c>
      <c r="CJ14" s="141">
        <f t="shared" ca="1" si="37"/>
        <v>0</v>
      </c>
      <c r="CK14" s="141">
        <f t="shared" ca="1" si="37"/>
        <v>0</v>
      </c>
      <c r="CL14" s="141">
        <f t="shared" ca="1" si="37"/>
        <v>0</v>
      </c>
      <c r="CM14" s="141">
        <f t="shared" ca="1" si="37"/>
        <v>0</v>
      </c>
      <c r="CN14" s="141">
        <f t="shared" ca="1" si="37"/>
        <v>0</v>
      </c>
      <c r="CO14" s="141">
        <f t="shared" ca="1" si="37"/>
        <v>0</v>
      </c>
      <c r="CP14" s="141">
        <f t="shared" ca="1" si="37"/>
        <v>0</v>
      </c>
      <c r="CQ14" s="141">
        <f t="shared" ca="1" si="37"/>
        <v>0</v>
      </c>
      <c r="CR14" s="141">
        <f t="shared" ca="1" si="37"/>
        <v>0</v>
      </c>
      <c r="CS14" s="141">
        <f t="shared" ca="1" si="37"/>
        <v>0</v>
      </c>
      <c r="CT14" s="141">
        <f t="shared" ca="1" si="37"/>
        <v>0</v>
      </c>
      <c r="CU14" s="141">
        <f t="shared" ca="1" si="37"/>
        <v>0</v>
      </c>
      <c r="CV14" s="141">
        <f t="shared" ca="1" si="37"/>
        <v>0</v>
      </c>
      <c r="CW14" s="141">
        <f t="shared" ca="1" si="37"/>
        <v>0</v>
      </c>
      <c r="CX14" s="141">
        <f t="shared" ca="1" si="37"/>
        <v>0</v>
      </c>
      <c r="CY14" s="141">
        <f t="shared" ca="1" si="37"/>
        <v>0</v>
      </c>
      <c r="CZ14" s="141">
        <f t="shared" ca="1" si="37"/>
        <v>0</v>
      </c>
      <c r="DA14" s="141">
        <f t="shared" ca="1" si="37"/>
        <v>0</v>
      </c>
      <c r="DB14" s="141">
        <f t="shared" ca="1" si="37"/>
        <v>0</v>
      </c>
      <c r="DC14" s="141">
        <f t="shared" ca="1" si="37"/>
        <v>0</v>
      </c>
      <c r="DD14" s="141">
        <f t="shared" ca="1" si="37"/>
        <v>0</v>
      </c>
      <c r="DE14" s="141">
        <f t="shared" ca="1" si="37"/>
        <v>0</v>
      </c>
      <c r="DF14" s="141">
        <f t="shared" ca="1" si="37"/>
        <v>0</v>
      </c>
      <c r="DG14" s="141">
        <f t="shared" ca="1" si="37"/>
        <v>0</v>
      </c>
      <c r="DH14" s="141">
        <f t="shared" ca="1" si="37"/>
        <v>0</v>
      </c>
      <c r="DI14" s="141">
        <f t="shared" ca="1" si="37"/>
        <v>0</v>
      </c>
      <c r="DJ14" s="141">
        <f t="shared" ca="1" si="37"/>
        <v>0</v>
      </c>
      <c r="DK14" s="141">
        <f t="shared" ca="1" si="37"/>
        <v>0</v>
      </c>
      <c r="DL14" s="141">
        <f t="shared" ca="1" si="37"/>
        <v>0</v>
      </c>
      <c r="DM14" s="141">
        <f t="shared" ca="1" si="37"/>
        <v>0</v>
      </c>
      <c r="DN14" s="141">
        <f t="shared" ca="1" si="37"/>
        <v>0</v>
      </c>
      <c r="DO14" s="141">
        <f t="shared" ca="1" si="37"/>
        <v>0</v>
      </c>
      <c r="DP14" s="141">
        <f t="shared" ca="1" si="37"/>
        <v>0</v>
      </c>
      <c r="DQ14" s="141">
        <f t="shared" ca="1" si="37"/>
        <v>0</v>
      </c>
      <c r="DR14" s="141">
        <f t="shared" ca="1" si="37"/>
        <v>0</v>
      </c>
      <c r="DS14" s="141">
        <f t="shared" ca="1" si="37"/>
        <v>0</v>
      </c>
      <c r="DT14" s="141">
        <f t="shared" ca="1" si="37"/>
        <v>0</v>
      </c>
      <c r="DU14" s="141">
        <f t="shared" ca="1" si="37"/>
        <v>0</v>
      </c>
      <c r="DV14" s="141">
        <f t="shared" ca="1" si="37"/>
        <v>0</v>
      </c>
      <c r="DW14" s="141">
        <f t="shared" ca="1" si="37"/>
        <v>0</v>
      </c>
      <c r="DX14" s="141">
        <f t="shared" ca="1" si="37"/>
        <v>0</v>
      </c>
      <c r="DY14" s="141">
        <f t="shared" ca="1" si="37"/>
        <v>0</v>
      </c>
      <c r="DZ14" s="141">
        <f t="shared" ca="1" si="37"/>
        <v>0</v>
      </c>
      <c r="EA14" s="141">
        <f t="shared" ca="1" si="37"/>
        <v>0</v>
      </c>
      <c r="EB14" s="141">
        <f t="shared" ca="1" si="37"/>
        <v>0</v>
      </c>
      <c r="EC14" s="141">
        <f t="shared" ca="1" si="37"/>
        <v>0</v>
      </c>
      <c r="ED14" s="142">
        <f t="shared" ca="1" si="37"/>
        <v>0</v>
      </c>
      <c r="EE14" s="141">
        <f t="shared" ca="1" si="37"/>
        <v>0</v>
      </c>
      <c r="EF14" s="141">
        <f t="shared" ca="1" si="37"/>
        <v>0</v>
      </c>
      <c r="EG14" s="141">
        <f t="shared" ca="1" si="37"/>
        <v>0</v>
      </c>
      <c r="EH14" s="141">
        <f t="shared" ca="1" si="37"/>
        <v>0</v>
      </c>
      <c r="EI14" s="141">
        <f t="shared" ca="1" si="37"/>
        <v>0</v>
      </c>
      <c r="EJ14" s="141">
        <f t="shared" ca="1" si="37"/>
        <v>0</v>
      </c>
      <c r="EK14" s="141">
        <f t="shared" ca="1" si="37"/>
        <v>0</v>
      </c>
      <c r="EL14" s="141">
        <f t="shared" ca="1" si="37"/>
        <v>0</v>
      </c>
      <c r="EM14" s="141">
        <f t="shared" ca="1" si="38"/>
        <v>0</v>
      </c>
      <c r="EN14" s="141">
        <f t="shared" ca="1" si="38"/>
        <v>0</v>
      </c>
      <c r="EO14" s="141">
        <f t="shared" ca="1" si="38"/>
        <v>0</v>
      </c>
      <c r="EP14" s="141">
        <f t="shared" ca="1" si="38"/>
        <v>0</v>
      </c>
      <c r="EQ14" s="141">
        <f t="shared" ca="1" si="38"/>
        <v>0</v>
      </c>
      <c r="ER14" s="141">
        <f t="shared" ca="1" si="38"/>
        <v>0</v>
      </c>
      <c r="ES14" s="141">
        <f t="shared" ca="1" si="38"/>
        <v>0</v>
      </c>
      <c r="ET14" s="141">
        <f t="shared" ca="1" si="38"/>
        <v>0</v>
      </c>
      <c r="EU14" s="141">
        <f t="shared" ca="1" si="38"/>
        <v>0</v>
      </c>
      <c r="EV14" s="141">
        <f t="shared" ca="1" si="38"/>
        <v>0</v>
      </c>
      <c r="EW14" s="141">
        <f t="shared" ca="1" si="38"/>
        <v>0</v>
      </c>
      <c r="EX14" s="141">
        <f t="shared" ca="1" si="38"/>
        <v>0</v>
      </c>
      <c r="EY14" s="141">
        <f t="shared" ca="1" si="38"/>
        <v>0</v>
      </c>
      <c r="EZ14" s="141">
        <f t="shared" ca="1" si="38"/>
        <v>0</v>
      </c>
      <c r="FA14" s="141">
        <f t="shared" ca="1" si="38"/>
        <v>0</v>
      </c>
      <c r="FB14" s="141">
        <f t="shared" ca="1" si="38"/>
        <v>0</v>
      </c>
      <c r="FC14" s="141">
        <f t="shared" ca="1" si="39"/>
        <v>0</v>
      </c>
      <c r="FD14" s="141">
        <f t="shared" ca="1" si="39"/>
        <v>0</v>
      </c>
      <c r="FE14" s="141">
        <f t="shared" ca="1" si="39"/>
        <v>0</v>
      </c>
      <c r="FF14" s="141">
        <f t="shared" ca="1" si="39"/>
        <v>0</v>
      </c>
      <c r="FG14" s="141">
        <f t="shared" ca="1" si="39"/>
        <v>0</v>
      </c>
      <c r="FH14" s="141">
        <f t="shared" ca="1" si="39"/>
        <v>0</v>
      </c>
      <c r="FI14" s="141">
        <f t="shared" ca="1" si="39"/>
        <v>0</v>
      </c>
      <c r="FJ14" s="141">
        <f t="shared" ca="1" si="39"/>
        <v>0</v>
      </c>
      <c r="FK14" s="141">
        <f t="shared" ca="1" si="39"/>
        <v>0</v>
      </c>
      <c r="FL14" s="141">
        <f t="shared" ca="1" si="39"/>
        <v>0</v>
      </c>
      <c r="FM14" s="141">
        <f t="shared" ca="1" si="39"/>
        <v>0</v>
      </c>
      <c r="FN14" s="141">
        <f t="shared" ca="1" si="39"/>
        <v>0</v>
      </c>
      <c r="FO14" s="141">
        <f t="shared" ca="1" si="39"/>
        <v>0</v>
      </c>
      <c r="FP14" s="141">
        <f t="shared" ca="1" si="39"/>
        <v>0</v>
      </c>
      <c r="FQ14" s="141">
        <f t="shared" ca="1" si="39"/>
        <v>0</v>
      </c>
      <c r="FR14" s="141">
        <f t="shared" ca="1" si="39"/>
        <v>0</v>
      </c>
      <c r="FS14" s="141">
        <f t="shared" ca="1" si="39"/>
        <v>0</v>
      </c>
      <c r="FT14" s="141">
        <f t="shared" ca="1" si="39"/>
        <v>0</v>
      </c>
      <c r="FU14" s="141">
        <f t="shared" ca="1" si="39"/>
        <v>0</v>
      </c>
      <c r="FV14" s="141">
        <f t="shared" ca="1" si="39"/>
        <v>0</v>
      </c>
      <c r="FW14" s="141">
        <f t="shared" ca="1" si="39"/>
        <v>0</v>
      </c>
      <c r="FX14" s="141">
        <f t="shared" ca="1" si="39"/>
        <v>0</v>
      </c>
      <c r="FY14" s="141">
        <f t="shared" ca="1" si="39"/>
        <v>0</v>
      </c>
      <c r="FZ14" s="141">
        <f t="shared" ca="1" si="39"/>
        <v>0</v>
      </c>
      <c r="GA14" s="141">
        <f t="shared" ca="1" si="40"/>
        <v>0</v>
      </c>
      <c r="GB14" s="141">
        <f t="shared" ca="1" si="40"/>
        <v>0</v>
      </c>
      <c r="GC14" s="141">
        <f t="shared" ca="1" si="40"/>
        <v>0</v>
      </c>
      <c r="GD14" s="141">
        <f t="shared" ca="1" si="40"/>
        <v>0</v>
      </c>
      <c r="GE14" s="141">
        <f t="shared" ca="1" si="40"/>
        <v>0</v>
      </c>
      <c r="GF14" s="141">
        <f t="shared" ca="1" si="40"/>
        <v>0</v>
      </c>
      <c r="GG14" s="141">
        <f t="shared" ca="1" si="40"/>
        <v>0</v>
      </c>
      <c r="GH14" s="141">
        <f t="shared" ca="1" si="40"/>
        <v>0</v>
      </c>
      <c r="GI14" s="141">
        <f t="shared" ca="1" si="40"/>
        <v>0</v>
      </c>
      <c r="GJ14" s="141">
        <f t="shared" ca="1" si="40"/>
        <v>0</v>
      </c>
      <c r="GK14" s="141">
        <f t="shared" ca="1" si="41"/>
        <v>0</v>
      </c>
      <c r="GL14" s="141">
        <f t="shared" ca="1" si="41"/>
        <v>0</v>
      </c>
      <c r="GM14" s="141">
        <f t="shared" ca="1" si="41"/>
        <v>0</v>
      </c>
      <c r="GN14" s="141">
        <f t="shared" ca="1" si="41"/>
        <v>0</v>
      </c>
      <c r="GO14" s="141">
        <f t="shared" ca="1" si="41"/>
        <v>0</v>
      </c>
      <c r="GP14" s="141">
        <f t="shared" ca="1" si="41"/>
        <v>0</v>
      </c>
      <c r="GQ14" s="141">
        <f t="shared" ca="1" si="41"/>
        <v>0</v>
      </c>
      <c r="GR14" s="141">
        <f t="shared" ca="1" si="41"/>
        <v>0</v>
      </c>
      <c r="GS14" s="141">
        <f t="shared" ca="1" si="41"/>
        <v>0</v>
      </c>
      <c r="GT14" s="141">
        <f t="shared" ca="1" si="41"/>
        <v>0</v>
      </c>
      <c r="GU14" s="141">
        <f t="shared" ca="1" si="41"/>
        <v>0</v>
      </c>
      <c r="GV14" s="141">
        <f t="shared" ca="1" si="41"/>
        <v>0</v>
      </c>
      <c r="GW14" s="141">
        <f t="shared" ca="1" si="41"/>
        <v>0</v>
      </c>
      <c r="GX14" s="141">
        <f t="shared" ca="1" si="34"/>
        <v>0</v>
      </c>
      <c r="GY14" s="141">
        <f t="shared" ca="1" si="34"/>
        <v>0</v>
      </c>
      <c r="GZ14" s="141">
        <f t="shared" ca="1" si="34"/>
        <v>0</v>
      </c>
      <c r="HA14" s="141">
        <f t="shared" ca="1" si="34"/>
        <v>0</v>
      </c>
      <c r="HB14" s="141">
        <f t="shared" ca="1" si="34"/>
        <v>0</v>
      </c>
      <c r="HC14" s="141">
        <f t="shared" ca="1" si="34"/>
        <v>0</v>
      </c>
      <c r="HD14" s="141">
        <f t="shared" ca="1" si="34"/>
        <v>0</v>
      </c>
      <c r="HE14" s="141">
        <f t="shared" ca="1" si="34"/>
        <v>0</v>
      </c>
      <c r="HF14" s="141">
        <f t="shared" ca="1" si="34"/>
        <v>0</v>
      </c>
      <c r="HG14" s="141">
        <f t="shared" ca="1" si="34"/>
        <v>0</v>
      </c>
      <c r="HH14" s="141">
        <f t="shared" ca="1" si="34"/>
        <v>0</v>
      </c>
      <c r="HI14" s="141">
        <f t="shared" ca="1" si="34"/>
        <v>0</v>
      </c>
      <c r="HJ14" s="141"/>
      <c r="HK14" s="141"/>
      <c r="HL14" s="141"/>
    </row>
    <row r="15" spans="1:231" s="137" customFormat="1" ht="13" x14ac:dyDescent="0.3">
      <c r="A15" s="136" t="s">
        <v>32</v>
      </c>
      <c r="C15" s="138">
        <f t="shared" ca="1" si="10"/>
        <v>0</v>
      </c>
      <c r="D15" s="139">
        <f t="shared" ca="1" si="11"/>
        <v>0</v>
      </c>
      <c r="E15" s="139">
        <f t="shared" ca="1" si="11"/>
        <v>0</v>
      </c>
      <c r="F15" s="139">
        <f t="shared" ca="1" si="11"/>
        <v>0</v>
      </c>
      <c r="G15" s="139">
        <f t="shared" ca="1" si="11"/>
        <v>0</v>
      </c>
      <c r="H15" s="139">
        <f t="shared" ca="1" si="11"/>
        <v>0</v>
      </c>
      <c r="I15" s="139">
        <f t="shared" ca="1" si="11"/>
        <v>0</v>
      </c>
      <c r="J15" s="139">
        <f t="shared" ca="1" si="11"/>
        <v>0</v>
      </c>
      <c r="K15" s="139">
        <f t="shared" ca="1" si="11"/>
        <v>0</v>
      </c>
      <c r="L15" s="139">
        <f t="shared" ca="1" si="11"/>
        <v>0</v>
      </c>
      <c r="M15" s="140">
        <f t="shared" ca="1" si="11"/>
        <v>0</v>
      </c>
      <c r="N15" s="141">
        <f t="shared" ca="1" si="35"/>
        <v>0</v>
      </c>
      <c r="O15" s="141">
        <f t="shared" ref="O15:BZ15" ca="1" si="42">INDIRECT($A$1&amp;ADDRESS(MATCH(O$1,INDIRECT($A$1&amp;"C:C"),0),MATCH($A15,INDIRECT($A$1&amp;"2:2"),0)))*$A$3</f>
        <v>0</v>
      </c>
      <c r="P15" s="141">
        <f t="shared" ca="1" si="42"/>
        <v>0</v>
      </c>
      <c r="Q15" s="141">
        <f t="shared" ca="1" si="42"/>
        <v>0</v>
      </c>
      <c r="R15" s="141">
        <f t="shared" ca="1" si="42"/>
        <v>0</v>
      </c>
      <c r="S15" s="141">
        <f t="shared" ca="1" si="42"/>
        <v>0</v>
      </c>
      <c r="T15" s="141">
        <f t="shared" ca="1" si="42"/>
        <v>0</v>
      </c>
      <c r="U15" s="141">
        <f t="shared" ca="1" si="42"/>
        <v>0</v>
      </c>
      <c r="V15" s="141">
        <f t="shared" ca="1" si="42"/>
        <v>0</v>
      </c>
      <c r="W15" s="141">
        <f t="shared" ca="1" si="42"/>
        <v>0</v>
      </c>
      <c r="X15" s="141">
        <f t="shared" ca="1" si="42"/>
        <v>0</v>
      </c>
      <c r="Y15" s="141">
        <f t="shared" ca="1" si="42"/>
        <v>0</v>
      </c>
      <c r="Z15" s="141">
        <f t="shared" ca="1" si="42"/>
        <v>0</v>
      </c>
      <c r="AA15" s="141">
        <f t="shared" ca="1" si="42"/>
        <v>0</v>
      </c>
      <c r="AB15" s="141">
        <f t="shared" ca="1" si="42"/>
        <v>0</v>
      </c>
      <c r="AC15" s="141">
        <f t="shared" ca="1" si="42"/>
        <v>0</v>
      </c>
      <c r="AD15" s="141">
        <f t="shared" ca="1" si="42"/>
        <v>0</v>
      </c>
      <c r="AE15" s="141">
        <f t="shared" ca="1" si="42"/>
        <v>0</v>
      </c>
      <c r="AF15" s="141">
        <f t="shared" ca="1" si="42"/>
        <v>0</v>
      </c>
      <c r="AG15" s="141">
        <f t="shared" ca="1" si="42"/>
        <v>0</v>
      </c>
      <c r="AH15" s="141">
        <f t="shared" ca="1" si="42"/>
        <v>0</v>
      </c>
      <c r="AI15" s="141">
        <f t="shared" ca="1" si="42"/>
        <v>0</v>
      </c>
      <c r="AJ15" s="141">
        <f t="shared" ca="1" si="42"/>
        <v>0</v>
      </c>
      <c r="AK15" s="141">
        <f t="shared" ca="1" si="42"/>
        <v>0</v>
      </c>
      <c r="AL15" s="141">
        <f t="shared" ca="1" si="42"/>
        <v>0</v>
      </c>
      <c r="AM15" s="141">
        <f t="shared" ca="1" si="42"/>
        <v>0</v>
      </c>
      <c r="AN15" s="141">
        <f t="shared" ca="1" si="42"/>
        <v>0</v>
      </c>
      <c r="AO15" s="141">
        <f t="shared" ca="1" si="42"/>
        <v>0</v>
      </c>
      <c r="AP15" s="141">
        <f t="shared" ca="1" si="42"/>
        <v>0</v>
      </c>
      <c r="AQ15" s="141">
        <f t="shared" ca="1" si="42"/>
        <v>0</v>
      </c>
      <c r="AR15" s="141">
        <f t="shared" ca="1" si="42"/>
        <v>0</v>
      </c>
      <c r="AS15" s="141">
        <f t="shared" ca="1" si="42"/>
        <v>0</v>
      </c>
      <c r="AT15" s="141">
        <f t="shared" ca="1" si="42"/>
        <v>0</v>
      </c>
      <c r="AU15" s="141">
        <f t="shared" ca="1" si="42"/>
        <v>0</v>
      </c>
      <c r="AV15" s="141">
        <f t="shared" ca="1" si="42"/>
        <v>0</v>
      </c>
      <c r="AW15" s="141">
        <f t="shared" ca="1" si="42"/>
        <v>0</v>
      </c>
      <c r="AX15" s="141">
        <f t="shared" ca="1" si="42"/>
        <v>0</v>
      </c>
      <c r="AY15" s="141">
        <f t="shared" ca="1" si="42"/>
        <v>0</v>
      </c>
      <c r="AZ15" s="141">
        <f t="shared" ca="1" si="42"/>
        <v>0</v>
      </c>
      <c r="BA15" s="141">
        <f t="shared" ca="1" si="42"/>
        <v>0</v>
      </c>
      <c r="BB15" s="141">
        <f t="shared" ca="1" si="42"/>
        <v>0</v>
      </c>
      <c r="BC15" s="141">
        <f t="shared" ca="1" si="42"/>
        <v>0</v>
      </c>
      <c r="BD15" s="141">
        <f t="shared" ca="1" si="42"/>
        <v>0</v>
      </c>
      <c r="BE15" s="141">
        <f t="shared" ca="1" si="42"/>
        <v>0</v>
      </c>
      <c r="BF15" s="141">
        <f t="shared" ca="1" si="42"/>
        <v>0</v>
      </c>
      <c r="BG15" s="141">
        <f t="shared" ca="1" si="42"/>
        <v>0</v>
      </c>
      <c r="BH15" s="141">
        <f t="shared" ca="1" si="42"/>
        <v>0</v>
      </c>
      <c r="BI15" s="141">
        <f t="shared" ca="1" si="42"/>
        <v>0</v>
      </c>
      <c r="BJ15" s="141">
        <f t="shared" ca="1" si="42"/>
        <v>0</v>
      </c>
      <c r="BK15" s="141">
        <f t="shared" ca="1" si="42"/>
        <v>0</v>
      </c>
      <c r="BL15" s="141">
        <f t="shared" ca="1" si="42"/>
        <v>0</v>
      </c>
      <c r="BM15" s="141">
        <f t="shared" ca="1" si="42"/>
        <v>0</v>
      </c>
      <c r="BN15" s="141">
        <f t="shared" ca="1" si="42"/>
        <v>0</v>
      </c>
      <c r="BO15" s="141">
        <f t="shared" ca="1" si="42"/>
        <v>0</v>
      </c>
      <c r="BP15" s="141">
        <f t="shared" ca="1" si="42"/>
        <v>0</v>
      </c>
      <c r="BQ15" s="141">
        <f t="shared" ca="1" si="42"/>
        <v>0</v>
      </c>
      <c r="BR15" s="141">
        <f t="shared" ca="1" si="42"/>
        <v>0</v>
      </c>
      <c r="BS15" s="141">
        <f t="shared" ca="1" si="42"/>
        <v>0</v>
      </c>
      <c r="BT15" s="141">
        <f t="shared" ca="1" si="42"/>
        <v>0</v>
      </c>
      <c r="BU15" s="141">
        <f t="shared" ca="1" si="42"/>
        <v>0</v>
      </c>
      <c r="BV15" s="141">
        <f t="shared" ca="1" si="42"/>
        <v>0</v>
      </c>
      <c r="BW15" s="141">
        <f t="shared" ca="1" si="42"/>
        <v>0</v>
      </c>
      <c r="BX15" s="141">
        <f t="shared" ca="1" si="42"/>
        <v>0</v>
      </c>
      <c r="BY15" s="141">
        <f t="shared" ca="1" si="42"/>
        <v>0</v>
      </c>
      <c r="BZ15" s="141">
        <f t="shared" ca="1" si="42"/>
        <v>0</v>
      </c>
      <c r="CA15" s="141">
        <f t="shared" ref="CA15:EL15" ca="1" si="43">INDIRECT($A$1&amp;ADDRESS(MATCH(CA$1,INDIRECT($A$1&amp;"C:C"),0),MATCH($A15,INDIRECT($A$1&amp;"2:2"),0)))*$A$3</f>
        <v>0</v>
      </c>
      <c r="CB15" s="141">
        <f t="shared" ca="1" si="43"/>
        <v>0</v>
      </c>
      <c r="CC15" s="141">
        <f t="shared" ca="1" si="43"/>
        <v>0</v>
      </c>
      <c r="CD15" s="141">
        <f t="shared" ca="1" si="43"/>
        <v>0</v>
      </c>
      <c r="CE15" s="141">
        <f t="shared" ca="1" si="43"/>
        <v>0</v>
      </c>
      <c r="CF15" s="141">
        <f t="shared" ca="1" si="43"/>
        <v>0</v>
      </c>
      <c r="CG15" s="141">
        <f t="shared" ca="1" si="43"/>
        <v>0</v>
      </c>
      <c r="CH15" s="141">
        <f t="shared" ca="1" si="43"/>
        <v>0</v>
      </c>
      <c r="CI15" s="141">
        <f t="shared" ca="1" si="43"/>
        <v>0</v>
      </c>
      <c r="CJ15" s="141">
        <f t="shared" ca="1" si="43"/>
        <v>0</v>
      </c>
      <c r="CK15" s="141">
        <f t="shared" ca="1" si="43"/>
        <v>0</v>
      </c>
      <c r="CL15" s="141">
        <f t="shared" ca="1" si="43"/>
        <v>0</v>
      </c>
      <c r="CM15" s="141">
        <f t="shared" ca="1" si="43"/>
        <v>0</v>
      </c>
      <c r="CN15" s="141">
        <f t="shared" ca="1" si="43"/>
        <v>0</v>
      </c>
      <c r="CO15" s="141">
        <f t="shared" ca="1" si="43"/>
        <v>0</v>
      </c>
      <c r="CP15" s="141">
        <f t="shared" ca="1" si="43"/>
        <v>0</v>
      </c>
      <c r="CQ15" s="141">
        <f t="shared" ca="1" si="43"/>
        <v>0</v>
      </c>
      <c r="CR15" s="141">
        <f t="shared" ca="1" si="43"/>
        <v>0</v>
      </c>
      <c r="CS15" s="141">
        <f t="shared" ca="1" si="43"/>
        <v>0</v>
      </c>
      <c r="CT15" s="141">
        <f t="shared" ca="1" si="43"/>
        <v>0</v>
      </c>
      <c r="CU15" s="141">
        <f t="shared" ca="1" si="43"/>
        <v>0</v>
      </c>
      <c r="CV15" s="141">
        <f t="shared" ca="1" si="43"/>
        <v>0</v>
      </c>
      <c r="CW15" s="141">
        <f t="shared" ca="1" si="43"/>
        <v>0</v>
      </c>
      <c r="CX15" s="141">
        <f t="shared" ca="1" si="43"/>
        <v>0</v>
      </c>
      <c r="CY15" s="141">
        <f t="shared" ca="1" si="43"/>
        <v>0</v>
      </c>
      <c r="CZ15" s="141">
        <f t="shared" ca="1" si="43"/>
        <v>0</v>
      </c>
      <c r="DA15" s="141">
        <f t="shared" ca="1" si="43"/>
        <v>0</v>
      </c>
      <c r="DB15" s="141">
        <f t="shared" ca="1" si="43"/>
        <v>0</v>
      </c>
      <c r="DC15" s="141">
        <f t="shared" ca="1" si="43"/>
        <v>0</v>
      </c>
      <c r="DD15" s="141">
        <f t="shared" ca="1" si="43"/>
        <v>0</v>
      </c>
      <c r="DE15" s="141">
        <f t="shared" ca="1" si="43"/>
        <v>0</v>
      </c>
      <c r="DF15" s="141">
        <f t="shared" ca="1" si="43"/>
        <v>0</v>
      </c>
      <c r="DG15" s="141">
        <f t="shared" ca="1" si="43"/>
        <v>0</v>
      </c>
      <c r="DH15" s="141">
        <f t="shared" ca="1" si="43"/>
        <v>0</v>
      </c>
      <c r="DI15" s="141">
        <f t="shared" ca="1" si="43"/>
        <v>0</v>
      </c>
      <c r="DJ15" s="141">
        <f t="shared" ca="1" si="43"/>
        <v>0</v>
      </c>
      <c r="DK15" s="141">
        <f t="shared" ca="1" si="43"/>
        <v>0</v>
      </c>
      <c r="DL15" s="141">
        <f t="shared" ca="1" si="43"/>
        <v>0</v>
      </c>
      <c r="DM15" s="141">
        <f t="shared" ca="1" si="43"/>
        <v>0</v>
      </c>
      <c r="DN15" s="141">
        <f t="shared" ca="1" si="43"/>
        <v>0</v>
      </c>
      <c r="DO15" s="141">
        <f t="shared" ca="1" si="43"/>
        <v>0</v>
      </c>
      <c r="DP15" s="141">
        <f t="shared" ca="1" si="43"/>
        <v>0</v>
      </c>
      <c r="DQ15" s="141">
        <f t="shared" ca="1" si="43"/>
        <v>0</v>
      </c>
      <c r="DR15" s="141">
        <f t="shared" ca="1" si="43"/>
        <v>0</v>
      </c>
      <c r="DS15" s="141">
        <f t="shared" ca="1" si="43"/>
        <v>0</v>
      </c>
      <c r="DT15" s="141">
        <f t="shared" ca="1" si="43"/>
        <v>0</v>
      </c>
      <c r="DU15" s="141">
        <f t="shared" ca="1" si="43"/>
        <v>0</v>
      </c>
      <c r="DV15" s="141">
        <f t="shared" ca="1" si="43"/>
        <v>0</v>
      </c>
      <c r="DW15" s="141">
        <f t="shared" ca="1" si="43"/>
        <v>0</v>
      </c>
      <c r="DX15" s="141">
        <f t="shared" ca="1" si="43"/>
        <v>0</v>
      </c>
      <c r="DY15" s="141">
        <f t="shared" ca="1" si="43"/>
        <v>0</v>
      </c>
      <c r="DZ15" s="141">
        <f t="shared" ca="1" si="43"/>
        <v>0</v>
      </c>
      <c r="EA15" s="141">
        <f t="shared" ca="1" si="43"/>
        <v>0</v>
      </c>
      <c r="EB15" s="141">
        <f t="shared" ca="1" si="43"/>
        <v>0</v>
      </c>
      <c r="EC15" s="141">
        <f t="shared" ca="1" si="43"/>
        <v>0</v>
      </c>
      <c r="ED15" s="142">
        <f t="shared" ca="1" si="43"/>
        <v>0</v>
      </c>
      <c r="EE15" s="141">
        <f t="shared" ca="1" si="43"/>
        <v>0</v>
      </c>
      <c r="EF15" s="141">
        <f t="shared" ca="1" si="43"/>
        <v>0</v>
      </c>
      <c r="EG15" s="141">
        <f t="shared" ca="1" si="43"/>
        <v>0</v>
      </c>
      <c r="EH15" s="141">
        <f t="shared" ca="1" si="43"/>
        <v>0</v>
      </c>
      <c r="EI15" s="141">
        <f t="shared" ca="1" si="43"/>
        <v>0</v>
      </c>
      <c r="EJ15" s="141">
        <f t="shared" ca="1" si="43"/>
        <v>0</v>
      </c>
      <c r="EK15" s="141">
        <f t="shared" ca="1" si="43"/>
        <v>0</v>
      </c>
      <c r="EL15" s="141">
        <f t="shared" ca="1" si="43"/>
        <v>0</v>
      </c>
      <c r="EM15" s="141">
        <f t="shared" ca="1" si="38"/>
        <v>0</v>
      </c>
      <c r="EN15" s="141">
        <f t="shared" ca="1" si="38"/>
        <v>0</v>
      </c>
      <c r="EO15" s="141">
        <f t="shared" ca="1" si="38"/>
        <v>0</v>
      </c>
      <c r="EP15" s="141">
        <f t="shared" ca="1" si="38"/>
        <v>0</v>
      </c>
      <c r="EQ15" s="141">
        <f t="shared" ca="1" si="38"/>
        <v>0</v>
      </c>
      <c r="ER15" s="141">
        <f t="shared" ca="1" si="38"/>
        <v>0</v>
      </c>
      <c r="ES15" s="141">
        <f t="shared" ca="1" si="38"/>
        <v>0</v>
      </c>
      <c r="ET15" s="141">
        <f t="shared" ca="1" si="38"/>
        <v>0</v>
      </c>
      <c r="EU15" s="141">
        <f t="shared" ca="1" si="38"/>
        <v>0</v>
      </c>
      <c r="EV15" s="141">
        <f t="shared" ca="1" si="38"/>
        <v>0</v>
      </c>
      <c r="EW15" s="141">
        <f t="shared" ca="1" si="38"/>
        <v>0</v>
      </c>
      <c r="EX15" s="141">
        <f t="shared" ca="1" si="38"/>
        <v>0</v>
      </c>
      <c r="EY15" s="141">
        <f t="shared" ca="1" si="38"/>
        <v>0</v>
      </c>
      <c r="EZ15" s="141">
        <f t="shared" ca="1" si="38"/>
        <v>0</v>
      </c>
      <c r="FA15" s="141">
        <f t="shared" ca="1" si="38"/>
        <v>0</v>
      </c>
      <c r="FB15" s="141">
        <f t="shared" ca="1" si="38"/>
        <v>0</v>
      </c>
      <c r="FC15" s="141">
        <f t="shared" ca="1" si="39"/>
        <v>0</v>
      </c>
      <c r="FD15" s="141">
        <f t="shared" ca="1" si="39"/>
        <v>0</v>
      </c>
      <c r="FE15" s="141">
        <f t="shared" ca="1" si="39"/>
        <v>0</v>
      </c>
      <c r="FF15" s="141">
        <f t="shared" ca="1" si="39"/>
        <v>0</v>
      </c>
      <c r="FG15" s="141">
        <f t="shared" ca="1" si="39"/>
        <v>0</v>
      </c>
      <c r="FH15" s="141">
        <f t="shared" ca="1" si="39"/>
        <v>0</v>
      </c>
      <c r="FI15" s="141">
        <f t="shared" ca="1" si="39"/>
        <v>0</v>
      </c>
      <c r="FJ15" s="141">
        <f t="shared" ca="1" si="39"/>
        <v>0</v>
      </c>
      <c r="FK15" s="141">
        <f t="shared" ca="1" si="39"/>
        <v>0</v>
      </c>
      <c r="FL15" s="141">
        <f t="shared" ca="1" si="39"/>
        <v>0</v>
      </c>
      <c r="FM15" s="141">
        <f t="shared" ca="1" si="39"/>
        <v>0</v>
      </c>
      <c r="FN15" s="141">
        <f t="shared" ca="1" si="39"/>
        <v>0</v>
      </c>
      <c r="FO15" s="141">
        <f t="shared" ca="1" si="39"/>
        <v>0</v>
      </c>
      <c r="FP15" s="141">
        <f t="shared" ca="1" si="39"/>
        <v>0</v>
      </c>
      <c r="FQ15" s="141">
        <f t="shared" ca="1" si="39"/>
        <v>0</v>
      </c>
      <c r="FR15" s="141">
        <f t="shared" ca="1" si="39"/>
        <v>0</v>
      </c>
      <c r="FS15" s="141">
        <f t="shared" ca="1" si="39"/>
        <v>0</v>
      </c>
      <c r="FT15" s="141">
        <f t="shared" ca="1" si="39"/>
        <v>0</v>
      </c>
      <c r="FU15" s="141">
        <f t="shared" ca="1" si="39"/>
        <v>0</v>
      </c>
      <c r="FV15" s="141">
        <f t="shared" ca="1" si="39"/>
        <v>0</v>
      </c>
      <c r="FW15" s="141">
        <f t="shared" ca="1" si="39"/>
        <v>0</v>
      </c>
      <c r="FX15" s="141">
        <f t="shared" ca="1" si="39"/>
        <v>0</v>
      </c>
      <c r="FY15" s="141">
        <f t="shared" ca="1" si="39"/>
        <v>0</v>
      </c>
      <c r="FZ15" s="141">
        <f t="shared" ca="1" si="39"/>
        <v>0</v>
      </c>
      <c r="GA15" s="141">
        <f t="shared" ca="1" si="40"/>
        <v>0</v>
      </c>
      <c r="GB15" s="141">
        <f t="shared" ca="1" si="40"/>
        <v>0</v>
      </c>
      <c r="GC15" s="141">
        <f t="shared" ca="1" si="40"/>
        <v>0</v>
      </c>
      <c r="GD15" s="141">
        <f t="shared" ca="1" si="40"/>
        <v>0</v>
      </c>
      <c r="GE15" s="141">
        <f t="shared" ca="1" si="40"/>
        <v>0</v>
      </c>
      <c r="GF15" s="141">
        <f t="shared" ca="1" si="40"/>
        <v>0</v>
      </c>
      <c r="GG15" s="141">
        <f t="shared" ca="1" si="40"/>
        <v>0</v>
      </c>
      <c r="GH15" s="141">
        <f t="shared" ca="1" si="40"/>
        <v>0</v>
      </c>
      <c r="GI15" s="141">
        <f t="shared" ca="1" si="40"/>
        <v>0</v>
      </c>
      <c r="GJ15" s="141">
        <f t="shared" ca="1" si="40"/>
        <v>0</v>
      </c>
      <c r="GK15" s="141">
        <f t="shared" ca="1" si="41"/>
        <v>0</v>
      </c>
      <c r="GL15" s="141">
        <f t="shared" ca="1" si="41"/>
        <v>0</v>
      </c>
      <c r="GM15" s="141">
        <f t="shared" ca="1" si="41"/>
        <v>0</v>
      </c>
      <c r="GN15" s="141">
        <f t="shared" ca="1" si="41"/>
        <v>0</v>
      </c>
      <c r="GO15" s="141">
        <f t="shared" ca="1" si="41"/>
        <v>0</v>
      </c>
      <c r="GP15" s="141">
        <f t="shared" ca="1" si="41"/>
        <v>0</v>
      </c>
      <c r="GQ15" s="141">
        <f t="shared" ca="1" si="41"/>
        <v>0</v>
      </c>
      <c r="GR15" s="141">
        <f t="shared" ca="1" si="41"/>
        <v>0</v>
      </c>
      <c r="GS15" s="141">
        <f t="shared" ca="1" si="41"/>
        <v>0</v>
      </c>
      <c r="GT15" s="141">
        <f t="shared" ca="1" si="41"/>
        <v>0</v>
      </c>
      <c r="GU15" s="141">
        <f t="shared" ca="1" si="41"/>
        <v>0</v>
      </c>
      <c r="GV15" s="141">
        <f t="shared" ca="1" si="41"/>
        <v>0</v>
      </c>
      <c r="GW15" s="141">
        <f t="shared" ca="1" si="41"/>
        <v>0</v>
      </c>
      <c r="GX15" s="141">
        <f t="shared" ca="1" si="34"/>
        <v>0</v>
      </c>
      <c r="GY15" s="141">
        <f t="shared" ca="1" si="34"/>
        <v>0</v>
      </c>
      <c r="GZ15" s="141">
        <f t="shared" ca="1" si="34"/>
        <v>0</v>
      </c>
      <c r="HA15" s="141">
        <f t="shared" ca="1" si="34"/>
        <v>0</v>
      </c>
      <c r="HB15" s="141">
        <f t="shared" ca="1" si="34"/>
        <v>0</v>
      </c>
      <c r="HC15" s="141">
        <f t="shared" ca="1" si="34"/>
        <v>0</v>
      </c>
      <c r="HD15" s="141">
        <f t="shared" ca="1" si="34"/>
        <v>0</v>
      </c>
      <c r="HE15" s="141">
        <f t="shared" ca="1" si="34"/>
        <v>0</v>
      </c>
      <c r="HF15" s="141">
        <f t="shared" ca="1" si="34"/>
        <v>0</v>
      </c>
      <c r="HG15" s="141">
        <f t="shared" ca="1" si="34"/>
        <v>0</v>
      </c>
      <c r="HH15" s="141">
        <f t="shared" ca="1" si="34"/>
        <v>0</v>
      </c>
      <c r="HI15" s="141">
        <f t="shared" ca="1" si="34"/>
        <v>0</v>
      </c>
      <c r="HJ15" s="141"/>
      <c r="HK15" s="141"/>
      <c r="HL15" s="141"/>
    </row>
    <row r="16" spans="1:231" s="97" customFormat="1" ht="13" x14ac:dyDescent="0.3">
      <c r="A16" s="96" t="s">
        <v>79</v>
      </c>
      <c r="C16" s="104">
        <f t="shared" ca="1" si="10"/>
        <v>0</v>
      </c>
      <c r="D16" s="105">
        <f t="shared" ca="1" si="11"/>
        <v>0</v>
      </c>
      <c r="E16" s="105">
        <f t="shared" ca="1" si="11"/>
        <v>0</v>
      </c>
      <c r="F16" s="105">
        <f t="shared" ca="1" si="11"/>
        <v>0</v>
      </c>
      <c r="G16" s="105">
        <f t="shared" ca="1" si="11"/>
        <v>0</v>
      </c>
      <c r="H16" s="105">
        <f t="shared" ca="1" si="11"/>
        <v>0</v>
      </c>
      <c r="I16" s="105">
        <f ca="1">SUM(INDIRECT(ADDRESS(ROW(),I$1)&amp;":"&amp;ADDRESS(ROW(),I$1+11)))</f>
        <v>99.932999999999993</v>
      </c>
      <c r="J16" s="105">
        <f t="shared" ca="1" si="11"/>
        <v>84.462000000000003</v>
      </c>
      <c r="K16" s="105">
        <f t="shared" ca="1" si="11"/>
        <v>60.320999999999998</v>
      </c>
      <c r="L16" s="105">
        <f t="shared" ca="1" si="11"/>
        <v>0</v>
      </c>
      <c r="M16" s="106">
        <f t="shared" ca="1" si="11"/>
        <v>0</v>
      </c>
      <c r="N16" s="98">
        <f t="shared" ca="1" si="35"/>
        <v>0</v>
      </c>
      <c r="O16" s="98">
        <f t="shared" ref="O16:BZ16" ca="1" si="44">INDIRECT($A$1&amp;ADDRESS(MATCH(O$1,INDIRECT($A$1&amp;"C:C"),0),MATCH($A16,INDIRECT($A$1&amp;"2:2"),0)))*$A$3</f>
        <v>0</v>
      </c>
      <c r="P16" s="98">
        <f t="shared" ca="1" si="44"/>
        <v>0</v>
      </c>
      <c r="Q16" s="98">
        <f t="shared" ca="1" si="44"/>
        <v>0</v>
      </c>
      <c r="R16" s="98">
        <f t="shared" ca="1" si="44"/>
        <v>0</v>
      </c>
      <c r="S16" s="98">
        <f t="shared" ca="1" si="44"/>
        <v>0</v>
      </c>
      <c r="T16" s="98">
        <f t="shared" ca="1" si="44"/>
        <v>0</v>
      </c>
      <c r="U16" s="98">
        <f t="shared" ca="1" si="44"/>
        <v>0</v>
      </c>
      <c r="V16" s="98">
        <f t="shared" ca="1" si="44"/>
        <v>0</v>
      </c>
      <c r="W16" s="98">
        <f t="shared" ca="1" si="44"/>
        <v>0</v>
      </c>
      <c r="X16" s="98">
        <f t="shared" ca="1" si="44"/>
        <v>0</v>
      </c>
      <c r="Y16" s="98">
        <f t="shared" ca="1" si="44"/>
        <v>0</v>
      </c>
      <c r="Z16" s="98">
        <f t="shared" ca="1" si="44"/>
        <v>0</v>
      </c>
      <c r="AA16" s="98">
        <f t="shared" ca="1" si="44"/>
        <v>0</v>
      </c>
      <c r="AB16" s="98">
        <f t="shared" ca="1" si="44"/>
        <v>0</v>
      </c>
      <c r="AC16" s="98">
        <f t="shared" ca="1" si="44"/>
        <v>0</v>
      </c>
      <c r="AD16" s="98">
        <f t="shared" ca="1" si="44"/>
        <v>0</v>
      </c>
      <c r="AE16" s="98">
        <f t="shared" ca="1" si="44"/>
        <v>0</v>
      </c>
      <c r="AF16" s="98">
        <f t="shared" ca="1" si="44"/>
        <v>0</v>
      </c>
      <c r="AG16" s="98">
        <f t="shared" ca="1" si="44"/>
        <v>0</v>
      </c>
      <c r="AH16" s="98">
        <f t="shared" ca="1" si="44"/>
        <v>0</v>
      </c>
      <c r="AI16" s="98">
        <f t="shared" ca="1" si="44"/>
        <v>0</v>
      </c>
      <c r="AJ16" s="98">
        <f t="shared" ca="1" si="44"/>
        <v>0</v>
      </c>
      <c r="AK16" s="98">
        <f t="shared" ca="1" si="44"/>
        <v>0</v>
      </c>
      <c r="AL16" s="98">
        <f t="shared" ca="1" si="44"/>
        <v>0</v>
      </c>
      <c r="AM16" s="98">
        <f t="shared" ca="1" si="44"/>
        <v>0</v>
      </c>
      <c r="AN16" s="98">
        <f t="shared" ca="1" si="44"/>
        <v>0</v>
      </c>
      <c r="AO16" s="98">
        <f t="shared" ca="1" si="44"/>
        <v>0</v>
      </c>
      <c r="AP16" s="98">
        <f t="shared" ca="1" si="44"/>
        <v>0</v>
      </c>
      <c r="AQ16" s="98">
        <f t="shared" ca="1" si="44"/>
        <v>0</v>
      </c>
      <c r="AR16" s="98">
        <f t="shared" ca="1" si="44"/>
        <v>0</v>
      </c>
      <c r="AS16" s="98">
        <f t="shared" ca="1" si="44"/>
        <v>0</v>
      </c>
      <c r="AT16" s="98">
        <f t="shared" ca="1" si="44"/>
        <v>0</v>
      </c>
      <c r="AU16" s="98">
        <f t="shared" ca="1" si="44"/>
        <v>0</v>
      </c>
      <c r="AV16" s="98">
        <f t="shared" ca="1" si="44"/>
        <v>0</v>
      </c>
      <c r="AW16" s="98">
        <f t="shared" ca="1" si="44"/>
        <v>0</v>
      </c>
      <c r="AX16" s="98">
        <f t="shared" ca="1" si="44"/>
        <v>0</v>
      </c>
      <c r="AY16" s="98">
        <f t="shared" ca="1" si="44"/>
        <v>0</v>
      </c>
      <c r="AZ16" s="98">
        <f t="shared" ca="1" si="44"/>
        <v>0</v>
      </c>
      <c r="BA16" s="98">
        <f t="shared" ca="1" si="44"/>
        <v>0</v>
      </c>
      <c r="BB16" s="98">
        <f t="shared" ca="1" si="44"/>
        <v>0</v>
      </c>
      <c r="BC16" s="98">
        <f t="shared" ca="1" si="44"/>
        <v>0</v>
      </c>
      <c r="BD16" s="98">
        <f t="shared" ca="1" si="44"/>
        <v>0</v>
      </c>
      <c r="BE16" s="98">
        <f t="shared" ca="1" si="44"/>
        <v>0</v>
      </c>
      <c r="BF16" s="98">
        <f t="shared" ca="1" si="44"/>
        <v>0</v>
      </c>
      <c r="BG16" s="98">
        <f t="shared" ca="1" si="44"/>
        <v>0</v>
      </c>
      <c r="BH16" s="98">
        <f t="shared" ca="1" si="44"/>
        <v>0</v>
      </c>
      <c r="BI16" s="98">
        <f t="shared" ca="1" si="44"/>
        <v>0</v>
      </c>
      <c r="BJ16" s="98">
        <f t="shared" ca="1" si="44"/>
        <v>0</v>
      </c>
      <c r="BK16" s="98">
        <f t="shared" ca="1" si="44"/>
        <v>0</v>
      </c>
      <c r="BL16" s="98">
        <f t="shared" ca="1" si="44"/>
        <v>0</v>
      </c>
      <c r="BM16" s="98">
        <f t="shared" ca="1" si="44"/>
        <v>0</v>
      </c>
      <c r="BN16" s="98">
        <f t="shared" ca="1" si="44"/>
        <v>0</v>
      </c>
      <c r="BO16" s="98">
        <f t="shared" ca="1" si="44"/>
        <v>0</v>
      </c>
      <c r="BP16" s="98">
        <f t="shared" ca="1" si="44"/>
        <v>0</v>
      </c>
      <c r="BQ16" s="98">
        <f t="shared" ca="1" si="44"/>
        <v>0</v>
      </c>
      <c r="BR16" s="98">
        <f t="shared" ca="1" si="44"/>
        <v>0</v>
      </c>
      <c r="BS16" s="98">
        <f t="shared" ca="1" si="44"/>
        <v>0</v>
      </c>
      <c r="BT16" s="98">
        <f t="shared" ca="1" si="44"/>
        <v>0</v>
      </c>
      <c r="BU16" s="98">
        <f t="shared" ca="1" si="44"/>
        <v>0</v>
      </c>
      <c r="BV16" s="98">
        <f t="shared" ca="1" si="44"/>
        <v>0</v>
      </c>
      <c r="BW16" s="98">
        <f t="shared" ca="1" si="44"/>
        <v>0</v>
      </c>
      <c r="BX16" s="98">
        <f t="shared" ca="1" si="44"/>
        <v>0</v>
      </c>
      <c r="BY16" s="98">
        <f t="shared" ca="1" si="44"/>
        <v>0</v>
      </c>
      <c r="BZ16" s="98">
        <f t="shared" ca="1" si="44"/>
        <v>0</v>
      </c>
      <c r="CA16" s="98">
        <f t="shared" ref="CA16:EL16" ca="1" si="45">INDIRECT($A$1&amp;ADDRESS(MATCH(CA$1,INDIRECT($A$1&amp;"C:C"),0),MATCH($A16,INDIRECT($A$1&amp;"2:2"),0)))*$A$3</f>
        <v>0</v>
      </c>
      <c r="CB16" s="98">
        <f t="shared" ca="1" si="45"/>
        <v>0</v>
      </c>
      <c r="CC16" s="98">
        <f t="shared" ca="1" si="45"/>
        <v>0</v>
      </c>
      <c r="CD16" s="98">
        <f t="shared" ca="1" si="45"/>
        <v>0</v>
      </c>
      <c r="CE16" s="98">
        <f t="shared" ca="1" si="45"/>
        <v>0</v>
      </c>
      <c r="CF16" s="98">
        <f t="shared" ca="1" si="45"/>
        <v>0</v>
      </c>
      <c r="CG16" s="98">
        <f t="shared" ca="1" si="45"/>
        <v>0</v>
      </c>
      <c r="CH16" s="98">
        <f t="shared" ca="1" si="45"/>
        <v>5.94</v>
      </c>
      <c r="CI16" s="98">
        <f t="shared" ca="1" si="45"/>
        <v>5.8490000000000002</v>
      </c>
      <c r="CJ16" s="98">
        <f t="shared" ca="1" si="45"/>
        <v>39.97</v>
      </c>
      <c r="CK16" s="98">
        <f t="shared" ca="1" si="45"/>
        <v>2.4300000000000002</v>
      </c>
      <c r="CL16" s="98">
        <f t="shared" ca="1" si="45"/>
        <v>4.05</v>
      </c>
      <c r="CM16" s="98">
        <f t="shared" ca="1" si="45"/>
        <v>5.8650000000000002</v>
      </c>
      <c r="CN16" s="98">
        <f t="shared" ca="1" si="45"/>
        <v>3.375</v>
      </c>
      <c r="CO16" s="98">
        <f t="shared" ca="1" si="45"/>
        <v>2.702</v>
      </c>
      <c r="CP16" s="98">
        <f t="shared" ca="1" si="45"/>
        <v>3.78</v>
      </c>
      <c r="CQ16" s="98">
        <f t="shared" ca="1" si="45"/>
        <v>0</v>
      </c>
      <c r="CR16" s="98">
        <f t="shared" ca="1" si="45"/>
        <v>0</v>
      </c>
      <c r="CS16" s="98">
        <f t="shared" ca="1" si="45"/>
        <v>25.972000000000001</v>
      </c>
      <c r="CT16" s="98">
        <f t="shared" ca="1" si="45"/>
        <v>0</v>
      </c>
      <c r="CU16" s="98">
        <f t="shared" ca="1" si="45"/>
        <v>0</v>
      </c>
      <c r="CV16" s="98">
        <f t="shared" ca="1" si="45"/>
        <v>0</v>
      </c>
      <c r="CW16" s="98">
        <f t="shared" ca="1" si="45"/>
        <v>0.81</v>
      </c>
      <c r="CX16" s="98">
        <f t="shared" ca="1" si="45"/>
        <v>13.558</v>
      </c>
      <c r="CY16" s="98">
        <f t="shared" ca="1" si="45"/>
        <v>17.318999999999999</v>
      </c>
      <c r="CZ16" s="98">
        <f t="shared" ca="1" si="45"/>
        <v>0</v>
      </c>
      <c r="DA16" s="98">
        <f t="shared" ca="1" si="45"/>
        <v>25</v>
      </c>
      <c r="DB16" s="98">
        <f t="shared" ca="1" si="45"/>
        <v>8.8670000000000009</v>
      </c>
      <c r="DC16" s="98">
        <f t="shared" ca="1" si="45"/>
        <v>0</v>
      </c>
      <c r="DD16" s="98">
        <f t="shared" ca="1" si="45"/>
        <v>0</v>
      </c>
      <c r="DE16" s="98">
        <f t="shared" ca="1" si="45"/>
        <v>18.908000000000001</v>
      </c>
      <c r="DF16" s="98">
        <f t="shared" ca="1" si="45"/>
        <v>9.3420000000000005</v>
      </c>
      <c r="DG16" s="98">
        <f t="shared" ca="1" si="45"/>
        <v>11.475</v>
      </c>
      <c r="DH16" s="98">
        <f t="shared" ca="1" si="45"/>
        <v>8.91</v>
      </c>
      <c r="DI16" s="98">
        <f t="shared" ca="1" si="45"/>
        <v>0.59399999999999997</v>
      </c>
      <c r="DJ16" s="98">
        <f t="shared" ca="1" si="45"/>
        <v>0</v>
      </c>
      <c r="DK16" s="98">
        <f t="shared" ca="1" si="45"/>
        <v>0</v>
      </c>
      <c r="DL16" s="98">
        <f t="shared" ca="1" si="45"/>
        <v>15</v>
      </c>
      <c r="DM16" s="98">
        <f t="shared" ca="1" si="45"/>
        <v>15</v>
      </c>
      <c r="DN16" s="98">
        <f t="shared" ca="1" si="45"/>
        <v>0</v>
      </c>
      <c r="DO16" s="98">
        <f t="shared" ca="1" si="45"/>
        <v>0</v>
      </c>
      <c r="DP16" s="98">
        <f t="shared" ca="1" si="45"/>
        <v>0</v>
      </c>
      <c r="DQ16" s="98">
        <f t="shared" ca="1" si="45"/>
        <v>0</v>
      </c>
      <c r="DR16" s="98">
        <f t="shared" ca="1" si="45"/>
        <v>0</v>
      </c>
      <c r="DS16" s="98">
        <f t="shared" ca="1" si="45"/>
        <v>0</v>
      </c>
      <c r="DT16" s="98">
        <f t="shared" ca="1" si="45"/>
        <v>0</v>
      </c>
      <c r="DU16" s="98">
        <f t="shared" ca="1" si="45"/>
        <v>0</v>
      </c>
      <c r="DV16" s="98">
        <f t="shared" ca="1" si="45"/>
        <v>0</v>
      </c>
      <c r="DW16" s="98">
        <f t="shared" ca="1" si="45"/>
        <v>0</v>
      </c>
      <c r="DX16" s="98">
        <f t="shared" ca="1" si="45"/>
        <v>0</v>
      </c>
      <c r="DY16" s="98">
        <f t="shared" ca="1" si="45"/>
        <v>0</v>
      </c>
      <c r="DZ16" s="98">
        <f t="shared" ca="1" si="45"/>
        <v>0</v>
      </c>
      <c r="EA16" s="98">
        <f t="shared" ca="1" si="45"/>
        <v>0</v>
      </c>
      <c r="EB16" s="98">
        <f t="shared" ca="1" si="45"/>
        <v>0</v>
      </c>
      <c r="EC16" s="98">
        <f t="shared" ca="1" si="45"/>
        <v>0</v>
      </c>
      <c r="ED16" s="99">
        <f t="shared" ca="1" si="45"/>
        <v>0</v>
      </c>
      <c r="EE16" s="98">
        <f t="shared" ca="1" si="45"/>
        <v>0</v>
      </c>
      <c r="EF16" s="98">
        <f t="shared" ca="1" si="45"/>
        <v>0</v>
      </c>
      <c r="EG16" s="98">
        <f t="shared" ca="1" si="45"/>
        <v>0</v>
      </c>
      <c r="EH16" s="98">
        <f t="shared" ca="1" si="45"/>
        <v>0</v>
      </c>
      <c r="EI16" s="98">
        <f t="shared" ca="1" si="45"/>
        <v>0</v>
      </c>
      <c r="EJ16" s="98">
        <f t="shared" ca="1" si="45"/>
        <v>0</v>
      </c>
      <c r="EK16" s="98">
        <f t="shared" ca="1" si="45"/>
        <v>0</v>
      </c>
      <c r="EL16" s="98">
        <f t="shared" ca="1" si="45"/>
        <v>0</v>
      </c>
      <c r="EM16" s="98">
        <f t="shared" ca="1" si="38"/>
        <v>0</v>
      </c>
      <c r="EN16" s="98">
        <f t="shared" ca="1" si="38"/>
        <v>0</v>
      </c>
      <c r="EO16" s="98">
        <f t="shared" ca="1" si="38"/>
        <v>0</v>
      </c>
      <c r="EP16" s="98">
        <f t="shared" ca="1" si="38"/>
        <v>0</v>
      </c>
      <c r="EQ16" s="98">
        <f t="shared" ca="1" si="38"/>
        <v>0</v>
      </c>
      <c r="ER16" s="98">
        <f t="shared" ca="1" si="38"/>
        <v>0</v>
      </c>
      <c r="ES16" s="98">
        <f t="shared" ca="1" si="38"/>
        <v>0</v>
      </c>
      <c r="ET16" s="98">
        <f t="shared" ca="1" si="38"/>
        <v>0</v>
      </c>
      <c r="EU16" s="98">
        <f t="shared" ca="1" si="38"/>
        <v>0</v>
      </c>
      <c r="EV16" s="98">
        <f t="shared" ca="1" si="38"/>
        <v>0</v>
      </c>
      <c r="EW16" s="98">
        <f t="shared" ca="1" si="38"/>
        <v>0</v>
      </c>
      <c r="EX16" s="98">
        <f t="shared" ca="1" si="38"/>
        <v>0</v>
      </c>
      <c r="EY16" s="98">
        <f t="shared" ca="1" si="38"/>
        <v>0</v>
      </c>
      <c r="EZ16" s="98">
        <f t="shared" ca="1" si="38"/>
        <v>0</v>
      </c>
      <c r="FA16" s="98">
        <f t="shared" ca="1" si="38"/>
        <v>0</v>
      </c>
      <c r="FB16" s="98">
        <f t="shared" ca="1" si="38"/>
        <v>5.94</v>
      </c>
      <c r="FC16" s="98">
        <f t="shared" ca="1" si="39"/>
        <v>5.8490000000000002</v>
      </c>
      <c r="FD16" s="98">
        <f t="shared" ca="1" si="39"/>
        <v>39.97</v>
      </c>
      <c r="FE16" s="98">
        <f t="shared" ca="1" si="39"/>
        <v>2.4300000000000002</v>
      </c>
      <c r="FF16" s="98">
        <f t="shared" ca="1" si="39"/>
        <v>4.05</v>
      </c>
      <c r="FG16" s="98">
        <f t="shared" ca="1" si="39"/>
        <v>5.8650000000000002</v>
      </c>
      <c r="FH16" s="98">
        <f t="shared" ca="1" si="39"/>
        <v>3.375</v>
      </c>
      <c r="FI16" s="98">
        <f t="shared" ca="1" si="39"/>
        <v>2.702</v>
      </c>
      <c r="FJ16" s="98">
        <f t="shared" ca="1" si="39"/>
        <v>3.78</v>
      </c>
      <c r="FK16" s="98">
        <f t="shared" ca="1" si="39"/>
        <v>0</v>
      </c>
      <c r="FL16" s="98">
        <f t="shared" ca="1" si="39"/>
        <v>0</v>
      </c>
      <c r="FM16" s="98">
        <f t="shared" ca="1" si="39"/>
        <v>25.972000000000001</v>
      </c>
      <c r="FN16" s="98">
        <f t="shared" ca="1" si="39"/>
        <v>0</v>
      </c>
      <c r="FO16" s="98">
        <f t="shared" ca="1" si="39"/>
        <v>0</v>
      </c>
      <c r="FP16" s="98">
        <f t="shared" ca="1" si="39"/>
        <v>0</v>
      </c>
      <c r="FQ16" s="98">
        <f t="shared" ca="1" si="39"/>
        <v>0.81</v>
      </c>
      <c r="FR16" s="98">
        <f t="shared" ca="1" si="39"/>
        <v>13.558</v>
      </c>
      <c r="FS16" s="98">
        <f t="shared" ca="1" si="39"/>
        <v>17.318999999999999</v>
      </c>
      <c r="FT16" s="98">
        <f t="shared" ca="1" si="39"/>
        <v>0</v>
      </c>
      <c r="FU16" s="98">
        <f t="shared" ca="1" si="39"/>
        <v>25</v>
      </c>
      <c r="FV16" s="98">
        <f t="shared" ca="1" si="39"/>
        <v>8.8670000000000009</v>
      </c>
      <c r="FW16" s="98">
        <f t="shared" ca="1" si="39"/>
        <v>0</v>
      </c>
      <c r="FX16" s="98">
        <f t="shared" ca="1" si="39"/>
        <v>0</v>
      </c>
      <c r="FY16" s="98">
        <f t="shared" ca="1" si="39"/>
        <v>18.908000000000001</v>
      </c>
      <c r="FZ16" s="98">
        <f t="shared" ca="1" si="39"/>
        <v>9.3420000000000005</v>
      </c>
      <c r="GA16" s="98">
        <f t="shared" ca="1" si="40"/>
        <v>11.475</v>
      </c>
      <c r="GB16" s="98">
        <f t="shared" ca="1" si="40"/>
        <v>8.91</v>
      </c>
      <c r="GC16" s="98">
        <f t="shared" ca="1" si="40"/>
        <v>0.59399999999999997</v>
      </c>
      <c r="GD16" s="98">
        <f t="shared" ca="1" si="40"/>
        <v>0</v>
      </c>
      <c r="GE16" s="98">
        <f t="shared" ca="1" si="40"/>
        <v>0</v>
      </c>
      <c r="GF16" s="98">
        <f t="shared" ca="1" si="40"/>
        <v>15</v>
      </c>
      <c r="GG16" s="98">
        <f t="shared" ca="1" si="40"/>
        <v>15</v>
      </c>
      <c r="GH16" s="98">
        <f t="shared" ca="1" si="40"/>
        <v>0</v>
      </c>
      <c r="GI16" s="98">
        <f t="shared" ca="1" si="40"/>
        <v>0</v>
      </c>
      <c r="GJ16" s="98">
        <f t="shared" ca="1" si="40"/>
        <v>0</v>
      </c>
      <c r="GK16" s="98">
        <f t="shared" ca="1" si="41"/>
        <v>0</v>
      </c>
      <c r="GL16" s="98">
        <f t="shared" ca="1" si="41"/>
        <v>0</v>
      </c>
      <c r="GM16" s="98">
        <f t="shared" ca="1" si="41"/>
        <v>0</v>
      </c>
      <c r="GN16" s="98">
        <f t="shared" ca="1" si="41"/>
        <v>0</v>
      </c>
      <c r="GO16" s="98">
        <f t="shared" ca="1" si="41"/>
        <v>0</v>
      </c>
      <c r="GP16" s="98">
        <f t="shared" ca="1" si="41"/>
        <v>0</v>
      </c>
      <c r="GQ16" s="98">
        <f t="shared" ca="1" si="41"/>
        <v>0</v>
      </c>
      <c r="GR16" s="98">
        <f t="shared" ca="1" si="41"/>
        <v>0</v>
      </c>
      <c r="GS16" s="98">
        <f t="shared" ca="1" si="41"/>
        <v>0</v>
      </c>
      <c r="GT16" s="98">
        <f t="shared" ca="1" si="41"/>
        <v>0</v>
      </c>
      <c r="GU16" s="98">
        <f t="shared" ca="1" si="41"/>
        <v>0</v>
      </c>
      <c r="GV16" s="98">
        <f t="shared" ca="1" si="41"/>
        <v>0</v>
      </c>
      <c r="GW16" s="98">
        <f t="shared" ca="1" si="41"/>
        <v>0</v>
      </c>
      <c r="GX16" s="98">
        <f t="shared" ca="1" si="34"/>
        <v>0</v>
      </c>
      <c r="GY16" s="98">
        <f t="shared" ca="1" si="34"/>
        <v>0</v>
      </c>
      <c r="GZ16" s="98">
        <f t="shared" ca="1" si="34"/>
        <v>0</v>
      </c>
      <c r="HA16" s="98">
        <f t="shared" ca="1" si="34"/>
        <v>0</v>
      </c>
      <c r="HB16" s="98">
        <f t="shared" ca="1" si="34"/>
        <v>0</v>
      </c>
      <c r="HC16" s="98">
        <f t="shared" ca="1" si="34"/>
        <v>0</v>
      </c>
      <c r="HD16" s="98">
        <f t="shared" ca="1" si="34"/>
        <v>0</v>
      </c>
      <c r="HE16" s="98">
        <f t="shared" ca="1" si="34"/>
        <v>0</v>
      </c>
      <c r="HF16" s="98">
        <f t="shared" ca="1" si="34"/>
        <v>0</v>
      </c>
      <c r="HG16" s="98">
        <f t="shared" ca="1" si="34"/>
        <v>0</v>
      </c>
      <c r="HH16" s="98">
        <f t="shared" ca="1" si="34"/>
        <v>0</v>
      </c>
      <c r="HI16" s="98">
        <f t="shared" ca="1" si="34"/>
        <v>0</v>
      </c>
      <c r="HJ16" s="98"/>
      <c r="HK16" s="98"/>
      <c r="HL16" s="98"/>
      <c r="HM16" s="98"/>
      <c r="HN16" s="98"/>
      <c r="HO16" s="98"/>
      <c r="HP16" s="98"/>
      <c r="HQ16" s="98"/>
      <c r="HR16" s="98"/>
      <c r="HS16" s="98"/>
      <c r="HT16" s="98"/>
      <c r="HU16" s="98"/>
    </row>
    <row r="17" spans="1:229" s="97" customFormat="1" ht="13" x14ac:dyDescent="0.3">
      <c r="A17" s="96" t="s">
        <v>50</v>
      </c>
      <c r="C17" s="104">
        <f t="shared" ca="1" si="10"/>
        <v>1464.1979999999999</v>
      </c>
      <c r="D17" s="105">
        <f t="shared" ca="1" si="11"/>
        <v>1026.038</v>
      </c>
      <c r="E17" s="105">
        <f t="shared" ca="1" si="11"/>
        <v>1235.432</v>
      </c>
      <c r="F17" s="105">
        <f t="shared" ca="1" si="11"/>
        <v>958.82299999999998</v>
      </c>
      <c r="G17" s="105">
        <f t="shared" ca="1" si="11"/>
        <v>1203.374</v>
      </c>
      <c r="H17" s="105">
        <f t="shared" ca="1" si="11"/>
        <v>1659.3339999999998</v>
      </c>
      <c r="I17" s="105">
        <f t="shared" ca="1" si="11"/>
        <v>1218.8229999999999</v>
      </c>
      <c r="J17" s="105">
        <f t="shared" ca="1" si="11"/>
        <v>1748.7720000000004</v>
      </c>
      <c r="K17" s="105">
        <f t="shared" ca="1" si="11"/>
        <v>1121.55</v>
      </c>
      <c r="L17" s="105">
        <f t="shared" ca="1" si="11"/>
        <v>1709.9919999999995</v>
      </c>
      <c r="M17" s="106">
        <f t="shared" ca="1" si="11"/>
        <v>1680</v>
      </c>
      <c r="N17" s="98">
        <f ca="1">INDIRECT($A$1&amp;ADDRESS(MATCH(N$1,INDIRECT($A$1&amp;"C:C"),0),MATCH($A17,INDIRECT($A$1&amp;"2:2"),0)))*$A$3</f>
        <v>66.747</v>
      </c>
      <c r="O17" s="98">
        <f t="shared" ca="1" si="36"/>
        <v>75.950999999999993</v>
      </c>
      <c r="P17" s="98">
        <f t="shared" ca="1" si="36"/>
        <v>173.97</v>
      </c>
      <c r="Q17" s="98">
        <f t="shared" ca="1" si="36"/>
        <v>170.88499999999999</v>
      </c>
      <c r="R17" s="98">
        <f t="shared" ca="1" si="36"/>
        <v>199.392</v>
      </c>
      <c r="S17" s="98">
        <f t="shared" ca="1" si="36"/>
        <v>100.78100000000001</v>
      </c>
      <c r="T17" s="98">
        <f t="shared" ca="1" si="36"/>
        <v>104.41500000000001</v>
      </c>
      <c r="U17" s="98">
        <f t="shared" ca="1" si="36"/>
        <v>136.762</v>
      </c>
      <c r="V17" s="98">
        <f t="shared" ca="1" si="36"/>
        <v>117.94</v>
      </c>
      <c r="W17" s="98">
        <f t="shared" ca="1" si="36"/>
        <v>156.31800000000001</v>
      </c>
      <c r="X17" s="98">
        <f t="shared" ca="1" si="36"/>
        <v>89.08</v>
      </c>
      <c r="Y17" s="98">
        <f t="shared" ca="1" si="36"/>
        <v>71.957000000000008</v>
      </c>
      <c r="Z17" s="98">
        <f t="shared" ca="1" si="36"/>
        <v>15.374000000000001</v>
      </c>
      <c r="AA17" s="98">
        <f t="shared" ca="1" si="36"/>
        <v>43.472999999999999</v>
      </c>
      <c r="AB17" s="98">
        <f t="shared" ca="1" si="36"/>
        <v>83.021000000000001</v>
      </c>
      <c r="AC17" s="98">
        <f t="shared" ca="1" si="36"/>
        <v>87.07</v>
      </c>
      <c r="AD17" s="98">
        <f t="shared" ca="1" si="36"/>
        <v>150.40199999999999</v>
      </c>
      <c r="AE17" s="98">
        <f t="shared" ca="1" si="36"/>
        <v>94.337000000000003</v>
      </c>
      <c r="AF17" s="98">
        <f t="shared" ca="1" si="36"/>
        <v>89.004000000000005</v>
      </c>
      <c r="AG17" s="98">
        <f t="shared" ca="1" si="36"/>
        <v>110.551</v>
      </c>
      <c r="AH17" s="98">
        <f t="shared" ca="1" si="36"/>
        <v>87.043000000000006</v>
      </c>
      <c r="AI17" s="98">
        <f t="shared" ca="1" si="36"/>
        <v>126.922</v>
      </c>
      <c r="AJ17" s="98">
        <f t="shared" ca="1" si="36"/>
        <v>41.642000000000003</v>
      </c>
      <c r="AK17" s="98">
        <f t="shared" ca="1" si="36"/>
        <v>97.198999999999998</v>
      </c>
      <c r="AL17" s="98">
        <f t="shared" ca="1" si="36"/>
        <v>68.956999999999994</v>
      </c>
      <c r="AM17" s="98">
        <f t="shared" ca="1" si="36"/>
        <v>122.991</v>
      </c>
      <c r="AN17" s="98">
        <f t="shared" ca="1" si="36"/>
        <v>120.154</v>
      </c>
      <c r="AO17" s="98">
        <f t="shared" ca="1" si="36"/>
        <v>111.28100000000001</v>
      </c>
      <c r="AP17" s="98">
        <f t="shared" ca="1" si="36"/>
        <v>108.48399999999999</v>
      </c>
      <c r="AQ17" s="98">
        <f t="shared" ca="1" si="36"/>
        <v>47.756</v>
      </c>
      <c r="AR17" s="98">
        <f t="shared" ca="1" si="36"/>
        <v>137.21699999999998</v>
      </c>
      <c r="AS17" s="98">
        <f t="shared" ca="1" si="36"/>
        <v>69.897999999999996</v>
      </c>
      <c r="AT17" s="98">
        <f t="shared" ca="1" si="36"/>
        <v>154.154</v>
      </c>
      <c r="AU17" s="98">
        <f t="shared" ca="1" si="36"/>
        <v>174.41200000000001</v>
      </c>
      <c r="AV17" s="98">
        <f t="shared" ca="1" si="36"/>
        <v>61.122</v>
      </c>
      <c r="AW17" s="98">
        <f t="shared" ca="1" si="36"/>
        <v>59.006</v>
      </c>
      <c r="AX17" s="98">
        <f t="shared" ca="1" si="36"/>
        <v>43.155999999999999</v>
      </c>
      <c r="AY17" s="98">
        <f t="shared" ca="1" si="36"/>
        <v>35.603000000000002</v>
      </c>
      <c r="AZ17" s="98">
        <f t="shared" ca="1" si="36"/>
        <v>98.188000000000002</v>
      </c>
      <c r="BA17" s="98">
        <f t="shared" ca="1" si="36"/>
        <v>136.453</v>
      </c>
      <c r="BB17" s="98">
        <f t="shared" ca="1" si="36"/>
        <v>110.85299999999999</v>
      </c>
      <c r="BC17" s="98">
        <f t="shared" ca="1" si="36"/>
        <v>96.766000000000005</v>
      </c>
      <c r="BD17" s="98">
        <f t="shared" ca="1" si="36"/>
        <v>109.702</v>
      </c>
      <c r="BE17" s="98">
        <f t="shared" ca="1" si="36"/>
        <v>61.534000000000006</v>
      </c>
      <c r="BF17" s="98">
        <f t="shared" ca="1" si="36"/>
        <v>102.288</v>
      </c>
      <c r="BG17" s="98">
        <f t="shared" ca="1" si="36"/>
        <v>66.665000000000006</v>
      </c>
      <c r="BH17" s="98">
        <f t="shared" ca="1" si="36"/>
        <v>21.989000000000001</v>
      </c>
      <c r="BI17" s="98">
        <f t="shared" ca="1" si="36"/>
        <v>75.625999999999991</v>
      </c>
      <c r="BJ17" s="98">
        <f t="shared" ca="1" si="36"/>
        <v>77.805000000000007</v>
      </c>
      <c r="BK17" s="98">
        <f t="shared" ca="1" si="36"/>
        <v>35.585999999999999</v>
      </c>
      <c r="BL17" s="98">
        <f t="shared" ca="1" si="36"/>
        <v>88.126000000000005</v>
      </c>
      <c r="BM17" s="98">
        <f t="shared" ca="1" si="36"/>
        <v>92.084999999999994</v>
      </c>
      <c r="BN17" s="98">
        <f t="shared" ca="1" si="36"/>
        <v>43.192999999999998</v>
      </c>
      <c r="BO17" s="98">
        <f t="shared" ca="1" si="36"/>
        <v>116.11199999999999</v>
      </c>
      <c r="BP17" s="98">
        <f t="shared" ca="1" si="36"/>
        <v>70.781999999999996</v>
      </c>
      <c r="BQ17" s="98">
        <f t="shared" ca="1" si="36"/>
        <v>112.849</v>
      </c>
      <c r="BR17" s="98">
        <f t="shared" ca="1" si="36"/>
        <v>219.625</v>
      </c>
      <c r="BS17" s="98">
        <f t="shared" ca="1" si="36"/>
        <v>109.878</v>
      </c>
      <c r="BT17" s="98">
        <f t="shared" ca="1" si="36"/>
        <v>117.15600000000001</v>
      </c>
      <c r="BU17" s="98">
        <f t="shared" ca="1" si="36"/>
        <v>120.17700000000001</v>
      </c>
      <c r="BV17" s="98">
        <f t="shared" ca="1" si="36"/>
        <v>23.606000000000002</v>
      </c>
      <c r="BW17" s="98">
        <f t="shared" ca="1" si="36"/>
        <v>85.46</v>
      </c>
      <c r="BX17" s="98">
        <f t="shared" ca="1" si="36"/>
        <v>117.342</v>
      </c>
      <c r="BY17" s="98">
        <f t="shared" ca="1" si="36"/>
        <v>116.584</v>
      </c>
      <c r="BZ17" s="98">
        <f t="shared" ca="1" si="36"/>
        <v>90.019000000000005</v>
      </c>
      <c r="CA17" s="98">
        <f t="shared" ca="1" si="37"/>
        <v>241.12100000000001</v>
      </c>
      <c r="CB17" s="98">
        <f t="shared" ca="1" si="37"/>
        <v>97.679000000000002</v>
      </c>
      <c r="CC17" s="98">
        <f t="shared" ca="1" si="37"/>
        <v>113.54900000000001</v>
      </c>
      <c r="CD17" s="98">
        <f t="shared" ca="1" si="37"/>
        <v>192.398</v>
      </c>
      <c r="CE17" s="98">
        <f t="shared" ca="1" si="37"/>
        <v>87.744</v>
      </c>
      <c r="CF17" s="98">
        <f t="shared" ca="1" si="37"/>
        <v>133.14500000000001</v>
      </c>
      <c r="CG17" s="98">
        <f t="shared" ca="1" si="37"/>
        <v>360.68700000000001</v>
      </c>
      <c r="CH17" s="98">
        <f t="shared" ca="1" si="37"/>
        <v>27.5</v>
      </c>
      <c r="CI17" s="98">
        <f t="shared" ca="1" si="37"/>
        <v>104.3</v>
      </c>
      <c r="CJ17" s="98">
        <f t="shared" ca="1" si="37"/>
        <v>139</v>
      </c>
      <c r="CK17" s="98">
        <f t="shared" ca="1" si="37"/>
        <v>50</v>
      </c>
      <c r="CL17" s="98">
        <f t="shared" ca="1" si="37"/>
        <v>50</v>
      </c>
      <c r="CM17" s="98">
        <f t="shared" ca="1" si="37"/>
        <v>88</v>
      </c>
      <c r="CN17" s="98">
        <f t="shared" ca="1" si="37"/>
        <v>74.25</v>
      </c>
      <c r="CO17" s="98">
        <f t="shared" ca="1" si="37"/>
        <v>104.77000000000001</v>
      </c>
      <c r="CP17" s="98">
        <f t="shared" ca="1" si="37"/>
        <v>75.302999999999997</v>
      </c>
      <c r="CQ17" s="98">
        <f t="shared" ca="1" si="37"/>
        <v>187.5</v>
      </c>
      <c r="CR17" s="98">
        <f t="shared" ca="1" si="37"/>
        <v>63.5</v>
      </c>
      <c r="CS17" s="98">
        <f t="shared" ca="1" si="37"/>
        <v>254.7</v>
      </c>
      <c r="CT17" s="98">
        <f t="shared" ca="1" si="37"/>
        <v>220.85</v>
      </c>
      <c r="CU17" s="98">
        <f t="shared" ca="1" si="37"/>
        <v>143.5</v>
      </c>
      <c r="CV17" s="98">
        <f t="shared" ca="1" si="37"/>
        <v>113.85</v>
      </c>
      <c r="CW17" s="98">
        <f t="shared" ca="1" si="37"/>
        <v>100.65</v>
      </c>
      <c r="CX17" s="98">
        <f t="shared" ca="1" si="37"/>
        <v>27.5</v>
      </c>
      <c r="CY17" s="98">
        <f t="shared" ca="1" si="37"/>
        <v>158.80000000000001</v>
      </c>
      <c r="CZ17" s="98">
        <f t="shared" ca="1" si="37"/>
        <v>179.2</v>
      </c>
      <c r="DA17" s="98">
        <f t="shared" ca="1" si="37"/>
        <v>56.01</v>
      </c>
      <c r="DB17" s="98">
        <f t="shared" ca="1" si="37"/>
        <v>91.2</v>
      </c>
      <c r="DC17" s="98">
        <f t="shared" ca="1" si="37"/>
        <v>232.785</v>
      </c>
      <c r="DD17" s="98">
        <f t="shared" ca="1" si="37"/>
        <v>137.5</v>
      </c>
      <c r="DE17" s="98">
        <f t="shared" ca="1" si="37"/>
        <v>286.92700000000002</v>
      </c>
      <c r="DF17" s="98">
        <f t="shared" ca="1" si="37"/>
        <v>135.44999999999999</v>
      </c>
      <c r="DG17" s="98">
        <f t="shared" ca="1" si="37"/>
        <v>137.1</v>
      </c>
      <c r="DH17" s="98">
        <f t="shared" ca="1" si="37"/>
        <v>33</v>
      </c>
      <c r="DI17" s="98">
        <f t="shared" ca="1" si="37"/>
        <v>21.5</v>
      </c>
      <c r="DJ17" s="98">
        <f t="shared" ca="1" si="37"/>
        <v>45</v>
      </c>
      <c r="DK17" s="98">
        <f t="shared" ca="1" si="37"/>
        <v>58.925000000000004</v>
      </c>
      <c r="DL17" s="98">
        <f t="shared" ca="1" si="37"/>
        <v>89.300000000000011</v>
      </c>
      <c r="DM17" s="98">
        <f t="shared" ca="1" si="37"/>
        <v>100.745</v>
      </c>
      <c r="DN17" s="98">
        <f t="shared" ca="1" si="37"/>
        <v>92.009999999999991</v>
      </c>
      <c r="DO17" s="98">
        <f t="shared" ca="1" si="37"/>
        <v>118.52</v>
      </c>
      <c r="DP17" s="98">
        <f t="shared" ca="1" si="37"/>
        <v>110</v>
      </c>
      <c r="DQ17" s="98">
        <f t="shared" ca="1" si="37"/>
        <v>180</v>
      </c>
      <c r="DR17" s="98">
        <f t="shared" ca="1" si="37"/>
        <v>105.666</v>
      </c>
      <c r="DS17" s="98">
        <f t="shared" ca="1" si="37"/>
        <v>105.666</v>
      </c>
      <c r="DT17" s="98">
        <f t="shared" ca="1" si="37"/>
        <v>105.666</v>
      </c>
      <c r="DU17" s="98">
        <f t="shared" ca="1" si="37"/>
        <v>135.666</v>
      </c>
      <c r="DV17" s="98">
        <f t="shared" ca="1" si="37"/>
        <v>155.666</v>
      </c>
      <c r="DW17" s="98">
        <f t="shared" ca="1" si="37"/>
        <v>105.666</v>
      </c>
      <c r="DX17" s="98">
        <f t="shared" ca="1" si="37"/>
        <v>150.666</v>
      </c>
      <c r="DY17" s="98">
        <f t="shared" ca="1" si="37"/>
        <v>200.666</v>
      </c>
      <c r="DZ17" s="98">
        <f t="shared" ca="1" si="37"/>
        <v>250.666</v>
      </c>
      <c r="EA17" s="98">
        <f t="shared" ca="1" si="37"/>
        <v>132.666</v>
      </c>
      <c r="EB17" s="98">
        <f t="shared" ca="1" si="37"/>
        <v>105.666</v>
      </c>
      <c r="EC17" s="98">
        <f t="shared" ca="1" si="37"/>
        <v>155.666</v>
      </c>
      <c r="ED17" s="99">
        <f t="shared" ca="1" si="37"/>
        <v>100</v>
      </c>
      <c r="EE17" s="98">
        <f t="shared" ca="1" si="37"/>
        <v>100</v>
      </c>
      <c r="EF17" s="98">
        <f t="shared" ca="1" si="37"/>
        <v>100</v>
      </c>
      <c r="EG17" s="98">
        <f t="shared" ca="1" si="37"/>
        <v>135</v>
      </c>
      <c r="EH17" s="98">
        <f t="shared" ca="1" si="37"/>
        <v>130</v>
      </c>
      <c r="EI17" s="98">
        <f t="shared" ca="1" si="37"/>
        <v>100</v>
      </c>
      <c r="EJ17" s="98">
        <f t="shared" ca="1" si="37"/>
        <v>160</v>
      </c>
      <c r="EK17" s="98">
        <f t="shared" ca="1" si="37"/>
        <v>195</v>
      </c>
      <c r="EL17" s="98">
        <f t="shared" ca="1" si="37"/>
        <v>195</v>
      </c>
      <c r="EM17" s="98">
        <f t="shared" ca="1" si="38"/>
        <v>245</v>
      </c>
      <c r="EN17" s="98">
        <f t="shared" ca="1" si="38"/>
        <v>110</v>
      </c>
      <c r="EO17" s="98">
        <f t="shared" ca="1" si="38"/>
        <v>110</v>
      </c>
      <c r="EP17" s="98">
        <f t="shared" ca="1" si="38"/>
        <v>23.606000000000002</v>
      </c>
      <c r="EQ17" s="98">
        <f t="shared" ca="1" si="38"/>
        <v>85.46</v>
      </c>
      <c r="ER17" s="98">
        <f t="shared" ca="1" si="38"/>
        <v>117.342</v>
      </c>
      <c r="ES17" s="98">
        <f t="shared" ca="1" si="38"/>
        <v>116.584</v>
      </c>
      <c r="ET17" s="98">
        <f t="shared" ca="1" si="38"/>
        <v>90.019000000000005</v>
      </c>
      <c r="EU17" s="98">
        <f t="shared" ca="1" si="38"/>
        <v>241.12100000000001</v>
      </c>
      <c r="EV17" s="98">
        <f t="shared" ca="1" si="38"/>
        <v>97.679000000000002</v>
      </c>
      <c r="EW17" s="98">
        <f t="shared" ca="1" si="38"/>
        <v>113.54900000000001</v>
      </c>
      <c r="EX17" s="98">
        <f t="shared" ca="1" si="38"/>
        <v>192.398</v>
      </c>
      <c r="EY17" s="98">
        <f t="shared" ca="1" si="38"/>
        <v>87.744</v>
      </c>
      <c r="EZ17" s="98">
        <f t="shared" ca="1" si="38"/>
        <v>133.14500000000001</v>
      </c>
      <c r="FA17" s="98">
        <f t="shared" ca="1" si="38"/>
        <v>360.68700000000001</v>
      </c>
      <c r="FB17" s="98">
        <f t="shared" ca="1" si="38"/>
        <v>27.5</v>
      </c>
      <c r="FC17" s="98">
        <f t="shared" ca="1" si="39"/>
        <v>104.3</v>
      </c>
      <c r="FD17" s="98">
        <f t="shared" ca="1" si="39"/>
        <v>139</v>
      </c>
      <c r="FE17" s="98">
        <f t="shared" ca="1" si="39"/>
        <v>50</v>
      </c>
      <c r="FF17" s="98">
        <f t="shared" ca="1" si="39"/>
        <v>50</v>
      </c>
      <c r="FG17" s="98">
        <f t="shared" ca="1" si="39"/>
        <v>88</v>
      </c>
      <c r="FH17" s="98">
        <f t="shared" ca="1" si="39"/>
        <v>74.25</v>
      </c>
      <c r="FI17" s="98">
        <f t="shared" ca="1" si="39"/>
        <v>104.77000000000001</v>
      </c>
      <c r="FJ17" s="98">
        <f t="shared" ca="1" si="39"/>
        <v>75.302999999999997</v>
      </c>
      <c r="FK17" s="98">
        <f t="shared" ca="1" si="39"/>
        <v>187.5</v>
      </c>
      <c r="FL17" s="98">
        <f t="shared" ca="1" si="39"/>
        <v>63.5</v>
      </c>
      <c r="FM17" s="98">
        <f t="shared" ca="1" si="39"/>
        <v>254.7</v>
      </c>
      <c r="FN17" s="98">
        <f t="shared" ca="1" si="39"/>
        <v>220.85</v>
      </c>
      <c r="FO17" s="98">
        <f t="shared" ca="1" si="39"/>
        <v>143.5</v>
      </c>
      <c r="FP17" s="98">
        <f t="shared" ca="1" si="39"/>
        <v>113.85</v>
      </c>
      <c r="FQ17" s="98">
        <f t="shared" ca="1" si="39"/>
        <v>100.65</v>
      </c>
      <c r="FR17" s="98">
        <f t="shared" ca="1" si="39"/>
        <v>27.5</v>
      </c>
      <c r="FS17" s="98">
        <f t="shared" ca="1" si="39"/>
        <v>158.80000000000001</v>
      </c>
      <c r="FT17" s="98">
        <f t="shared" ca="1" si="39"/>
        <v>179.2</v>
      </c>
      <c r="FU17" s="98">
        <f t="shared" ca="1" si="39"/>
        <v>56.01</v>
      </c>
      <c r="FV17" s="98">
        <f t="shared" ca="1" si="39"/>
        <v>91.2</v>
      </c>
      <c r="FW17" s="98">
        <f t="shared" ca="1" si="39"/>
        <v>232.785</v>
      </c>
      <c r="FX17" s="98">
        <f t="shared" ca="1" si="39"/>
        <v>137.5</v>
      </c>
      <c r="FY17" s="98">
        <f t="shared" ca="1" si="39"/>
        <v>286.92700000000002</v>
      </c>
      <c r="FZ17" s="98">
        <f t="shared" ca="1" si="39"/>
        <v>135.44999999999999</v>
      </c>
      <c r="GA17" s="98">
        <f t="shared" ca="1" si="40"/>
        <v>137.1</v>
      </c>
      <c r="GB17" s="98">
        <f t="shared" ca="1" si="40"/>
        <v>33</v>
      </c>
      <c r="GC17" s="98">
        <f t="shared" ca="1" si="40"/>
        <v>21.5</v>
      </c>
      <c r="GD17" s="98">
        <f t="shared" ca="1" si="40"/>
        <v>45</v>
      </c>
      <c r="GE17" s="98">
        <f t="shared" ca="1" si="40"/>
        <v>58.925000000000004</v>
      </c>
      <c r="GF17" s="98">
        <f t="shared" ca="1" si="40"/>
        <v>89.300000000000011</v>
      </c>
      <c r="GG17" s="98">
        <f t="shared" ca="1" si="40"/>
        <v>100.745</v>
      </c>
      <c r="GH17" s="98">
        <f t="shared" ca="1" si="40"/>
        <v>92.009999999999991</v>
      </c>
      <c r="GI17" s="98">
        <f t="shared" ca="1" si="40"/>
        <v>118.52</v>
      </c>
      <c r="GJ17" s="98">
        <f t="shared" ca="1" si="40"/>
        <v>110</v>
      </c>
      <c r="GK17" s="98">
        <f t="shared" ca="1" si="41"/>
        <v>180</v>
      </c>
      <c r="GL17" s="98">
        <f t="shared" ca="1" si="41"/>
        <v>105.666</v>
      </c>
      <c r="GM17" s="98">
        <f t="shared" ca="1" si="41"/>
        <v>105.666</v>
      </c>
      <c r="GN17" s="98">
        <f t="shared" ca="1" si="41"/>
        <v>105.666</v>
      </c>
      <c r="GO17" s="98">
        <f t="shared" ca="1" si="41"/>
        <v>135.666</v>
      </c>
      <c r="GP17" s="98">
        <f t="shared" ca="1" si="41"/>
        <v>155.666</v>
      </c>
      <c r="GQ17" s="98">
        <f t="shared" ca="1" si="41"/>
        <v>105.666</v>
      </c>
      <c r="GR17" s="98">
        <f t="shared" ca="1" si="41"/>
        <v>150.666</v>
      </c>
      <c r="GS17" s="98">
        <f t="shared" ca="1" si="41"/>
        <v>200.666</v>
      </c>
      <c r="GT17" s="98">
        <f t="shared" ca="1" si="41"/>
        <v>250.666</v>
      </c>
      <c r="GU17" s="98">
        <f t="shared" ca="1" si="41"/>
        <v>132.666</v>
      </c>
      <c r="GV17" s="98">
        <f t="shared" ca="1" si="41"/>
        <v>105.666</v>
      </c>
      <c r="GW17" s="98">
        <f t="shared" ca="1" si="41"/>
        <v>155.666</v>
      </c>
      <c r="GX17" s="98">
        <f t="shared" ref="GX17:HI17" ca="1" si="46">INDIRECT($A$1&amp;ADDRESS(MATCH(GX$1,INDIRECT($A$1&amp;"C:C"),0),MATCH($A17,INDIRECT($A$1&amp;"2:2"),0)))*$A$3</f>
        <v>100</v>
      </c>
      <c r="GY17" s="98">
        <f t="shared" ca="1" si="46"/>
        <v>100</v>
      </c>
      <c r="GZ17" s="98">
        <f t="shared" ca="1" si="46"/>
        <v>100</v>
      </c>
      <c r="HA17" s="98">
        <f t="shared" ca="1" si="46"/>
        <v>135</v>
      </c>
      <c r="HB17" s="98">
        <f t="shared" ca="1" si="46"/>
        <v>130</v>
      </c>
      <c r="HC17" s="98">
        <f t="shared" ca="1" si="46"/>
        <v>100</v>
      </c>
      <c r="HD17" s="98">
        <f t="shared" ca="1" si="46"/>
        <v>160</v>
      </c>
      <c r="HE17" s="98">
        <f t="shared" ca="1" si="46"/>
        <v>195</v>
      </c>
      <c r="HF17" s="98">
        <f t="shared" ca="1" si="46"/>
        <v>195</v>
      </c>
      <c r="HG17" s="98">
        <f t="shared" ca="1" si="46"/>
        <v>245</v>
      </c>
      <c r="HH17" s="98">
        <f t="shared" ca="1" si="46"/>
        <v>110</v>
      </c>
      <c r="HI17" s="98">
        <f t="shared" ca="1" si="46"/>
        <v>110</v>
      </c>
      <c r="HJ17" s="98"/>
      <c r="HK17" s="98"/>
      <c r="HL17" s="98"/>
      <c r="HM17" s="98"/>
      <c r="HN17" s="98"/>
      <c r="HO17" s="98"/>
      <c r="HP17" s="98"/>
      <c r="HQ17" s="98"/>
      <c r="HR17" s="98"/>
      <c r="HS17" s="98"/>
      <c r="HT17" s="98"/>
      <c r="HU17" s="98"/>
    </row>
    <row r="18" spans="1:229" s="86" customFormat="1" ht="13.5" thickBot="1" x14ac:dyDescent="0.35">
      <c r="A18" s="85" t="s">
        <v>46</v>
      </c>
      <c r="C18" s="107">
        <f ca="1">INDIRECT(ADDRESS(ROW(),D$1-1))</f>
        <v>360.08100000000002</v>
      </c>
      <c r="D18" s="108">
        <f t="shared" ref="D18:J18" ca="1" si="47">INDIRECT(ADDRESS(ROW(),E$1-1))</f>
        <v>418.46799999999996</v>
      </c>
      <c r="E18" s="108">
        <f t="shared" ca="1" si="47"/>
        <v>538.60800000000006</v>
      </c>
      <c r="F18" s="108">
        <f t="shared" ca="1" si="47"/>
        <v>428.69439999999975</v>
      </c>
      <c r="G18" s="108">
        <f t="shared" ca="1" si="47"/>
        <v>306.0384999999996</v>
      </c>
      <c r="H18" s="108">
        <f t="shared" ca="1" si="47"/>
        <v>625.02449999999988</v>
      </c>
      <c r="I18" s="108">
        <f t="shared" ca="1" si="47"/>
        <v>348.96050000000014</v>
      </c>
      <c r="J18" s="108">
        <f t="shared" ca="1" si="47"/>
        <v>495.37530000000044</v>
      </c>
      <c r="K18" s="108">
        <f t="shared" ref="K18:L18" ca="1" si="48">INDIRECT(ADDRESS(ROW(),L$1-1))</f>
        <v>288.2463000000003</v>
      </c>
      <c r="L18" s="108">
        <f t="shared" ca="1" si="48"/>
        <v>391.63870000000003</v>
      </c>
      <c r="M18" s="109">
        <f ca="1">HI18</f>
        <v>453.64670000000007</v>
      </c>
      <c r="N18" s="87">
        <f ca="1">INDIRECT($A$1&amp;ADDRESS(MATCH(N$1,INDIRECT($A$1&amp;"C:C"),0),MATCH($A18,INDIRECT($A$1&amp;"2:2"),0)))</f>
        <v>411.56900000000002</v>
      </c>
      <c r="O18" s="87">
        <f t="shared" ref="O18:BZ18" ca="1" si="49">INDIRECT($A$1&amp;ADDRESS(MATCH(O$1,INDIRECT($A$1&amp;"C:C"),0),MATCH($A18,INDIRECT($A$1&amp;"2:2"),0)))</f>
        <v>488.33200000000011</v>
      </c>
      <c r="P18" s="87">
        <f t="shared" ca="1" si="49"/>
        <v>562.44100000000003</v>
      </c>
      <c r="Q18" s="87">
        <f t="shared" ca="1" si="49"/>
        <v>533.12200000000007</v>
      </c>
      <c r="R18" s="87">
        <f t="shared" ca="1" si="49"/>
        <v>490.39100000000008</v>
      </c>
      <c r="S18" s="87">
        <f t="shared" ca="1" si="49"/>
        <v>385.38400000000007</v>
      </c>
      <c r="T18" s="87">
        <f t="shared" ca="1" si="49"/>
        <v>300.80000000000007</v>
      </c>
      <c r="U18" s="87">
        <f t="shared" ca="1" si="49"/>
        <v>258.52100000000007</v>
      </c>
      <c r="V18" s="87">
        <f t="shared" ca="1" si="49"/>
        <v>247.26900000000006</v>
      </c>
      <c r="W18" s="87">
        <f t="shared" ca="1" si="49"/>
        <v>235.20200000000008</v>
      </c>
      <c r="X18" s="87">
        <f t="shared" ca="1" si="49"/>
        <v>269.52800000000002</v>
      </c>
      <c r="Y18" s="87">
        <f t="shared" ca="1" si="49"/>
        <v>360.08100000000002</v>
      </c>
      <c r="Z18" s="87">
        <f t="shared" ca="1" si="49"/>
        <v>418.83600000000001</v>
      </c>
      <c r="AA18" s="87">
        <f t="shared" ca="1" si="49"/>
        <v>494.29200000000009</v>
      </c>
      <c r="AB18" s="87">
        <f t="shared" ca="1" si="49"/>
        <v>492.50500000000005</v>
      </c>
      <c r="AC18" s="87">
        <f t="shared" ca="1" si="49"/>
        <v>471.66500000000002</v>
      </c>
      <c r="AD18" s="87">
        <f t="shared" ca="1" si="49"/>
        <v>456.084</v>
      </c>
      <c r="AE18" s="87">
        <f t="shared" ca="1" si="49"/>
        <v>444.55500000000001</v>
      </c>
      <c r="AF18" s="87">
        <f t="shared" ca="1" si="49"/>
        <v>436.96800000000002</v>
      </c>
      <c r="AG18" s="87">
        <f t="shared" ca="1" si="49"/>
        <v>327.46600000000001</v>
      </c>
      <c r="AH18" s="87">
        <f t="shared" ca="1" si="49"/>
        <v>334.53899999999999</v>
      </c>
      <c r="AI18" s="87">
        <f t="shared" ca="1" si="49"/>
        <v>302.66899999999998</v>
      </c>
      <c r="AJ18" s="87">
        <f t="shared" ca="1" si="49"/>
        <v>335.14299999999997</v>
      </c>
      <c r="AK18" s="87">
        <f t="shared" ca="1" si="49"/>
        <v>418.46799999999996</v>
      </c>
      <c r="AL18" s="87">
        <f t="shared" ca="1" si="49"/>
        <v>474.17199999999997</v>
      </c>
      <c r="AM18" s="87">
        <f t="shared" ca="1" si="49"/>
        <v>552.84699999999998</v>
      </c>
      <c r="AN18" s="87">
        <f t="shared" ca="1" si="49"/>
        <v>596.10299999999995</v>
      </c>
      <c r="AO18" s="87">
        <f t="shared" ca="1" si="49"/>
        <v>601.80899999999997</v>
      </c>
      <c r="AP18" s="87">
        <f t="shared" ca="1" si="49"/>
        <v>560.85300000000007</v>
      </c>
      <c r="AQ18" s="87">
        <f t="shared" ca="1" si="49"/>
        <v>512.85300000000007</v>
      </c>
      <c r="AR18" s="87">
        <f t="shared" ca="1" si="49"/>
        <v>452.05900000000008</v>
      </c>
      <c r="AS18" s="87">
        <f t="shared" ca="1" si="49"/>
        <v>419.42500000000007</v>
      </c>
      <c r="AT18" s="87">
        <f t="shared" ca="1" si="49"/>
        <v>408.35600000000005</v>
      </c>
      <c r="AU18" s="87">
        <f t="shared" ca="1" si="49"/>
        <v>418.25900000000007</v>
      </c>
      <c r="AV18" s="87">
        <f t="shared" ca="1" si="49"/>
        <v>453.8010000000001</v>
      </c>
      <c r="AW18" s="87">
        <f t="shared" ca="1" si="49"/>
        <v>538.60800000000006</v>
      </c>
      <c r="AX18" s="87">
        <f t="shared" ca="1" si="49"/>
        <v>569.1807</v>
      </c>
      <c r="AY18" s="87">
        <f t="shared" ca="1" si="49"/>
        <v>587.12939999999992</v>
      </c>
      <c r="AZ18" s="87">
        <f t="shared" ca="1" si="49"/>
        <v>631.3300999999999</v>
      </c>
      <c r="BA18" s="87">
        <f t="shared" ca="1" si="49"/>
        <v>677.42979999999989</v>
      </c>
      <c r="BB18" s="87">
        <f t="shared" ca="1" si="49"/>
        <v>659.75149999999985</v>
      </c>
      <c r="BC18" s="87">
        <f t="shared" ca="1" si="49"/>
        <v>619.93419999999981</v>
      </c>
      <c r="BD18" s="87">
        <f t="shared" ca="1" si="49"/>
        <v>593.05289999999979</v>
      </c>
      <c r="BE18" s="87">
        <f t="shared" ca="1" si="49"/>
        <v>518.00359999999978</v>
      </c>
      <c r="BF18" s="87">
        <f t="shared" ca="1" si="49"/>
        <v>483.70829999999978</v>
      </c>
      <c r="BG18" s="87">
        <f t="shared" ca="1" si="49"/>
        <v>413.78999999999979</v>
      </c>
      <c r="BH18" s="87">
        <f t="shared" ca="1" si="49"/>
        <v>364.65169999999978</v>
      </c>
      <c r="BI18" s="87">
        <f t="shared" ca="1" si="49"/>
        <v>428.69439999999975</v>
      </c>
      <c r="BJ18" s="87">
        <f t="shared" ca="1" si="49"/>
        <v>461.80809999999968</v>
      </c>
      <c r="BK18" s="87">
        <f t="shared" ca="1" si="49"/>
        <v>453.63009999999974</v>
      </c>
      <c r="BL18" s="87">
        <f t="shared" ca="1" si="49"/>
        <v>497.54609999999968</v>
      </c>
      <c r="BM18" s="87">
        <f t="shared" ca="1" si="49"/>
        <v>502.53909999999968</v>
      </c>
      <c r="BN18" s="87">
        <f t="shared" ca="1" si="49"/>
        <v>403.54109999999969</v>
      </c>
      <c r="BO18" s="87">
        <f t="shared" ca="1" si="49"/>
        <v>375.90309999999965</v>
      </c>
      <c r="BP18" s="87">
        <f t="shared" ca="1" si="49"/>
        <v>302.93509999999964</v>
      </c>
      <c r="BQ18" s="87">
        <f t="shared" ca="1" si="49"/>
        <v>272.03409999999963</v>
      </c>
      <c r="BR18" s="87">
        <f t="shared" ca="1" si="49"/>
        <v>340.90909999999963</v>
      </c>
      <c r="BS18" s="87">
        <f t="shared" ca="1" si="49"/>
        <v>300.03709999999961</v>
      </c>
      <c r="BT18" s="87">
        <f t="shared" ca="1" si="49"/>
        <v>265.4467999999996</v>
      </c>
      <c r="BU18" s="87">
        <f t="shared" ca="1" si="49"/>
        <v>306.0384999999996</v>
      </c>
      <c r="BV18" s="87">
        <f t="shared" ca="1" si="49"/>
        <v>258.47749999999957</v>
      </c>
      <c r="BW18" s="87">
        <f t="shared" ca="1" si="49"/>
        <v>296.15349999999955</v>
      </c>
      <c r="BX18" s="87">
        <f t="shared" ca="1" si="49"/>
        <v>365.71149999999955</v>
      </c>
      <c r="BY18" s="87">
        <f t="shared" ca="1" si="49"/>
        <v>411.12849999999963</v>
      </c>
      <c r="BZ18" s="87">
        <f t="shared" ca="1" si="49"/>
        <v>359.83449999999971</v>
      </c>
      <c r="CA18" s="87">
        <f t="shared" ref="CA18:EL18" ca="1" si="50">INDIRECT($A$1&amp;ADDRESS(MATCH(CA$1,INDIRECT($A$1&amp;"C:C"),0),MATCH($A18,INDIRECT($A$1&amp;"2:2"),0)))</f>
        <v>450.28949999999975</v>
      </c>
      <c r="CB18" s="87">
        <f t="shared" ca="1" si="50"/>
        <v>397.30249999999978</v>
      </c>
      <c r="CC18" s="87">
        <f t="shared" ca="1" si="50"/>
        <v>360.18549999999982</v>
      </c>
      <c r="CD18" s="87">
        <f t="shared" ca="1" si="50"/>
        <v>401.91749999999979</v>
      </c>
      <c r="CE18" s="87">
        <f t="shared" ca="1" si="50"/>
        <v>338.99549999999982</v>
      </c>
      <c r="CF18" s="87">
        <f t="shared" ca="1" si="50"/>
        <v>330.82749999999987</v>
      </c>
      <c r="CG18" s="87">
        <f t="shared" ca="1" si="50"/>
        <v>625.02449999999988</v>
      </c>
      <c r="CH18" s="87">
        <f t="shared" ca="1" si="50"/>
        <v>570.13149999999996</v>
      </c>
      <c r="CI18" s="87">
        <f t="shared" ca="1" si="50"/>
        <v>610.94749999999999</v>
      </c>
      <c r="CJ18" s="87">
        <f t="shared" ca="1" si="50"/>
        <v>697.58450000000005</v>
      </c>
      <c r="CK18" s="87">
        <f t="shared" ca="1" si="50"/>
        <v>650.68150000000003</v>
      </c>
      <c r="CL18" s="87">
        <f t="shared" ca="1" si="50"/>
        <v>550.39850000000001</v>
      </c>
      <c r="CM18" s="87">
        <f t="shared" ca="1" si="50"/>
        <v>479.93050000000005</v>
      </c>
      <c r="CN18" s="87">
        <f t="shared" ca="1" si="50"/>
        <v>393.22250000000008</v>
      </c>
      <c r="CO18" s="87">
        <f t="shared" ca="1" si="50"/>
        <v>336.36150000000009</v>
      </c>
      <c r="CP18" s="87">
        <f t="shared" ca="1" si="50"/>
        <v>251.11150000000009</v>
      </c>
      <c r="CQ18" s="87">
        <f t="shared" ca="1" si="50"/>
        <v>274.27850000000012</v>
      </c>
      <c r="CR18" s="87">
        <f t="shared" ca="1" si="50"/>
        <v>173.44550000000012</v>
      </c>
      <c r="CS18" s="87">
        <f t="shared" ca="1" si="50"/>
        <v>348.96050000000014</v>
      </c>
      <c r="CT18" s="87">
        <f t="shared" ca="1" si="50"/>
        <v>467.06090000000012</v>
      </c>
      <c r="CU18" s="87">
        <f t="shared" ca="1" si="50"/>
        <v>506.81130000000019</v>
      </c>
      <c r="CV18" s="87">
        <f t="shared" ca="1" si="50"/>
        <v>518.91170000000022</v>
      </c>
      <c r="CW18" s="87">
        <f t="shared" ca="1" si="50"/>
        <v>496.62210000000027</v>
      </c>
      <c r="CX18" s="87">
        <f t="shared" ca="1" si="50"/>
        <v>375.93050000000028</v>
      </c>
      <c r="CY18" s="87">
        <f t="shared" ca="1" si="50"/>
        <v>388.29990000000032</v>
      </c>
      <c r="CZ18" s="87">
        <f t="shared" ca="1" si="50"/>
        <v>403.75030000000032</v>
      </c>
      <c r="DA18" s="87">
        <f t="shared" ca="1" si="50"/>
        <v>321.01070000000038</v>
      </c>
      <c r="DB18" s="87">
        <f t="shared" ca="1" si="50"/>
        <v>257.3281000000004</v>
      </c>
      <c r="DC18" s="87">
        <f t="shared" ca="1" si="50"/>
        <v>326.36350000000039</v>
      </c>
      <c r="DD18" s="87">
        <f t="shared" ca="1" si="50"/>
        <v>298.1139000000004</v>
      </c>
      <c r="DE18" s="87">
        <f t="shared" ca="1" si="50"/>
        <v>495.37530000000044</v>
      </c>
      <c r="DF18" s="87">
        <f t="shared" ca="1" si="50"/>
        <v>540.41730000000041</v>
      </c>
      <c r="DG18" s="87">
        <f t="shared" ca="1" si="50"/>
        <v>593.24230000000034</v>
      </c>
      <c r="DH18" s="87">
        <f t="shared" ca="1" si="50"/>
        <v>526.40230000000031</v>
      </c>
      <c r="DI18" s="87">
        <f t="shared" ca="1" si="50"/>
        <v>497.7463000000003</v>
      </c>
      <c r="DJ18" s="87">
        <f t="shared" ca="1" si="50"/>
        <v>441.9963000000003</v>
      </c>
      <c r="DK18" s="87">
        <f t="shared" ca="1" si="50"/>
        <v>388.17130000000031</v>
      </c>
      <c r="DL18" s="87">
        <f t="shared" ca="1" si="50"/>
        <v>356.72130000000033</v>
      </c>
      <c r="DM18" s="87">
        <f t="shared" ca="1" si="50"/>
        <v>328.71630000000033</v>
      </c>
      <c r="DN18" s="87">
        <f t="shared" ca="1" si="50"/>
        <v>274.97630000000032</v>
      </c>
      <c r="DO18" s="87">
        <f t="shared" ca="1" si="50"/>
        <v>245.7463000000003</v>
      </c>
      <c r="DP18" s="87">
        <f t="shared" ca="1" si="50"/>
        <v>217.9963000000003</v>
      </c>
      <c r="DQ18" s="87">
        <f t="shared" ca="1" si="50"/>
        <v>288.2463000000003</v>
      </c>
      <c r="DR18" s="87">
        <f t="shared" ca="1" si="50"/>
        <v>294.52900000000028</v>
      </c>
      <c r="DS18" s="87">
        <f t="shared" ca="1" si="50"/>
        <v>299.81170000000026</v>
      </c>
      <c r="DT18" s="87">
        <f t="shared" ca="1" si="50"/>
        <v>297.09440000000023</v>
      </c>
      <c r="DU18" s="87">
        <f t="shared" ca="1" si="50"/>
        <v>317.37710000000021</v>
      </c>
      <c r="DV18" s="87">
        <f t="shared" ca="1" si="50"/>
        <v>317.65980000000019</v>
      </c>
      <c r="DW18" s="87">
        <f t="shared" ca="1" si="50"/>
        <v>267.94250000000017</v>
      </c>
      <c r="DX18" s="87">
        <f t="shared" ca="1" si="50"/>
        <v>263.22520000000014</v>
      </c>
      <c r="DY18" s="87">
        <f t="shared" ca="1" si="50"/>
        <v>308.50790000000012</v>
      </c>
      <c r="DZ18" s="87">
        <f t="shared" ca="1" si="50"/>
        <v>403.7906000000001</v>
      </c>
      <c r="EA18" s="87">
        <f t="shared" ca="1" si="50"/>
        <v>381.07330000000007</v>
      </c>
      <c r="EB18" s="87">
        <f t="shared" ca="1" si="50"/>
        <v>351.35600000000005</v>
      </c>
      <c r="EC18" s="87">
        <f t="shared" ca="1" si="50"/>
        <v>391.63870000000003</v>
      </c>
      <c r="ED18" s="87">
        <f t="shared" ca="1" si="50"/>
        <v>390.22270000000003</v>
      </c>
      <c r="EE18" s="88">
        <f t="shared" ca="1" si="50"/>
        <v>387.80670000000003</v>
      </c>
      <c r="EF18" s="87">
        <f t="shared" ca="1" si="50"/>
        <v>377.39070000000004</v>
      </c>
      <c r="EG18" s="87">
        <f t="shared" ca="1" si="50"/>
        <v>399.97470000000004</v>
      </c>
      <c r="EH18" s="87">
        <f t="shared" ca="1" si="50"/>
        <v>372.55870000000004</v>
      </c>
      <c r="EI18" s="87">
        <f t="shared" ca="1" si="50"/>
        <v>315.14270000000005</v>
      </c>
      <c r="EJ18" s="87">
        <f t="shared" ca="1" si="50"/>
        <v>317.72670000000005</v>
      </c>
      <c r="EK18" s="87">
        <f t="shared" ca="1" si="50"/>
        <v>355.31070000000005</v>
      </c>
      <c r="EL18" s="87">
        <f t="shared" ca="1" si="50"/>
        <v>392.89470000000006</v>
      </c>
      <c r="EM18" s="87">
        <f t="shared" ref="EM18:GX18" ca="1" si="51">INDIRECT($A$1&amp;ADDRESS(MATCH(EM$1,INDIRECT($A$1&amp;"C:C"),0),MATCH($A18,INDIRECT($A$1&amp;"2:2"),0)))</f>
        <v>480.47870000000006</v>
      </c>
      <c r="EN18" s="87">
        <f t="shared" ca="1" si="51"/>
        <v>451.06270000000006</v>
      </c>
      <c r="EO18" s="87">
        <f t="shared" ca="1" si="51"/>
        <v>453.64670000000007</v>
      </c>
      <c r="EP18" s="89">
        <f t="shared" ca="1" si="51"/>
        <v>258.47749999999957</v>
      </c>
      <c r="EQ18" s="87">
        <f t="shared" ca="1" si="51"/>
        <v>296.15349999999955</v>
      </c>
      <c r="ER18" s="87">
        <f t="shared" ca="1" si="51"/>
        <v>365.71149999999955</v>
      </c>
      <c r="ES18" s="87">
        <f t="shared" ca="1" si="51"/>
        <v>411.12849999999963</v>
      </c>
      <c r="ET18" s="87">
        <f t="shared" ca="1" si="51"/>
        <v>359.83449999999971</v>
      </c>
      <c r="EU18" s="87">
        <f t="shared" ca="1" si="51"/>
        <v>450.28949999999975</v>
      </c>
      <c r="EV18" s="87">
        <f t="shared" ca="1" si="51"/>
        <v>397.30249999999978</v>
      </c>
      <c r="EW18" s="87">
        <f t="shared" ca="1" si="51"/>
        <v>360.18549999999982</v>
      </c>
      <c r="EX18" s="87">
        <f t="shared" ca="1" si="51"/>
        <v>401.91749999999979</v>
      </c>
      <c r="EY18" s="87">
        <f t="shared" ca="1" si="51"/>
        <v>338.99549999999982</v>
      </c>
      <c r="EZ18" s="87">
        <f t="shared" ca="1" si="51"/>
        <v>330.82749999999987</v>
      </c>
      <c r="FA18" s="87">
        <f t="shared" ca="1" si="51"/>
        <v>625.02449999999988</v>
      </c>
      <c r="FB18" s="89">
        <f t="shared" ca="1" si="51"/>
        <v>570.13149999999996</v>
      </c>
      <c r="FC18" s="87">
        <f t="shared" ca="1" si="51"/>
        <v>610.94749999999999</v>
      </c>
      <c r="FD18" s="87">
        <f t="shared" ca="1" si="51"/>
        <v>697.58450000000005</v>
      </c>
      <c r="FE18" s="87">
        <f t="shared" ca="1" si="51"/>
        <v>650.68150000000003</v>
      </c>
      <c r="FF18" s="87">
        <f t="shared" ca="1" si="51"/>
        <v>550.39850000000001</v>
      </c>
      <c r="FG18" s="87">
        <f t="shared" ca="1" si="51"/>
        <v>479.93050000000005</v>
      </c>
      <c r="FH18" s="87">
        <f t="shared" ca="1" si="51"/>
        <v>393.22250000000008</v>
      </c>
      <c r="FI18" s="87">
        <f t="shared" ca="1" si="51"/>
        <v>336.36150000000009</v>
      </c>
      <c r="FJ18" s="87">
        <f t="shared" ca="1" si="51"/>
        <v>251.11150000000009</v>
      </c>
      <c r="FK18" s="87">
        <f t="shared" ca="1" si="51"/>
        <v>274.27850000000012</v>
      </c>
      <c r="FL18" s="87">
        <f t="shared" ca="1" si="51"/>
        <v>173.44550000000012</v>
      </c>
      <c r="FM18" s="87">
        <f t="shared" ca="1" si="51"/>
        <v>348.96050000000014</v>
      </c>
      <c r="FN18" s="89">
        <f t="shared" ca="1" si="51"/>
        <v>467.06090000000012</v>
      </c>
      <c r="FO18" s="87">
        <f t="shared" ca="1" si="51"/>
        <v>506.81130000000019</v>
      </c>
      <c r="FP18" s="87">
        <f t="shared" ca="1" si="51"/>
        <v>518.91170000000022</v>
      </c>
      <c r="FQ18" s="87">
        <f t="shared" ca="1" si="51"/>
        <v>496.62210000000027</v>
      </c>
      <c r="FR18" s="87">
        <f t="shared" ca="1" si="51"/>
        <v>375.93050000000028</v>
      </c>
      <c r="FS18" s="87">
        <f t="shared" ca="1" si="51"/>
        <v>388.29990000000032</v>
      </c>
      <c r="FT18" s="87">
        <f t="shared" ca="1" si="51"/>
        <v>403.75030000000032</v>
      </c>
      <c r="FU18" s="87">
        <f t="shared" ca="1" si="51"/>
        <v>321.01070000000038</v>
      </c>
      <c r="FV18" s="87">
        <f t="shared" ca="1" si="51"/>
        <v>257.3281000000004</v>
      </c>
      <c r="FW18" s="87">
        <f t="shared" ca="1" si="51"/>
        <v>326.36350000000039</v>
      </c>
      <c r="FX18" s="87">
        <f t="shared" ca="1" si="51"/>
        <v>298.1139000000004</v>
      </c>
      <c r="FY18" s="87">
        <f t="shared" ca="1" si="51"/>
        <v>495.37530000000044</v>
      </c>
      <c r="FZ18" s="87">
        <f t="shared" ca="1" si="51"/>
        <v>540.41730000000041</v>
      </c>
      <c r="GA18" s="87">
        <f t="shared" ca="1" si="51"/>
        <v>593.24230000000034</v>
      </c>
      <c r="GB18" s="87">
        <f t="shared" ca="1" si="51"/>
        <v>526.40230000000031</v>
      </c>
      <c r="GC18" s="87">
        <f t="shared" ca="1" si="51"/>
        <v>497.7463000000003</v>
      </c>
      <c r="GD18" s="87">
        <f t="shared" ca="1" si="51"/>
        <v>441.9963000000003</v>
      </c>
      <c r="GE18" s="87">
        <f t="shared" ca="1" si="51"/>
        <v>388.17130000000031</v>
      </c>
      <c r="GF18" s="87">
        <f t="shared" ca="1" si="51"/>
        <v>356.72130000000033</v>
      </c>
      <c r="GG18" s="87">
        <f t="shared" ca="1" si="51"/>
        <v>328.71630000000033</v>
      </c>
      <c r="GH18" s="87">
        <f t="shared" ca="1" si="51"/>
        <v>274.97630000000032</v>
      </c>
      <c r="GI18" s="87">
        <f t="shared" ca="1" si="51"/>
        <v>245.7463000000003</v>
      </c>
      <c r="GJ18" s="87">
        <f t="shared" ca="1" si="51"/>
        <v>217.9963000000003</v>
      </c>
      <c r="GK18" s="87">
        <f t="shared" ca="1" si="51"/>
        <v>288.2463000000003</v>
      </c>
      <c r="GL18" s="87">
        <f t="shared" ca="1" si="51"/>
        <v>294.52900000000028</v>
      </c>
      <c r="GM18" s="87">
        <f t="shared" ca="1" si="51"/>
        <v>299.81170000000026</v>
      </c>
      <c r="GN18" s="87">
        <f t="shared" ca="1" si="51"/>
        <v>297.09440000000023</v>
      </c>
      <c r="GO18" s="87">
        <f t="shared" ca="1" si="51"/>
        <v>317.37710000000021</v>
      </c>
      <c r="GP18" s="87">
        <f t="shared" ca="1" si="51"/>
        <v>317.65980000000019</v>
      </c>
      <c r="GQ18" s="87">
        <f t="shared" ca="1" si="51"/>
        <v>267.94250000000017</v>
      </c>
      <c r="GR18" s="87">
        <f t="shared" ca="1" si="51"/>
        <v>263.22520000000014</v>
      </c>
      <c r="GS18" s="87">
        <f t="shared" ca="1" si="51"/>
        <v>308.50790000000012</v>
      </c>
      <c r="GT18" s="87">
        <f t="shared" ca="1" si="51"/>
        <v>403.7906000000001</v>
      </c>
      <c r="GU18" s="87">
        <f t="shared" ca="1" si="51"/>
        <v>381.07330000000007</v>
      </c>
      <c r="GV18" s="87">
        <f t="shared" ca="1" si="51"/>
        <v>351.35600000000005</v>
      </c>
      <c r="GW18" s="87">
        <f t="shared" ca="1" si="51"/>
        <v>391.63870000000003</v>
      </c>
      <c r="GX18" s="87">
        <f t="shared" ca="1" si="51"/>
        <v>390.22270000000003</v>
      </c>
      <c r="GY18" s="87">
        <f t="shared" ref="GY18:HI18" ca="1" si="52">INDIRECT($A$1&amp;ADDRESS(MATCH(GY$1,INDIRECT($A$1&amp;"C:C"),0),MATCH($A18,INDIRECT($A$1&amp;"2:2"),0)))</f>
        <v>387.80670000000003</v>
      </c>
      <c r="GZ18" s="87">
        <f t="shared" ca="1" si="52"/>
        <v>377.39070000000004</v>
      </c>
      <c r="HA18" s="87">
        <f t="shared" ca="1" si="52"/>
        <v>399.97470000000004</v>
      </c>
      <c r="HB18" s="87">
        <f t="shared" ca="1" si="52"/>
        <v>372.55870000000004</v>
      </c>
      <c r="HC18" s="87">
        <f t="shared" ca="1" si="52"/>
        <v>315.14270000000005</v>
      </c>
      <c r="HD18" s="87">
        <f t="shared" ca="1" si="52"/>
        <v>317.72670000000005</v>
      </c>
      <c r="HE18" s="87">
        <f t="shared" ca="1" si="52"/>
        <v>355.31070000000005</v>
      </c>
      <c r="HF18" s="87">
        <f t="shared" ca="1" si="52"/>
        <v>392.89470000000006</v>
      </c>
      <c r="HG18" s="87">
        <f t="shared" ca="1" si="52"/>
        <v>480.47870000000006</v>
      </c>
      <c r="HH18" s="87">
        <f t="shared" ca="1" si="52"/>
        <v>451.06270000000006</v>
      </c>
      <c r="HI18" s="87">
        <f t="shared" ca="1" si="52"/>
        <v>453.64670000000007</v>
      </c>
      <c r="HJ18" s="87"/>
      <c r="HK18" s="87"/>
      <c r="HL18" s="87"/>
      <c r="HM18" s="87"/>
      <c r="HN18" s="87"/>
      <c r="HO18" s="87"/>
      <c r="HP18" s="87"/>
      <c r="HQ18" s="87"/>
      <c r="HR18" s="87"/>
      <c r="HS18" s="87"/>
      <c r="HT18" s="87"/>
      <c r="HU18" s="87"/>
    </row>
    <row r="19" spans="1:229" s="93" customFormat="1" ht="13" x14ac:dyDescent="0.3">
      <c r="B19" s="94" t="s">
        <v>24</v>
      </c>
      <c r="C19" s="101">
        <f t="shared" ref="C19:BN19" ca="1" si="53">C5+C6-C7-C8+C12-C18</f>
        <v>0</v>
      </c>
      <c r="D19" s="101">
        <f t="shared" ca="1" si="53"/>
        <v>0</v>
      </c>
      <c r="E19" s="101">
        <f t="shared" ca="1" si="53"/>
        <v>0</v>
      </c>
      <c r="F19" s="101">
        <f t="shared" ca="1" si="53"/>
        <v>0</v>
      </c>
      <c r="G19" s="101">
        <f t="shared" ca="1" si="53"/>
        <v>0</v>
      </c>
      <c r="H19" s="101">
        <f t="shared" ca="1" si="53"/>
        <v>0</v>
      </c>
      <c r="I19" s="101">
        <f t="shared" ca="1" si="53"/>
        <v>0</v>
      </c>
      <c r="J19" s="101">
        <f t="shared" ca="1" si="53"/>
        <v>0</v>
      </c>
      <c r="K19" s="101">
        <f t="shared" ca="1" si="53"/>
        <v>0</v>
      </c>
      <c r="L19" s="101">
        <f t="shared" ca="1" si="53"/>
        <v>0</v>
      </c>
      <c r="M19" s="101">
        <f t="shared" ca="1" si="53"/>
        <v>0</v>
      </c>
      <c r="N19" s="95">
        <f t="shared" ca="1" si="53"/>
        <v>0</v>
      </c>
      <c r="O19" s="95">
        <f t="shared" ca="1" si="53"/>
        <v>0</v>
      </c>
      <c r="P19" s="95">
        <f t="shared" ca="1" si="53"/>
        <v>0</v>
      </c>
      <c r="Q19" s="95">
        <f t="shared" ca="1" si="53"/>
        <v>0</v>
      </c>
      <c r="R19" s="95">
        <f t="shared" ca="1" si="53"/>
        <v>0</v>
      </c>
      <c r="S19" s="95">
        <f t="shared" ca="1" si="53"/>
        <v>0</v>
      </c>
      <c r="T19" s="95">
        <f t="shared" ca="1" si="53"/>
        <v>0</v>
      </c>
      <c r="U19" s="95">
        <f t="shared" ca="1" si="53"/>
        <v>0</v>
      </c>
      <c r="V19" s="95">
        <f t="shared" ca="1" si="53"/>
        <v>0</v>
      </c>
      <c r="W19" s="95">
        <f t="shared" ca="1" si="53"/>
        <v>0</v>
      </c>
      <c r="X19" s="95">
        <f t="shared" ca="1" si="53"/>
        <v>0</v>
      </c>
      <c r="Y19" s="95">
        <f t="shared" ca="1" si="53"/>
        <v>0</v>
      </c>
      <c r="Z19" s="95">
        <f t="shared" ca="1" si="53"/>
        <v>0</v>
      </c>
      <c r="AA19" s="95">
        <f t="shared" ca="1" si="53"/>
        <v>0</v>
      </c>
      <c r="AB19" s="95">
        <f t="shared" ca="1" si="53"/>
        <v>0</v>
      </c>
      <c r="AC19" s="95">
        <f t="shared" ca="1" si="53"/>
        <v>0</v>
      </c>
      <c r="AD19" s="95">
        <f t="shared" ca="1" si="53"/>
        <v>0</v>
      </c>
      <c r="AE19" s="95">
        <f t="shared" ca="1" si="53"/>
        <v>0</v>
      </c>
      <c r="AF19" s="95">
        <f t="shared" ca="1" si="53"/>
        <v>0</v>
      </c>
      <c r="AG19" s="95">
        <f t="shared" ca="1" si="53"/>
        <v>0</v>
      </c>
      <c r="AH19" s="95">
        <f t="shared" ca="1" si="53"/>
        <v>0</v>
      </c>
      <c r="AI19" s="95">
        <f t="shared" ca="1" si="53"/>
        <v>0</v>
      </c>
      <c r="AJ19" s="95">
        <f t="shared" ca="1" si="53"/>
        <v>0</v>
      </c>
      <c r="AK19" s="95">
        <f t="shared" ca="1" si="53"/>
        <v>0</v>
      </c>
      <c r="AL19" s="95">
        <f t="shared" ca="1" si="53"/>
        <v>0</v>
      </c>
      <c r="AM19" s="95">
        <f t="shared" ca="1" si="53"/>
        <v>0</v>
      </c>
      <c r="AN19" s="95">
        <f t="shared" ca="1" si="53"/>
        <v>0</v>
      </c>
      <c r="AO19" s="95">
        <f t="shared" ca="1" si="53"/>
        <v>0</v>
      </c>
      <c r="AP19" s="95">
        <f t="shared" ca="1" si="53"/>
        <v>0</v>
      </c>
      <c r="AQ19" s="95">
        <f t="shared" ca="1" si="53"/>
        <v>0</v>
      </c>
      <c r="AR19" s="95">
        <f t="shared" ca="1" si="53"/>
        <v>0</v>
      </c>
      <c r="AS19" s="95">
        <f t="shared" ca="1" si="53"/>
        <v>0</v>
      </c>
      <c r="AT19" s="95">
        <f t="shared" ca="1" si="53"/>
        <v>0</v>
      </c>
      <c r="AU19" s="95">
        <f t="shared" ca="1" si="53"/>
        <v>0</v>
      </c>
      <c r="AV19" s="95">
        <f t="shared" ca="1" si="53"/>
        <v>0</v>
      </c>
      <c r="AW19" s="95">
        <f t="shared" ca="1" si="53"/>
        <v>0</v>
      </c>
      <c r="AX19" s="95">
        <f t="shared" ca="1" si="53"/>
        <v>0</v>
      </c>
      <c r="AY19" s="95">
        <f t="shared" ca="1" si="53"/>
        <v>0</v>
      </c>
      <c r="AZ19" s="95">
        <f t="shared" ca="1" si="53"/>
        <v>0</v>
      </c>
      <c r="BA19" s="95">
        <f t="shared" ca="1" si="53"/>
        <v>0</v>
      </c>
      <c r="BB19" s="95">
        <f t="shared" ca="1" si="53"/>
        <v>0</v>
      </c>
      <c r="BC19" s="95">
        <f t="shared" ca="1" si="53"/>
        <v>0</v>
      </c>
      <c r="BD19" s="95">
        <f t="shared" ca="1" si="53"/>
        <v>0</v>
      </c>
      <c r="BE19" s="95">
        <f t="shared" ca="1" si="53"/>
        <v>0</v>
      </c>
      <c r="BF19" s="95">
        <f t="shared" ca="1" si="53"/>
        <v>0</v>
      </c>
      <c r="BG19" s="95">
        <f t="shared" ca="1" si="53"/>
        <v>0</v>
      </c>
      <c r="BH19" s="95">
        <f t="shared" ca="1" si="53"/>
        <v>0</v>
      </c>
      <c r="BI19" s="95">
        <f t="shared" ca="1" si="53"/>
        <v>0</v>
      </c>
      <c r="BJ19" s="95">
        <f t="shared" ca="1" si="53"/>
        <v>0</v>
      </c>
      <c r="BK19" s="95">
        <f t="shared" ca="1" si="53"/>
        <v>0</v>
      </c>
      <c r="BL19" s="95">
        <f t="shared" ca="1" si="53"/>
        <v>0</v>
      </c>
      <c r="BM19" s="95">
        <f t="shared" ca="1" si="53"/>
        <v>0</v>
      </c>
      <c r="BN19" s="95">
        <f t="shared" ca="1" si="53"/>
        <v>0</v>
      </c>
      <c r="BO19" s="95">
        <f t="shared" ref="BO19:DZ19" ca="1" si="54">BO5+BO6-BO7-BO8+BO12-BO18</f>
        <v>0</v>
      </c>
      <c r="BP19" s="95">
        <f t="shared" ca="1" si="54"/>
        <v>0</v>
      </c>
      <c r="BQ19" s="95">
        <f t="shared" ca="1" si="54"/>
        <v>0</v>
      </c>
      <c r="BR19" s="95">
        <f t="shared" ca="1" si="54"/>
        <v>0</v>
      </c>
      <c r="BS19" s="95">
        <f t="shared" ca="1" si="54"/>
        <v>0</v>
      </c>
      <c r="BT19" s="95">
        <f t="shared" ca="1" si="54"/>
        <v>0</v>
      </c>
      <c r="BU19" s="95">
        <f t="shared" ca="1" si="54"/>
        <v>0</v>
      </c>
      <c r="BV19" s="95">
        <f t="shared" ca="1" si="54"/>
        <v>0</v>
      </c>
      <c r="BW19" s="95">
        <f t="shared" ca="1" si="54"/>
        <v>0</v>
      </c>
      <c r="BX19" s="95">
        <f t="shared" ca="1" si="54"/>
        <v>0</v>
      </c>
      <c r="BY19" s="95">
        <f t="shared" ca="1" si="54"/>
        <v>0</v>
      </c>
      <c r="BZ19" s="95">
        <f t="shared" ca="1" si="54"/>
        <v>0</v>
      </c>
      <c r="CA19" s="95">
        <f t="shared" ca="1" si="54"/>
        <v>0</v>
      </c>
      <c r="CB19" s="95">
        <f t="shared" ca="1" si="54"/>
        <v>0</v>
      </c>
      <c r="CC19" s="95">
        <f t="shared" ca="1" si="54"/>
        <v>0</v>
      </c>
      <c r="CD19" s="95">
        <f t="shared" ca="1" si="54"/>
        <v>0</v>
      </c>
      <c r="CE19" s="95">
        <f t="shared" ca="1" si="54"/>
        <v>0</v>
      </c>
      <c r="CF19" s="95">
        <f t="shared" ca="1" si="54"/>
        <v>0</v>
      </c>
      <c r="CG19" s="95">
        <f t="shared" ca="1" si="54"/>
        <v>0</v>
      </c>
      <c r="CH19" s="95">
        <f t="shared" ca="1" si="54"/>
        <v>0</v>
      </c>
      <c r="CI19" s="95">
        <f t="shared" ca="1" si="54"/>
        <v>0</v>
      </c>
      <c r="CJ19" s="95">
        <f t="shared" ca="1" si="54"/>
        <v>0</v>
      </c>
      <c r="CK19" s="95">
        <f t="shared" ca="1" si="54"/>
        <v>0</v>
      </c>
      <c r="CL19" s="95">
        <f t="shared" ca="1" si="54"/>
        <v>0</v>
      </c>
      <c r="CM19" s="95">
        <f t="shared" ca="1" si="54"/>
        <v>0</v>
      </c>
      <c r="CN19" s="95">
        <f t="shared" ca="1" si="54"/>
        <v>0</v>
      </c>
      <c r="CO19" s="95">
        <f t="shared" ca="1" si="54"/>
        <v>0</v>
      </c>
      <c r="CP19" s="95">
        <f t="shared" ca="1" si="54"/>
        <v>0</v>
      </c>
      <c r="CQ19" s="95">
        <f t="shared" ca="1" si="54"/>
        <v>0</v>
      </c>
      <c r="CR19" s="95">
        <f t="shared" ca="1" si="54"/>
        <v>0</v>
      </c>
      <c r="CS19" s="95">
        <f t="shared" ca="1" si="54"/>
        <v>0</v>
      </c>
      <c r="CT19" s="95">
        <f t="shared" ca="1" si="54"/>
        <v>0</v>
      </c>
      <c r="CU19" s="95">
        <f t="shared" ca="1" si="54"/>
        <v>0</v>
      </c>
      <c r="CV19" s="95">
        <f t="shared" ca="1" si="54"/>
        <v>0</v>
      </c>
      <c r="CW19" s="95">
        <f t="shared" ca="1" si="54"/>
        <v>0</v>
      </c>
      <c r="CX19" s="95">
        <f t="shared" ca="1" si="54"/>
        <v>0</v>
      </c>
      <c r="CY19" s="95">
        <f t="shared" ca="1" si="54"/>
        <v>0</v>
      </c>
      <c r="CZ19" s="95">
        <f t="shared" ca="1" si="54"/>
        <v>0</v>
      </c>
      <c r="DA19" s="95">
        <f t="shared" ca="1" si="54"/>
        <v>0</v>
      </c>
      <c r="DB19" s="95">
        <f t="shared" ca="1" si="54"/>
        <v>0</v>
      </c>
      <c r="DC19" s="95">
        <f t="shared" ca="1" si="54"/>
        <v>0</v>
      </c>
      <c r="DD19" s="95">
        <f t="shared" ca="1" si="54"/>
        <v>0</v>
      </c>
      <c r="DE19" s="95">
        <f t="shared" ca="1" si="54"/>
        <v>0</v>
      </c>
      <c r="DF19" s="95">
        <f t="shared" ca="1" si="54"/>
        <v>0</v>
      </c>
      <c r="DG19" s="95">
        <f t="shared" ca="1" si="54"/>
        <v>0</v>
      </c>
      <c r="DH19" s="95">
        <f t="shared" ca="1" si="54"/>
        <v>0</v>
      </c>
      <c r="DI19" s="95">
        <f t="shared" ca="1" si="54"/>
        <v>0</v>
      </c>
      <c r="DJ19" s="95">
        <f t="shared" ca="1" si="54"/>
        <v>0</v>
      </c>
      <c r="DK19" s="95">
        <f t="shared" ca="1" si="54"/>
        <v>0</v>
      </c>
      <c r="DL19" s="95">
        <f t="shared" ca="1" si="54"/>
        <v>0</v>
      </c>
      <c r="DM19" s="95">
        <f t="shared" ca="1" si="54"/>
        <v>0</v>
      </c>
      <c r="DN19" s="95">
        <f t="shared" ca="1" si="54"/>
        <v>0</v>
      </c>
      <c r="DO19" s="95">
        <f t="shared" ca="1" si="54"/>
        <v>0</v>
      </c>
      <c r="DP19" s="95">
        <f t="shared" ca="1" si="54"/>
        <v>0</v>
      </c>
      <c r="DQ19" s="95">
        <f t="shared" ca="1" si="54"/>
        <v>0</v>
      </c>
      <c r="DR19" s="95">
        <f t="shared" ca="1" si="54"/>
        <v>0</v>
      </c>
      <c r="DS19" s="95">
        <f t="shared" ca="1" si="54"/>
        <v>0</v>
      </c>
      <c r="DT19" s="95">
        <f t="shared" ca="1" si="54"/>
        <v>0</v>
      </c>
      <c r="DU19" s="95">
        <f t="shared" ca="1" si="54"/>
        <v>0</v>
      </c>
      <c r="DV19" s="95">
        <f t="shared" ca="1" si="54"/>
        <v>0</v>
      </c>
      <c r="DW19" s="95">
        <f t="shared" ca="1" si="54"/>
        <v>0</v>
      </c>
      <c r="DX19" s="95">
        <f t="shared" ca="1" si="54"/>
        <v>0</v>
      </c>
      <c r="DY19" s="95">
        <f t="shared" ca="1" si="54"/>
        <v>0</v>
      </c>
      <c r="DZ19" s="95">
        <f t="shared" ca="1" si="54"/>
        <v>0</v>
      </c>
      <c r="EA19" s="95">
        <f t="shared" ref="EA19:GL19" ca="1" si="55">EA5+EA6-EA7-EA8+EA12-EA18</f>
        <v>0</v>
      </c>
      <c r="EB19" s="95">
        <f t="shared" ca="1" si="55"/>
        <v>0</v>
      </c>
      <c r="EC19" s="95">
        <f t="shared" ca="1" si="55"/>
        <v>0</v>
      </c>
      <c r="ED19" s="95">
        <f t="shared" ca="1" si="55"/>
        <v>0</v>
      </c>
      <c r="EE19" s="95">
        <f t="shared" ca="1" si="55"/>
        <v>0</v>
      </c>
      <c r="EF19" s="95">
        <f t="shared" ca="1" si="55"/>
        <v>0</v>
      </c>
      <c r="EG19" s="95">
        <f t="shared" ca="1" si="55"/>
        <v>0</v>
      </c>
      <c r="EH19" s="95">
        <f t="shared" ca="1" si="55"/>
        <v>0</v>
      </c>
      <c r="EI19" s="95">
        <f t="shared" ca="1" si="55"/>
        <v>0</v>
      </c>
      <c r="EJ19" s="95">
        <f t="shared" ca="1" si="55"/>
        <v>0</v>
      </c>
      <c r="EK19" s="95">
        <f t="shared" ca="1" si="55"/>
        <v>0</v>
      </c>
      <c r="EL19" s="95">
        <f t="shared" ca="1" si="55"/>
        <v>0</v>
      </c>
      <c r="EM19" s="95">
        <f t="shared" ca="1" si="55"/>
        <v>0</v>
      </c>
      <c r="EN19" s="95">
        <f t="shared" ca="1" si="55"/>
        <v>0</v>
      </c>
      <c r="EO19" s="95">
        <f t="shared" ca="1" si="55"/>
        <v>0</v>
      </c>
      <c r="EP19" s="95">
        <f t="shared" ca="1" si="55"/>
        <v>0</v>
      </c>
      <c r="EQ19" s="95">
        <f t="shared" ca="1" si="55"/>
        <v>0</v>
      </c>
      <c r="ER19" s="95">
        <f t="shared" ca="1" si="55"/>
        <v>0</v>
      </c>
      <c r="ES19" s="95">
        <f t="shared" ca="1" si="55"/>
        <v>0</v>
      </c>
      <c r="ET19" s="95">
        <f t="shared" ca="1" si="55"/>
        <v>0</v>
      </c>
      <c r="EU19" s="95">
        <f t="shared" ca="1" si="55"/>
        <v>0</v>
      </c>
      <c r="EV19" s="95">
        <f t="shared" ca="1" si="55"/>
        <v>0</v>
      </c>
      <c r="EW19" s="95">
        <f t="shared" ca="1" si="55"/>
        <v>0</v>
      </c>
      <c r="EX19" s="95">
        <f t="shared" ca="1" si="55"/>
        <v>0</v>
      </c>
      <c r="EY19" s="95">
        <f t="shared" ca="1" si="55"/>
        <v>0</v>
      </c>
      <c r="EZ19" s="95">
        <f t="shared" ca="1" si="55"/>
        <v>0</v>
      </c>
      <c r="FA19" s="95">
        <f t="shared" ca="1" si="55"/>
        <v>0</v>
      </c>
      <c r="FB19" s="95">
        <f t="shared" ca="1" si="55"/>
        <v>0</v>
      </c>
      <c r="FC19" s="95">
        <f t="shared" ca="1" si="55"/>
        <v>0</v>
      </c>
      <c r="FD19" s="95">
        <f t="shared" ca="1" si="55"/>
        <v>0</v>
      </c>
      <c r="FE19" s="95">
        <f t="shared" ca="1" si="55"/>
        <v>0</v>
      </c>
      <c r="FF19" s="95">
        <f t="shared" ca="1" si="55"/>
        <v>0</v>
      </c>
      <c r="FG19" s="95">
        <f t="shared" ca="1" si="55"/>
        <v>0</v>
      </c>
      <c r="FH19" s="95">
        <f t="shared" ca="1" si="55"/>
        <v>0</v>
      </c>
      <c r="FI19" s="95">
        <f t="shared" ca="1" si="55"/>
        <v>0</v>
      </c>
      <c r="FJ19" s="95">
        <f t="shared" ca="1" si="55"/>
        <v>0</v>
      </c>
      <c r="FK19" s="95">
        <f t="shared" ca="1" si="55"/>
        <v>0</v>
      </c>
      <c r="FL19" s="95">
        <f t="shared" ca="1" si="55"/>
        <v>0</v>
      </c>
      <c r="FM19" s="95">
        <f t="shared" ca="1" si="55"/>
        <v>0</v>
      </c>
      <c r="FN19" s="95">
        <f t="shared" ca="1" si="55"/>
        <v>0</v>
      </c>
      <c r="FO19" s="95">
        <f t="shared" ca="1" si="55"/>
        <v>0</v>
      </c>
      <c r="FP19" s="95">
        <f t="shared" ca="1" si="55"/>
        <v>0</v>
      </c>
      <c r="FQ19" s="95">
        <f t="shared" ca="1" si="55"/>
        <v>0</v>
      </c>
      <c r="FR19" s="95">
        <f t="shared" ca="1" si="55"/>
        <v>0</v>
      </c>
      <c r="FS19" s="95">
        <f t="shared" ca="1" si="55"/>
        <v>0</v>
      </c>
      <c r="FT19" s="95">
        <f t="shared" ca="1" si="55"/>
        <v>0</v>
      </c>
      <c r="FU19" s="95">
        <f t="shared" ca="1" si="55"/>
        <v>0</v>
      </c>
      <c r="FV19" s="95">
        <f t="shared" ca="1" si="55"/>
        <v>0</v>
      </c>
      <c r="FW19" s="95">
        <f t="shared" ca="1" si="55"/>
        <v>0</v>
      </c>
      <c r="FX19" s="95">
        <f t="shared" ca="1" si="55"/>
        <v>0</v>
      </c>
      <c r="FY19" s="95">
        <f t="shared" ca="1" si="55"/>
        <v>0</v>
      </c>
      <c r="FZ19" s="95">
        <f t="shared" ca="1" si="55"/>
        <v>0</v>
      </c>
      <c r="GA19" s="95">
        <f t="shared" ca="1" si="55"/>
        <v>0</v>
      </c>
      <c r="GB19" s="95">
        <f t="shared" ca="1" si="55"/>
        <v>0</v>
      </c>
      <c r="GC19" s="95">
        <f t="shared" ca="1" si="55"/>
        <v>0</v>
      </c>
      <c r="GD19" s="95">
        <f t="shared" ca="1" si="55"/>
        <v>0</v>
      </c>
      <c r="GE19" s="95">
        <f t="shared" ca="1" si="55"/>
        <v>0</v>
      </c>
      <c r="GF19" s="95">
        <f t="shared" ca="1" si="55"/>
        <v>0</v>
      </c>
      <c r="GG19" s="95">
        <f t="shared" ca="1" si="55"/>
        <v>0</v>
      </c>
      <c r="GH19" s="95">
        <f t="shared" ca="1" si="55"/>
        <v>0</v>
      </c>
      <c r="GI19" s="95">
        <f t="shared" ca="1" si="55"/>
        <v>0</v>
      </c>
      <c r="GJ19" s="95">
        <f t="shared" ca="1" si="55"/>
        <v>0</v>
      </c>
      <c r="GK19" s="95">
        <f t="shared" ca="1" si="55"/>
        <v>0</v>
      </c>
      <c r="GL19" s="95">
        <f t="shared" ca="1" si="55"/>
        <v>0</v>
      </c>
      <c r="GM19" s="95">
        <f t="shared" ref="GM19:HI19" ca="1" si="56">GM5+GM6-GM7-GM8+GM12-GM18</f>
        <v>0</v>
      </c>
      <c r="GN19" s="95">
        <f t="shared" ca="1" si="56"/>
        <v>0</v>
      </c>
      <c r="GO19" s="95">
        <f t="shared" ca="1" si="56"/>
        <v>0</v>
      </c>
      <c r="GP19" s="95">
        <f t="shared" ca="1" si="56"/>
        <v>0</v>
      </c>
      <c r="GQ19" s="95">
        <f t="shared" ca="1" si="56"/>
        <v>0</v>
      </c>
      <c r="GR19" s="95">
        <f t="shared" ca="1" si="56"/>
        <v>0</v>
      </c>
      <c r="GS19" s="95">
        <f t="shared" ca="1" si="56"/>
        <v>0</v>
      </c>
      <c r="GT19" s="95">
        <f t="shared" ca="1" si="56"/>
        <v>0</v>
      </c>
      <c r="GU19" s="95">
        <f t="shared" ca="1" si="56"/>
        <v>0</v>
      </c>
      <c r="GV19" s="95">
        <f t="shared" ca="1" si="56"/>
        <v>0</v>
      </c>
      <c r="GW19" s="95">
        <f t="shared" ca="1" si="56"/>
        <v>0</v>
      </c>
      <c r="GX19" s="95">
        <f t="shared" ca="1" si="56"/>
        <v>0</v>
      </c>
      <c r="GY19" s="95">
        <f t="shared" ca="1" si="56"/>
        <v>0</v>
      </c>
      <c r="GZ19" s="95">
        <f t="shared" ca="1" si="56"/>
        <v>0</v>
      </c>
      <c r="HA19" s="95">
        <f t="shared" ca="1" si="56"/>
        <v>0</v>
      </c>
      <c r="HB19" s="95">
        <f t="shared" ca="1" si="56"/>
        <v>0</v>
      </c>
      <c r="HC19" s="95">
        <f t="shared" ca="1" si="56"/>
        <v>0</v>
      </c>
      <c r="HD19" s="95">
        <f t="shared" ca="1" si="56"/>
        <v>0</v>
      </c>
      <c r="HE19" s="95">
        <f t="shared" ca="1" si="56"/>
        <v>0</v>
      </c>
      <c r="HF19" s="95">
        <f t="shared" ca="1" si="56"/>
        <v>0</v>
      </c>
      <c r="HG19" s="95">
        <f t="shared" ca="1" si="56"/>
        <v>0</v>
      </c>
      <c r="HH19" s="95">
        <f t="shared" ca="1" si="56"/>
        <v>0</v>
      </c>
      <c r="HI19" s="95">
        <f t="shared" ca="1" si="56"/>
        <v>0</v>
      </c>
    </row>
    <row r="20" spans="1:229" s="5" customFormat="1" ht="13" x14ac:dyDescent="0.3">
      <c r="B20" s="8" t="s">
        <v>39</v>
      </c>
      <c r="C20" s="92"/>
      <c r="D20" s="92">
        <f ca="1">D7/C7-1</f>
        <v>-4.2903980202983583E-2</v>
      </c>
      <c r="E20" s="92">
        <f t="shared" ref="E20:M20" ca="1" si="57">E7/D7-1</f>
        <v>0.15528531337698781</v>
      </c>
      <c r="F20" s="92">
        <f t="shared" ca="1" si="57"/>
        <v>-1.1820415349043323E-2</v>
      </c>
      <c r="G20" s="92">
        <f t="shared" ca="1" si="57"/>
        <v>1.9830999348626754E-3</v>
      </c>
      <c r="H20" s="92">
        <f t="shared" ca="1" si="57"/>
        <v>-5.1303945885458502E-2</v>
      </c>
      <c r="I20" s="92">
        <f t="shared" ca="1" si="57"/>
        <v>7.3173486966590096E-2</v>
      </c>
      <c r="J20" s="92">
        <f t="shared" ca="1" si="57"/>
        <v>-1.0167942583732104E-2</v>
      </c>
      <c r="K20" s="92">
        <f t="shared" ca="1" si="57"/>
        <v>-7.0090184937853683E-2</v>
      </c>
      <c r="L20" s="92">
        <f t="shared" ca="1" si="57"/>
        <v>8.8368810916179319E-2</v>
      </c>
      <c r="M20" s="92">
        <f t="shared" ca="1" si="57"/>
        <v>2.0293974995575725E-2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</row>
    <row r="21" spans="1:229" ht="13" x14ac:dyDescent="0.25">
      <c r="C21" s="90" t="s">
        <v>37</v>
      </c>
    </row>
    <row r="22" spans="1:229" s="7" customFormat="1" ht="14" x14ac:dyDescent="0.3">
      <c r="B22" s="61"/>
      <c r="C22" s="10"/>
      <c r="D22" s="4"/>
      <c r="E22" s="4"/>
      <c r="F22" s="4"/>
      <c r="G22" s="4"/>
      <c r="H22" s="62"/>
      <c r="I22" s="62"/>
      <c r="J22" s="62"/>
      <c r="K22" s="62"/>
      <c r="L22" s="62"/>
      <c r="M22" s="62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</row>
    <row r="23" spans="1:229" s="7" customFormat="1" ht="14" x14ac:dyDescent="0.3">
      <c r="B23" s="61"/>
      <c r="C23" s="10"/>
      <c r="D23" s="4"/>
      <c r="E23" s="4"/>
      <c r="F23" s="4"/>
      <c r="G23" s="4"/>
      <c r="H23" s="62"/>
      <c r="I23" s="62"/>
      <c r="J23" s="62"/>
      <c r="K23" s="62"/>
      <c r="L23" s="62"/>
      <c r="M23" s="62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</row>
    <row r="24" spans="1:229" ht="14" x14ac:dyDescent="0.25">
      <c r="C24" s="10"/>
      <c r="H24" s="42"/>
      <c r="I24" s="42"/>
      <c r="J24" s="42"/>
      <c r="K24" s="42"/>
      <c r="L24" s="42"/>
      <c r="M24" s="42"/>
    </row>
    <row r="25" spans="1:229" ht="13" x14ac:dyDescent="0.25">
      <c r="C25" s="90" t="s">
        <v>38</v>
      </c>
      <c r="N25" s="43"/>
      <c r="O25" s="43"/>
      <c r="P25" s="43"/>
    </row>
    <row r="26" spans="1:229" x14ac:dyDescent="0.25">
      <c r="C26" s="10" t="s">
        <v>82</v>
      </c>
      <c r="N26" s="43"/>
      <c r="O26" s="43"/>
      <c r="P26" s="43"/>
    </row>
    <row r="27" spans="1:229" x14ac:dyDescent="0.25">
      <c r="C27" s="10" t="s">
        <v>83</v>
      </c>
      <c r="N27" s="43"/>
      <c r="O27" s="43"/>
      <c r="P27" s="43"/>
    </row>
    <row r="28" spans="1:229" x14ac:dyDescent="0.25">
      <c r="C28" s="10" t="s">
        <v>84</v>
      </c>
      <c r="N28" s="43"/>
      <c r="O28" s="43"/>
      <c r="P28" s="43"/>
    </row>
    <row r="29" spans="1:229" x14ac:dyDescent="0.25">
      <c r="C29" s="145" t="s">
        <v>85</v>
      </c>
      <c r="N29" s="43"/>
      <c r="O29" s="43"/>
      <c r="P29" s="43"/>
    </row>
    <row r="30" spans="1:229" x14ac:dyDescent="0.25">
      <c r="C30" s="145"/>
      <c r="N30" s="43"/>
      <c r="O30" s="43"/>
      <c r="P30" s="43"/>
    </row>
    <row r="31" spans="1:229" ht="13" x14ac:dyDescent="0.3">
      <c r="C31" s="91" t="s">
        <v>40</v>
      </c>
    </row>
    <row r="36" spans="3:3" ht="14.5" x14ac:dyDescent="0.35">
      <c r="C36" s="32"/>
    </row>
    <row r="37" spans="3:3" ht="14.5" x14ac:dyDescent="0.35">
      <c r="C37" s="33"/>
    </row>
    <row r="39" spans="3:3" ht="14.5" x14ac:dyDescent="0.35">
      <c r="C39" s="34"/>
    </row>
    <row r="40" spans="3:3" ht="14.5" x14ac:dyDescent="0.35">
      <c r="C40" s="33"/>
    </row>
    <row r="41" spans="3:3" ht="14.5" x14ac:dyDescent="0.35">
      <c r="C41" s="33"/>
    </row>
    <row r="42" spans="3:3" ht="14.5" x14ac:dyDescent="0.35">
      <c r="C42" s="33"/>
    </row>
    <row r="43" spans="3:3" ht="14.5" x14ac:dyDescent="0.35">
      <c r="C43" s="33"/>
    </row>
    <row r="44" spans="3:3" ht="14.5" x14ac:dyDescent="0.35">
      <c r="C44" s="33"/>
    </row>
    <row r="45" spans="3:3" ht="14.5" x14ac:dyDescent="0.35">
      <c r="C45" s="35"/>
    </row>
    <row r="46" spans="3:3" ht="14.5" x14ac:dyDescent="0.35">
      <c r="C46" s="33"/>
    </row>
    <row r="47" spans="3:3" ht="14.5" x14ac:dyDescent="0.35">
      <c r="C47" s="33"/>
    </row>
    <row r="48" spans="3:3" ht="14.5" x14ac:dyDescent="0.35">
      <c r="C48" s="33"/>
    </row>
    <row r="49" spans="3:3" ht="14.5" x14ac:dyDescent="0.35">
      <c r="C49" s="33"/>
    </row>
    <row r="50" spans="3:3" ht="14.5" x14ac:dyDescent="0.35">
      <c r="C50" s="32" t="s">
        <v>12</v>
      </c>
    </row>
    <row r="51" spans="3:3" ht="14.5" x14ac:dyDescent="0.35">
      <c r="C51" s="33"/>
    </row>
    <row r="52" spans="3:3" ht="14.5" x14ac:dyDescent="0.35">
      <c r="C52" s="33"/>
    </row>
    <row r="53" spans="3:3" ht="14.5" x14ac:dyDescent="0.35">
      <c r="C53" s="33"/>
    </row>
    <row r="54" spans="3:3" ht="14.5" x14ac:dyDescent="0.35">
      <c r="C54" s="33"/>
    </row>
    <row r="55" spans="3:3" ht="14.5" x14ac:dyDescent="0.35">
      <c r="C55" s="33"/>
    </row>
    <row r="56" spans="3:3" ht="14.5" x14ac:dyDescent="0.35">
      <c r="C56" s="33"/>
    </row>
    <row r="57" spans="3:3" ht="14.5" x14ac:dyDescent="0.35">
      <c r="C57" s="33"/>
    </row>
    <row r="58" spans="3:3" ht="14.5" x14ac:dyDescent="0.35">
      <c r="C58" s="33"/>
    </row>
    <row r="59" spans="3:3" ht="14.5" x14ac:dyDescent="0.35">
      <c r="C59" s="33"/>
    </row>
    <row r="60" spans="3:3" ht="14.5" x14ac:dyDescent="0.35">
      <c r="C60" s="32" t="s">
        <v>31</v>
      </c>
    </row>
    <row r="61" spans="3:3" ht="14.5" x14ac:dyDescent="0.35">
      <c r="C61" s="33" t="s">
        <v>30</v>
      </c>
    </row>
    <row r="62" spans="3:3" ht="14.5" x14ac:dyDescent="0.35">
      <c r="C62" s="33" t="s">
        <v>29</v>
      </c>
    </row>
    <row r="63" spans="3:3" ht="14.5" x14ac:dyDescent="0.35">
      <c r="C63" s="33"/>
    </row>
    <row r="64" spans="3:3" ht="14" x14ac:dyDescent="0.25">
      <c r="C64" s="31"/>
    </row>
    <row r="65" spans="3:3" ht="14" x14ac:dyDescent="0.25">
      <c r="C65" s="31"/>
    </row>
  </sheetData>
  <mergeCells count="1">
    <mergeCell ref="O3:EP3"/>
  </mergeCells>
  <phoneticPr fontId="30" type="noConversion"/>
  <conditionalFormatting sqref="C14:HL15 C5:HU8 C16:HU18 C9:HL11">
    <cfRule type="cellIs" dxfId="8" priority="40" operator="lessThan">
      <formula>0</formula>
    </cfRule>
  </conditionalFormatting>
  <conditionalFormatting sqref="C12:HU12">
    <cfRule type="cellIs" dxfId="7" priority="2" operator="lessThan">
      <formula>0</formula>
    </cfRule>
  </conditionalFormatting>
  <conditionalFormatting sqref="C13:HL1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19"/>
  <sheetViews>
    <sheetView showGridLines="0" zoomScale="93" zoomScaleNormal="93" workbookViewId="0">
      <pane xSplit="3" ySplit="2" topLeftCell="S7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9" defaultRowHeight="12.5" x14ac:dyDescent="0.25"/>
  <cols>
    <col min="1" max="2" width="9" style="2"/>
    <col min="3" max="3" width="11.58203125" style="2" customWidth="1"/>
    <col min="4" max="4" width="12.6640625" style="11" bestFit="1" customWidth="1"/>
    <col min="5" max="5" width="9.58203125" style="20" bestFit="1" customWidth="1"/>
    <col min="6" max="6" width="8.08203125" style="11" bestFit="1" customWidth="1"/>
    <col min="7" max="7" width="8.08203125" style="11" customWidth="1"/>
    <col min="8" max="8" width="11.6640625" style="52" bestFit="1" customWidth="1"/>
    <col min="9" max="9" width="13" style="11" bestFit="1" customWidth="1"/>
    <col min="10" max="10" width="15.1640625" style="11" bestFit="1" customWidth="1"/>
    <col min="11" max="11" width="9" style="17"/>
    <col min="12" max="12" width="12" style="18" bestFit="1" customWidth="1"/>
    <col min="13" max="14" width="12" style="18" customWidth="1"/>
    <col min="15" max="15" width="14.5" style="14" bestFit="1" customWidth="1"/>
    <col min="16" max="16" width="12.58203125" style="53" customWidth="1"/>
    <col min="17" max="18" width="11.9140625" style="14" customWidth="1"/>
    <col min="19" max="21" width="11.9140625" style="18" customWidth="1"/>
    <col min="22" max="22" width="11.4140625" style="14" customWidth="1"/>
    <col min="23" max="23" width="9" style="17"/>
    <col min="24" max="24" width="11.6640625" style="18" bestFit="1" customWidth="1"/>
    <col min="25" max="26" width="11.6640625" style="18" customWidth="1"/>
    <col min="27" max="27" width="11.6640625" style="11" customWidth="1"/>
    <col min="28" max="28" width="11.6640625" style="18" customWidth="1"/>
    <col min="29" max="29" width="11.6640625" style="11" customWidth="1"/>
    <col min="30" max="30" width="10.1640625" style="11" customWidth="1"/>
    <col min="31" max="31" width="10.9140625" style="11" customWidth="1"/>
    <col min="32" max="32" width="10.58203125" style="11" customWidth="1"/>
    <col min="33" max="33" width="10.08203125" style="11" customWidth="1"/>
    <col min="34" max="34" width="11.6640625" style="11" customWidth="1"/>
    <col min="35" max="35" width="10.08203125" style="11" customWidth="1"/>
    <col min="36" max="36" width="8.5" style="51" customWidth="1"/>
    <col min="37" max="37" width="9.83203125" style="17" customWidth="1"/>
    <col min="38" max="39" width="9.08203125" style="51" customWidth="1"/>
    <col min="40" max="40" width="8.58203125" style="51" customWidth="1"/>
    <col min="41" max="41" width="11.4140625" style="11" customWidth="1"/>
    <col min="42" max="16384" width="9" style="50"/>
  </cols>
  <sheetData>
    <row r="1" spans="1:44" s="48" customFormat="1" x14ac:dyDescent="0.25">
      <c r="A1" s="36"/>
      <c r="B1" s="36"/>
      <c r="C1" s="36"/>
      <c r="D1" s="37"/>
      <c r="E1" s="44"/>
      <c r="F1" s="37"/>
      <c r="G1" s="37"/>
      <c r="H1" s="45"/>
      <c r="I1" s="37"/>
      <c r="J1" s="37"/>
      <c r="K1" s="38"/>
      <c r="L1" s="39"/>
      <c r="M1" s="39"/>
      <c r="N1" s="39"/>
      <c r="O1" s="40"/>
      <c r="P1" s="46"/>
      <c r="Q1" s="40"/>
      <c r="R1" s="40"/>
      <c r="S1" s="39"/>
      <c r="T1" s="39"/>
      <c r="U1" s="39"/>
      <c r="V1" s="40"/>
      <c r="W1" s="38"/>
      <c r="X1" s="39"/>
      <c r="Y1" s="39"/>
      <c r="Z1" s="39"/>
      <c r="AA1" s="37"/>
      <c r="AB1" s="39"/>
      <c r="AC1" s="37"/>
      <c r="AD1" s="37"/>
      <c r="AE1" s="37"/>
      <c r="AF1" s="37"/>
      <c r="AG1" s="37"/>
      <c r="AH1" s="37"/>
      <c r="AI1" s="37"/>
      <c r="AJ1" s="47"/>
      <c r="AK1" s="38"/>
      <c r="AL1" s="47"/>
      <c r="AM1" s="47"/>
      <c r="AN1" s="47"/>
      <c r="AO1" s="37"/>
    </row>
    <row r="2" spans="1:44" s="49" customFormat="1" ht="65" x14ac:dyDescent="0.3">
      <c r="A2" s="41" t="s">
        <v>23</v>
      </c>
      <c r="B2" s="41" t="s">
        <v>21</v>
      </c>
      <c r="C2" s="41" t="s">
        <v>22</v>
      </c>
      <c r="D2" s="65" t="s">
        <v>33</v>
      </c>
      <c r="E2" s="66" t="s">
        <v>11</v>
      </c>
      <c r="F2" s="143" t="s">
        <v>54</v>
      </c>
      <c r="G2" s="143" t="s">
        <v>35</v>
      </c>
      <c r="H2" s="67" t="s">
        <v>13</v>
      </c>
      <c r="I2" s="143" t="s">
        <v>53</v>
      </c>
      <c r="J2" s="143" t="s">
        <v>36</v>
      </c>
      <c r="K2" s="68" t="s">
        <v>12</v>
      </c>
      <c r="L2" s="69" t="s">
        <v>47</v>
      </c>
      <c r="M2" s="135" t="s">
        <v>61</v>
      </c>
      <c r="N2" s="135" t="s">
        <v>62</v>
      </c>
      <c r="O2" s="135" t="s">
        <v>63</v>
      </c>
      <c r="P2" s="70" t="s">
        <v>80</v>
      </c>
      <c r="Q2" s="71" t="s">
        <v>67</v>
      </c>
      <c r="R2" s="71" t="s">
        <v>81</v>
      </c>
      <c r="S2" s="135" t="s">
        <v>52</v>
      </c>
      <c r="T2" s="135" t="s">
        <v>68</v>
      </c>
      <c r="U2" s="135" t="s">
        <v>64</v>
      </c>
      <c r="V2" s="135" t="s">
        <v>65</v>
      </c>
      <c r="W2" s="68" t="s">
        <v>14</v>
      </c>
      <c r="X2" s="72" t="s">
        <v>49</v>
      </c>
      <c r="Y2" s="135" t="s">
        <v>59</v>
      </c>
      <c r="Z2" s="135" t="s">
        <v>60</v>
      </c>
      <c r="AA2" s="73" t="s">
        <v>32</v>
      </c>
      <c r="AB2" s="74" t="s">
        <v>51</v>
      </c>
      <c r="AC2" s="73" t="s">
        <v>57</v>
      </c>
      <c r="AD2" s="73" t="s">
        <v>71</v>
      </c>
      <c r="AE2" s="73" t="s">
        <v>72</v>
      </c>
      <c r="AF2" s="73" t="s">
        <v>73</v>
      </c>
      <c r="AG2" s="73" t="s">
        <v>74</v>
      </c>
      <c r="AH2" s="73" t="s">
        <v>75</v>
      </c>
      <c r="AI2" s="73" t="s">
        <v>66</v>
      </c>
      <c r="AJ2" s="73" t="s">
        <v>58</v>
      </c>
      <c r="AK2" s="75" t="s">
        <v>79</v>
      </c>
      <c r="AL2" s="76" t="s">
        <v>76</v>
      </c>
      <c r="AM2" s="76" t="s">
        <v>78</v>
      </c>
      <c r="AN2" s="76" t="s">
        <v>77</v>
      </c>
      <c r="AO2" s="65" t="s">
        <v>34</v>
      </c>
    </row>
    <row r="3" spans="1:44" x14ac:dyDescent="0.25">
      <c r="A3" s="2">
        <v>2015</v>
      </c>
      <c r="B3" s="2">
        <v>2015</v>
      </c>
      <c r="C3" s="3">
        <v>42005</v>
      </c>
      <c r="D3" s="19">
        <v>350</v>
      </c>
      <c r="E3" s="20">
        <f>SUM(F3:G3)</f>
        <v>130.678</v>
      </c>
      <c r="F3" s="1">
        <v>0</v>
      </c>
      <c r="G3" s="1">
        <v>130.678</v>
      </c>
      <c r="H3" s="21">
        <f>SUM(I3:J3)</f>
        <v>86.355999999999995</v>
      </c>
      <c r="I3" s="130">
        <v>0</v>
      </c>
      <c r="J3" s="130">
        <v>86.355999999999995</v>
      </c>
      <c r="K3" s="17">
        <f>P3+S3+L3</f>
        <v>49.5</v>
      </c>
      <c r="L3" s="18">
        <f>SUM(M3:O3)</f>
        <v>25.5</v>
      </c>
      <c r="M3" s="18">
        <v>25.5</v>
      </c>
      <c r="P3" s="22">
        <f>SUM(Q3:R3)</f>
        <v>0</v>
      </c>
      <c r="Q3" s="14">
        <v>0</v>
      </c>
      <c r="R3" s="14">
        <v>0</v>
      </c>
      <c r="S3" s="16">
        <f t="shared" ref="S3:S34" si="0">SUM(T3:V3)</f>
        <v>24</v>
      </c>
      <c r="T3" s="16">
        <v>0</v>
      </c>
      <c r="U3" s="18">
        <v>0</v>
      </c>
      <c r="V3" s="16">
        <v>24</v>
      </c>
      <c r="W3" s="17">
        <f t="shared" ref="W3:W34" si="1">X3+AB3+AK3</f>
        <v>66.747</v>
      </c>
      <c r="X3" s="16">
        <f>SUM(Y3:AA3)</f>
        <v>0</v>
      </c>
      <c r="Y3" s="16">
        <v>0</v>
      </c>
      <c r="Z3" s="16">
        <v>0</v>
      </c>
      <c r="AA3" s="1">
        <v>0</v>
      </c>
      <c r="AB3" s="16">
        <f t="shared" ref="AB3:AB33" si="2">SUM(AC3:AJ3)</f>
        <v>66.747</v>
      </c>
      <c r="AC3" s="131">
        <v>0</v>
      </c>
      <c r="AD3" s="131">
        <v>0</v>
      </c>
      <c r="AE3" s="131">
        <v>0</v>
      </c>
      <c r="AF3" s="131">
        <v>66.747</v>
      </c>
      <c r="AG3" s="131">
        <v>0</v>
      </c>
      <c r="AH3" s="131">
        <v>0</v>
      </c>
      <c r="AI3" s="131">
        <v>0</v>
      </c>
      <c r="AJ3" s="132">
        <v>0</v>
      </c>
      <c r="AK3" s="60">
        <f>SUM(AL3:AN3)</f>
        <v>0</v>
      </c>
      <c r="AL3" s="133">
        <v>0</v>
      </c>
      <c r="AM3" s="133"/>
      <c r="AN3" s="133">
        <v>0</v>
      </c>
      <c r="AO3" s="11">
        <f t="shared" ref="AO3:AO34" si="3">D3+E3-H3-K3+W3</f>
        <v>411.56900000000002</v>
      </c>
    </row>
    <row r="4" spans="1:44" x14ac:dyDescent="0.25">
      <c r="A4" s="2">
        <v>2015</v>
      </c>
      <c r="B4" s="2">
        <v>2015</v>
      </c>
      <c r="C4" s="3">
        <v>42036</v>
      </c>
      <c r="D4" s="11">
        <f>AO3</f>
        <v>411.56900000000002</v>
      </c>
      <c r="E4" s="20">
        <f t="shared" ref="E4:E67" si="4">SUM(F4:G4)</f>
        <v>126.092</v>
      </c>
      <c r="F4" s="1">
        <v>0</v>
      </c>
      <c r="G4" s="1">
        <v>126.092</v>
      </c>
      <c r="H4" s="21">
        <f t="shared" ref="H4:H67" si="5">SUM(I4:J4)</f>
        <v>82.093999999999994</v>
      </c>
      <c r="I4" s="130">
        <v>0</v>
      </c>
      <c r="J4" s="130">
        <v>82.093999999999994</v>
      </c>
      <c r="K4" s="17">
        <f t="shared" ref="K4:K67" si="6">P4+S4+L4</f>
        <v>43.186</v>
      </c>
      <c r="L4" s="18">
        <f t="shared" ref="L4:L67" si="7">SUM(M4:O4)</f>
        <v>19.186</v>
      </c>
      <c r="M4" s="18">
        <v>19.186</v>
      </c>
      <c r="P4" s="22">
        <f t="shared" ref="P4:P67" si="8">SUM(Q4:R4)</f>
        <v>0</v>
      </c>
      <c r="Q4" s="14">
        <v>0</v>
      </c>
      <c r="R4" s="14">
        <v>0</v>
      </c>
      <c r="S4" s="16">
        <f t="shared" si="0"/>
        <v>24</v>
      </c>
      <c r="T4" s="16">
        <v>0</v>
      </c>
      <c r="U4" s="18">
        <v>0</v>
      </c>
      <c r="V4" s="16">
        <v>24</v>
      </c>
      <c r="W4" s="17">
        <f t="shared" si="1"/>
        <v>75.950999999999993</v>
      </c>
      <c r="X4" s="16">
        <f t="shared" ref="X4:X67" si="9">SUM(Y4:AA4)</f>
        <v>0</v>
      </c>
      <c r="Y4" s="16">
        <v>0</v>
      </c>
      <c r="Z4" s="16">
        <v>0</v>
      </c>
      <c r="AA4" s="1">
        <v>0</v>
      </c>
      <c r="AB4" s="16">
        <f t="shared" si="2"/>
        <v>75.950999999999993</v>
      </c>
      <c r="AC4" s="131">
        <v>0</v>
      </c>
      <c r="AD4" s="131">
        <v>0</v>
      </c>
      <c r="AE4" s="131">
        <v>75.950999999999993</v>
      </c>
      <c r="AF4" s="131">
        <v>0</v>
      </c>
      <c r="AG4" s="131">
        <v>0</v>
      </c>
      <c r="AH4" s="131">
        <v>0</v>
      </c>
      <c r="AI4" s="131">
        <v>0</v>
      </c>
      <c r="AJ4" s="132">
        <v>0</v>
      </c>
      <c r="AK4" s="60">
        <f t="shared" ref="AK4:AK67" si="10">SUM(AL4:AN4)</f>
        <v>0</v>
      </c>
      <c r="AL4" s="133">
        <v>0</v>
      </c>
      <c r="AM4" s="133"/>
      <c r="AN4" s="133">
        <v>0</v>
      </c>
      <c r="AO4" s="11">
        <f t="shared" si="3"/>
        <v>488.33200000000011</v>
      </c>
    </row>
    <row r="5" spans="1:44" x14ac:dyDescent="0.25">
      <c r="A5" s="2">
        <v>2015</v>
      </c>
      <c r="B5" s="2">
        <v>2015</v>
      </c>
      <c r="C5" s="3">
        <v>42064</v>
      </c>
      <c r="D5" s="11">
        <f t="shared" ref="D5:D68" si="11">AO4</f>
        <v>488.33200000000011</v>
      </c>
      <c r="E5" s="20">
        <f t="shared" si="4"/>
        <v>121.376</v>
      </c>
      <c r="F5" s="1">
        <v>0</v>
      </c>
      <c r="G5" s="1">
        <v>121.376</v>
      </c>
      <c r="H5" s="21">
        <f t="shared" si="5"/>
        <v>191.74</v>
      </c>
      <c r="I5" s="130">
        <v>0</v>
      </c>
      <c r="J5" s="130">
        <v>191.74</v>
      </c>
      <c r="K5" s="17">
        <f t="shared" si="6"/>
        <v>29.497</v>
      </c>
      <c r="L5" s="18">
        <f t="shared" si="7"/>
        <v>5.4969999999999999</v>
      </c>
      <c r="M5" s="18">
        <v>5.4969999999999999</v>
      </c>
      <c r="P5" s="22">
        <f t="shared" si="8"/>
        <v>0</v>
      </c>
      <c r="Q5" s="14">
        <v>0</v>
      </c>
      <c r="R5" s="14">
        <v>0</v>
      </c>
      <c r="S5" s="16">
        <f t="shared" si="0"/>
        <v>24</v>
      </c>
      <c r="T5" s="16">
        <v>0</v>
      </c>
      <c r="U5" s="18">
        <v>0</v>
      </c>
      <c r="V5" s="16">
        <v>24</v>
      </c>
      <c r="W5" s="17">
        <f t="shared" si="1"/>
        <v>173.97</v>
      </c>
      <c r="X5" s="16">
        <f t="shared" si="9"/>
        <v>0</v>
      </c>
      <c r="Y5" s="16">
        <v>0</v>
      </c>
      <c r="Z5" s="16">
        <v>0</v>
      </c>
      <c r="AA5" s="1">
        <v>0</v>
      </c>
      <c r="AB5" s="16">
        <f t="shared" si="2"/>
        <v>173.97</v>
      </c>
      <c r="AC5" s="131">
        <v>0</v>
      </c>
      <c r="AD5" s="131">
        <v>0</v>
      </c>
      <c r="AE5" s="131">
        <v>0</v>
      </c>
      <c r="AF5" s="131">
        <v>173.97</v>
      </c>
      <c r="AG5" s="131">
        <v>0</v>
      </c>
      <c r="AH5" s="131">
        <v>0</v>
      </c>
      <c r="AI5" s="131">
        <v>0</v>
      </c>
      <c r="AJ5" s="132">
        <v>0</v>
      </c>
      <c r="AK5" s="60">
        <f t="shared" si="10"/>
        <v>0</v>
      </c>
      <c r="AL5" s="133">
        <v>0</v>
      </c>
      <c r="AM5" s="133"/>
      <c r="AN5" s="133">
        <v>0</v>
      </c>
      <c r="AO5" s="11">
        <f t="shared" si="3"/>
        <v>562.44100000000003</v>
      </c>
    </row>
    <row r="6" spans="1:44" x14ac:dyDescent="0.25">
      <c r="A6" s="2">
        <v>2015</v>
      </c>
      <c r="B6" s="2">
        <v>2015</v>
      </c>
      <c r="C6" s="3">
        <v>42095</v>
      </c>
      <c r="D6" s="11">
        <f t="shared" si="11"/>
        <v>562.44100000000003</v>
      </c>
      <c r="E6" s="20">
        <f t="shared" si="4"/>
        <v>24.196999999999999</v>
      </c>
      <c r="F6" s="1">
        <v>0</v>
      </c>
      <c r="G6" s="1">
        <v>24.196999999999999</v>
      </c>
      <c r="H6" s="21">
        <f t="shared" si="5"/>
        <v>175.32300000000001</v>
      </c>
      <c r="I6" s="130">
        <v>0</v>
      </c>
      <c r="J6" s="130">
        <v>175.32300000000001</v>
      </c>
      <c r="K6" s="17">
        <f t="shared" si="6"/>
        <v>49.078000000000003</v>
      </c>
      <c r="L6" s="18">
        <f t="shared" si="7"/>
        <v>25.077999999999999</v>
      </c>
      <c r="M6" s="18">
        <v>25.077999999999999</v>
      </c>
      <c r="P6" s="22">
        <f t="shared" si="8"/>
        <v>0</v>
      </c>
      <c r="Q6" s="14">
        <v>0</v>
      </c>
      <c r="R6" s="14">
        <v>0</v>
      </c>
      <c r="S6" s="16">
        <f t="shared" si="0"/>
        <v>24</v>
      </c>
      <c r="T6" s="16">
        <v>0</v>
      </c>
      <c r="U6" s="18">
        <v>0</v>
      </c>
      <c r="V6" s="16">
        <v>24</v>
      </c>
      <c r="W6" s="17">
        <f t="shared" si="1"/>
        <v>170.88499999999999</v>
      </c>
      <c r="X6" s="16">
        <f t="shared" si="9"/>
        <v>0</v>
      </c>
      <c r="Y6" s="16">
        <v>0</v>
      </c>
      <c r="Z6" s="16">
        <v>0</v>
      </c>
      <c r="AA6" s="1">
        <v>0</v>
      </c>
      <c r="AB6" s="16">
        <f t="shared" si="2"/>
        <v>170.88499999999999</v>
      </c>
      <c r="AC6" s="131">
        <v>0</v>
      </c>
      <c r="AD6" s="131">
        <v>0</v>
      </c>
      <c r="AE6" s="131">
        <v>170.88499999999999</v>
      </c>
      <c r="AF6" s="131">
        <v>0</v>
      </c>
      <c r="AG6" s="131">
        <v>0</v>
      </c>
      <c r="AH6" s="131">
        <v>0</v>
      </c>
      <c r="AI6" s="131">
        <v>0</v>
      </c>
      <c r="AJ6" s="132">
        <v>0</v>
      </c>
      <c r="AK6" s="60">
        <f t="shared" si="10"/>
        <v>0</v>
      </c>
      <c r="AL6" s="133">
        <v>0</v>
      </c>
      <c r="AM6" s="133"/>
      <c r="AN6" s="133">
        <v>0</v>
      </c>
      <c r="AO6" s="11">
        <f t="shared" si="3"/>
        <v>533.12200000000007</v>
      </c>
    </row>
    <row r="7" spans="1:44" x14ac:dyDescent="0.25">
      <c r="A7" s="2">
        <v>2015</v>
      </c>
      <c r="B7" s="2">
        <v>2015</v>
      </c>
      <c r="C7" s="3">
        <v>42125</v>
      </c>
      <c r="D7" s="11">
        <f t="shared" si="11"/>
        <v>533.12200000000007</v>
      </c>
      <c r="E7" s="20">
        <f t="shared" si="4"/>
        <v>7.1150000000000002</v>
      </c>
      <c r="F7" s="1">
        <v>0</v>
      </c>
      <c r="G7" s="1">
        <v>7.1150000000000002</v>
      </c>
      <c r="H7" s="21">
        <f t="shared" si="5"/>
        <v>216.69300000000001</v>
      </c>
      <c r="I7" s="130">
        <v>0</v>
      </c>
      <c r="J7" s="130">
        <v>216.69300000000001</v>
      </c>
      <c r="K7" s="17">
        <f t="shared" si="6"/>
        <v>32.545000000000002</v>
      </c>
      <c r="L7" s="18">
        <f t="shared" si="7"/>
        <v>8.5449999999999999</v>
      </c>
      <c r="M7" s="18">
        <v>8.5449999999999999</v>
      </c>
      <c r="P7" s="22">
        <f t="shared" si="8"/>
        <v>0</v>
      </c>
      <c r="Q7" s="14">
        <v>0</v>
      </c>
      <c r="R7" s="14">
        <v>0</v>
      </c>
      <c r="S7" s="16">
        <f t="shared" si="0"/>
        <v>24</v>
      </c>
      <c r="T7" s="16">
        <v>0</v>
      </c>
      <c r="U7" s="18">
        <v>0</v>
      </c>
      <c r="V7" s="16">
        <v>24</v>
      </c>
      <c r="W7" s="17">
        <f t="shared" si="1"/>
        <v>199.392</v>
      </c>
      <c r="X7" s="16">
        <f t="shared" si="9"/>
        <v>0</v>
      </c>
      <c r="Y7" s="16">
        <v>0</v>
      </c>
      <c r="Z7" s="16">
        <v>0</v>
      </c>
      <c r="AA7" s="1">
        <v>0</v>
      </c>
      <c r="AB7" s="16">
        <f t="shared" si="2"/>
        <v>199.392</v>
      </c>
      <c r="AC7" s="131">
        <v>0</v>
      </c>
      <c r="AD7" s="131">
        <v>55.530999999999999</v>
      </c>
      <c r="AE7" s="131">
        <v>0</v>
      </c>
      <c r="AF7" s="131">
        <v>118.21899999999999</v>
      </c>
      <c r="AG7" s="131">
        <v>0</v>
      </c>
      <c r="AH7" s="131">
        <v>25.641999999999999</v>
      </c>
      <c r="AI7" s="131">
        <v>0</v>
      </c>
      <c r="AJ7" s="132">
        <v>0</v>
      </c>
      <c r="AK7" s="60">
        <f t="shared" si="10"/>
        <v>0</v>
      </c>
      <c r="AL7" s="133">
        <v>0</v>
      </c>
      <c r="AM7" s="133"/>
      <c r="AN7" s="133">
        <v>0</v>
      </c>
      <c r="AO7" s="11">
        <f t="shared" si="3"/>
        <v>490.39100000000008</v>
      </c>
    </row>
    <row r="8" spans="1:44" x14ac:dyDescent="0.25">
      <c r="A8" s="2">
        <v>2015</v>
      </c>
      <c r="B8" s="2">
        <v>2015</v>
      </c>
      <c r="C8" s="3">
        <v>42156</v>
      </c>
      <c r="D8" s="11">
        <f t="shared" si="11"/>
        <v>490.39100000000008</v>
      </c>
      <c r="E8" s="20">
        <f t="shared" si="4"/>
        <v>0</v>
      </c>
      <c r="F8" s="1">
        <v>0</v>
      </c>
      <c r="G8" s="1">
        <v>0</v>
      </c>
      <c r="H8" s="21">
        <f t="shared" si="5"/>
        <v>120.999</v>
      </c>
      <c r="I8" s="130">
        <v>0</v>
      </c>
      <c r="J8" s="130">
        <v>120.999</v>
      </c>
      <c r="K8" s="17">
        <f t="shared" si="6"/>
        <v>84.789000000000001</v>
      </c>
      <c r="L8" s="18">
        <f t="shared" si="7"/>
        <v>60.789000000000001</v>
      </c>
      <c r="M8" s="18">
        <v>60.789000000000001</v>
      </c>
      <c r="P8" s="22">
        <f t="shared" si="8"/>
        <v>0</v>
      </c>
      <c r="Q8" s="14">
        <v>0</v>
      </c>
      <c r="R8" s="14">
        <v>0</v>
      </c>
      <c r="S8" s="16">
        <f t="shared" si="0"/>
        <v>24</v>
      </c>
      <c r="T8" s="16">
        <v>0</v>
      </c>
      <c r="U8" s="18">
        <v>0</v>
      </c>
      <c r="V8" s="16">
        <v>24</v>
      </c>
      <c r="W8" s="17">
        <f t="shared" si="1"/>
        <v>100.78100000000001</v>
      </c>
      <c r="X8" s="16">
        <f t="shared" si="9"/>
        <v>0</v>
      </c>
      <c r="Y8" s="16">
        <v>0</v>
      </c>
      <c r="Z8" s="16">
        <v>0</v>
      </c>
      <c r="AA8" s="1">
        <v>0</v>
      </c>
      <c r="AB8" s="16">
        <f t="shared" si="2"/>
        <v>100.78100000000001</v>
      </c>
      <c r="AC8" s="131">
        <v>0</v>
      </c>
      <c r="AD8" s="131">
        <v>0</v>
      </c>
      <c r="AE8" s="131">
        <v>96.366</v>
      </c>
      <c r="AF8" s="131">
        <v>0</v>
      </c>
      <c r="AG8" s="131">
        <v>0</v>
      </c>
      <c r="AH8" s="131">
        <v>0</v>
      </c>
      <c r="AI8" s="131">
        <v>0</v>
      </c>
      <c r="AJ8" s="132">
        <v>4.415</v>
      </c>
      <c r="AK8" s="60">
        <f t="shared" si="10"/>
        <v>0</v>
      </c>
      <c r="AL8" s="133">
        <v>0</v>
      </c>
      <c r="AM8" s="133"/>
      <c r="AN8" s="133">
        <v>0</v>
      </c>
      <c r="AO8" s="11">
        <f t="shared" si="3"/>
        <v>385.38400000000007</v>
      </c>
    </row>
    <row r="9" spans="1:44" x14ac:dyDescent="0.25">
      <c r="A9" s="2">
        <v>2015</v>
      </c>
      <c r="B9" s="2">
        <v>2015</v>
      </c>
      <c r="C9" s="3">
        <v>42186</v>
      </c>
      <c r="D9" s="11">
        <f t="shared" si="11"/>
        <v>385.38400000000007</v>
      </c>
      <c r="E9" s="20">
        <f t="shared" si="4"/>
        <v>0</v>
      </c>
      <c r="F9" s="1">
        <v>0</v>
      </c>
      <c r="G9" s="1">
        <v>0</v>
      </c>
      <c r="H9" s="21">
        <f t="shared" si="5"/>
        <v>102.587</v>
      </c>
      <c r="I9" s="130">
        <v>0</v>
      </c>
      <c r="J9" s="130">
        <v>102.587</v>
      </c>
      <c r="K9" s="17">
        <f t="shared" si="6"/>
        <v>86.412000000000006</v>
      </c>
      <c r="L9" s="18">
        <f t="shared" si="7"/>
        <v>62.411999999999999</v>
      </c>
      <c r="M9" s="18">
        <v>62.411999999999999</v>
      </c>
      <c r="P9" s="22">
        <f t="shared" si="8"/>
        <v>0</v>
      </c>
      <c r="Q9" s="14">
        <v>0</v>
      </c>
      <c r="R9" s="14">
        <v>0</v>
      </c>
      <c r="S9" s="16">
        <f t="shared" si="0"/>
        <v>24</v>
      </c>
      <c r="T9" s="16">
        <v>0</v>
      </c>
      <c r="U9" s="18">
        <v>0</v>
      </c>
      <c r="V9" s="16">
        <v>24</v>
      </c>
      <c r="W9" s="17">
        <f t="shared" si="1"/>
        <v>104.41500000000001</v>
      </c>
      <c r="X9" s="16">
        <f t="shared" si="9"/>
        <v>0</v>
      </c>
      <c r="Y9" s="16">
        <v>0</v>
      </c>
      <c r="Z9" s="16">
        <v>0</v>
      </c>
      <c r="AA9" s="1">
        <v>0</v>
      </c>
      <c r="AB9" s="16">
        <f t="shared" si="2"/>
        <v>104.41500000000001</v>
      </c>
      <c r="AC9" s="131">
        <v>0</v>
      </c>
      <c r="AD9" s="131">
        <v>0</v>
      </c>
      <c r="AE9" s="131">
        <v>0</v>
      </c>
      <c r="AF9" s="131">
        <v>104.41500000000001</v>
      </c>
      <c r="AG9" s="131">
        <v>0</v>
      </c>
      <c r="AH9" s="131">
        <v>0</v>
      </c>
      <c r="AI9" s="131">
        <v>0</v>
      </c>
      <c r="AJ9" s="132">
        <v>0</v>
      </c>
      <c r="AK9" s="60">
        <f t="shared" si="10"/>
        <v>0</v>
      </c>
      <c r="AL9" s="133">
        <v>0</v>
      </c>
      <c r="AM9" s="133"/>
      <c r="AN9" s="133">
        <v>0</v>
      </c>
      <c r="AO9" s="11">
        <f t="shared" si="3"/>
        <v>300.80000000000007</v>
      </c>
    </row>
    <row r="10" spans="1:44" x14ac:dyDescent="0.25">
      <c r="A10" s="2">
        <v>2015</v>
      </c>
      <c r="B10" s="2">
        <v>2015</v>
      </c>
      <c r="C10" s="3">
        <v>42217</v>
      </c>
      <c r="D10" s="11">
        <f t="shared" si="11"/>
        <v>300.80000000000007</v>
      </c>
      <c r="E10" s="20">
        <f t="shared" si="4"/>
        <v>0</v>
      </c>
      <c r="F10" s="1">
        <v>0</v>
      </c>
      <c r="G10" s="1">
        <v>0</v>
      </c>
      <c r="H10" s="21">
        <f t="shared" si="5"/>
        <v>127.54</v>
      </c>
      <c r="I10" s="130">
        <v>0</v>
      </c>
      <c r="J10" s="130">
        <v>127.54</v>
      </c>
      <c r="K10" s="17">
        <f t="shared" si="6"/>
        <v>51.501000000000005</v>
      </c>
      <c r="L10" s="18">
        <f t="shared" si="7"/>
        <v>27.501000000000001</v>
      </c>
      <c r="M10" s="18">
        <v>27.501000000000001</v>
      </c>
      <c r="P10" s="22">
        <f t="shared" si="8"/>
        <v>0</v>
      </c>
      <c r="Q10" s="14">
        <v>0</v>
      </c>
      <c r="R10" s="14">
        <v>0</v>
      </c>
      <c r="S10" s="16">
        <f t="shared" si="0"/>
        <v>24</v>
      </c>
      <c r="T10" s="16">
        <v>0</v>
      </c>
      <c r="U10" s="18">
        <v>0</v>
      </c>
      <c r="V10" s="16">
        <v>24</v>
      </c>
      <c r="W10" s="17">
        <f t="shared" si="1"/>
        <v>136.762</v>
      </c>
      <c r="X10" s="16">
        <f t="shared" si="9"/>
        <v>0</v>
      </c>
      <c r="Y10" s="16">
        <v>0</v>
      </c>
      <c r="Z10" s="16">
        <v>0</v>
      </c>
      <c r="AA10" s="1">
        <v>0</v>
      </c>
      <c r="AB10" s="16">
        <f t="shared" si="2"/>
        <v>136.762</v>
      </c>
      <c r="AC10" s="131">
        <v>29.867000000000001</v>
      </c>
      <c r="AD10" s="131">
        <v>0</v>
      </c>
      <c r="AE10" s="131">
        <v>0</v>
      </c>
      <c r="AF10" s="131">
        <v>106.895</v>
      </c>
      <c r="AG10" s="131">
        <v>0</v>
      </c>
      <c r="AH10" s="131">
        <v>0</v>
      </c>
      <c r="AI10" s="131">
        <v>0</v>
      </c>
      <c r="AJ10" s="132">
        <v>0</v>
      </c>
      <c r="AK10" s="60">
        <f t="shared" si="10"/>
        <v>0</v>
      </c>
      <c r="AL10" s="133">
        <v>0</v>
      </c>
      <c r="AM10" s="133"/>
      <c r="AN10" s="133">
        <v>0</v>
      </c>
      <c r="AO10" s="11">
        <f t="shared" si="3"/>
        <v>258.52100000000007</v>
      </c>
    </row>
    <row r="11" spans="1:44" x14ac:dyDescent="0.25">
      <c r="A11" s="2">
        <v>2015</v>
      </c>
      <c r="B11" s="2">
        <v>2015</v>
      </c>
      <c r="C11" s="3">
        <v>42248</v>
      </c>
      <c r="D11" s="11">
        <f t="shared" si="11"/>
        <v>258.52100000000007</v>
      </c>
      <c r="E11" s="20">
        <f t="shared" si="4"/>
        <v>0</v>
      </c>
      <c r="F11" s="1">
        <v>0</v>
      </c>
      <c r="G11" s="1">
        <v>0</v>
      </c>
      <c r="H11" s="21">
        <f t="shared" si="5"/>
        <v>105.19199999999999</v>
      </c>
      <c r="I11" s="130">
        <v>0</v>
      </c>
      <c r="J11" s="130">
        <v>105.19199999999999</v>
      </c>
      <c r="K11" s="17">
        <f t="shared" si="6"/>
        <v>24</v>
      </c>
      <c r="L11" s="18">
        <f t="shared" si="7"/>
        <v>0</v>
      </c>
      <c r="M11" s="18">
        <v>0</v>
      </c>
      <c r="P11" s="22">
        <f t="shared" si="8"/>
        <v>0</v>
      </c>
      <c r="Q11" s="14">
        <v>0</v>
      </c>
      <c r="R11" s="14">
        <v>0</v>
      </c>
      <c r="S11" s="16">
        <f t="shared" si="0"/>
        <v>24</v>
      </c>
      <c r="T11" s="16">
        <v>0</v>
      </c>
      <c r="U11" s="18">
        <v>0</v>
      </c>
      <c r="V11" s="16">
        <v>24</v>
      </c>
      <c r="W11" s="17">
        <f t="shared" si="1"/>
        <v>117.94</v>
      </c>
      <c r="X11" s="16">
        <f t="shared" si="9"/>
        <v>0</v>
      </c>
      <c r="Y11" s="16">
        <v>0</v>
      </c>
      <c r="Z11" s="16">
        <v>0</v>
      </c>
      <c r="AA11" s="1">
        <v>0</v>
      </c>
      <c r="AB11" s="16">
        <f t="shared" si="2"/>
        <v>117.94</v>
      </c>
      <c r="AC11" s="131">
        <v>0</v>
      </c>
      <c r="AD11" s="131">
        <v>0</v>
      </c>
      <c r="AE11" s="131">
        <v>116.17700000000001</v>
      </c>
      <c r="AF11" s="131">
        <v>0</v>
      </c>
      <c r="AG11" s="131">
        <v>1.2370000000000001</v>
      </c>
      <c r="AH11" s="131">
        <v>0</v>
      </c>
      <c r="AI11" s="131">
        <v>0</v>
      </c>
      <c r="AJ11" s="132">
        <v>0.52600000000000002</v>
      </c>
      <c r="AK11" s="60">
        <f t="shared" si="10"/>
        <v>0</v>
      </c>
      <c r="AL11" s="133">
        <v>0</v>
      </c>
      <c r="AM11" s="133"/>
      <c r="AN11" s="133">
        <v>0</v>
      </c>
      <c r="AO11" s="11">
        <f t="shared" si="3"/>
        <v>247.26900000000006</v>
      </c>
    </row>
    <row r="12" spans="1:44" x14ac:dyDescent="0.25">
      <c r="A12" s="2">
        <v>2015</v>
      </c>
      <c r="B12" s="2">
        <v>2015</v>
      </c>
      <c r="C12" s="3">
        <v>42278</v>
      </c>
      <c r="D12" s="11">
        <f t="shared" si="11"/>
        <v>247.26900000000006</v>
      </c>
      <c r="E12" s="20">
        <f t="shared" si="4"/>
        <v>0</v>
      </c>
      <c r="F12" s="1">
        <v>0</v>
      </c>
      <c r="G12" s="1">
        <v>0</v>
      </c>
      <c r="H12" s="21">
        <f t="shared" si="5"/>
        <v>144.38499999999999</v>
      </c>
      <c r="I12" s="130">
        <v>0</v>
      </c>
      <c r="J12" s="130">
        <v>144.38499999999999</v>
      </c>
      <c r="K12" s="17">
        <f t="shared" si="6"/>
        <v>24</v>
      </c>
      <c r="L12" s="18">
        <f t="shared" si="7"/>
        <v>0</v>
      </c>
      <c r="M12" s="18">
        <v>0</v>
      </c>
      <c r="P12" s="22">
        <f t="shared" si="8"/>
        <v>0</v>
      </c>
      <c r="Q12" s="14">
        <v>0</v>
      </c>
      <c r="R12" s="14">
        <v>0</v>
      </c>
      <c r="S12" s="16">
        <f t="shared" si="0"/>
        <v>24</v>
      </c>
      <c r="T12" s="16">
        <v>0</v>
      </c>
      <c r="U12" s="18">
        <v>0</v>
      </c>
      <c r="V12" s="16">
        <v>24</v>
      </c>
      <c r="W12" s="17">
        <f t="shared" si="1"/>
        <v>156.31800000000001</v>
      </c>
      <c r="X12" s="16">
        <f t="shared" si="9"/>
        <v>0</v>
      </c>
      <c r="Y12" s="16">
        <v>0</v>
      </c>
      <c r="Z12" s="16">
        <v>0</v>
      </c>
      <c r="AA12" s="1">
        <v>0</v>
      </c>
      <c r="AB12" s="16">
        <f t="shared" si="2"/>
        <v>156.31800000000001</v>
      </c>
      <c r="AC12" s="131">
        <v>0</v>
      </c>
      <c r="AD12" s="131">
        <v>0</v>
      </c>
      <c r="AE12" s="131">
        <v>0</v>
      </c>
      <c r="AF12" s="131">
        <v>0</v>
      </c>
      <c r="AG12" s="131">
        <v>0</v>
      </c>
      <c r="AH12" s="131">
        <v>0</v>
      </c>
      <c r="AI12" s="131">
        <v>0</v>
      </c>
      <c r="AJ12" s="131">
        <v>156.31800000000001</v>
      </c>
      <c r="AK12" s="60">
        <f t="shared" si="10"/>
        <v>0</v>
      </c>
      <c r="AL12" s="133">
        <v>0</v>
      </c>
      <c r="AM12" s="133"/>
      <c r="AN12" s="133">
        <v>0</v>
      </c>
      <c r="AO12" s="11">
        <f t="shared" si="3"/>
        <v>235.20200000000008</v>
      </c>
    </row>
    <row r="13" spans="1:44" x14ac:dyDescent="0.25">
      <c r="A13" s="2">
        <v>2015</v>
      </c>
      <c r="B13" s="2">
        <v>2015</v>
      </c>
      <c r="C13" s="3">
        <v>42309</v>
      </c>
      <c r="D13" s="11">
        <f t="shared" si="11"/>
        <v>235.20200000000008</v>
      </c>
      <c r="E13" s="20">
        <f t="shared" si="4"/>
        <v>60.994999999999997</v>
      </c>
      <c r="F13" s="1">
        <v>0</v>
      </c>
      <c r="G13" s="1">
        <v>60.994999999999997</v>
      </c>
      <c r="H13" s="21">
        <f t="shared" si="5"/>
        <v>69.367000000000004</v>
      </c>
      <c r="I13" s="130">
        <v>0</v>
      </c>
      <c r="J13" s="130">
        <v>69.367000000000004</v>
      </c>
      <c r="K13" s="17">
        <f t="shared" si="6"/>
        <v>46.382000000000005</v>
      </c>
      <c r="L13" s="18">
        <f t="shared" si="7"/>
        <v>22.382000000000001</v>
      </c>
      <c r="M13" s="18">
        <v>22.382000000000001</v>
      </c>
      <c r="P13" s="22">
        <f t="shared" si="8"/>
        <v>0</v>
      </c>
      <c r="Q13" s="14">
        <v>0</v>
      </c>
      <c r="R13" s="14">
        <v>0</v>
      </c>
      <c r="S13" s="16">
        <f t="shared" si="0"/>
        <v>24</v>
      </c>
      <c r="T13" s="16">
        <v>0</v>
      </c>
      <c r="U13" s="18">
        <v>0</v>
      </c>
      <c r="V13" s="16">
        <v>24</v>
      </c>
      <c r="W13" s="17">
        <f t="shared" si="1"/>
        <v>89.08</v>
      </c>
      <c r="X13" s="16">
        <f t="shared" si="9"/>
        <v>0</v>
      </c>
      <c r="Y13" s="16">
        <v>0</v>
      </c>
      <c r="Z13" s="16">
        <v>0</v>
      </c>
      <c r="AA13" s="1">
        <v>0</v>
      </c>
      <c r="AB13" s="16">
        <f t="shared" si="2"/>
        <v>89.08</v>
      </c>
      <c r="AC13" s="131">
        <v>0</v>
      </c>
      <c r="AD13" s="131">
        <v>0</v>
      </c>
      <c r="AE13" s="131">
        <v>89.08</v>
      </c>
      <c r="AF13" s="131">
        <v>0</v>
      </c>
      <c r="AG13" s="131">
        <v>0</v>
      </c>
      <c r="AH13" s="131">
        <v>0</v>
      </c>
      <c r="AI13" s="131">
        <v>0</v>
      </c>
      <c r="AJ13" s="132">
        <v>0</v>
      </c>
      <c r="AK13" s="60">
        <f t="shared" si="10"/>
        <v>0</v>
      </c>
      <c r="AL13" s="133">
        <v>0</v>
      </c>
      <c r="AM13" s="133"/>
      <c r="AN13" s="133">
        <v>0</v>
      </c>
      <c r="AO13" s="11">
        <f t="shared" si="3"/>
        <v>269.52800000000002</v>
      </c>
    </row>
    <row r="14" spans="1:44" s="59" customFormat="1" x14ac:dyDescent="0.25">
      <c r="A14" s="2">
        <v>2015</v>
      </c>
      <c r="B14" s="2">
        <v>2015</v>
      </c>
      <c r="C14" s="3">
        <v>42339</v>
      </c>
      <c r="D14" s="56">
        <f t="shared" si="11"/>
        <v>269.52800000000002</v>
      </c>
      <c r="E14" s="20">
        <f t="shared" si="4"/>
        <v>120.34399999999999</v>
      </c>
      <c r="F14" s="1">
        <v>0</v>
      </c>
      <c r="G14" s="1">
        <v>120.34399999999999</v>
      </c>
      <c r="H14" s="21">
        <f t="shared" si="5"/>
        <v>77.748000000000005</v>
      </c>
      <c r="I14" s="130">
        <v>0</v>
      </c>
      <c r="J14" s="130">
        <v>77.748000000000005</v>
      </c>
      <c r="K14" s="17">
        <f t="shared" si="6"/>
        <v>24</v>
      </c>
      <c r="L14" s="18">
        <f t="shared" si="7"/>
        <v>0</v>
      </c>
      <c r="M14" s="18">
        <v>0</v>
      </c>
      <c r="N14" s="18"/>
      <c r="O14" s="58"/>
      <c r="P14" s="22">
        <f t="shared" si="8"/>
        <v>0</v>
      </c>
      <c r="Q14" s="14">
        <v>0</v>
      </c>
      <c r="R14" s="14">
        <v>0</v>
      </c>
      <c r="S14" s="16">
        <f t="shared" si="0"/>
        <v>24</v>
      </c>
      <c r="T14" s="16">
        <v>0</v>
      </c>
      <c r="U14" s="18">
        <v>0</v>
      </c>
      <c r="V14" s="16">
        <v>24</v>
      </c>
      <c r="W14" s="17">
        <f t="shared" si="1"/>
        <v>71.957000000000008</v>
      </c>
      <c r="X14" s="16">
        <f t="shared" si="9"/>
        <v>0</v>
      </c>
      <c r="Y14" s="16">
        <v>0</v>
      </c>
      <c r="Z14" s="16">
        <v>0</v>
      </c>
      <c r="AA14" s="1">
        <v>0</v>
      </c>
      <c r="AB14" s="16">
        <f t="shared" si="2"/>
        <v>71.957000000000008</v>
      </c>
      <c r="AC14" s="131">
        <v>0</v>
      </c>
      <c r="AD14" s="131">
        <v>0</v>
      </c>
      <c r="AE14" s="131">
        <v>0</v>
      </c>
      <c r="AF14" s="131">
        <v>57.021000000000001</v>
      </c>
      <c r="AG14" s="131">
        <v>0</v>
      </c>
      <c r="AH14" s="131">
        <v>0</v>
      </c>
      <c r="AI14" s="131">
        <v>2.383</v>
      </c>
      <c r="AJ14" s="131">
        <v>12.553000000000001</v>
      </c>
      <c r="AK14" s="60">
        <f t="shared" si="10"/>
        <v>0</v>
      </c>
      <c r="AL14" s="133">
        <v>0</v>
      </c>
      <c r="AM14" s="133"/>
      <c r="AN14" s="133">
        <v>0</v>
      </c>
      <c r="AO14" s="11">
        <f t="shared" si="3"/>
        <v>360.08100000000002</v>
      </c>
      <c r="AQ14" s="50"/>
      <c r="AR14" s="50"/>
    </row>
    <row r="15" spans="1:44" x14ac:dyDescent="0.25">
      <c r="A15" s="2">
        <v>2016</v>
      </c>
      <c r="B15" s="2">
        <v>2016</v>
      </c>
      <c r="C15" s="3">
        <v>42370</v>
      </c>
      <c r="D15" s="11">
        <f t="shared" si="11"/>
        <v>360.08100000000002</v>
      </c>
      <c r="E15" s="20">
        <f t="shared" si="4"/>
        <v>138.57300000000001</v>
      </c>
      <c r="F15" s="1">
        <v>0</v>
      </c>
      <c r="G15" s="1">
        <v>138.57300000000001</v>
      </c>
      <c r="H15" s="21">
        <f t="shared" si="5"/>
        <v>69.441999999999993</v>
      </c>
      <c r="I15" s="130">
        <v>0</v>
      </c>
      <c r="J15" s="130">
        <v>69.441999999999993</v>
      </c>
      <c r="K15" s="17">
        <f t="shared" si="6"/>
        <v>25.75</v>
      </c>
      <c r="L15" s="18">
        <f t="shared" si="7"/>
        <v>23</v>
      </c>
      <c r="M15" s="18">
        <v>23</v>
      </c>
      <c r="P15" s="22">
        <f t="shared" si="8"/>
        <v>0</v>
      </c>
      <c r="Q15" s="14">
        <v>0</v>
      </c>
      <c r="R15" s="14">
        <v>0</v>
      </c>
      <c r="S15" s="16">
        <f t="shared" si="0"/>
        <v>2.75</v>
      </c>
      <c r="T15" s="16">
        <v>0</v>
      </c>
      <c r="U15" s="18">
        <v>0</v>
      </c>
      <c r="V15" s="16">
        <v>2.75</v>
      </c>
      <c r="W15" s="17">
        <f t="shared" si="1"/>
        <v>15.374000000000001</v>
      </c>
      <c r="X15" s="16">
        <f t="shared" si="9"/>
        <v>0</v>
      </c>
      <c r="Y15" s="16">
        <v>0</v>
      </c>
      <c r="Z15" s="16">
        <v>0</v>
      </c>
      <c r="AA15" s="1">
        <v>0</v>
      </c>
      <c r="AB15" s="16">
        <f t="shared" si="2"/>
        <v>15.374000000000001</v>
      </c>
      <c r="AC15" s="131">
        <v>0</v>
      </c>
      <c r="AD15" s="131">
        <v>0</v>
      </c>
      <c r="AE15" s="131">
        <v>15.374000000000001</v>
      </c>
      <c r="AF15" s="131">
        <v>0</v>
      </c>
      <c r="AG15" s="131">
        <v>0</v>
      </c>
      <c r="AH15" s="131">
        <v>0</v>
      </c>
      <c r="AI15" s="131">
        <v>0</v>
      </c>
      <c r="AJ15" s="132">
        <v>0</v>
      </c>
      <c r="AK15" s="60">
        <f t="shared" si="10"/>
        <v>0</v>
      </c>
      <c r="AL15" s="133">
        <v>0</v>
      </c>
      <c r="AM15" s="133"/>
      <c r="AN15" s="133">
        <v>0</v>
      </c>
      <c r="AO15" s="11">
        <f t="shared" si="3"/>
        <v>418.83600000000001</v>
      </c>
    </row>
    <row r="16" spans="1:44" x14ac:dyDescent="0.25">
      <c r="A16" s="2">
        <v>2016</v>
      </c>
      <c r="B16" s="2">
        <v>2016</v>
      </c>
      <c r="C16" s="3">
        <v>42401</v>
      </c>
      <c r="D16" s="11">
        <f t="shared" si="11"/>
        <v>418.83600000000001</v>
      </c>
      <c r="E16" s="20">
        <f t="shared" si="4"/>
        <v>123.50700000000001</v>
      </c>
      <c r="F16" s="1">
        <v>0</v>
      </c>
      <c r="G16" s="1">
        <v>123.50700000000001</v>
      </c>
      <c r="H16" s="21">
        <f t="shared" si="5"/>
        <v>86.774000000000001</v>
      </c>
      <c r="I16" s="130">
        <v>0</v>
      </c>
      <c r="J16" s="130">
        <v>86.774000000000001</v>
      </c>
      <c r="K16" s="17">
        <f t="shared" si="6"/>
        <v>4.75</v>
      </c>
      <c r="L16" s="18">
        <f t="shared" si="7"/>
        <v>2</v>
      </c>
      <c r="M16" s="18">
        <v>2</v>
      </c>
      <c r="P16" s="22">
        <f t="shared" si="8"/>
        <v>0</v>
      </c>
      <c r="Q16" s="14">
        <v>0</v>
      </c>
      <c r="R16" s="14">
        <v>0</v>
      </c>
      <c r="S16" s="16">
        <f t="shared" si="0"/>
        <v>2.75</v>
      </c>
      <c r="T16" s="16">
        <v>0</v>
      </c>
      <c r="U16" s="18">
        <v>0</v>
      </c>
      <c r="V16" s="16">
        <v>2.75</v>
      </c>
      <c r="W16" s="17">
        <f t="shared" si="1"/>
        <v>43.472999999999999</v>
      </c>
      <c r="X16" s="16">
        <f>SUM(Y16:AA16)</f>
        <v>0</v>
      </c>
      <c r="Y16" s="16">
        <v>0</v>
      </c>
      <c r="Z16" s="16">
        <v>0</v>
      </c>
      <c r="AA16" s="1">
        <v>0</v>
      </c>
      <c r="AB16" s="16">
        <f t="shared" si="2"/>
        <v>43.472999999999999</v>
      </c>
      <c r="AC16" s="131">
        <v>0</v>
      </c>
      <c r="AD16" s="131">
        <v>0</v>
      </c>
      <c r="AE16" s="131">
        <v>43.472999999999999</v>
      </c>
      <c r="AF16" s="131">
        <v>0</v>
      </c>
      <c r="AG16" s="131">
        <v>0</v>
      </c>
      <c r="AH16" s="131">
        <v>0</v>
      </c>
      <c r="AI16" s="131">
        <v>0</v>
      </c>
      <c r="AJ16" s="132">
        <v>0</v>
      </c>
      <c r="AK16" s="60">
        <f t="shared" si="10"/>
        <v>0</v>
      </c>
      <c r="AL16" s="133">
        <v>0</v>
      </c>
      <c r="AM16" s="133"/>
      <c r="AN16" s="133">
        <v>0</v>
      </c>
      <c r="AO16" s="11">
        <f t="shared" si="3"/>
        <v>494.29200000000009</v>
      </c>
    </row>
    <row r="17" spans="1:44" x14ac:dyDescent="0.25">
      <c r="A17" s="2">
        <v>2016</v>
      </c>
      <c r="B17" s="2">
        <v>2016</v>
      </c>
      <c r="C17" s="3">
        <v>42430</v>
      </c>
      <c r="D17" s="11">
        <f t="shared" si="11"/>
        <v>494.29200000000009</v>
      </c>
      <c r="E17" s="20">
        <f t="shared" si="4"/>
        <v>89.373000000000005</v>
      </c>
      <c r="F17" s="1">
        <v>0</v>
      </c>
      <c r="G17" s="1">
        <v>89.373000000000005</v>
      </c>
      <c r="H17" s="21">
        <f t="shared" si="5"/>
        <v>171.43100000000001</v>
      </c>
      <c r="I17" s="130">
        <v>0</v>
      </c>
      <c r="J17" s="130">
        <v>171.43100000000001</v>
      </c>
      <c r="K17" s="17">
        <f t="shared" si="6"/>
        <v>2.75</v>
      </c>
      <c r="L17" s="18">
        <f t="shared" si="7"/>
        <v>0</v>
      </c>
      <c r="M17" s="18">
        <v>0</v>
      </c>
      <c r="P17" s="22">
        <f t="shared" si="8"/>
        <v>0</v>
      </c>
      <c r="Q17" s="14">
        <v>0</v>
      </c>
      <c r="R17" s="14">
        <v>0</v>
      </c>
      <c r="S17" s="16">
        <f t="shared" si="0"/>
        <v>2.75</v>
      </c>
      <c r="T17" s="16">
        <v>0</v>
      </c>
      <c r="U17" s="18">
        <v>0</v>
      </c>
      <c r="V17" s="16">
        <v>2.75</v>
      </c>
      <c r="W17" s="17">
        <f t="shared" si="1"/>
        <v>83.021000000000001</v>
      </c>
      <c r="X17" s="16">
        <f t="shared" si="9"/>
        <v>0</v>
      </c>
      <c r="Y17" s="16">
        <v>0</v>
      </c>
      <c r="Z17" s="16">
        <v>0</v>
      </c>
      <c r="AA17" s="1">
        <v>0</v>
      </c>
      <c r="AB17" s="16">
        <f t="shared" si="2"/>
        <v>83.021000000000001</v>
      </c>
      <c r="AC17" s="131">
        <v>0</v>
      </c>
      <c r="AD17" s="131">
        <v>0</v>
      </c>
      <c r="AE17" s="131">
        <v>0</v>
      </c>
      <c r="AF17" s="131">
        <v>0</v>
      </c>
      <c r="AG17" s="131">
        <v>83.021000000000001</v>
      </c>
      <c r="AH17" s="131">
        <v>0</v>
      </c>
      <c r="AI17" s="131">
        <v>0</v>
      </c>
      <c r="AJ17" s="132">
        <v>0</v>
      </c>
      <c r="AK17" s="60">
        <f t="shared" si="10"/>
        <v>0</v>
      </c>
      <c r="AL17" s="133">
        <v>0</v>
      </c>
      <c r="AM17" s="133"/>
      <c r="AN17" s="133">
        <v>0</v>
      </c>
      <c r="AO17" s="11">
        <f t="shared" si="3"/>
        <v>492.50500000000005</v>
      </c>
    </row>
    <row r="18" spans="1:44" x14ac:dyDescent="0.25">
      <c r="A18" s="2">
        <v>2016</v>
      </c>
      <c r="B18" s="2">
        <v>2016</v>
      </c>
      <c r="C18" s="3">
        <v>42461</v>
      </c>
      <c r="D18" s="11">
        <f t="shared" si="11"/>
        <v>492.50500000000005</v>
      </c>
      <c r="E18" s="20">
        <f t="shared" si="4"/>
        <v>52.646000000000001</v>
      </c>
      <c r="F18" s="1">
        <v>0</v>
      </c>
      <c r="G18" s="1">
        <v>52.646000000000001</v>
      </c>
      <c r="H18" s="21">
        <f t="shared" si="5"/>
        <v>132.80600000000001</v>
      </c>
      <c r="I18" s="130">
        <v>0</v>
      </c>
      <c r="J18" s="130">
        <v>132.80600000000001</v>
      </c>
      <c r="K18" s="17">
        <f t="shared" si="6"/>
        <v>27.75</v>
      </c>
      <c r="L18" s="18">
        <f t="shared" si="7"/>
        <v>25</v>
      </c>
      <c r="M18" s="18">
        <v>25</v>
      </c>
      <c r="P18" s="22">
        <f t="shared" si="8"/>
        <v>0</v>
      </c>
      <c r="Q18" s="14">
        <v>0</v>
      </c>
      <c r="R18" s="14">
        <v>0</v>
      </c>
      <c r="S18" s="16">
        <f t="shared" si="0"/>
        <v>2.75</v>
      </c>
      <c r="T18" s="16">
        <v>0</v>
      </c>
      <c r="U18" s="18">
        <v>0</v>
      </c>
      <c r="V18" s="16">
        <v>2.75</v>
      </c>
      <c r="W18" s="17">
        <f t="shared" si="1"/>
        <v>87.07</v>
      </c>
      <c r="X18" s="16">
        <f t="shared" si="9"/>
        <v>0</v>
      </c>
      <c r="Y18" s="16">
        <v>0</v>
      </c>
      <c r="Z18" s="16">
        <v>0</v>
      </c>
      <c r="AA18" s="1">
        <v>0</v>
      </c>
      <c r="AB18" s="16">
        <f t="shared" si="2"/>
        <v>87.07</v>
      </c>
      <c r="AC18" s="131">
        <v>0</v>
      </c>
      <c r="AD18" s="131">
        <v>0</v>
      </c>
      <c r="AE18" s="131">
        <v>87.07</v>
      </c>
      <c r="AF18" s="131">
        <v>0</v>
      </c>
      <c r="AG18" s="131">
        <v>0</v>
      </c>
      <c r="AH18" s="131">
        <v>0</v>
      </c>
      <c r="AI18" s="131">
        <v>0</v>
      </c>
      <c r="AJ18" s="132">
        <v>0</v>
      </c>
      <c r="AK18" s="60">
        <f t="shared" si="10"/>
        <v>0</v>
      </c>
      <c r="AL18" s="133">
        <v>0</v>
      </c>
      <c r="AM18" s="133"/>
      <c r="AN18" s="133">
        <v>0</v>
      </c>
      <c r="AO18" s="11">
        <f t="shared" si="3"/>
        <v>471.66500000000002</v>
      </c>
    </row>
    <row r="19" spans="1:44" x14ac:dyDescent="0.25">
      <c r="A19" s="2">
        <v>2016</v>
      </c>
      <c r="B19" s="2">
        <v>2016</v>
      </c>
      <c r="C19" s="3">
        <v>42491</v>
      </c>
      <c r="D19" s="11">
        <f t="shared" si="11"/>
        <v>471.66500000000002</v>
      </c>
      <c r="E19" s="20">
        <f t="shared" si="4"/>
        <v>12.55</v>
      </c>
      <c r="F19" s="1">
        <v>0</v>
      </c>
      <c r="G19" s="1">
        <v>12.55</v>
      </c>
      <c r="H19" s="21">
        <f t="shared" si="5"/>
        <v>175.78299999999999</v>
      </c>
      <c r="I19" s="130">
        <v>0</v>
      </c>
      <c r="J19" s="130">
        <v>175.78299999999999</v>
      </c>
      <c r="K19" s="17">
        <f t="shared" si="6"/>
        <v>2.75</v>
      </c>
      <c r="L19" s="18">
        <f t="shared" si="7"/>
        <v>0</v>
      </c>
      <c r="M19" s="18">
        <v>0</v>
      </c>
      <c r="P19" s="22">
        <f t="shared" si="8"/>
        <v>0</v>
      </c>
      <c r="Q19" s="14">
        <v>0</v>
      </c>
      <c r="R19" s="14">
        <v>0</v>
      </c>
      <c r="S19" s="16">
        <f t="shared" si="0"/>
        <v>2.75</v>
      </c>
      <c r="T19" s="16">
        <v>0</v>
      </c>
      <c r="U19" s="18">
        <v>0</v>
      </c>
      <c r="V19" s="16">
        <v>2.75</v>
      </c>
      <c r="W19" s="17">
        <f t="shared" si="1"/>
        <v>150.40199999999999</v>
      </c>
      <c r="X19" s="16">
        <f t="shared" si="9"/>
        <v>0</v>
      </c>
      <c r="Y19" s="16">
        <v>0</v>
      </c>
      <c r="Z19" s="16">
        <v>0</v>
      </c>
      <c r="AA19" s="1">
        <v>0</v>
      </c>
      <c r="AB19" s="16">
        <f t="shared" si="2"/>
        <v>150.40199999999999</v>
      </c>
      <c r="AC19" s="131">
        <v>0</v>
      </c>
      <c r="AD19" s="131">
        <v>150.40199999999999</v>
      </c>
      <c r="AE19" s="131">
        <v>0</v>
      </c>
      <c r="AF19" s="131">
        <v>0</v>
      </c>
      <c r="AG19" s="131">
        <v>0</v>
      </c>
      <c r="AH19" s="131">
        <v>0</v>
      </c>
      <c r="AI19" s="131">
        <v>0</v>
      </c>
      <c r="AJ19" s="132">
        <v>0</v>
      </c>
      <c r="AK19" s="60">
        <f t="shared" si="10"/>
        <v>0</v>
      </c>
      <c r="AL19" s="133">
        <v>0</v>
      </c>
      <c r="AM19" s="133"/>
      <c r="AN19" s="133">
        <v>0</v>
      </c>
      <c r="AO19" s="11">
        <f t="shared" si="3"/>
        <v>456.084</v>
      </c>
    </row>
    <row r="20" spans="1:44" x14ac:dyDescent="0.25">
      <c r="A20" s="2">
        <v>2016</v>
      </c>
      <c r="B20" s="2">
        <v>2016</v>
      </c>
      <c r="C20" s="3">
        <v>42522</v>
      </c>
      <c r="D20" s="11">
        <f t="shared" si="11"/>
        <v>456.084</v>
      </c>
      <c r="E20" s="20">
        <f t="shared" si="4"/>
        <v>3.6960000000000002</v>
      </c>
      <c r="F20" s="1">
        <v>0</v>
      </c>
      <c r="G20" s="1">
        <v>3.6960000000000002</v>
      </c>
      <c r="H20" s="21">
        <f t="shared" si="5"/>
        <v>81.822000000000003</v>
      </c>
      <c r="I20" s="130">
        <v>0</v>
      </c>
      <c r="J20" s="130">
        <v>81.822000000000003</v>
      </c>
      <c r="K20" s="17">
        <f t="shared" si="6"/>
        <v>27.74</v>
      </c>
      <c r="L20" s="18">
        <f t="shared" si="7"/>
        <v>24.99</v>
      </c>
      <c r="M20" s="18">
        <v>24.99</v>
      </c>
      <c r="P20" s="22">
        <f t="shared" si="8"/>
        <v>0</v>
      </c>
      <c r="Q20" s="14">
        <v>0</v>
      </c>
      <c r="R20" s="14">
        <v>0</v>
      </c>
      <c r="S20" s="16">
        <f t="shared" si="0"/>
        <v>2.75</v>
      </c>
      <c r="T20" s="16">
        <v>0</v>
      </c>
      <c r="U20" s="18">
        <v>0</v>
      </c>
      <c r="V20" s="16">
        <v>2.75</v>
      </c>
      <c r="W20" s="17">
        <f t="shared" si="1"/>
        <v>94.337000000000003</v>
      </c>
      <c r="X20" s="16">
        <f t="shared" si="9"/>
        <v>0</v>
      </c>
      <c r="Y20" s="16">
        <v>0</v>
      </c>
      <c r="Z20" s="16">
        <v>0</v>
      </c>
      <c r="AA20" s="1">
        <v>0</v>
      </c>
      <c r="AB20" s="16">
        <f t="shared" si="2"/>
        <v>94.337000000000003</v>
      </c>
      <c r="AC20" s="131">
        <v>0</v>
      </c>
      <c r="AD20" s="131">
        <v>13.595000000000001</v>
      </c>
      <c r="AE20" s="131">
        <v>80.742000000000004</v>
      </c>
      <c r="AF20" s="131">
        <v>0</v>
      </c>
      <c r="AG20" s="131">
        <v>0</v>
      </c>
      <c r="AH20" s="131">
        <v>0</v>
      </c>
      <c r="AI20" s="131">
        <v>0</v>
      </c>
      <c r="AJ20" s="132">
        <v>0</v>
      </c>
      <c r="AK20" s="60">
        <f t="shared" si="10"/>
        <v>0</v>
      </c>
      <c r="AL20" s="133">
        <v>0</v>
      </c>
      <c r="AM20" s="133"/>
      <c r="AN20" s="133">
        <v>0</v>
      </c>
      <c r="AO20" s="11">
        <f t="shared" si="3"/>
        <v>444.55500000000001</v>
      </c>
    </row>
    <row r="21" spans="1:44" x14ac:dyDescent="0.25">
      <c r="A21" s="2">
        <v>2016</v>
      </c>
      <c r="B21" s="2">
        <v>2016</v>
      </c>
      <c r="C21" s="3">
        <v>42552</v>
      </c>
      <c r="D21" s="11">
        <f t="shared" si="11"/>
        <v>444.55500000000001</v>
      </c>
      <c r="E21" s="20">
        <f t="shared" si="4"/>
        <v>0</v>
      </c>
      <c r="F21" s="1">
        <v>0</v>
      </c>
      <c r="G21" s="1">
        <v>0</v>
      </c>
      <c r="H21" s="21">
        <f t="shared" si="5"/>
        <v>93.840999999999994</v>
      </c>
      <c r="I21" s="130">
        <v>0</v>
      </c>
      <c r="J21" s="130">
        <v>93.840999999999994</v>
      </c>
      <c r="K21" s="17">
        <f t="shared" si="6"/>
        <v>2.75</v>
      </c>
      <c r="L21" s="18">
        <f t="shared" si="7"/>
        <v>0</v>
      </c>
      <c r="M21" s="18">
        <v>0</v>
      </c>
      <c r="P21" s="22">
        <f t="shared" si="8"/>
        <v>0</v>
      </c>
      <c r="Q21" s="14">
        <v>0</v>
      </c>
      <c r="R21" s="14">
        <v>0</v>
      </c>
      <c r="S21" s="16">
        <f t="shared" si="0"/>
        <v>2.75</v>
      </c>
      <c r="T21" s="16">
        <v>0</v>
      </c>
      <c r="U21" s="18">
        <v>0</v>
      </c>
      <c r="V21" s="16">
        <v>2.75</v>
      </c>
      <c r="W21" s="17">
        <f t="shared" si="1"/>
        <v>89.004000000000005</v>
      </c>
      <c r="X21" s="16">
        <f>SUM(Y21:AA21)</f>
        <v>0</v>
      </c>
      <c r="Y21" s="16">
        <v>0</v>
      </c>
      <c r="Z21" s="16">
        <v>0</v>
      </c>
      <c r="AA21" s="1">
        <v>0</v>
      </c>
      <c r="AB21" s="16">
        <f t="shared" si="2"/>
        <v>89.004000000000005</v>
      </c>
      <c r="AC21" s="131">
        <v>0</v>
      </c>
      <c r="AD21" s="131">
        <v>0</v>
      </c>
      <c r="AE21" s="131">
        <v>0</v>
      </c>
      <c r="AF21" s="131">
        <v>0</v>
      </c>
      <c r="AG21" s="131">
        <v>89.004000000000005</v>
      </c>
      <c r="AH21" s="131">
        <v>0</v>
      </c>
      <c r="AI21" s="131">
        <v>0</v>
      </c>
      <c r="AJ21" s="132">
        <v>0</v>
      </c>
      <c r="AK21" s="60">
        <f t="shared" si="10"/>
        <v>0</v>
      </c>
      <c r="AL21" s="133">
        <v>0</v>
      </c>
      <c r="AM21" s="133"/>
      <c r="AN21" s="133">
        <v>0</v>
      </c>
      <c r="AO21" s="11">
        <f t="shared" si="3"/>
        <v>436.96800000000002</v>
      </c>
    </row>
    <row r="22" spans="1:44" x14ac:dyDescent="0.25">
      <c r="A22" s="2">
        <v>2016</v>
      </c>
      <c r="B22" s="2">
        <v>2016</v>
      </c>
      <c r="C22" s="3">
        <v>42583</v>
      </c>
      <c r="D22" s="11">
        <f t="shared" si="11"/>
        <v>436.96800000000002</v>
      </c>
      <c r="E22" s="20">
        <f t="shared" si="4"/>
        <v>0</v>
      </c>
      <c r="F22" s="1">
        <v>0</v>
      </c>
      <c r="G22" s="1">
        <v>0</v>
      </c>
      <c r="H22" s="21">
        <f t="shared" si="5"/>
        <v>192.303</v>
      </c>
      <c r="I22" s="130">
        <v>0</v>
      </c>
      <c r="J22" s="130">
        <v>192.303</v>
      </c>
      <c r="K22" s="17">
        <f t="shared" si="6"/>
        <v>27.75</v>
      </c>
      <c r="L22" s="18">
        <f t="shared" si="7"/>
        <v>25</v>
      </c>
      <c r="M22" s="18">
        <v>25</v>
      </c>
      <c r="P22" s="22">
        <f t="shared" si="8"/>
        <v>0</v>
      </c>
      <c r="Q22" s="14">
        <v>0</v>
      </c>
      <c r="R22" s="14">
        <v>0</v>
      </c>
      <c r="S22" s="16">
        <f t="shared" si="0"/>
        <v>2.75</v>
      </c>
      <c r="T22" s="16">
        <v>0</v>
      </c>
      <c r="U22" s="18">
        <v>0</v>
      </c>
      <c r="V22" s="16">
        <v>2.75</v>
      </c>
      <c r="W22" s="17">
        <f t="shared" si="1"/>
        <v>110.551</v>
      </c>
      <c r="X22" s="16">
        <f t="shared" si="9"/>
        <v>0</v>
      </c>
      <c r="Y22" s="16">
        <v>0</v>
      </c>
      <c r="Z22" s="16">
        <v>0</v>
      </c>
      <c r="AA22" s="1">
        <v>0</v>
      </c>
      <c r="AB22" s="16">
        <f t="shared" si="2"/>
        <v>110.551</v>
      </c>
      <c r="AC22" s="131">
        <v>0</v>
      </c>
      <c r="AD22" s="131">
        <v>0</v>
      </c>
      <c r="AE22" s="131">
        <v>42.323</v>
      </c>
      <c r="AF22" s="131">
        <v>34.975000000000001</v>
      </c>
      <c r="AG22" s="131">
        <v>0</v>
      </c>
      <c r="AH22" s="131">
        <v>33.253</v>
      </c>
      <c r="AI22" s="131">
        <v>0</v>
      </c>
      <c r="AJ22" s="132">
        <v>0</v>
      </c>
      <c r="AK22" s="60">
        <f t="shared" si="10"/>
        <v>0</v>
      </c>
      <c r="AL22" s="133">
        <v>0</v>
      </c>
      <c r="AM22" s="133"/>
      <c r="AN22" s="133">
        <v>0</v>
      </c>
      <c r="AO22" s="11">
        <f t="shared" si="3"/>
        <v>327.46600000000001</v>
      </c>
    </row>
    <row r="23" spans="1:44" x14ac:dyDescent="0.25">
      <c r="A23" s="2">
        <v>2016</v>
      </c>
      <c r="B23" s="2">
        <v>2016</v>
      </c>
      <c r="C23" s="3">
        <v>42614</v>
      </c>
      <c r="D23" s="11">
        <f t="shared" si="11"/>
        <v>327.46600000000001</v>
      </c>
      <c r="E23" s="20">
        <f t="shared" si="4"/>
        <v>0</v>
      </c>
      <c r="F23" s="1">
        <v>0</v>
      </c>
      <c r="G23" s="1">
        <v>0</v>
      </c>
      <c r="H23" s="21">
        <f t="shared" si="5"/>
        <v>77.22</v>
      </c>
      <c r="I23" s="130">
        <v>0</v>
      </c>
      <c r="J23" s="130">
        <v>77.22</v>
      </c>
      <c r="K23" s="17">
        <f t="shared" si="6"/>
        <v>2.75</v>
      </c>
      <c r="L23" s="18">
        <f t="shared" si="7"/>
        <v>0</v>
      </c>
      <c r="M23" s="18">
        <v>0</v>
      </c>
      <c r="P23" s="22">
        <f t="shared" si="8"/>
        <v>0</v>
      </c>
      <c r="Q23" s="14">
        <v>0</v>
      </c>
      <c r="R23" s="14">
        <v>0</v>
      </c>
      <c r="S23" s="16">
        <f t="shared" si="0"/>
        <v>2.75</v>
      </c>
      <c r="T23" s="16">
        <v>0</v>
      </c>
      <c r="U23" s="18">
        <v>0</v>
      </c>
      <c r="V23" s="16">
        <v>2.75</v>
      </c>
      <c r="W23" s="17">
        <f t="shared" si="1"/>
        <v>87.043000000000006</v>
      </c>
      <c r="X23" s="16">
        <f t="shared" si="9"/>
        <v>0</v>
      </c>
      <c r="Y23" s="16">
        <v>0</v>
      </c>
      <c r="Z23" s="16">
        <v>0</v>
      </c>
      <c r="AA23" s="1">
        <v>0</v>
      </c>
      <c r="AB23" s="16">
        <f t="shared" si="2"/>
        <v>87.043000000000006</v>
      </c>
      <c r="AC23" s="131">
        <v>0</v>
      </c>
      <c r="AD23" s="131">
        <v>0</v>
      </c>
      <c r="AE23" s="131">
        <v>61.865000000000002</v>
      </c>
      <c r="AF23" s="131">
        <v>0</v>
      </c>
      <c r="AG23" s="131">
        <v>25.178000000000001</v>
      </c>
      <c r="AH23" s="131">
        <v>0</v>
      </c>
      <c r="AI23" s="131">
        <v>0</v>
      </c>
      <c r="AJ23" s="132">
        <v>0</v>
      </c>
      <c r="AK23" s="60">
        <f t="shared" si="10"/>
        <v>0</v>
      </c>
      <c r="AL23" s="133">
        <v>0</v>
      </c>
      <c r="AM23" s="133"/>
      <c r="AN23" s="133">
        <v>0</v>
      </c>
      <c r="AO23" s="11">
        <f t="shared" si="3"/>
        <v>334.53899999999999</v>
      </c>
    </row>
    <row r="24" spans="1:44" x14ac:dyDescent="0.25">
      <c r="A24" s="2">
        <v>2016</v>
      </c>
      <c r="B24" s="2">
        <v>2016</v>
      </c>
      <c r="C24" s="3">
        <v>42644</v>
      </c>
      <c r="D24" s="11">
        <f t="shared" si="11"/>
        <v>334.53899999999999</v>
      </c>
      <c r="E24" s="20">
        <f t="shared" si="4"/>
        <v>0</v>
      </c>
      <c r="F24" s="1">
        <v>0</v>
      </c>
      <c r="G24" s="1">
        <v>0</v>
      </c>
      <c r="H24" s="21">
        <f t="shared" si="5"/>
        <v>156.042</v>
      </c>
      <c r="I24" s="130">
        <v>0</v>
      </c>
      <c r="J24" s="130">
        <v>156.042</v>
      </c>
      <c r="K24" s="17">
        <f t="shared" si="6"/>
        <v>2.75</v>
      </c>
      <c r="L24" s="18">
        <f t="shared" si="7"/>
        <v>0</v>
      </c>
      <c r="M24" s="18">
        <v>0</v>
      </c>
      <c r="P24" s="22">
        <f t="shared" si="8"/>
        <v>0</v>
      </c>
      <c r="Q24" s="14">
        <v>0</v>
      </c>
      <c r="R24" s="14">
        <v>0</v>
      </c>
      <c r="S24" s="16">
        <f t="shared" si="0"/>
        <v>2.75</v>
      </c>
      <c r="T24" s="16">
        <v>0</v>
      </c>
      <c r="U24" s="18">
        <v>0</v>
      </c>
      <c r="V24" s="16">
        <v>2.75</v>
      </c>
      <c r="W24" s="17">
        <f t="shared" si="1"/>
        <v>126.922</v>
      </c>
      <c r="X24" s="16">
        <f t="shared" si="9"/>
        <v>0</v>
      </c>
      <c r="Y24" s="16">
        <v>0</v>
      </c>
      <c r="Z24" s="16">
        <v>0</v>
      </c>
      <c r="AA24" s="1">
        <v>0</v>
      </c>
      <c r="AB24" s="16">
        <f t="shared" si="2"/>
        <v>126.922</v>
      </c>
      <c r="AC24" s="131">
        <v>98.072000000000003</v>
      </c>
      <c r="AD24" s="131">
        <v>0</v>
      </c>
      <c r="AE24" s="131">
        <v>28.85</v>
      </c>
      <c r="AF24" s="131">
        <v>0</v>
      </c>
      <c r="AG24" s="131">
        <v>0</v>
      </c>
      <c r="AH24" s="131">
        <v>0</v>
      </c>
      <c r="AI24" s="131">
        <v>0</v>
      </c>
      <c r="AJ24" s="132">
        <v>0</v>
      </c>
      <c r="AK24" s="60">
        <f t="shared" si="10"/>
        <v>0</v>
      </c>
      <c r="AL24" s="133">
        <v>0</v>
      </c>
      <c r="AM24" s="133"/>
      <c r="AN24" s="133">
        <v>0</v>
      </c>
      <c r="AO24" s="11">
        <f t="shared" si="3"/>
        <v>302.66899999999998</v>
      </c>
    </row>
    <row r="25" spans="1:44" x14ac:dyDescent="0.25">
      <c r="A25" s="2">
        <v>2016</v>
      </c>
      <c r="B25" s="2">
        <v>2016</v>
      </c>
      <c r="C25" s="3">
        <v>42675</v>
      </c>
      <c r="D25" s="11">
        <f t="shared" si="11"/>
        <v>302.66899999999998</v>
      </c>
      <c r="E25" s="20">
        <f t="shared" si="4"/>
        <v>63.36</v>
      </c>
      <c r="F25" s="1">
        <v>0</v>
      </c>
      <c r="G25" s="1">
        <v>63.36</v>
      </c>
      <c r="H25" s="21">
        <f t="shared" si="5"/>
        <v>69.778000000000006</v>
      </c>
      <c r="I25" s="130">
        <v>0</v>
      </c>
      <c r="J25" s="130">
        <v>69.778000000000006</v>
      </c>
      <c r="K25" s="17">
        <f t="shared" si="6"/>
        <v>2.75</v>
      </c>
      <c r="L25" s="18">
        <f t="shared" si="7"/>
        <v>0</v>
      </c>
      <c r="M25" s="18">
        <v>0</v>
      </c>
      <c r="P25" s="22">
        <f t="shared" si="8"/>
        <v>0</v>
      </c>
      <c r="Q25" s="14">
        <v>0</v>
      </c>
      <c r="R25" s="14">
        <v>0</v>
      </c>
      <c r="S25" s="16">
        <f t="shared" si="0"/>
        <v>2.75</v>
      </c>
      <c r="T25" s="16">
        <v>0</v>
      </c>
      <c r="U25" s="18">
        <v>0</v>
      </c>
      <c r="V25" s="16">
        <v>2.75</v>
      </c>
      <c r="W25" s="17">
        <f t="shared" si="1"/>
        <v>41.642000000000003</v>
      </c>
      <c r="X25" s="16">
        <f t="shared" si="9"/>
        <v>0</v>
      </c>
      <c r="Y25" s="16">
        <v>0</v>
      </c>
      <c r="Z25" s="16">
        <v>0</v>
      </c>
      <c r="AA25" s="1">
        <v>0</v>
      </c>
      <c r="AB25" s="16">
        <f t="shared" si="2"/>
        <v>41.642000000000003</v>
      </c>
      <c r="AC25" s="131">
        <v>0</v>
      </c>
      <c r="AD25" s="131">
        <v>0</v>
      </c>
      <c r="AE25" s="131">
        <v>41.642000000000003</v>
      </c>
      <c r="AF25" s="131">
        <v>0</v>
      </c>
      <c r="AG25" s="131">
        <v>0</v>
      </c>
      <c r="AH25" s="131">
        <v>0</v>
      </c>
      <c r="AI25" s="131">
        <v>0</v>
      </c>
      <c r="AJ25" s="132">
        <v>0</v>
      </c>
      <c r="AK25" s="60">
        <f t="shared" si="10"/>
        <v>0</v>
      </c>
      <c r="AL25" s="133">
        <v>0</v>
      </c>
      <c r="AM25" s="133"/>
      <c r="AN25" s="133">
        <v>0</v>
      </c>
      <c r="AO25" s="11">
        <f t="shared" si="3"/>
        <v>335.14299999999997</v>
      </c>
    </row>
    <row r="26" spans="1:44" s="59" customFormat="1" x14ac:dyDescent="0.25">
      <c r="A26" s="2">
        <v>2016</v>
      </c>
      <c r="B26" s="2">
        <v>2016</v>
      </c>
      <c r="C26" s="3">
        <v>42705</v>
      </c>
      <c r="D26" s="56">
        <f t="shared" si="11"/>
        <v>335.14299999999997</v>
      </c>
      <c r="E26" s="20">
        <f t="shared" si="4"/>
        <v>117.301</v>
      </c>
      <c r="F26" s="1">
        <v>0</v>
      </c>
      <c r="G26" s="1">
        <v>117.301</v>
      </c>
      <c r="H26" s="21">
        <f t="shared" si="5"/>
        <v>128.42500000000001</v>
      </c>
      <c r="I26" s="130">
        <v>0</v>
      </c>
      <c r="J26" s="130">
        <v>128.42500000000001</v>
      </c>
      <c r="K26" s="17">
        <f t="shared" si="6"/>
        <v>2.75</v>
      </c>
      <c r="L26" s="18">
        <f t="shared" si="7"/>
        <v>0</v>
      </c>
      <c r="M26" s="18">
        <v>0</v>
      </c>
      <c r="N26" s="18"/>
      <c r="O26" s="58"/>
      <c r="P26" s="22">
        <f t="shared" si="8"/>
        <v>0</v>
      </c>
      <c r="Q26" s="14">
        <v>0</v>
      </c>
      <c r="R26" s="14">
        <v>0</v>
      </c>
      <c r="S26" s="16">
        <f t="shared" si="0"/>
        <v>2.75</v>
      </c>
      <c r="T26" s="16">
        <v>0</v>
      </c>
      <c r="U26" s="18">
        <v>0</v>
      </c>
      <c r="V26" s="16">
        <v>2.75</v>
      </c>
      <c r="W26" s="17">
        <f t="shared" si="1"/>
        <v>97.198999999999998</v>
      </c>
      <c r="X26" s="16">
        <f>SUM(Y26:AA26)</f>
        <v>0</v>
      </c>
      <c r="Y26" s="16">
        <v>0</v>
      </c>
      <c r="Z26" s="16">
        <v>0</v>
      </c>
      <c r="AA26" s="1">
        <v>0</v>
      </c>
      <c r="AB26" s="16">
        <f t="shared" si="2"/>
        <v>97.198999999999998</v>
      </c>
      <c r="AC26" s="131">
        <v>0</v>
      </c>
      <c r="AD26" s="131">
        <v>0</v>
      </c>
      <c r="AE26" s="131">
        <v>31.692</v>
      </c>
      <c r="AF26" s="131">
        <v>0</v>
      </c>
      <c r="AG26" s="131">
        <v>0</v>
      </c>
      <c r="AH26" s="131">
        <v>0</v>
      </c>
      <c r="AI26" s="131">
        <v>26.507000000000001</v>
      </c>
      <c r="AJ26" s="132">
        <v>39</v>
      </c>
      <c r="AK26" s="60">
        <f t="shared" si="10"/>
        <v>0</v>
      </c>
      <c r="AL26" s="133">
        <v>0</v>
      </c>
      <c r="AM26" s="133"/>
      <c r="AN26" s="133">
        <v>0</v>
      </c>
      <c r="AO26" s="11">
        <f t="shared" si="3"/>
        <v>418.46799999999996</v>
      </c>
      <c r="AQ26" s="50"/>
      <c r="AR26" s="50"/>
    </row>
    <row r="27" spans="1:44" x14ac:dyDescent="0.25">
      <c r="A27" s="2">
        <v>2017</v>
      </c>
      <c r="B27" s="2">
        <v>2017</v>
      </c>
      <c r="C27" s="3">
        <v>42736</v>
      </c>
      <c r="D27" s="11">
        <f t="shared" si="11"/>
        <v>418.46799999999996</v>
      </c>
      <c r="E27" s="20">
        <f t="shared" si="4"/>
        <v>137.28299999999999</v>
      </c>
      <c r="F27" s="1">
        <v>0</v>
      </c>
      <c r="G27" s="1">
        <v>137.28299999999999</v>
      </c>
      <c r="H27" s="21">
        <f t="shared" si="5"/>
        <v>150.536</v>
      </c>
      <c r="I27" s="130">
        <v>0</v>
      </c>
      <c r="J27" s="130">
        <v>150.536</v>
      </c>
      <c r="K27" s="17">
        <f t="shared" si="6"/>
        <v>0</v>
      </c>
      <c r="L27" s="18">
        <f t="shared" si="7"/>
        <v>0</v>
      </c>
      <c r="P27" s="22">
        <f t="shared" si="8"/>
        <v>0</v>
      </c>
      <c r="Q27" s="14">
        <v>0</v>
      </c>
      <c r="R27" s="14">
        <v>0</v>
      </c>
      <c r="S27" s="16">
        <f t="shared" si="0"/>
        <v>0</v>
      </c>
      <c r="T27" s="16">
        <v>0</v>
      </c>
      <c r="U27" s="18">
        <v>0</v>
      </c>
      <c r="V27" s="16">
        <v>0</v>
      </c>
      <c r="W27" s="17">
        <f t="shared" si="1"/>
        <v>68.956999999999994</v>
      </c>
      <c r="X27" s="16">
        <f t="shared" si="9"/>
        <v>0</v>
      </c>
      <c r="Y27" s="16">
        <v>0</v>
      </c>
      <c r="Z27" s="16">
        <v>0</v>
      </c>
      <c r="AA27" s="1">
        <v>0</v>
      </c>
      <c r="AB27" s="16">
        <f t="shared" si="2"/>
        <v>68.956999999999994</v>
      </c>
      <c r="AC27" s="131">
        <v>0</v>
      </c>
      <c r="AD27" s="131">
        <v>0</v>
      </c>
      <c r="AE27" s="131">
        <v>68.956999999999994</v>
      </c>
      <c r="AF27" s="131">
        <v>0</v>
      </c>
      <c r="AG27" s="131">
        <v>0</v>
      </c>
      <c r="AH27" s="131">
        <v>0</v>
      </c>
      <c r="AI27" s="131">
        <v>0</v>
      </c>
      <c r="AJ27" s="132">
        <v>0</v>
      </c>
      <c r="AK27" s="60">
        <f t="shared" si="10"/>
        <v>0</v>
      </c>
      <c r="AL27" s="133">
        <v>0</v>
      </c>
      <c r="AM27" s="133"/>
      <c r="AN27" s="133">
        <v>0</v>
      </c>
      <c r="AO27" s="11">
        <f t="shared" si="3"/>
        <v>474.17199999999997</v>
      </c>
    </row>
    <row r="28" spans="1:44" x14ac:dyDescent="0.25">
      <c r="A28" s="2">
        <v>2017</v>
      </c>
      <c r="B28" s="2">
        <v>2017</v>
      </c>
      <c r="C28" s="3">
        <v>42767</v>
      </c>
      <c r="D28" s="11">
        <f t="shared" si="11"/>
        <v>474.17199999999997</v>
      </c>
      <c r="E28" s="20">
        <f t="shared" si="4"/>
        <v>118.929</v>
      </c>
      <c r="F28" s="1">
        <v>0</v>
      </c>
      <c r="G28" s="1">
        <v>118.929</v>
      </c>
      <c r="H28" s="21">
        <f t="shared" si="5"/>
        <v>163.245</v>
      </c>
      <c r="I28" s="130">
        <v>0</v>
      </c>
      <c r="J28" s="130">
        <v>163.245</v>
      </c>
      <c r="K28" s="17">
        <f t="shared" si="6"/>
        <v>0</v>
      </c>
      <c r="L28" s="18">
        <f t="shared" si="7"/>
        <v>0</v>
      </c>
      <c r="P28" s="22">
        <f t="shared" si="8"/>
        <v>0</v>
      </c>
      <c r="Q28" s="14">
        <v>0</v>
      </c>
      <c r="R28" s="14">
        <v>0</v>
      </c>
      <c r="S28" s="16">
        <f t="shared" si="0"/>
        <v>0</v>
      </c>
      <c r="T28" s="16">
        <v>0</v>
      </c>
      <c r="U28" s="18">
        <v>0</v>
      </c>
      <c r="V28" s="16">
        <v>0</v>
      </c>
      <c r="W28" s="17">
        <f t="shared" si="1"/>
        <v>122.991</v>
      </c>
      <c r="X28" s="16">
        <f t="shared" si="9"/>
        <v>0</v>
      </c>
      <c r="Y28" s="16">
        <v>0</v>
      </c>
      <c r="Z28" s="16">
        <v>0</v>
      </c>
      <c r="AA28" s="1">
        <v>0</v>
      </c>
      <c r="AB28" s="16">
        <f t="shared" si="2"/>
        <v>122.991</v>
      </c>
      <c r="AC28" s="131">
        <v>0</v>
      </c>
      <c r="AD28" s="131">
        <v>0</v>
      </c>
      <c r="AE28" s="131">
        <v>0</v>
      </c>
      <c r="AF28" s="131">
        <v>0</v>
      </c>
      <c r="AG28" s="131">
        <v>122.991</v>
      </c>
      <c r="AH28" s="131">
        <v>0</v>
      </c>
      <c r="AI28" s="131">
        <v>0</v>
      </c>
      <c r="AJ28" s="132">
        <v>0</v>
      </c>
      <c r="AK28" s="60">
        <f t="shared" si="10"/>
        <v>0</v>
      </c>
      <c r="AL28" s="133">
        <v>0</v>
      </c>
      <c r="AM28" s="133"/>
      <c r="AN28" s="133">
        <v>0</v>
      </c>
      <c r="AO28" s="11">
        <f t="shared" si="3"/>
        <v>552.84699999999998</v>
      </c>
    </row>
    <row r="29" spans="1:44" x14ac:dyDescent="0.25">
      <c r="A29" s="2">
        <v>2017</v>
      </c>
      <c r="B29" s="2">
        <v>2017</v>
      </c>
      <c r="C29" s="3">
        <v>42795</v>
      </c>
      <c r="D29" s="11">
        <f t="shared" si="11"/>
        <v>552.84699999999998</v>
      </c>
      <c r="E29" s="20">
        <f t="shared" si="4"/>
        <v>82.596000000000004</v>
      </c>
      <c r="F29" s="1">
        <v>0</v>
      </c>
      <c r="G29" s="1">
        <v>82.596000000000004</v>
      </c>
      <c r="H29" s="21">
        <f t="shared" si="5"/>
        <v>159.494</v>
      </c>
      <c r="I29" s="130">
        <v>0</v>
      </c>
      <c r="J29" s="130">
        <v>159.494</v>
      </c>
      <c r="K29" s="17">
        <f t="shared" si="6"/>
        <v>0</v>
      </c>
      <c r="L29" s="18">
        <f t="shared" si="7"/>
        <v>0</v>
      </c>
      <c r="P29" s="22">
        <f t="shared" si="8"/>
        <v>0</v>
      </c>
      <c r="Q29" s="14">
        <v>0</v>
      </c>
      <c r="R29" s="14">
        <v>0</v>
      </c>
      <c r="S29" s="16">
        <f t="shared" si="0"/>
        <v>0</v>
      </c>
      <c r="T29" s="16">
        <v>0</v>
      </c>
      <c r="U29" s="18">
        <v>0</v>
      </c>
      <c r="V29" s="16">
        <v>0</v>
      </c>
      <c r="W29" s="17">
        <f t="shared" si="1"/>
        <v>120.154</v>
      </c>
      <c r="X29" s="16">
        <f t="shared" si="9"/>
        <v>0</v>
      </c>
      <c r="Y29" s="16">
        <v>0</v>
      </c>
      <c r="Z29" s="16">
        <v>0</v>
      </c>
      <c r="AA29" s="1">
        <v>0</v>
      </c>
      <c r="AB29" s="16">
        <f t="shared" si="2"/>
        <v>120.154</v>
      </c>
      <c r="AC29" s="131">
        <v>61.912999999999997</v>
      </c>
      <c r="AD29" s="131">
        <v>0</v>
      </c>
      <c r="AE29" s="131">
        <v>58.241</v>
      </c>
      <c r="AF29" s="131">
        <v>0</v>
      </c>
      <c r="AG29" s="131">
        <v>0</v>
      </c>
      <c r="AH29" s="131">
        <v>0</v>
      </c>
      <c r="AI29" s="131">
        <v>0</v>
      </c>
      <c r="AJ29" s="132">
        <v>0</v>
      </c>
      <c r="AK29" s="60">
        <f t="shared" si="10"/>
        <v>0</v>
      </c>
      <c r="AL29" s="133">
        <v>0</v>
      </c>
      <c r="AM29" s="133"/>
      <c r="AN29" s="133">
        <v>0</v>
      </c>
      <c r="AO29" s="11">
        <f t="shared" si="3"/>
        <v>596.10299999999995</v>
      </c>
    </row>
    <row r="30" spans="1:44" x14ac:dyDescent="0.25">
      <c r="A30" s="2">
        <v>2017</v>
      </c>
      <c r="B30" s="2">
        <v>2017</v>
      </c>
      <c r="C30" s="3">
        <v>42826</v>
      </c>
      <c r="D30" s="11">
        <f t="shared" si="11"/>
        <v>596.10299999999995</v>
      </c>
      <c r="E30" s="20">
        <f t="shared" si="4"/>
        <v>46.23</v>
      </c>
      <c r="F30" s="1">
        <v>0</v>
      </c>
      <c r="G30" s="1">
        <v>46.23</v>
      </c>
      <c r="H30" s="21">
        <f t="shared" si="5"/>
        <v>151.80500000000001</v>
      </c>
      <c r="I30" s="130">
        <v>0</v>
      </c>
      <c r="J30" s="130">
        <v>151.80500000000001</v>
      </c>
      <c r="K30" s="17">
        <f t="shared" si="6"/>
        <v>0</v>
      </c>
      <c r="L30" s="18">
        <f t="shared" si="7"/>
        <v>0</v>
      </c>
      <c r="P30" s="22">
        <f t="shared" si="8"/>
        <v>0</v>
      </c>
      <c r="Q30" s="14">
        <v>0</v>
      </c>
      <c r="R30" s="14">
        <v>0</v>
      </c>
      <c r="S30" s="16">
        <f t="shared" si="0"/>
        <v>0</v>
      </c>
      <c r="T30" s="16">
        <v>0</v>
      </c>
      <c r="U30" s="18">
        <v>0</v>
      </c>
      <c r="V30" s="16">
        <v>0</v>
      </c>
      <c r="W30" s="17">
        <f t="shared" si="1"/>
        <v>111.28100000000001</v>
      </c>
      <c r="X30" s="16">
        <f t="shared" si="9"/>
        <v>0</v>
      </c>
      <c r="Y30" s="16">
        <v>0</v>
      </c>
      <c r="Z30" s="16">
        <v>0</v>
      </c>
      <c r="AA30" s="1">
        <v>0</v>
      </c>
      <c r="AB30" s="16">
        <f t="shared" si="2"/>
        <v>111.28100000000001</v>
      </c>
      <c r="AC30" s="131">
        <v>0</v>
      </c>
      <c r="AD30" s="131">
        <v>0</v>
      </c>
      <c r="AE30" s="131">
        <v>0</v>
      </c>
      <c r="AF30" s="131">
        <v>0</v>
      </c>
      <c r="AG30" s="131">
        <v>111.28100000000001</v>
      </c>
      <c r="AH30" s="131">
        <v>0</v>
      </c>
      <c r="AI30" s="131">
        <v>0</v>
      </c>
      <c r="AJ30" s="132">
        <v>0</v>
      </c>
      <c r="AK30" s="60">
        <f t="shared" si="10"/>
        <v>0</v>
      </c>
      <c r="AL30" s="133">
        <v>0</v>
      </c>
      <c r="AM30" s="133"/>
      <c r="AN30" s="133">
        <v>0</v>
      </c>
      <c r="AO30" s="11">
        <f t="shared" si="3"/>
        <v>601.80899999999997</v>
      </c>
    </row>
    <row r="31" spans="1:44" x14ac:dyDescent="0.25">
      <c r="A31" s="2">
        <v>2017</v>
      </c>
      <c r="B31" s="2">
        <v>2017</v>
      </c>
      <c r="C31" s="3">
        <v>42856</v>
      </c>
      <c r="D31" s="11">
        <f t="shared" si="11"/>
        <v>601.80899999999997</v>
      </c>
      <c r="E31" s="20">
        <f t="shared" si="4"/>
        <v>8.0519999999999996</v>
      </c>
      <c r="F31" s="1">
        <v>0</v>
      </c>
      <c r="G31" s="1">
        <v>8.0519999999999996</v>
      </c>
      <c r="H31" s="21">
        <f t="shared" si="5"/>
        <v>155.49199999999999</v>
      </c>
      <c r="I31" s="130">
        <v>0</v>
      </c>
      <c r="J31" s="130">
        <v>155.49199999999999</v>
      </c>
      <c r="K31" s="17">
        <f t="shared" si="6"/>
        <v>2</v>
      </c>
      <c r="L31" s="18">
        <f t="shared" si="7"/>
        <v>0</v>
      </c>
      <c r="P31" s="22">
        <f t="shared" si="8"/>
        <v>0</v>
      </c>
      <c r="Q31" s="14">
        <v>0</v>
      </c>
      <c r="R31" s="14">
        <v>0</v>
      </c>
      <c r="S31" s="16">
        <f t="shared" si="0"/>
        <v>2</v>
      </c>
      <c r="T31" s="16">
        <v>0</v>
      </c>
      <c r="U31" s="18">
        <v>0</v>
      </c>
      <c r="V31" s="16">
        <v>2</v>
      </c>
      <c r="W31" s="17">
        <f t="shared" si="1"/>
        <v>108.48399999999999</v>
      </c>
      <c r="X31" s="16">
        <f t="shared" si="9"/>
        <v>0</v>
      </c>
      <c r="Y31" s="16">
        <v>0</v>
      </c>
      <c r="Z31" s="16">
        <v>0</v>
      </c>
      <c r="AA31" s="1">
        <v>0</v>
      </c>
      <c r="AB31" s="16">
        <f t="shared" si="2"/>
        <v>108.48399999999999</v>
      </c>
      <c r="AC31" s="131">
        <v>0</v>
      </c>
      <c r="AD31" s="131">
        <v>54.576999999999998</v>
      </c>
      <c r="AE31" s="131">
        <v>53.906999999999996</v>
      </c>
      <c r="AF31" s="131">
        <v>0</v>
      </c>
      <c r="AG31" s="131">
        <v>0</v>
      </c>
      <c r="AH31" s="131">
        <v>0</v>
      </c>
      <c r="AI31" s="131">
        <v>0</v>
      </c>
      <c r="AJ31" s="132">
        <v>0</v>
      </c>
      <c r="AK31" s="60">
        <f t="shared" si="10"/>
        <v>0</v>
      </c>
      <c r="AL31" s="133">
        <v>0</v>
      </c>
      <c r="AM31" s="133"/>
      <c r="AN31" s="133">
        <v>0</v>
      </c>
      <c r="AO31" s="11">
        <f t="shared" si="3"/>
        <v>560.85300000000007</v>
      </c>
    </row>
    <row r="32" spans="1:44" x14ac:dyDescent="0.25">
      <c r="A32" s="2">
        <v>2017</v>
      </c>
      <c r="B32" s="2">
        <v>2017</v>
      </c>
      <c r="C32" s="3">
        <v>42887</v>
      </c>
      <c r="D32" s="11">
        <f t="shared" si="11"/>
        <v>560.85300000000007</v>
      </c>
      <c r="E32" s="20">
        <f t="shared" si="4"/>
        <v>0</v>
      </c>
      <c r="F32" s="1">
        <v>0</v>
      </c>
      <c r="G32" s="1">
        <v>0</v>
      </c>
      <c r="H32" s="21">
        <f t="shared" si="5"/>
        <v>95.756</v>
      </c>
      <c r="I32" s="130">
        <v>0</v>
      </c>
      <c r="J32" s="130">
        <v>95.756</v>
      </c>
      <c r="K32" s="17">
        <f t="shared" si="6"/>
        <v>0</v>
      </c>
      <c r="L32" s="18">
        <f t="shared" si="7"/>
        <v>0</v>
      </c>
      <c r="P32" s="22">
        <f t="shared" si="8"/>
        <v>0</v>
      </c>
      <c r="Q32" s="14">
        <v>0</v>
      </c>
      <c r="R32" s="14">
        <v>0</v>
      </c>
      <c r="S32" s="16">
        <f t="shared" si="0"/>
        <v>0</v>
      </c>
      <c r="T32" s="16">
        <v>0</v>
      </c>
      <c r="U32" s="18">
        <v>0</v>
      </c>
      <c r="V32" s="16">
        <v>0</v>
      </c>
      <c r="W32" s="17">
        <f t="shared" si="1"/>
        <v>47.756</v>
      </c>
      <c r="X32" s="16">
        <f t="shared" si="9"/>
        <v>0</v>
      </c>
      <c r="Y32" s="16">
        <v>0</v>
      </c>
      <c r="Z32" s="16">
        <v>0</v>
      </c>
      <c r="AA32" s="1">
        <v>0</v>
      </c>
      <c r="AB32" s="16">
        <f t="shared" si="2"/>
        <v>47.756</v>
      </c>
      <c r="AC32" s="131">
        <v>0</v>
      </c>
      <c r="AD32" s="131">
        <v>0</v>
      </c>
      <c r="AE32" s="131">
        <v>0</v>
      </c>
      <c r="AF32" s="131">
        <v>0</v>
      </c>
      <c r="AG32" s="131">
        <v>47.756</v>
      </c>
      <c r="AH32" s="131">
        <v>0</v>
      </c>
      <c r="AI32" s="131">
        <v>0</v>
      </c>
      <c r="AJ32" s="132">
        <v>0</v>
      </c>
      <c r="AK32" s="60">
        <f t="shared" si="10"/>
        <v>0</v>
      </c>
      <c r="AL32" s="133">
        <v>0</v>
      </c>
      <c r="AM32" s="133"/>
      <c r="AN32" s="133">
        <v>0</v>
      </c>
      <c r="AO32" s="11">
        <f t="shared" si="3"/>
        <v>512.85300000000007</v>
      </c>
    </row>
    <row r="33" spans="1:44" x14ac:dyDescent="0.25">
      <c r="A33" s="2">
        <v>2017</v>
      </c>
      <c r="B33" s="2">
        <v>2017</v>
      </c>
      <c r="C33" s="3">
        <v>42917</v>
      </c>
      <c r="D33" s="11">
        <f t="shared" si="11"/>
        <v>512.85300000000007</v>
      </c>
      <c r="E33" s="20">
        <f t="shared" si="4"/>
        <v>0</v>
      </c>
      <c r="F33" s="1">
        <v>0</v>
      </c>
      <c r="G33" s="1">
        <v>0</v>
      </c>
      <c r="H33" s="21">
        <f t="shared" si="5"/>
        <v>169.011</v>
      </c>
      <c r="I33" s="130">
        <v>0</v>
      </c>
      <c r="J33" s="130">
        <v>169.011</v>
      </c>
      <c r="K33" s="17">
        <f t="shared" si="6"/>
        <v>29</v>
      </c>
      <c r="L33" s="18">
        <f t="shared" si="7"/>
        <v>29</v>
      </c>
      <c r="M33" s="18">
        <v>29</v>
      </c>
      <c r="P33" s="22">
        <f t="shared" si="8"/>
        <v>0</v>
      </c>
      <c r="Q33" s="14">
        <v>0</v>
      </c>
      <c r="R33" s="14">
        <v>0</v>
      </c>
      <c r="S33" s="16">
        <f t="shared" si="0"/>
        <v>0</v>
      </c>
      <c r="T33" s="16">
        <v>0</v>
      </c>
      <c r="U33" s="18">
        <v>0</v>
      </c>
      <c r="V33" s="16">
        <v>0</v>
      </c>
      <c r="W33" s="17">
        <f t="shared" si="1"/>
        <v>137.21699999999998</v>
      </c>
      <c r="X33" s="16">
        <f t="shared" si="9"/>
        <v>0</v>
      </c>
      <c r="Y33" s="16">
        <v>0</v>
      </c>
      <c r="Z33" s="16">
        <v>0</v>
      </c>
      <c r="AA33" s="1">
        <v>0</v>
      </c>
      <c r="AB33" s="16">
        <f t="shared" si="2"/>
        <v>137.21699999999998</v>
      </c>
      <c r="AC33" s="131">
        <v>0</v>
      </c>
      <c r="AD33" s="131">
        <v>0</v>
      </c>
      <c r="AE33" s="131">
        <v>62.957999999999998</v>
      </c>
      <c r="AF33" s="131">
        <v>0</v>
      </c>
      <c r="AG33" s="131">
        <v>0</v>
      </c>
      <c r="AH33" s="131">
        <v>74.259</v>
      </c>
      <c r="AI33" s="131">
        <v>0</v>
      </c>
      <c r="AJ33" s="132">
        <v>0</v>
      </c>
      <c r="AK33" s="60">
        <f t="shared" si="10"/>
        <v>0</v>
      </c>
      <c r="AL33" s="133">
        <v>0</v>
      </c>
      <c r="AM33" s="133"/>
      <c r="AN33" s="133">
        <v>0</v>
      </c>
      <c r="AO33" s="11">
        <f t="shared" si="3"/>
        <v>452.05900000000008</v>
      </c>
    </row>
    <row r="34" spans="1:44" x14ac:dyDescent="0.25">
      <c r="A34" s="2">
        <v>2017</v>
      </c>
      <c r="B34" s="2">
        <v>2017</v>
      </c>
      <c r="C34" s="3">
        <v>42948</v>
      </c>
      <c r="D34" s="11">
        <f t="shared" si="11"/>
        <v>452.05900000000008</v>
      </c>
      <c r="E34" s="20">
        <f t="shared" si="4"/>
        <v>0</v>
      </c>
      <c r="F34" s="1">
        <v>0</v>
      </c>
      <c r="G34" s="1">
        <v>0</v>
      </c>
      <c r="H34" s="21">
        <f t="shared" si="5"/>
        <v>102.532</v>
      </c>
      <c r="I34" s="130">
        <v>0</v>
      </c>
      <c r="J34" s="130">
        <v>102.532</v>
      </c>
      <c r="K34" s="17">
        <f t="shared" si="6"/>
        <v>0</v>
      </c>
      <c r="L34" s="18">
        <f t="shared" si="7"/>
        <v>0</v>
      </c>
      <c r="P34" s="22">
        <f t="shared" si="8"/>
        <v>0</v>
      </c>
      <c r="Q34" s="14">
        <v>0</v>
      </c>
      <c r="R34" s="14">
        <v>0</v>
      </c>
      <c r="S34" s="16">
        <f t="shared" si="0"/>
        <v>0</v>
      </c>
      <c r="T34" s="16">
        <v>0</v>
      </c>
      <c r="U34" s="18">
        <v>0</v>
      </c>
      <c r="V34" s="16">
        <v>0</v>
      </c>
      <c r="W34" s="17">
        <f t="shared" si="1"/>
        <v>69.897999999999996</v>
      </c>
      <c r="X34" s="16">
        <f t="shared" si="9"/>
        <v>0</v>
      </c>
      <c r="Y34" s="16">
        <v>0</v>
      </c>
      <c r="Z34" s="16">
        <v>0</v>
      </c>
      <c r="AA34" s="1">
        <v>0</v>
      </c>
      <c r="AB34" s="16">
        <f>SUM(AC34:AJ34)</f>
        <v>69.897999999999996</v>
      </c>
      <c r="AC34" s="131">
        <v>0</v>
      </c>
      <c r="AD34" s="131">
        <v>0</v>
      </c>
      <c r="AE34" s="131">
        <v>69.897999999999996</v>
      </c>
      <c r="AF34" s="131">
        <v>0</v>
      </c>
      <c r="AG34" s="131">
        <v>0</v>
      </c>
      <c r="AH34" s="131">
        <v>0</v>
      </c>
      <c r="AI34" s="131">
        <v>0</v>
      </c>
      <c r="AJ34" s="132">
        <v>0</v>
      </c>
      <c r="AK34" s="60">
        <f t="shared" si="10"/>
        <v>0</v>
      </c>
      <c r="AL34" s="133">
        <v>0</v>
      </c>
      <c r="AM34" s="133"/>
      <c r="AN34" s="133">
        <v>0</v>
      </c>
      <c r="AO34" s="11">
        <f t="shared" si="3"/>
        <v>419.42500000000007</v>
      </c>
    </row>
    <row r="35" spans="1:44" x14ac:dyDescent="0.25">
      <c r="A35" s="2">
        <v>2017</v>
      </c>
      <c r="B35" s="2">
        <v>2017</v>
      </c>
      <c r="C35" s="3">
        <v>42979</v>
      </c>
      <c r="D35" s="11">
        <f t="shared" si="11"/>
        <v>419.42500000000007</v>
      </c>
      <c r="E35" s="20">
        <f t="shared" si="4"/>
        <v>0</v>
      </c>
      <c r="F35" s="1">
        <v>0</v>
      </c>
      <c r="G35" s="1">
        <v>0</v>
      </c>
      <c r="H35" s="21">
        <f t="shared" si="5"/>
        <v>164.375</v>
      </c>
      <c r="I35" s="130">
        <v>0</v>
      </c>
      <c r="J35" s="130">
        <v>164.375</v>
      </c>
      <c r="K35" s="17">
        <f t="shared" si="6"/>
        <v>0.84799999999999998</v>
      </c>
      <c r="L35" s="18">
        <f t="shared" si="7"/>
        <v>0.84799999999999998</v>
      </c>
      <c r="M35" s="18">
        <v>0.84799999999999998</v>
      </c>
      <c r="P35" s="22">
        <f t="shared" si="8"/>
        <v>0</v>
      </c>
      <c r="Q35" s="14">
        <v>0</v>
      </c>
      <c r="R35" s="14">
        <v>0</v>
      </c>
      <c r="S35" s="16">
        <f t="shared" ref="S35:S66" si="12">SUM(T35:V35)</f>
        <v>0</v>
      </c>
      <c r="T35" s="16">
        <v>0</v>
      </c>
      <c r="U35" s="18">
        <v>0</v>
      </c>
      <c r="V35" s="16">
        <v>0</v>
      </c>
      <c r="W35" s="17">
        <f t="shared" ref="W35:W66" si="13">X35+AB35+AK35</f>
        <v>154.154</v>
      </c>
      <c r="X35" s="16">
        <f t="shared" si="9"/>
        <v>0</v>
      </c>
      <c r="Y35" s="16">
        <v>0</v>
      </c>
      <c r="Z35" s="16">
        <v>0</v>
      </c>
      <c r="AA35" s="1">
        <v>0</v>
      </c>
      <c r="AB35" s="16">
        <f>SUM(AC35:AJ35)</f>
        <v>154.154</v>
      </c>
      <c r="AC35" s="131">
        <v>0</v>
      </c>
      <c r="AD35" s="131">
        <v>0</v>
      </c>
      <c r="AE35" s="131">
        <v>0</v>
      </c>
      <c r="AF35" s="131">
        <v>0</v>
      </c>
      <c r="AG35" s="131">
        <v>136.364</v>
      </c>
      <c r="AH35" s="131">
        <v>0</v>
      </c>
      <c r="AI35" s="131">
        <v>17.79</v>
      </c>
      <c r="AJ35" s="132">
        <v>0</v>
      </c>
      <c r="AK35" s="60">
        <f t="shared" si="10"/>
        <v>0</v>
      </c>
      <c r="AL35" s="133">
        <v>0</v>
      </c>
      <c r="AM35" s="133"/>
      <c r="AN35" s="133">
        <v>0</v>
      </c>
      <c r="AO35" s="11">
        <f t="shared" ref="AO35:AO66" si="14">D35+E35-H35-K35+W35</f>
        <v>408.35600000000005</v>
      </c>
    </row>
    <row r="36" spans="1:44" x14ac:dyDescent="0.25">
      <c r="A36" s="2">
        <v>2017</v>
      </c>
      <c r="B36" s="2">
        <v>2017</v>
      </c>
      <c r="C36" s="3">
        <v>43009</v>
      </c>
      <c r="D36" s="11">
        <f t="shared" si="11"/>
        <v>408.35600000000005</v>
      </c>
      <c r="E36" s="20">
        <f t="shared" si="4"/>
        <v>0</v>
      </c>
      <c r="F36" s="1">
        <v>0</v>
      </c>
      <c r="G36" s="1">
        <v>0</v>
      </c>
      <c r="H36" s="21">
        <f t="shared" si="5"/>
        <v>164.50899999999999</v>
      </c>
      <c r="I36" s="130">
        <v>0</v>
      </c>
      <c r="J36" s="130">
        <v>164.50899999999999</v>
      </c>
      <c r="K36" s="17">
        <f t="shared" si="6"/>
        <v>0</v>
      </c>
      <c r="L36" s="18">
        <f t="shared" si="7"/>
        <v>0</v>
      </c>
      <c r="P36" s="22">
        <f t="shared" si="8"/>
        <v>0</v>
      </c>
      <c r="Q36" s="14">
        <v>0</v>
      </c>
      <c r="R36" s="14">
        <v>0</v>
      </c>
      <c r="S36" s="16">
        <f t="shared" si="12"/>
        <v>0</v>
      </c>
      <c r="T36" s="16">
        <v>0</v>
      </c>
      <c r="U36" s="18">
        <v>0</v>
      </c>
      <c r="V36" s="16">
        <v>0</v>
      </c>
      <c r="W36" s="17">
        <f t="shared" si="13"/>
        <v>174.41200000000001</v>
      </c>
      <c r="X36" s="16">
        <f t="shared" si="9"/>
        <v>0</v>
      </c>
      <c r="Y36" s="16">
        <v>0</v>
      </c>
      <c r="Z36" s="16">
        <v>0</v>
      </c>
      <c r="AA36" s="1">
        <v>0</v>
      </c>
      <c r="AB36" s="16">
        <f>SUM(AC36:AJ36)</f>
        <v>174.41200000000001</v>
      </c>
      <c r="AC36" s="131">
        <v>0</v>
      </c>
      <c r="AD36" s="131">
        <v>0</v>
      </c>
      <c r="AE36" s="131">
        <v>155.97900000000001</v>
      </c>
      <c r="AF36" s="131">
        <v>0</v>
      </c>
      <c r="AG36" s="131">
        <v>0</v>
      </c>
      <c r="AH36" s="131">
        <v>0</v>
      </c>
      <c r="AI36" s="131">
        <v>18.433</v>
      </c>
      <c r="AJ36" s="132">
        <v>0</v>
      </c>
      <c r="AK36" s="60">
        <f t="shared" si="10"/>
        <v>0</v>
      </c>
      <c r="AL36" s="133">
        <v>0</v>
      </c>
      <c r="AM36" s="133"/>
      <c r="AN36" s="133">
        <v>0</v>
      </c>
      <c r="AO36" s="11">
        <f t="shared" si="14"/>
        <v>418.25900000000007</v>
      </c>
    </row>
    <row r="37" spans="1:44" x14ac:dyDescent="0.25">
      <c r="A37" s="2">
        <v>2017</v>
      </c>
      <c r="B37" s="2">
        <v>2017</v>
      </c>
      <c r="C37" s="3">
        <v>43040</v>
      </c>
      <c r="D37" s="11">
        <f t="shared" si="11"/>
        <v>418.25900000000007</v>
      </c>
      <c r="E37" s="20">
        <f t="shared" si="4"/>
        <v>65.456000000000003</v>
      </c>
      <c r="F37" s="1">
        <v>0</v>
      </c>
      <c r="G37" s="1">
        <v>65.456000000000003</v>
      </c>
      <c r="H37" s="21">
        <f t="shared" si="5"/>
        <v>91.036000000000001</v>
      </c>
      <c r="I37" s="130">
        <v>0</v>
      </c>
      <c r="J37" s="130">
        <v>91.036000000000001</v>
      </c>
      <c r="K37" s="17">
        <f t="shared" si="6"/>
        <v>0</v>
      </c>
      <c r="L37" s="18">
        <f t="shared" si="7"/>
        <v>0</v>
      </c>
      <c r="P37" s="22">
        <f t="shared" si="8"/>
        <v>0</v>
      </c>
      <c r="Q37" s="14">
        <v>0</v>
      </c>
      <c r="R37" s="14">
        <v>0</v>
      </c>
      <c r="S37" s="16">
        <f t="shared" si="12"/>
        <v>0</v>
      </c>
      <c r="T37" s="16">
        <v>0</v>
      </c>
      <c r="U37" s="18">
        <v>0</v>
      </c>
      <c r="V37" s="16">
        <v>0</v>
      </c>
      <c r="W37" s="17">
        <f t="shared" si="13"/>
        <v>61.122</v>
      </c>
      <c r="X37" s="16">
        <f t="shared" si="9"/>
        <v>0</v>
      </c>
      <c r="Y37" s="16">
        <v>0</v>
      </c>
      <c r="Z37" s="16">
        <v>0</v>
      </c>
      <c r="AA37" s="1">
        <v>0</v>
      </c>
      <c r="AB37" s="16">
        <f t="shared" ref="AB37:AB66" si="15">SUM(AC37:AJ37)</f>
        <v>61.122</v>
      </c>
      <c r="AC37" s="131">
        <v>0</v>
      </c>
      <c r="AD37" s="131">
        <v>0</v>
      </c>
      <c r="AE37" s="131">
        <v>0</v>
      </c>
      <c r="AF37" s="131">
        <v>0</v>
      </c>
      <c r="AG37" s="131">
        <v>0</v>
      </c>
      <c r="AH37" s="131">
        <v>0</v>
      </c>
      <c r="AI37" s="131">
        <v>0</v>
      </c>
      <c r="AJ37" s="132">
        <v>61.122</v>
      </c>
      <c r="AK37" s="60">
        <f t="shared" si="10"/>
        <v>0</v>
      </c>
      <c r="AL37" s="133">
        <v>0</v>
      </c>
      <c r="AM37" s="133"/>
      <c r="AN37" s="133">
        <v>0</v>
      </c>
      <c r="AO37" s="11">
        <f t="shared" si="14"/>
        <v>453.8010000000001</v>
      </c>
    </row>
    <row r="38" spans="1:44" s="59" customFormat="1" x14ac:dyDescent="0.25">
      <c r="A38" s="2">
        <v>2017</v>
      </c>
      <c r="B38" s="2">
        <v>2017</v>
      </c>
      <c r="C38" s="3">
        <v>43070</v>
      </c>
      <c r="D38" s="56">
        <f t="shared" si="11"/>
        <v>453.8010000000001</v>
      </c>
      <c r="E38" s="20">
        <f t="shared" si="4"/>
        <v>116.61499999999999</v>
      </c>
      <c r="F38" s="1">
        <v>0</v>
      </c>
      <c r="G38" s="1">
        <v>116.61499999999999</v>
      </c>
      <c r="H38" s="21">
        <f t="shared" si="5"/>
        <v>90.813999999999993</v>
      </c>
      <c r="I38" s="130">
        <v>0</v>
      </c>
      <c r="J38" s="130">
        <v>90.813999999999993</v>
      </c>
      <c r="K38" s="17">
        <f t="shared" si="6"/>
        <v>0</v>
      </c>
      <c r="L38" s="18">
        <f t="shared" si="7"/>
        <v>0</v>
      </c>
      <c r="M38" s="18"/>
      <c r="N38" s="18"/>
      <c r="O38" s="58"/>
      <c r="P38" s="22">
        <f t="shared" si="8"/>
        <v>0</v>
      </c>
      <c r="Q38" s="14">
        <v>0</v>
      </c>
      <c r="R38" s="14">
        <v>0</v>
      </c>
      <c r="S38" s="16">
        <f t="shared" si="12"/>
        <v>0</v>
      </c>
      <c r="T38" s="16">
        <v>0</v>
      </c>
      <c r="U38" s="18">
        <v>0</v>
      </c>
      <c r="V38" s="16">
        <v>0</v>
      </c>
      <c r="W38" s="17">
        <f t="shared" si="13"/>
        <v>59.006</v>
      </c>
      <c r="X38" s="16">
        <f t="shared" si="9"/>
        <v>0</v>
      </c>
      <c r="Y38" s="16">
        <v>0</v>
      </c>
      <c r="Z38" s="16">
        <v>0</v>
      </c>
      <c r="AA38" s="1">
        <v>0</v>
      </c>
      <c r="AB38" s="16">
        <f t="shared" si="15"/>
        <v>59.006</v>
      </c>
      <c r="AC38" s="131">
        <v>0</v>
      </c>
      <c r="AD38" s="131">
        <v>0</v>
      </c>
      <c r="AE38" s="131">
        <v>0</v>
      </c>
      <c r="AF38" s="131">
        <v>0</v>
      </c>
      <c r="AG38" s="131">
        <v>9.3919999999999995</v>
      </c>
      <c r="AH38" s="131">
        <v>0</v>
      </c>
      <c r="AI38" s="131">
        <v>0</v>
      </c>
      <c r="AJ38" s="132">
        <v>49.613999999999997</v>
      </c>
      <c r="AK38" s="60">
        <f t="shared" si="10"/>
        <v>0</v>
      </c>
      <c r="AL38" s="133">
        <v>0</v>
      </c>
      <c r="AM38" s="133"/>
      <c r="AN38" s="133">
        <v>0</v>
      </c>
      <c r="AO38" s="11">
        <f t="shared" si="14"/>
        <v>538.60800000000006</v>
      </c>
      <c r="AQ38" s="50"/>
      <c r="AR38" s="50"/>
    </row>
    <row r="39" spans="1:44" x14ac:dyDescent="0.25">
      <c r="A39" s="2">
        <v>2018</v>
      </c>
      <c r="B39" s="2">
        <v>2018</v>
      </c>
      <c r="C39" s="3">
        <v>43101</v>
      </c>
      <c r="D39" s="11">
        <f t="shared" si="11"/>
        <v>538.60800000000006</v>
      </c>
      <c r="E39" s="20">
        <f t="shared" si="4"/>
        <v>124</v>
      </c>
      <c r="F39" s="1">
        <v>0</v>
      </c>
      <c r="G39" s="1">
        <v>124</v>
      </c>
      <c r="H39" s="21">
        <f t="shared" si="5"/>
        <v>136.58330000000001</v>
      </c>
      <c r="I39" s="130">
        <v>0</v>
      </c>
      <c r="J39" s="130">
        <v>136.58330000000001</v>
      </c>
      <c r="K39" s="17">
        <f t="shared" si="6"/>
        <v>0</v>
      </c>
      <c r="L39" s="18">
        <f t="shared" si="7"/>
        <v>0</v>
      </c>
      <c r="P39" s="22">
        <f t="shared" si="8"/>
        <v>0</v>
      </c>
      <c r="Q39" s="14">
        <v>0</v>
      </c>
      <c r="R39" s="14">
        <v>0</v>
      </c>
      <c r="S39" s="16">
        <f t="shared" si="12"/>
        <v>0</v>
      </c>
      <c r="T39" s="16">
        <v>0</v>
      </c>
      <c r="U39" s="18">
        <v>0</v>
      </c>
      <c r="V39" s="16">
        <v>0</v>
      </c>
      <c r="W39" s="17">
        <f t="shared" si="13"/>
        <v>43.155999999999999</v>
      </c>
      <c r="X39" s="16">
        <f t="shared" si="9"/>
        <v>0</v>
      </c>
      <c r="Y39" s="16">
        <v>0</v>
      </c>
      <c r="Z39" s="16">
        <v>0</v>
      </c>
      <c r="AA39" s="1">
        <v>0</v>
      </c>
      <c r="AB39" s="16">
        <f t="shared" si="15"/>
        <v>43.155999999999999</v>
      </c>
      <c r="AC39" s="131">
        <v>0</v>
      </c>
      <c r="AD39" s="131">
        <v>0</v>
      </c>
      <c r="AE39" s="131">
        <v>43.155999999999999</v>
      </c>
      <c r="AF39" s="131">
        <v>0</v>
      </c>
      <c r="AG39" s="131">
        <v>0</v>
      </c>
      <c r="AH39" s="131">
        <v>0</v>
      </c>
      <c r="AI39" s="131">
        <v>0</v>
      </c>
      <c r="AJ39" s="132">
        <v>0</v>
      </c>
      <c r="AK39" s="60">
        <f t="shared" si="10"/>
        <v>0</v>
      </c>
      <c r="AL39" s="133">
        <v>0</v>
      </c>
      <c r="AM39" s="133"/>
      <c r="AN39" s="133">
        <v>0</v>
      </c>
      <c r="AO39" s="11">
        <f t="shared" si="14"/>
        <v>569.1807</v>
      </c>
    </row>
    <row r="40" spans="1:44" x14ac:dyDescent="0.25">
      <c r="A40" s="2">
        <v>2018</v>
      </c>
      <c r="B40" s="2">
        <v>2018</v>
      </c>
      <c r="C40" s="3">
        <v>43132</v>
      </c>
      <c r="D40" s="11">
        <f t="shared" si="11"/>
        <v>569.1807</v>
      </c>
      <c r="E40" s="20">
        <f t="shared" si="4"/>
        <v>118.929</v>
      </c>
      <c r="F40" s="1">
        <v>0</v>
      </c>
      <c r="G40" s="1">
        <v>118.929</v>
      </c>
      <c r="H40" s="21">
        <f t="shared" si="5"/>
        <v>136.58330000000001</v>
      </c>
      <c r="I40" s="130">
        <v>0</v>
      </c>
      <c r="J40" s="130">
        <v>136.58330000000001</v>
      </c>
      <c r="K40" s="17">
        <f t="shared" si="6"/>
        <v>0</v>
      </c>
      <c r="L40" s="18">
        <f t="shared" si="7"/>
        <v>0</v>
      </c>
      <c r="P40" s="22">
        <f t="shared" si="8"/>
        <v>0</v>
      </c>
      <c r="Q40" s="14">
        <v>0</v>
      </c>
      <c r="R40" s="14">
        <v>0</v>
      </c>
      <c r="S40" s="16">
        <f t="shared" si="12"/>
        <v>0</v>
      </c>
      <c r="T40" s="16">
        <v>0</v>
      </c>
      <c r="U40" s="18">
        <v>0</v>
      </c>
      <c r="V40" s="16">
        <v>0</v>
      </c>
      <c r="W40" s="17">
        <f t="shared" si="13"/>
        <v>35.603000000000002</v>
      </c>
      <c r="X40" s="16">
        <f t="shared" si="9"/>
        <v>0</v>
      </c>
      <c r="Y40" s="16">
        <v>0</v>
      </c>
      <c r="Z40" s="16">
        <v>0</v>
      </c>
      <c r="AA40" s="1">
        <v>0</v>
      </c>
      <c r="AB40" s="16">
        <f t="shared" si="15"/>
        <v>35.603000000000002</v>
      </c>
      <c r="AC40" s="131">
        <v>0</v>
      </c>
      <c r="AD40" s="131">
        <v>0</v>
      </c>
      <c r="AE40" s="131">
        <v>35.603000000000002</v>
      </c>
      <c r="AF40" s="131">
        <v>0</v>
      </c>
      <c r="AG40" s="131">
        <v>0</v>
      </c>
      <c r="AH40" s="131">
        <v>0</v>
      </c>
      <c r="AI40" s="131">
        <v>0</v>
      </c>
      <c r="AJ40" s="132">
        <v>0</v>
      </c>
      <c r="AK40" s="60">
        <f t="shared" si="10"/>
        <v>0</v>
      </c>
      <c r="AL40" s="133">
        <v>0</v>
      </c>
      <c r="AM40" s="133"/>
      <c r="AN40" s="133">
        <v>0</v>
      </c>
      <c r="AO40" s="11">
        <f t="shared" si="14"/>
        <v>587.12939999999992</v>
      </c>
    </row>
    <row r="41" spans="1:44" x14ac:dyDescent="0.25">
      <c r="A41" s="2">
        <v>2018</v>
      </c>
      <c r="B41" s="2">
        <v>2018</v>
      </c>
      <c r="C41" s="3">
        <v>43160</v>
      </c>
      <c r="D41" s="11">
        <f t="shared" si="11"/>
        <v>587.12939999999992</v>
      </c>
      <c r="E41" s="20">
        <f t="shared" si="4"/>
        <v>82.596000000000004</v>
      </c>
      <c r="F41" s="1">
        <v>0</v>
      </c>
      <c r="G41" s="1">
        <v>82.596000000000004</v>
      </c>
      <c r="H41" s="21">
        <f t="shared" si="5"/>
        <v>136.58330000000001</v>
      </c>
      <c r="I41" s="130">
        <v>0</v>
      </c>
      <c r="J41" s="130">
        <v>136.58330000000001</v>
      </c>
      <c r="K41" s="17">
        <f t="shared" si="6"/>
        <v>0</v>
      </c>
      <c r="L41" s="18">
        <f t="shared" si="7"/>
        <v>0</v>
      </c>
      <c r="P41" s="22">
        <f t="shared" si="8"/>
        <v>0</v>
      </c>
      <c r="Q41" s="14">
        <v>0</v>
      </c>
      <c r="R41" s="14">
        <v>0</v>
      </c>
      <c r="S41" s="16">
        <f t="shared" si="12"/>
        <v>0</v>
      </c>
      <c r="T41" s="16">
        <v>0</v>
      </c>
      <c r="U41" s="18">
        <v>0</v>
      </c>
      <c r="V41" s="16">
        <v>0</v>
      </c>
      <c r="W41" s="17">
        <f t="shared" si="13"/>
        <v>98.188000000000002</v>
      </c>
      <c r="X41" s="16">
        <f t="shared" si="9"/>
        <v>0</v>
      </c>
      <c r="Y41" s="16">
        <v>0</v>
      </c>
      <c r="Z41" s="16">
        <v>0</v>
      </c>
      <c r="AA41" s="1">
        <v>0</v>
      </c>
      <c r="AB41" s="16">
        <f t="shared" si="15"/>
        <v>98.188000000000002</v>
      </c>
      <c r="AC41" s="131">
        <v>0</v>
      </c>
      <c r="AD41" s="131">
        <v>0</v>
      </c>
      <c r="AE41" s="131">
        <v>0</v>
      </c>
      <c r="AF41" s="131">
        <v>98.188000000000002</v>
      </c>
      <c r="AG41" s="131">
        <v>0</v>
      </c>
      <c r="AH41" s="131">
        <v>0</v>
      </c>
      <c r="AI41" s="131">
        <v>0</v>
      </c>
      <c r="AJ41" s="132">
        <v>0</v>
      </c>
      <c r="AK41" s="60">
        <f t="shared" si="10"/>
        <v>0</v>
      </c>
      <c r="AL41" s="133">
        <v>0</v>
      </c>
      <c r="AM41" s="133"/>
      <c r="AN41" s="133">
        <v>0</v>
      </c>
      <c r="AO41" s="11">
        <f t="shared" si="14"/>
        <v>631.3300999999999</v>
      </c>
    </row>
    <row r="42" spans="1:44" x14ac:dyDescent="0.25">
      <c r="A42" s="2">
        <v>2018</v>
      </c>
      <c r="B42" s="2">
        <v>2018</v>
      </c>
      <c r="C42" s="3">
        <v>43191</v>
      </c>
      <c r="D42" s="11">
        <f t="shared" si="11"/>
        <v>631.3300999999999</v>
      </c>
      <c r="E42" s="20">
        <f t="shared" si="4"/>
        <v>46.23</v>
      </c>
      <c r="F42" s="1">
        <v>0</v>
      </c>
      <c r="G42" s="1">
        <v>46.23</v>
      </c>
      <c r="H42" s="21">
        <f t="shared" si="5"/>
        <v>136.58330000000001</v>
      </c>
      <c r="I42" s="130">
        <v>0</v>
      </c>
      <c r="J42" s="130">
        <v>136.58330000000001</v>
      </c>
      <c r="K42" s="17">
        <f t="shared" si="6"/>
        <v>0</v>
      </c>
      <c r="L42" s="18">
        <f t="shared" si="7"/>
        <v>0</v>
      </c>
      <c r="P42" s="22">
        <f t="shared" si="8"/>
        <v>0</v>
      </c>
      <c r="Q42" s="14">
        <v>0</v>
      </c>
      <c r="R42" s="14">
        <v>0</v>
      </c>
      <c r="S42" s="16">
        <f t="shared" si="12"/>
        <v>0</v>
      </c>
      <c r="T42" s="16">
        <v>0</v>
      </c>
      <c r="U42" s="18">
        <v>0</v>
      </c>
      <c r="V42" s="16">
        <v>0</v>
      </c>
      <c r="W42" s="17">
        <f t="shared" si="13"/>
        <v>136.453</v>
      </c>
      <c r="X42" s="16">
        <f t="shared" si="9"/>
        <v>0</v>
      </c>
      <c r="Y42" s="16">
        <v>0</v>
      </c>
      <c r="Z42" s="16">
        <v>0</v>
      </c>
      <c r="AA42" s="1">
        <v>0</v>
      </c>
      <c r="AB42" s="16">
        <f t="shared" si="15"/>
        <v>136.453</v>
      </c>
      <c r="AC42" s="131">
        <v>0</v>
      </c>
      <c r="AD42" s="131">
        <v>0</v>
      </c>
      <c r="AE42" s="131">
        <v>113.65</v>
      </c>
      <c r="AF42" s="131">
        <v>0</v>
      </c>
      <c r="AG42" s="131">
        <v>0</v>
      </c>
      <c r="AH42" s="131">
        <v>22.803000000000001</v>
      </c>
      <c r="AI42" s="131">
        <v>0</v>
      </c>
      <c r="AJ42" s="132">
        <v>0</v>
      </c>
      <c r="AK42" s="60">
        <f t="shared" si="10"/>
        <v>0</v>
      </c>
      <c r="AL42" s="133">
        <v>0</v>
      </c>
      <c r="AM42" s="133"/>
      <c r="AN42" s="133">
        <v>0</v>
      </c>
      <c r="AO42" s="11">
        <f t="shared" si="14"/>
        <v>677.42979999999989</v>
      </c>
    </row>
    <row r="43" spans="1:44" x14ac:dyDescent="0.25">
      <c r="A43" s="2">
        <v>2018</v>
      </c>
      <c r="B43" s="2">
        <v>2018</v>
      </c>
      <c r="C43" s="3">
        <v>43221</v>
      </c>
      <c r="D43" s="11">
        <f t="shared" si="11"/>
        <v>677.42979999999989</v>
      </c>
      <c r="E43" s="20">
        <f t="shared" si="4"/>
        <v>8.0519999999999996</v>
      </c>
      <c r="F43" s="1">
        <v>0</v>
      </c>
      <c r="G43" s="1">
        <v>8.0519999999999996</v>
      </c>
      <c r="H43" s="21">
        <f t="shared" si="5"/>
        <v>136.58330000000001</v>
      </c>
      <c r="I43" s="130">
        <v>0</v>
      </c>
      <c r="J43" s="130">
        <v>136.58330000000001</v>
      </c>
      <c r="K43" s="17">
        <f t="shared" si="6"/>
        <v>0</v>
      </c>
      <c r="L43" s="18">
        <f t="shared" si="7"/>
        <v>0</v>
      </c>
      <c r="P43" s="22">
        <f t="shared" si="8"/>
        <v>0</v>
      </c>
      <c r="Q43" s="14">
        <v>0</v>
      </c>
      <c r="R43" s="14">
        <v>0</v>
      </c>
      <c r="S43" s="16">
        <f t="shared" si="12"/>
        <v>0</v>
      </c>
      <c r="T43" s="16">
        <v>0</v>
      </c>
      <c r="U43" s="18">
        <v>0</v>
      </c>
      <c r="V43" s="16">
        <v>0</v>
      </c>
      <c r="W43" s="17">
        <f t="shared" si="13"/>
        <v>110.85299999999999</v>
      </c>
      <c r="X43" s="16">
        <f t="shared" si="9"/>
        <v>0</v>
      </c>
      <c r="Y43" s="16">
        <v>0</v>
      </c>
      <c r="Z43" s="16">
        <v>0</v>
      </c>
      <c r="AA43" s="1">
        <v>0</v>
      </c>
      <c r="AB43" s="16">
        <f t="shared" si="15"/>
        <v>110.85299999999999</v>
      </c>
      <c r="AC43" s="131">
        <v>0</v>
      </c>
      <c r="AD43" s="131">
        <v>0</v>
      </c>
      <c r="AE43" s="131">
        <v>110.85299999999999</v>
      </c>
      <c r="AF43" s="131">
        <v>0</v>
      </c>
      <c r="AG43" s="131">
        <v>0</v>
      </c>
      <c r="AH43" s="131">
        <v>0</v>
      </c>
      <c r="AI43" s="131">
        <v>0</v>
      </c>
      <c r="AJ43" s="132">
        <v>0</v>
      </c>
      <c r="AK43" s="60">
        <f t="shared" si="10"/>
        <v>0</v>
      </c>
      <c r="AL43" s="133">
        <v>0</v>
      </c>
      <c r="AM43" s="133"/>
      <c r="AN43" s="133">
        <v>0</v>
      </c>
      <c r="AO43" s="11">
        <f t="shared" si="14"/>
        <v>659.75149999999985</v>
      </c>
    </row>
    <row r="44" spans="1:44" x14ac:dyDescent="0.25">
      <c r="A44" s="2">
        <v>2018</v>
      </c>
      <c r="B44" s="2">
        <v>2018</v>
      </c>
      <c r="C44" s="3">
        <v>43252</v>
      </c>
      <c r="D44" s="11">
        <f t="shared" si="11"/>
        <v>659.75149999999985</v>
      </c>
      <c r="E44" s="20">
        <f t="shared" si="4"/>
        <v>0</v>
      </c>
      <c r="F44" s="1">
        <v>0</v>
      </c>
      <c r="G44" s="1">
        <v>0</v>
      </c>
      <c r="H44" s="21">
        <f t="shared" si="5"/>
        <v>136.58330000000001</v>
      </c>
      <c r="I44" s="130">
        <v>0</v>
      </c>
      <c r="J44" s="130">
        <v>136.58330000000001</v>
      </c>
      <c r="K44" s="17">
        <f t="shared" si="6"/>
        <v>0</v>
      </c>
      <c r="L44" s="18">
        <f t="shared" si="7"/>
        <v>0</v>
      </c>
      <c r="P44" s="22">
        <f t="shared" si="8"/>
        <v>0</v>
      </c>
      <c r="Q44" s="14">
        <v>0</v>
      </c>
      <c r="R44" s="14">
        <v>0</v>
      </c>
      <c r="S44" s="16">
        <f t="shared" si="12"/>
        <v>0</v>
      </c>
      <c r="T44" s="16">
        <v>0</v>
      </c>
      <c r="U44" s="18">
        <v>0</v>
      </c>
      <c r="V44" s="16">
        <v>0</v>
      </c>
      <c r="W44" s="17">
        <f t="shared" si="13"/>
        <v>96.766000000000005</v>
      </c>
      <c r="X44" s="16">
        <f t="shared" si="9"/>
        <v>0</v>
      </c>
      <c r="Y44" s="16">
        <v>0</v>
      </c>
      <c r="Z44" s="16">
        <v>0</v>
      </c>
      <c r="AA44" s="1">
        <v>0</v>
      </c>
      <c r="AB44" s="16">
        <f t="shared" si="15"/>
        <v>96.766000000000005</v>
      </c>
      <c r="AC44" s="131">
        <v>0</v>
      </c>
      <c r="AD44" s="131">
        <v>0</v>
      </c>
      <c r="AE44" s="131">
        <v>96.766000000000005</v>
      </c>
      <c r="AF44" s="131">
        <v>0</v>
      </c>
      <c r="AG44" s="131">
        <v>0</v>
      </c>
      <c r="AH44" s="131">
        <v>0</v>
      </c>
      <c r="AI44" s="131">
        <v>0</v>
      </c>
      <c r="AJ44" s="132">
        <v>0</v>
      </c>
      <c r="AK44" s="60">
        <f t="shared" si="10"/>
        <v>0</v>
      </c>
      <c r="AL44" s="133">
        <v>0</v>
      </c>
      <c r="AM44" s="133"/>
      <c r="AN44" s="133">
        <v>0</v>
      </c>
      <c r="AO44" s="11">
        <f t="shared" si="14"/>
        <v>619.93419999999981</v>
      </c>
    </row>
    <row r="45" spans="1:44" x14ac:dyDescent="0.25">
      <c r="A45" s="2">
        <v>2018</v>
      </c>
      <c r="B45" s="2">
        <v>2018</v>
      </c>
      <c r="C45" s="3">
        <v>43282</v>
      </c>
      <c r="D45" s="11">
        <f t="shared" si="11"/>
        <v>619.93419999999981</v>
      </c>
      <c r="E45" s="20">
        <f t="shared" si="4"/>
        <v>0</v>
      </c>
      <c r="F45" s="1">
        <v>0</v>
      </c>
      <c r="G45" s="1">
        <v>0</v>
      </c>
      <c r="H45" s="21">
        <f t="shared" si="5"/>
        <v>136.58330000000001</v>
      </c>
      <c r="I45" s="130">
        <v>0</v>
      </c>
      <c r="J45" s="130">
        <v>136.58330000000001</v>
      </c>
      <c r="K45" s="17">
        <f t="shared" si="6"/>
        <v>0</v>
      </c>
      <c r="L45" s="18">
        <f t="shared" si="7"/>
        <v>0</v>
      </c>
      <c r="P45" s="22">
        <f t="shared" si="8"/>
        <v>0</v>
      </c>
      <c r="Q45" s="14">
        <v>0</v>
      </c>
      <c r="R45" s="14">
        <v>0</v>
      </c>
      <c r="S45" s="16">
        <f t="shared" si="12"/>
        <v>0</v>
      </c>
      <c r="T45" s="16">
        <v>0</v>
      </c>
      <c r="U45" s="18">
        <v>0</v>
      </c>
      <c r="V45" s="16">
        <v>0</v>
      </c>
      <c r="W45" s="17">
        <f t="shared" si="13"/>
        <v>109.702</v>
      </c>
      <c r="X45" s="16">
        <f t="shared" si="9"/>
        <v>0</v>
      </c>
      <c r="Y45" s="16">
        <v>0</v>
      </c>
      <c r="Z45" s="16">
        <v>0</v>
      </c>
      <c r="AA45" s="1">
        <v>0</v>
      </c>
      <c r="AB45" s="16">
        <f t="shared" si="15"/>
        <v>109.702</v>
      </c>
      <c r="AC45" s="131">
        <v>0</v>
      </c>
      <c r="AD45" s="131">
        <v>0</v>
      </c>
      <c r="AE45" s="131">
        <v>0</v>
      </c>
      <c r="AF45" s="131">
        <v>109.702</v>
      </c>
      <c r="AG45" s="131">
        <v>0</v>
      </c>
      <c r="AH45" s="131">
        <v>0</v>
      </c>
      <c r="AI45" s="131">
        <v>0</v>
      </c>
      <c r="AJ45" s="132">
        <v>0</v>
      </c>
      <c r="AK45" s="60">
        <f t="shared" si="10"/>
        <v>0</v>
      </c>
      <c r="AL45" s="133">
        <v>0</v>
      </c>
      <c r="AM45" s="133"/>
      <c r="AN45" s="133">
        <v>0</v>
      </c>
      <c r="AO45" s="11">
        <f t="shared" si="14"/>
        <v>593.05289999999979</v>
      </c>
    </row>
    <row r="46" spans="1:44" x14ac:dyDescent="0.25">
      <c r="A46" s="2">
        <v>2018</v>
      </c>
      <c r="B46" s="2">
        <v>2018</v>
      </c>
      <c r="C46" s="3">
        <v>43313</v>
      </c>
      <c r="D46" s="11">
        <f t="shared" si="11"/>
        <v>593.05289999999979</v>
      </c>
      <c r="E46" s="20">
        <f t="shared" si="4"/>
        <v>0</v>
      </c>
      <c r="F46" s="1">
        <v>0</v>
      </c>
      <c r="G46" s="1">
        <v>0</v>
      </c>
      <c r="H46" s="21">
        <f t="shared" si="5"/>
        <v>136.58330000000001</v>
      </c>
      <c r="I46" s="130">
        <v>0</v>
      </c>
      <c r="J46" s="130">
        <v>136.58330000000001</v>
      </c>
      <c r="K46" s="17">
        <f t="shared" si="6"/>
        <v>0</v>
      </c>
      <c r="L46" s="18">
        <f t="shared" si="7"/>
        <v>0</v>
      </c>
      <c r="P46" s="22">
        <f t="shared" si="8"/>
        <v>0</v>
      </c>
      <c r="Q46" s="14">
        <v>0</v>
      </c>
      <c r="R46" s="14">
        <v>0</v>
      </c>
      <c r="S46" s="16">
        <f t="shared" si="12"/>
        <v>0</v>
      </c>
      <c r="T46" s="16">
        <v>0</v>
      </c>
      <c r="U46" s="18">
        <v>0</v>
      </c>
      <c r="V46" s="16">
        <v>0</v>
      </c>
      <c r="W46" s="17">
        <f t="shared" si="13"/>
        <v>61.534000000000006</v>
      </c>
      <c r="X46" s="16">
        <f t="shared" si="9"/>
        <v>0</v>
      </c>
      <c r="Y46" s="16">
        <v>0</v>
      </c>
      <c r="Z46" s="16">
        <v>0</v>
      </c>
      <c r="AA46" s="1">
        <v>0</v>
      </c>
      <c r="AB46" s="16">
        <f t="shared" si="15"/>
        <v>61.534000000000006</v>
      </c>
      <c r="AC46" s="131">
        <v>0</v>
      </c>
      <c r="AD46" s="131">
        <v>0</v>
      </c>
      <c r="AE46" s="131">
        <v>61.38</v>
      </c>
      <c r="AF46" s="131">
        <v>0.154</v>
      </c>
      <c r="AG46" s="131">
        <v>0</v>
      </c>
      <c r="AH46" s="131">
        <v>0</v>
      </c>
      <c r="AI46" s="131">
        <v>0</v>
      </c>
      <c r="AJ46" s="132">
        <v>0</v>
      </c>
      <c r="AK46" s="60">
        <f t="shared" si="10"/>
        <v>0</v>
      </c>
      <c r="AL46" s="133">
        <v>0</v>
      </c>
      <c r="AM46" s="133"/>
      <c r="AN46" s="133">
        <v>0</v>
      </c>
      <c r="AO46" s="11">
        <f t="shared" si="14"/>
        <v>518.00359999999978</v>
      </c>
    </row>
    <row r="47" spans="1:44" x14ac:dyDescent="0.25">
      <c r="A47" s="2">
        <v>2018</v>
      </c>
      <c r="B47" s="2">
        <v>2018</v>
      </c>
      <c r="C47" s="3">
        <v>43344</v>
      </c>
      <c r="D47" s="11">
        <f t="shared" si="11"/>
        <v>518.00359999999978</v>
      </c>
      <c r="E47" s="20">
        <f t="shared" si="4"/>
        <v>0</v>
      </c>
      <c r="F47" s="1">
        <v>0</v>
      </c>
      <c r="G47" s="1">
        <v>0</v>
      </c>
      <c r="H47" s="21">
        <f t="shared" si="5"/>
        <v>136.58330000000001</v>
      </c>
      <c r="I47" s="130">
        <v>0</v>
      </c>
      <c r="J47" s="130">
        <v>136.58330000000001</v>
      </c>
      <c r="K47" s="17">
        <f t="shared" si="6"/>
        <v>0</v>
      </c>
      <c r="L47" s="18">
        <f t="shared" si="7"/>
        <v>0</v>
      </c>
      <c r="P47" s="22">
        <f t="shared" si="8"/>
        <v>0</v>
      </c>
      <c r="Q47" s="14">
        <v>0</v>
      </c>
      <c r="R47" s="14">
        <v>0</v>
      </c>
      <c r="S47" s="16">
        <f t="shared" si="12"/>
        <v>0</v>
      </c>
      <c r="T47" s="16">
        <v>0</v>
      </c>
      <c r="U47" s="18">
        <v>0</v>
      </c>
      <c r="V47" s="16">
        <v>0</v>
      </c>
      <c r="W47" s="17">
        <f t="shared" si="13"/>
        <v>102.288</v>
      </c>
      <c r="X47" s="16">
        <f t="shared" si="9"/>
        <v>0</v>
      </c>
      <c r="Y47" s="16">
        <v>0</v>
      </c>
      <c r="Z47" s="16">
        <v>0</v>
      </c>
      <c r="AA47" s="1">
        <v>0</v>
      </c>
      <c r="AB47" s="16">
        <f t="shared" si="15"/>
        <v>102.288</v>
      </c>
      <c r="AC47" s="131">
        <v>0</v>
      </c>
      <c r="AD47" s="131">
        <v>0</v>
      </c>
      <c r="AE47" s="131">
        <v>0</v>
      </c>
      <c r="AF47" s="131">
        <v>102.288</v>
      </c>
      <c r="AG47" s="131">
        <v>0</v>
      </c>
      <c r="AH47" s="131">
        <v>0</v>
      </c>
      <c r="AI47" s="131">
        <v>0</v>
      </c>
      <c r="AJ47" s="132">
        <v>0</v>
      </c>
      <c r="AK47" s="60">
        <f t="shared" si="10"/>
        <v>0</v>
      </c>
      <c r="AL47" s="133">
        <v>0</v>
      </c>
      <c r="AM47" s="133"/>
      <c r="AN47" s="133">
        <v>0</v>
      </c>
      <c r="AO47" s="11">
        <f t="shared" si="14"/>
        <v>483.70829999999978</v>
      </c>
    </row>
    <row r="48" spans="1:44" x14ac:dyDescent="0.25">
      <c r="A48" s="2">
        <v>2018</v>
      </c>
      <c r="B48" s="2">
        <v>2018</v>
      </c>
      <c r="C48" s="3">
        <v>43374</v>
      </c>
      <c r="D48" s="11">
        <f t="shared" si="11"/>
        <v>483.70829999999978</v>
      </c>
      <c r="E48" s="20">
        <f t="shared" si="4"/>
        <v>0</v>
      </c>
      <c r="F48" s="1">
        <v>0</v>
      </c>
      <c r="G48" s="1">
        <v>0</v>
      </c>
      <c r="H48" s="21">
        <f t="shared" si="5"/>
        <v>136.58330000000001</v>
      </c>
      <c r="I48" s="130">
        <v>0</v>
      </c>
      <c r="J48" s="130">
        <v>136.58330000000001</v>
      </c>
      <c r="K48" s="17">
        <f t="shared" si="6"/>
        <v>0</v>
      </c>
      <c r="L48" s="18">
        <f t="shared" si="7"/>
        <v>0</v>
      </c>
      <c r="P48" s="22">
        <f t="shared" si="8"/>
        <v>0</v>
      </c>
      <c r="Q48" s="14">
        <v>0</v>
      </c>
      <c r="R48" s="14">
        <v>0</v>
      </c>
      <c r="S48" s="16">
        <f t="shared" si="12"/>
        <v>0</v>
      </c>
      <c r="T48" s="16">
        <v>0</v>
      </c>
      <c r="U48" s="18">
        <v>0</v>
      </c>
      <c r="V48" s="16">
        <v>0</v>
      </c>
      <c r="W48" s="17">
        <f t="shared" si="13"/>
        <v>66.665000000000006</v>
      </c>
      <c r="X48" s="16">
        <f t="shared" si="9"/>
        <v>0</v>
      </c>
      <c r="Y48" s="16">
        <v>0</v>
      </c>
      <c r="Z48" s="16">
        <v>0</v>
      </c>
      <c r="AA48" s="1">
        <v>0</v>
      </c>
      <c r="AB48" s="16">
        <f t="shared" si="15"/>
        <v>66.665000000000006</v>
      </c>
      <c r="AC48" s="131">
        <v>0</v>
      </c>
      <c r="AD48" s="131">
        <v>0</v>
      </c>
      <c r="AE48" s="131">
        <v>66.665000000000006</v>
      </c>
      <c r="AF48" s="131">
        <v>0</v>
      </c>
      <c r="AG48" s="131">
        <v>0</v>
      </c>
      <c r="AH48" s="131">
        <v>0</v>
      </c>
      <c r="AI48" s="131">
        <v>0</v>
      </c>
      <c r="AJ48" s="132">
        <v>0</v>
      </c>
      <c r="AK48" s="60">
        <f t="shared" si="10"/>
        <v>0</v>
      </c>
      <c r="AL48" s="133">
        <v>0</v>
      </c>
      <c r="AM48" s="133"/>
      <c r="AN48" s="133">
        <v>0</v>
      </c>
      <c r="AO48" s="11">
        <f t="shared" si="14"/>
        <v>413.78999999999979</v>
      </c>
    </row>
    <row r="49" spans="1:44" x14ac:dyDescent="0.25">
      <c r="A49" s="2">
        <v>2018</v>
      </c>
      <c r="B49" s="2">
        <v>2018</v>
      </c>
      <c r="C49" s="3">
        <v>43405</v>
      </c>
      <c r="D49" s="11">
        <f t="shared" si="11"/>
        <v>413.78999999999979</v>
      </c>
      <c r="E49" s="20">
        <f t="shared" si="4"/>
        <v>65.456000000000003</v>
      </c>
      <c r="F49" s="1">
        <v>0</v>
      </c>
      <c r="G49" s="1">
        <v>65.456000000000003</v>
      </c>
      <c r="H49" s="21">
        <f t="shared" si="5"/>
        <v>136.58330000000001</v>
      </c>
      <c r="I49" s="130">
        <v>0</v>
      </c>
      <c r="J49" s="130">
        <v>136.58330000000001</v>
      </c>
      <c r="K49" s="17">
        <f t="shared" si="6"/>
        <v>0</v>
      </c>
      <c r="L49" s="18">
        <f t="shared" si="7"/>
        <v>0</v>
      </c>
      <c r="P49" s="22">
        <f t="shared" si="8"/>
        <v>0</v>
      </c>
      <c r="Q49" s="14">
        <v>0</v>
      </c>
      <c r="R49" s="14">
        <v>0</v>
      </c>
      <c r="S49" s="16">
        <f t="shared" si="12"/>
        <v>0</v>
      </c>
      <c r="T49" s="16">
        <v>0</v>
      </c>
      <c r="U49" s="18">
        <v>0</v>
      </c>
      <c r="V49" s="16">
        <v>0</v>
      </c>
      <c r="W49" s="17">
        <f t="shared" si="13"/>
        <v>21.989000000000001</v>
      </c>
      <c r="X49" s="16">
        <f t="shared" si="9"/>
        <v>0</v>
      </c>
      <c r="Y49" s="16">
        <v>0</v>
      </c>
      <c r="Z49" s="16">
        <v>0</v>
      </c>
      <c r="AA49" s="1">
        <v>0</v>
      </c>
      <c r="AB49" s="16">
        <f t="shared" si="15"/>
        <v>21.989000000000001</v>
      </c>
      <c r="AC49" s="131">
        <v>0</v>
      </c>
      <c r="AD49" s="131">
        <v>0</v>
      </c>
      <c r="AE49" s="131">
        <v>21.989000000000001</v>
      </c>
      <c r="AF49" s="131">
        <v>0</v>
      </c>
      <c r="AG49" s="131">
        <v>0</v>
      </c>
      <c r="AH49" s="131">
        <v>0</v>
      </c>
      <c r="AI49" s="131">
        <v>0</v>
      </c>
      <c r="AJ49" s="132">
        <v>0</v>
      </c>
      <c r="AK49" s="60">
        <f t="shared" si="10"/>
        <v>0</v>
      </c>
      <c r="AL49" s="133">
        <v>0</v>
      </c>
      <c r="AM49" s="133"/>
      <c r="AN49" s="133">
        <v>0</v>
      </c>
      <c r="AO49" s="11">
        <f t="shared" si="14"/>
        <v>364.65169999999978</v>
      </c>
    </row>
    <row r="50" spans="1:44" x14ac:dyDescent="0.25">
      <c r="A50" s="2">
        <v>2018</v>
      </c>
      <c r="B50" s="2">
        <v>2018</v>
      </c>
      <c r="C50" s="3">
        <v>43435</v>
      </c>
      <c r="D50" s="11">
        <f t="shared" si="11"/>
        <v>364.65169999999978</v>
      </c>
      <c r="E50" s="20">
        <f t="shared" si="4"/>
        <v>125</v>
      </c>
      <c r="F50" s="1">
        <v>0</v>
      </c>
      <c r="G50" s="1">
        <v>125</v>
      </c>
      <c r="H50" s="21">
        <f t="shared" si="5"/>
        <v>136.58330000000001</v>
      </c>
      <c r="I50" s="130">
        <v>0</v>
      </c>
      <c r="J50" s="130">
        <v>136.58330000000001</v>
      </c>
      <c r="K50" s="17">
        <f t="shared" si="6"/>
        <v>0</v>
      </c>
      <c r="L50" s="18">
        <f t="shared" si="7"/>
        <v>0</v>
      </c>
      <c r="P50" s="22">
        <f t="shared" si="8"/>
        <v>0</v>
      </c>
      <c r="Q50" s="14">
        <v>0</v>
      </c>
      <c r="R50" s="14">
        <v>0</v>
      </c>
      <c r="S50" s="16">
        <f t="shared" si="12"/>
        <v>0</v>
      </c>
      <c r="T50" s="16">
        <v>0</v>
      </c>
      <c r="U50" s="18">
        <v>0</v>
      </c>
      <c r="V50" s="16">
        <v>0</v>
      </c>
      <c r="W50" s="17">
        <f t="shared" si="13"/>
        <v>75.625999999999991</v>
      </c>
      <c r="X50" s="16">
        <f t="shared" si="9"/>
        <v>0</v>
      </c>
      <c r="Y50" s="16">
        <v>0</v>
      </c>
      <c r="Z50" s="16">
        <v>0</v>
      </c>
      <c r="AA50" s="1">
        <v>0</v>
      </c>
      <c r="AB50" s="16">
        <f t="shared" si="15"/>
        <v>75.625999999999991</v>
      </c>
      <c r="AC50" s="131">
        <v>0</v>
      </c>
      <c r="AD50" s="131">
        <v>0</v>
      </c>
      <c r="AE50" s="131">
        <v>71.337999999999994</v>
      </c>
      <c r="AF50" s="131">
        <v>0</v>
      </c>
      <c r="AG50" s="131">
        <v>0</v>
      </c>
      <c r="AH50" s="131">
        <v>0</v>
      </c>
      <c r="AI50" s="131">
        <v>4.2880000000000003</v>
      </c>
      <c r="AJ50" s="132">
        <v>0</v>
      </c>
      <c r="AK50" s="60">
        <f t="shared" si="10"/>
        <v>0</v>
      </c>
      <c r="AL50" s="133">
        <v>0</v>
      </c>
      <c r="AM50" s="133"/>
      <c r="AN50" s="133">
        <v>0</v>
      </c>
      <c r="AO50" s="11">
        <f t="shared" si="14"/>
        <v>428.69439999999975</v>
      </c>
    </row>
    <row r="51" spans="1:44" s="59" customFormat="1" x14ac:dyDescent="0.25">
      <c r="A51" s="2">
        <v>2019</v>
      </c>
      <c r="B51" s="2">
        <v>2019</v>
      </c>
      <c r="C51" s="3">
        <v>43466</v>
      </c>
      <c r="D51" s="56">
        <f t="shared" si="11"/>
        <v>428.69439999999975</v>
      </c>
      <c r="E51" s="20">
        <f t="shared" si="4"/>
        <v>116.142</v>
      </c>
      <c r="F51" s="1">
        <v>0</v>
      </c>
      <c r="G51" s="1">
        <v>116.142</v>
      </c>
      <c r="H51" s="21">
        <f t="shared" si="5"/>
        <v>147.08330000000001</v>
      </c>
      <c r="I51" s="130">
        <v>0</v>
      </c>
      <c r="J51" s="130">
        <v>147.08330000000001</v>
      </c>
      <c r="K51" s="17">
        <f t="shared" si="6"/>
        <v>13.75</v>
      </c>
      <c r="L51" s="18">
        <f t="shared" si="7"/>
        <v>0</v>
      </c>
      <c r="M51" s="18"/>
      <c r="N51" s="18"/>
      <c r="P51" s="22">
        <f t="shared" si="8"/>
        <v>0</v>
      </c>
      <c r="Q51" s="14">
        <v>0</v>
      </c>
      <c r="R51" s="14">
        <v>0</v>
      </c>
      <c r="S51" s="16">
        <f t="shared" si="12"/>
        <v>13.75</v>
      </c>
      <c r="T51" s="16">
        <v>0</v>
      </c>
      <c r="U51" s="18">
        <v>0</v>
      </c>
      <c r="V51" s="16">
        <v>13.75</v>
      </c>
      <c r="W51" s="17">
        <f t="shared" si="13"/>
        <v>77.805000000000007</v>
      </c>
      <c r="X51" s="16">
        <f t="shared" si="9"/>
        <v>0</v>
      </c>
      <c r="Y51" s="16">
        <v>0</v>
      </c>
      <c r="Z51" s="16">
        <v>0</v>
      </c>
      <c r="AA51" s="1">
        <v>0</v>
      </c>
      <c r="AB51" s="16">
        <f t="shared" si="15"/>
        <v>77.805000000000007</v>
      </c>
      <c r="AC51" s="131">
        <v>0</v>
      </c>
      <c r="AD51" s="131">
        <v>0</v>
      </c>
      <c r="AE51" s="131">
        <v>77.805000000000007</v>
      </c>
      <c r="AF51" s="131">
        <v>0</v>
      </c>
      <c r="AG51" s="131">
        <v>0</v>
      </c>
      <c r="AH51" s="131">
        <v>0</v>
      </c>
      <c r="AI51" s="131">
        <v>0</v>
      </c>
      <c r="AJ51" s="132">
        <v>0</v>
      </c>
      <c r="AK51" s="60">
        <f t="shared" si="10"/>
        <v>0</v>
      </c>
      <c r="AL51" s="133">
        <v>0</v>
      </c>
      <c r="AM51" s="133"/>
      <c r="AN51" s="133">
        <v>0</v>
      </c>
      <c r="AO51" s="11">
        <f t="shared" si="14"/>
        <v>461.80809999999968</v>
      </c>
      <c r="AQ51" s="50"/>
      <c r="AR51" s="50"/>
    </row>
    <row r="52" spans="1:44" x14ac:dyDescent="0.25">
      <c r="A52" s="2">
        <v>2019</v>
      </c>
      <c r="B52" s="2">
        <v>2019</v>
      </c>
      <c r="C52" s="3">
        <v>43497</v>
      </c>
      <c r="D52" s="11">
        <f t="shared" si="11"/>
        <v>461.80809999999968</v>
      </c>
      <c r="E52" s="20">
        <f t="shared" si="4"/>
        <v>104.986</v>
      </c>
      <c r="F52" s="1">
        <v>0</v>
      </c>
      <c r="G52" s="1">
        <v>104.986</v>
      </c>
      <c r="H52" s="21">
        <f t="shared" si="5"/>
        <v>135</v>
      </c>
      <c r="I52" s="130">
        <v>0</v>
      </c>
      <c r="J52" s="130">
        <v>135</v>
      </c>
      <c r="K52" s="17">
        <f t="shared" si="6"/>
        <v>13.75</v>
      </c>
      <c r="L52" s="18">
        <f t="shared" si="7"/>
        <v>0</v>
      </c>
      <c r="P52" s="22">
        <f t="shared" si="8"/>
        <v>0</v>
      </c>
      <c r="Q52" s="14">
        <v>0</v>
      </c>
      <c r="R52" s="14">
        <v>0</v>
      </c>
      <c r="S52" s="16">
        <f t="shared" si="12"/>
        <v>13.75</v>
      </c>
      <c r="T52" s="16">
        <v>0</v>
      </c>
      <c r="U52" s="18">
        <v>0</v>
      </c>
      <c r="V52" s="16">
        <v>13.75</v>
      </c>
      <c r="W52" s="17">
        <f t="shared" si="13"/>
        <v>35.585999999999999</v>
      </c>
      <c r="X52" s="16">
        <f t="shared" si="9"/>
        <v>0</v>
      </c>
      <c r="Y52" s="16">
        <v>0</v>
      </c>
      <c r="Z52" s="16">
        <v>0</v>
      </c>
      <c r="AA52" s="1">
        <v>0</v>
      </c>
      <c r="AB52" s="16">
        <f t="shared" si="15"/>
        <v>35.585999999999999</v>
      </c>
      <c r="AC52" s="131">
        <v>0</v>
      </c>
      <c r="AD52" s="131">
        <v>0</v>
      </c>
      <c r="AE52" s="131">
        <v>35.585999999999999</v>
      </c>
      <c r="AF52" s="131">
        <v>0</v>
      </c>
      <c r="AG52" s="131">
        <v>0</v>
      </c>
      <c r="AH52" s="131">
        <v>0</v>
      </c>
      <c r="AI52" s="131">
        <v>0</v>
      </c>
      <c r="AJ52" s="132">
        <v>0</v>
      </c>
      <c r="AK52" s="60">
        <f t="shared" si="10"/>
        <v>0</v>
      </c>
      <c r="AL52" s="133">
        <v>0</v>
      </c>
      <c r="AM52" s="133"/>
      <c r="AN52" s="133">
        <v>0</v>
      </c>
      <c r="AO52" s="11">
        <f t="shared" si="14"/>
        <v>453.63009999999974</v>
      </c>
    </row>
    <row r="53" spans="1:44" x14ac:dyDescent="0.25">
      <c r="A53" s="2">
        <v>2019</v>
      </c>
      <c r="B53" s="2">
        <v>2019</v>
      </c>
      <c r="C53" s="3">
        <v>43525</v>
      </c>
      <c r="D53" s="11">
        <f t="shared" si="11"/>
        <v>453.63009999999974</v>
      </c>
      <c r="E53" s="20">
        <f t="shared" si="4"/>
        <v>104.54</v>
      </c>
      <c r="F53" s="1">
        <v>0</v>
      </c>
      <c r="G53" s="1">
        <v>104.54</v>
      </c>
      <c r="H53" s="21">
        <f t="shared" si="5"/>
        <v>135</v>
      </c>
      <c r="I53" s="130">
        <v>0</v>
      </c>
      <c r="J53" s="130">
        <v>135</v>
      </c>
      <c r="K53" s="17">
        <f t="shared" si="6"/>
        <v>13.75</v>
      </c>
      <c r="L53" s="18">
        <f t="shared" si="7"/>
        <v>0</v>
      </c>
      <c r="P53" s="22">
        <f t="shared" si="8"/>
        <v>0</v>
      </c>
      <c r="Q53" s="14">
        <v>0</v>
      </c>
      <c r="R53" s="14">
        <v>0</v>
      </c>
      <c r="S53" s="16">
        <f t="shared" si="12"/>
        <v>13.75</v>
      </c>
      <c r="T53" s="16">
        <v>0</v>
      </c>
      <c r="U53" s="18">
        <v>0</v>
      </c>
      <c r="V53" s="16">
        <v>13.75</v>
      </c>
      <c r="W53" s="17">
        <f t="shared" si="13"/>
        <v>88.126000000000005</v>
      </c>
      <c r="X53" s="16">
        <f t="shared" si="9"/>
        <v>0</v>
      </c>
      <c r="Y53" s="16">
        <v>0</v>
      </c>
      <c r="Z53" s="16">
        <v>0</v>
      </c>
      <c r="AA53" s="1">
        <v>0</v>
      </c>
      <c r="AB53" s="16">
        <f t="shared" si="15"/>
        <v>88.126000000000005</v>
      </c>
      <c r="AC53" s="131">
        <v>0</v>
      </c>
      <c r="AD53" s="131">
        <v>0</v>
      </c>
      <c r="AE53" s="131">
        <v>88.126000000000005</v>
      </c>
      <c r="AF53" s="131">
        <v>0</v>
      </c>
      <c r="AG53" s="131">
        <v>0</v>
      </c>
      <c r="AH53" s="131">
        <v>0</v>
      </c>
      <c r="AI53" s="131">
        <v>0</v>
      </c>
      <c r="AJ53" s="132">
        <v>0</v>
      </c>
      <c r="AK53" s="60">
        <f t="shared" si="10"/>
        <v>0</v>
      </c>
      <c r="AL53" s="133">
        <v>0</v>
      </c>
      <c r="AM53" s="133"/>
      <c r="AN53" s="133">
        <v>0</v>
      </c>
      <c r="AO53" s="11">
        <f t="shared" si="14"/>
        <v>497.54609999999968</v>
      </c>
    </row>
    <row r="54" spans="1:44" x14ac:dyDescent="0.25">
      <c r="A54" s="2">
        <v>2019</v>
      </c>
      <c r="B54" s="2">
        <v>2019</v>
      </c>
      <c r="C54" s="3">
        <v>43556</v>
      </c>
      <c r="D54" s="11">
        <f t="shared" si="11"/>
        <v>497.54609999999968</v>
      </c>
      <c r="E54" s="20">
        <f t="shared" si="4"/>
        <v>63.658000000000001</v>
      </c>
      <c r="F54" s="1">
        <v>0</v>
      </c>
      <c r="G54" s="1">
        <v>63.658000000000001</v>
      </c>
      <c r="H54" s="21">
        <f t="shared" si="5"/>
        <v>137</v>
      </c>
      <c r="I54" s="130">
        <v>0</v>
      </c>
      <c r="J54" s="130">
        <v>137</v>
      </c>
      <c r="K54" s="17">
        <f t="shared" si="6"/>
        <v>13.75</v>
      </c>
      <c r="L54" s="18">
        <f t="shared" si="7"/>
        <v>0</v>
      </c>
      <c r="P54" s="22">
        <f t="shared" si="8"/>
        <v>0</v>
      </c>
      <c r="Q54" s="14">
        <v>0</v>
      </c>
      <c r="R54" s="14">
        <v>0</v>
      </c>
      <c r="S54" s="16">
        <f t="shared" si="12"/>
        <v>13.75</v>
      </c>
      <c r="T54" s="16">
        <v>0</v>
      </c>
      <c r="U54" s="18">
        <v>0</v>
      </c>
      <c r="V54" s="16">
        <v>13.75</v>
      </c>
      <c r="W54" s="17">
        <f t="shared" si="13"/>
        <v>92.084999999999994</v>
      </c>
      <c r="X54" s="16">
        <f t="shared" si="9"/>
        <v>0</v>
      </c>
      <c r="Y54" s="16">
        <v>0</v>
      </c>
      <c r="Z54" s="16">
        <v>0</v>
      </c>
      <c r="AA54" s="1">
        <v>0</v>
      </c>
      <c r="AB54" s="16">
        <f t="shared" si="15"/>
        <v>92.084999999999994</v>
      </c>
      <c r="AC54" s="131">
        <v>0</v>
      </c>
      <c r="AD54" s="131">
        <v>0</v>
      </c>
      <c r="AE54" s="131">
        <v>92.084999999999994</v>
      </c>
      <c r="AF54" s="131">
        <v>0</v>
      </c>
      <c r="AG54" s="131">
        <v>0</v>
      </c>
      <c r="AH54" s="131">
        <v>0</v>
      </c>
      <c r="AI54" s="131">
        <v>0</v>
      </c>
      <c r="AJ54" s="132">
        <v>0</v>
      </c>
      <c r="AK54" s="60">
        <f t="shared" si="10"/>
        <v>0</v>
      </c>
      <c r="AL54" s="133">
        <v>0</v>
      </c>
      <c r="AM54" s="133"/>
      <c r="AN54" s="133">
        <v>0</v>
      </c>
      <c r="AO54" s="11">
        <f t="shared" si="14"/>
        <v>502.53909999999968</v>
      </c>
    </row>
    <row r="55" spans="1:44" x14ac:dyDescent="0.25">
      <c r="A55" s="2">
        <v>2019</v>
      </c>
      <c r="B55" s="2">
        <v>2019</v>
      </c>
      <c r="C55" s="3">
        <v>43586</v>
      </c>
      <c r="D55" s="11">
        <f t="shared" si="11"/>
        <v>502.53909999999968</v>
      </c>
      <c r="E55" s="20">
        <f t="shared" si="4"/>
        <v>1.5589999999999999</v>
      </c>
      <c r="F55" s="1">
        <v>0</v>
      </c>
      <c r="G55" s="1">
        <v>1.5589999999999999</v>
      </c>
      <c r="H55" s="21">
        <f t="shared" si="5"/>
        <v>130</v>
      </c>
      <c r="I55" s="130">
        <v>0</v>
      </c>
      <c r="J55" s="130">
        <v>130</v>
      </c>
      <c r="K55" s="17">
        <f t="shared" si="6"/>
        <v>13.75</v>
      </c>
      <c r="L55" s="18">
        <f t="shared" si="7"/>
        <v>0</v>
      </c>
      <c r="P55" s="22">
        <f t="shared" si="8"/>
        <v>0</v>
      </c>
      <c r="Q55" s="14">
        <v>0</v>
      </c>
      <c r="R55" s="14">
        <v>0</v>
      </c>
      <c r="S55" s="16">
        <f t="shared" si="12"/>
        <v>13.75</v>
      </c>
      <c r="T55" s="16">
        <v>0</v>
      </c>
      <c r="U55" s="18">
        <v>0</v>
      </c>
      <c r="V55" s="16">
        <v>13.75</v>
      </c>
      <c r="W55" s="17">
        <f t="shared" si="13"/>
        <v>43.192999999999998</v>
      </c>
      <c r="X55" s="16">
        <f t="shared" si="9"/>
        <v>0</v>
      </c>
      <c r="Y55" s="16">
        <v>0</v>
      </c>
      <c r="Z55" s="16">
        <v>0</v>
      </c>
      <c r="AA55" s="1">
        <v>0</v>
      </c>
      <c r="AB55" s="16">
        <f t="shared" si="15"/>
        <v>43.192999999999998</v>
      </c>
      <c r="AC55" s="131">
        <v>0</v>
      </c>
      <c r="AD55" s="131">
        <v>0</v>
      </c>
      <c r="AE55" s="131">
        <v>43.192999999999998</v>
      </c>
      <c r="AF55" s="131">
        <v>0</v>
      </c>
      <c r="AG55" s="131">
        <v>0</v>
      </c>
      <c r="AH55" s="131">
        <v>0</v>
      </c>
      <c r="AI55" s="131">
        <v>0</v>
      </c>
      <c r="AJ55" s="132">
        <v>0</v>
      </c>
      <c r="AK55" s="60">
        <f t="shared" si="10"/>
        <v>0</v>
      </c>
      <c r="AL55" s="133">
        <v>0</v>
      </c>
      <c r="AM55" s="133"/>
      <c r="AN55" s="133">
        <v>0</v>
      </c>
      <c r="AO55" s="11">
        <f t="shared" si="14"/>
        <v>403.54109999999969</v>
      </c>
    </row>
    <row r="56" spans="1:44" x14ac:dyDescent="0.25">
      <c r="A56" s="2">
        <v>2019</v>
      </c>
      <c r="B56" s="2">
        <v>2019</v>
      </c>
      <c r="C56" s="3">
        <v>43617</v>
      </c>
      <c r="D56" s="11">
        <f t="shared" si="11"/>
        <v>403.54109999999969</v>
      </c>
      <c r="E56" s="20">
        <f t="shared" si="4"/>
        <v>0</v>
      </c>
      <c r="F56" s="1">
        <v>0</v>
      </c>
      <c r="G56" s="1">
        <v>0</v>
      </c>
      <c r="H56" s="21">
        <f t="shared" si="5"/>
        <v>130</v>
      </c>
      <c r="I56" s="130">
        <v>0</v>
      </c>
      <c r="J56" s="130">
        <v>130</v>
      </c>
      <c r="K56" s="17">
        <f t="shared" si="6"/>
        <v>13.75</v>
      </c>
      <c r="L56" s="18">
        <f t="shared" si="7"/>
        <v>0</v>
      </c>
      <c r="P56" s="22">
        <f t="shared" si="8"/>
        <v>0</v>
      </c>
      <c r="Q56" s="14">
        <v>0</v>
      </c>
      <c r="R56" s="14">
        <v>0</v>
      </c>
      <c r="S56" s="16">
        <f t="shared" si="12"/>
        <v>13.75</v>
      </c>
      <c r="T56" s="16">
        <v>0</v>
      </c>
      <c r="U56" s="18">
        <v>0</v>
      </c>
      <c r="V56" s="16">
        <v>13.75</v>
      </c>
      <c r="W56" s="17">
        <f t="shared" si="13"/>
        <v>116.11199999999999</v>
      </c>
      <c r="X56" s="16">
        <f t="shared" si="9"/>
        <v>0</v>
      </c>
      <c r="Y56" s="16">
        <v>0</v>
      </c>
      <c r="Z56" s="16">
        <v>0</v>
      </c>
      <c r="AA56" s="1">
        <v>0</v>
      </c>
      <c r="AB56" s="16">
        <f t="shared" si="15"/>
        <v>116.11199999999999</v>
      </c>
      <c r="AC56" s="131">
        <v>0</v>
      </c>
      <c r="AD56" s="131">
        <v>0</v>
      </c>
      <c r="AE56" s="131">
        <v>116.11199999999999</v>
      </c>
      <c r="AF56" s="131">
        <v>0</v>
      </c>
      <c r="AG56" s="131">
        <v>0</v>
      </c>
      <c r="AH56" s="131">
        <v>0</v>
      </c>
      <c r="AI56" s="131">
        <v>0</v>
      </c>
      <c r="AJ56" s="132">
        <v>0</v>
      </c>
      <c r="AK56" s="60">
        <f t="shared" si="10"/>
        <v>0</v>
      </c>
      <c r="AL56" s="133">
        <v>0</v>
      </c>
      <c r="AM56" s="133"/>
      <c r="AN56" s="133">
        <v>0</v>
      </c>
      <c r="AO56" s="11">
        <f t="shared" si="14"/>
        <v>375.90309999999965</v>
      </c>
    </row>
    <row r="57" spans="1:44" x14ac:dyDescent="0.25">
      <c r="A57" s="2">
        <v>2019</v>
      </c>
      <c r="B57" s="2">
        <v>2019</v>
      </c>
      <c r="C57" s="3">
        <v>43647</v>
      </c>
      <c r="D57" s="11">
        <f t="shared" si="11"/>
        <v>375.90309999999965</v>
      </c>
      <c r="E57" s="20">
        <f t="shared" si="4"/>
        <v>0</v>
      </c>
      <c r="F57" s="1">
        <v>0</v>
      </c>
      <c r="G57" s="1">
        <v>0</v>
      </c>
      <c r="H57" s="21">
        <f t="shared" si="5"/>
        <v>130</v>
      </c>
      <c r="I57" s="130">
        <v>0</v>
      </c>
      <c r="J57" s="130">
        <v>130</v>
      </c>
      <c r="K57" s="17">
        <f t="shared" si="6"/>
        <v>13.75</v>
      </c>
      <c r="L57" s="18">
        <f t="shared" si="7"/>
        <v>0</v>
      </c>
      <c r="P57" s="22">
        <f t="shared" si="8"/>
        <v>0</v>
      </c>
      <c r="Q57" s="14">
        <v>0</v>
      </c>
      <c r="R57" s="14">
        <v>0</v>
      </c>
      <c r="S57" s="16">
        <f t="shared" si="12"/>
        <v>13.75</v>
      </c>
      <c r="T57" s="16">
        <v>0</v>
      </c>
      <c r="U57" s="18">
        <v>0</v>
      </c>
      <c r="V57" s="16">
        <v>13.75</v>
      </c>
      <c r="W57" s="17">
        <f t="shared" si="13"/>
        <v>70.781999999999996</v>
      </c>
      <c r="X57" s="16">
        <f t="shared" si="9"/>
        <v>0</v>
      </c>
      <c r="Y57" s="16">
        <v>0</v>
      </c>
      <c r="Z57" s="16">
        <v>0</v>
      </c>
      <c r="AA57" s="1">
        <v>0</v>
      </c>
      <c r="AB57" s="16">
        <f t="shared" si="15"/>
        <v>70.781999999999996</v>
      </c>
      <c r="AC57" s="131">
        <v>0</v>
      </c>
      <c r="AD57" s="131">
        <v>0</v>
      </c>
      <c r="AE57" s="131">
        <v>70.781999999999996</v>
      </c>
      <c r="AF57" s="131">
        <v>0</v>
      </c>
      <c r="AG57" s="131">
        <v>0</v>
      </c>
      <c r="AH57" s="131">
        <v>0</v>
      </c>
      <c r="AI57" s="131">
        <v>0</v>
      </c>
      <c r="AJ57" s="132">
        <v>0</v>
      </c>
      <c r="AK57" s="60">
        <f t="shared" si="10"/>
        <v>0</v>
      </c>
      <c r="AL57" s="133">
        <v>0</v>
      </c>
      <c r="AM57" s="133"/>
      <c r="AN57" s="133">
        <v>0</v>
      </c>
      <c r="AO57" s="11">
        <f t="shared" si="14"/>
        <v>302.93509999999964</v>
      </c>
    </row>
    <row r="58" spans="1:44" x14ac:dyDescent="0.25">
      <c r="A58" s="2">
        <v>2019</v>
      </c>
      <c r="B58" s="2">
        <v>2019</v>
      </c>
      <c r="C58" s="3">
        <v>43678</v>
      </c>
      <c r="D58" s="11">
        <f t="shared" si="11"/>
        <v>302.93509999999964</v>
      </c>
      <c r="E58" s="20">
        <f t="shared" si="4"/>
        <v>0</v>
      </c>
      <c r="F58" s="1">
        <v>0</v>
      </c>
      <c r="G58" s="1">
        <v>0</v>
      </c>
      <c r="H58" s="21">
        <f t="shared" si="5"/>
        <v>130</v>
      </c>
      <c r="I58" s="130">
        <v>0</v>
      </c>
      <c r="J58" s="130">
        <v>130</v>
      </c>
      <c r="K58" s="17">
        <f t="shared" si="6"/>
        <v>13.75</v>
      </c>
      <c r="L58" s="18">
        <f t="shared" si="7"/>
        <v>0</v>
      </c>
      <c r="P58" s="22">
        <f t="shared" si="8"/>
        <v>0</v>
      </c>
      <c r="Q58" s="14">
        <v>0</v>
      </c>
      <c r="R58" s="14">
        <v>0</v>
      </c>
      <c r="S58" s="16">
        <f t="shared" si="12"/>
        <v>13.75</v>
      </c>
      <c r="T58" s="16">
        <v>0</v>
      </c>
      <c r="U58" s="18">
        <v>0</v>
      </c>
      <c r="V58" s="16">
        <v>13.75</v>
      </c>
      <c r="W58" s="17">
        <f t="shared" si="13"/>
        <v>112.849</v>
      </c>
      <c r="X58" s="16">
        <f t="shared" si="9"/>
        <v>0</v>
      </c>
      <c r="Y58" s="16">
        <v>0</v>
      </c>
      <c r="Z58" s="16">
        <v>0</v>
      </c>
      <c r="AA58" s="1">
        <v>0</v>
      </c>
      <c r="AB58" s="16">
        <f t="shared" si="15"/>
        <v>112.849</v>
      </c>
      <c r="AC58" s="131">
        <v>0</v>
      </c>
      <c r="AD58" s="131">
        <v>0</v>
      </c>
      <c r="AE58" s="131">
        <v>112.849</v>
      </c>
      <c r="AF58" s="131">
        <v>0</v>
      </c>
      <c r="AG58" s="131">
        <v>0</v>
      </c>
      <c r="AH58" s="131">
        <v>0</v>
      </c>
      <c r="AI58" s="131">
        <v>0</v>
      </c>
      <c r="AJ58" s="132">
        <v>0</v>
      </c>
      <c r="AK58" s="60">
        <f t="shared" si="10"/>
        <v>0</v>
      </c>
      <c r="AL58" s="133">
        <v>0</v>
      </c>
      <c r="AM58" s="133"/>
      <c r="AN58" s="133">
        <v>0</v>
      </c>
      <c r="AO58" s="11">
        <f t="shared" si="14"/>
        <v>272.03409999999963</v>
      </c>
    </row>
    <row r="59" spans="1:44" x14ac:dyDescent="0.25">
      <c r="A59" s="2">
        <v>2019</v>
      </c>
      <c r="B59" s="2">
        <v>2019</v>
      </c>
      <c r="C59" s="3">
        <v>43709</v>
      </c>
      <c r="D59" s="11">
        <f t="shared" si="11"/>
        <v>272.03409999999963</v>
      </c>
      <c r="E59" s="20">
        <f t="shared" si="4"/>
        <v>0</v>
      </c>
      <c r="F59" s="1">
        <v>0</v>
      </c>
      <c r="G59" s="1">
        <v>0</v>
      </c>
      <c r="H59" s="21">
        <f t="shared" si="5"/>
        <v>137</v>
      </c>
      <c r="I59" s="130">
        <v>0</v>
      </c>
      <c r="J59" s="130">
        <v>137</v>
      </c>
      <c r="K59" s="17">
        <f t="shared" si="6"/>
        <v>13.75</v>
      </c>
      <c r="L59" s="18">
        <f t="shared" si="7"/>
        <v>0</v>
      </c>
      <c r="P59" s="22">
        <f t="shared" si="8"/>
        <v>0</v>
      </c>
      <c r="Q59" s="14">
        <v>0</v>
      </c>
      <c r="R59" s="14">
        <v>0</v>
      </c>
      <c r="S59" s="16">
        <f t="shared" si="12"/>
        <v>13.75</v>
      </c>
      <c r="T59" s="16">
        <v>0</v>
      </c>
      <c r="U59" s="18">
        <v>0</v>
      </c>
      <c r="V59" s="16">
        <v>13.75</v>
      </c>
      <c r="W59" s="17">
        <f t="shared" si="13"/>
        <v>219.625</v>
      </c>
      <c r="X59" s="16">
        <f t="shared" si="9"/>
        <v>0</v>
      </c>
      <c r="Y59" s="16">
        <v>0</v>
      </c>
      <c r="Z59" s="16">
        <v>0</v>
      </c>
      <c r="AA59" s="1">
        <v>0</v>
      </c>
      <c r="AB59" s="16">
        <f t="shared" si="15"/>
        <v>219.625</v>
      </c>
      <c r="AC59" s="131">
        <v>0</v>
      </c>
      <c r="AD59" s="131">
        <v>0</v>
      </c>
      <c r="AE59" s="131">
        <v>19.625</v>
      </c>
      <c r="AF59" s="131">
        <v>200</v>
      </c>
      <c r="AG59" s="131">
        <v>0</v>
      </c>
      <c r="AH59" s="131">
        <v>0</v>
      </c>
      <c r="AI59" s="131">
        <v>0</v>
      </c>
      <c r="AJ59" s="132">
        <v>0</v>
      </c>
      <c r="AK59" s="60">
        <f t="shared" si="10"/>
        <v>0</v>
      </c>
      <c r="AL59" s="133">
        <v>0</v>
      </c>
      <c r="AM59" s="133"/>
      <c r="AN59" s="133">
        <v>0</v>
      </c>
      <c r="AO59" s="11">
        <f t="shared" si="14"/>
        <v>340.90909999999963</v>
      </c>
    </row>
    <row r="60" spans="1:44" x14ac:dyDescent="0.25">
      <c r="A60" s="2">
        <v>2019</v>
      </c>
      <c r="B60" s="2">
        <v>2019</v>
      </c>
      <c r="C60" s="3">
        <v>43739</v>
      </c>
      <c r="D60" s="11">
        <f t="shared" si="11"/>
        <v>340.90909999999963</v>
      </c>
      <c r="E60" s="20">
        <f t="shared" si="4"/>
        <v>0</v>
      </c>
      <c r="F60" s="1">
        <v>0</v>
      </c>
      <c r="G60" s="1">
        <v>0</v>
      </c>
      <c r="H60" s="21">
        <f t="shared" si="5"/>
        <v>137</v>
      </c>
      <c r="I60" s="130">
        <v>0</v>
      </c>
      <c r="J60" s="130">
        <v>137</v>
      </c>
      <c r="K60" s="17">
        <f t="shared" si="6"/>
        <v>13.75</v>
      </c>
      <c r="L60" s="18">
        <f t="shared" si="7"/>
        <v>0</v>
      </c>
      <c r="P60" s="22">
        <f t="shared" si="8"/>
        <v>0</v>
      </c>
      <c r="Q60" s="14">
        <v>0</v>
      </c>
      <c r="R60" s="14">
        <v>0</v>
      </c>
      <c r="S60" s="16">
        <f t="shared" si="12"/>
        <v>13.75</v>
      </c>
      <c r="T60" s="16">
        <v>0</v>
      </c>
      <c r="U60" s="18">
        <v>0</v>
      </c>
      <c r="V60" s="16">
        <v>13.75</v>
      </c>
      <c r="W60" s="17">
        <f t="shared" si="13"/>
        <v>109.878</v>
      </c>
      <c r="X60" s="16">
        <f t="shared" si="9"/>
        <v>0</v>
      </c>
      <c r="Y60" s="16">
        <v>0</v>
      </c>
      <c r="Z60" s="16">
        <v>0</v>
      </c>
      <c r="AA60" s="1">
        <v>0</v>
      </c>
      <c r="AB60" s="16">
        <f t="shared" si="15"/>
        <v>109.878</v>
      </c>
      <c r="AC60" s="131">
        <v>0</v>
      </c>
      <c r="AD60" s="131">
        <v>0</v>
      </c>
      <c r="AE60" s="131">
        <v>49.878</v>
      </c>
      <c r="AF60" s="131">
        <v>0</v>
      </c>
      <c r="AG60" s="131">
        <v>60</v>
      </c>
      <c r="AH60" s="131">
        <v>0</v>
      </c>
      <c r="AI60" s="131">
        <v>0</v>
      </c>
      <c r="AJ60" s="132">
        <v>0</v>
      </c>
      <c r="AK60" s="60">
        <f t="shared" si="10"/>
        <v>0</v>
      </c>
      <c r="AL60" s="133">
        <v>0</v>
      </c>
      <c r="AM60" s="133"/>
      <c r="AN60" s="133">
        <v>0</v>
      </c>
      <c r="AO60" s="11">
        <f t="shared" si="14"/>
        <v>300.03709999999961</v>
      </c>
    </row>
    <row r="61" spans="1:44" x14ac:dyDescent="0.25">
      <c r="A61" s="2">
        <v>2019</v>
      </c>
      <c r="B61" s="2">
        <v>2019</v>
      </c>
      <c r="C61" s="3">
        <v>43770</v>
      </c>
      <c r="D61" s="11">
        <f t="shared" si="11"/>
        <v>300.03709999999961</v>
      </c>
      <c r="E61" s="20">
        <f t="shared" si="4"/>
        <v>9.0869999999999997</v>
      </c>
      <c r="F61" s="1">
        <v>0</v>
      </c>
      <c r="G61" s="1">
        <v>9.0869999999999997</v>
      </c>
      <c r="H61" s="21">
        <f t="shared" si="5"/>
        <v>147.08330000000001</v>
      </c>
      <c r="I61" s="130">
        <v>0</v>
      </c>
      <c r="J61" s="130">
        <v>147.08330000000001</v>
      </c>
      <c r="K61" s="17">
        <f t="shared" si="6"/>
        <v>13.75</v>
      </c>
      <c r="L61" s="18">
        <f t="shared" si="7"/>
        <v>0</v>
      </c>
      <c r="P61" s="22">
        <f t="shared" si="8"/>
        <v>0</v>
      </c>
      <c r="Q61" s="14">
        <v>0</v>
      </c>
      <c r="R61" s="14">
        <v>0</v>
      </c>
      <c r="S61" s="16">
        <f t="shared" si="12"/>
        <v>13.75</v>
      </c>
      <c r="T61" s="16">
        <v>0</v>
      </c>
      <c r="U61" s="18">
        <v>0</v>
      </c>
      <c r="V61" s="16">
        <v>13.75</v>
      </c>
      <c r="W61" s="17">
        <f t="shared" si="13"/>
        <v>117.15600000000001</v>
      </c>
      <c r="X61" s="16">
        <f t="shared" si="9"/>
        <v>0</v>
      </c>
      <c r="Y61" s="16">
        <v>0</v>
      </c>
      <c r="Z61" s="16">
        <v>0</v>
      </c>
      <c r="AA61" s="1">
        <v>0</v>
      </c>
      <c r="AB61" s="16">
        <f t="shared" si="15"/>
        <v>117.15600000000001</v>
      </c>
      <c r="AC61" s="131">
        <v>0</v>
      </c>
      <c r="AD61" s="131">
        <v>0</v>
      </c>
      <c r="AE61" s="131">
        <v>52.764000000000003</v>
      </c>
      <c r="AF61" s="131">
        <v>0</v>
      </c>
      <c r="AG61" s="131">
        <v>64.391999999999996</v>
      </c>
      <c r="AH61" s="131">
        <v>0</v>
      </c>
      <c r="AI61" s="131">
        <v>0</v>
      </c>
      <c r="AJ61" s="132">
        <v>0</v>
      </c>
      <c r="AK61" s="60">
        <f t="shared" si="10"/>
        <v>0</v>
      </c>
      <c r="AL61" s="133">
        <v>0</v>
      </c>
      <c r="AM61" s="133"/>
      <c r="AN61" s="133">
        <v>0</v>
      </c>
      <c r="AO61" s="11">
        <f t="shared" si="14"/>
        <v>265.4467999999996</v>
      </c>
    </row>
    <row r="62" spans="1:44" s="59" customFormat="1" x14ac:dyDescent="0.25">
      <c r="A62" s="2">
        <v>2019</v>
      </c>
      <c r="B62" s="2">
        <v>2019</v>
      </c>
      <c r="C62" s="3">
        <v>43800</v>
      </c>
      <c r="D62" s="56">
        <f t="shared" si="11"/>
        <v>265.4467999999996</v>
      </c>
      <c r="E62" s="20">
        <f t="shared" si="4"/>
        <v>81.248000000000005</v>
      </c>
      <c r="F62" s="1">
        <v>0</v>
      </c>
      <c r="G62" s="1">
        <v>81.248000000000005</v>
      </c>
      <c r="H62" s="21">
        <f t="shared" si="5"/>
        <v>147.08330000000001</v>
      </c>
      <c r="I62" s="130">
        <v>0</v>
      </c>
      <c r="J62" s="130">
        <v>147.08330000000001</v>
      </c>
      <c r="K62" s="17">
        <f t="shared" si="6"/>
        <v>13.75</v>
      </c>
      <c r="L62" s="18">
        <f t="shared" si="7"/>
        <v>0</v>
      </c>
      <c r="M62" s="18"/>
      <c r="N62" s="18"/>
      <c r="P62" s="22">
        <f t="shared" si="8"/>
        <v>0</v>
      </c>
      <c r="Q62" s="14">
        <v>0</v>
      </c>
      <c r="R62" s="14">
        <v>0</v>
      </c>
      <c r="S62" s="16">
        <f t="shared" si="12"/>
        <v>13.75</v>
      </c>
      <c r="T62" s="16">
        <v>0</v>
      </c>
      <c r="U62" s="18">
        <v>0</v>
      </c>
      <c r="V62" s="16">
        <v>13.75</v>
      </c>
      <c r="W62" s="17">
        <f t="shared" si="13"/>
        <v>120.17700000000001</v>
      </c>
      <c r="X62" s="16">
        <f t="shared" si="9"/>
        <v>0</v>
      </c>
      <c r="Y62" s="16">
        <v>0</v>
      </c>
      <c r="Z62" s="16">
        <v>0</v>
      </c>
      <c r="AA62" s="1">
        <v>0</v>
      </c>
      <c r="AB62" s="16">
        <f t="shared" si="15"/>
        <v>120.17700000000001</v>
      </c>
      <c r="AC62" s="131">
        <v>58.293999999999997</v>
      </c>
      <c r="AD62" s="131">
        <v>7.3250000000000002</v>
      </c>
      <c r="AE62" s="131">
        <v>13.015000000000001</v>
      </c>
      <c r="AF62" s="131">
        <v>40.170999999999999</v>
      </c>
      <c r="AG62" s="131">
        <v>0</v>
      </c>
      <c r="AH62" s="131">
        <v>0</v>
      </c>
      <c r="AI62" s="131">
        <v>0.96699999999999997</v>
      </c>
      <c r="AJ62" s="132">
        <v>0.40500000000000003</v>
      </c>
      <c r="AK62" s="60">
        <f t="shared" si="10"/>
        <v>0</v>
      </c>
      <c r="AL62" s="133">
        <v>0</v>
      </c>
      <c r="AM62" s="133"/>
      <c r="AN62" s="133">
        <v>0</v>
      </c>
      <c r="AO62" s="11">
        <f t="shared" si="14"/>
        <v>306.0384999999996</v>
      </c>
      <c r="AQ62" s="50"/>
      <c r="AR62" s="50"/>
    </row>
    <row r="63" spans="1:44" x14ac:dyDescent="0.25">
      <c r="A63" s="2">
        <v>2020</v>
      </c>
      <c r="B63" s="2">
        <v>2020</v>
      </c>
      <c r="C63" s="3">
        <v>43831</v>
      </c>
      <c r="D63" s="11">
        <f t="shared" si="11"/>
        <v>306.0384999999996</v>
      </c>
      <c r="E63" s="20">
        <f t="shared" si="4"/>
        <v>79.498999999999995</v>
      </c>
      <c r="F63" s="1">
        <v>0</v>
      </c>
      <c r="G63" s="1">
        <v>79.498999999999995</v>
      </c>
      <c r="H63" s="21">
        <f t="shared" si="5"/>
        <v>129.833</v>
      </c>
      <c r="I63" s="130">
        <v>0</v>
      </c>
      <c r="J63" s="130">
        <v>129.833</v>
      </c>
      <c r="K63" s="17">
        <f t="shared" si="6"/>
        <v>20.832999999999998</v>
      </c>
      <c r="L63" s="18">
        <f t="shared" si="7"/>
        <v>0</v>
      </c>
      <c r="P63" s="22">
        <f t="shared" si="8"/>
        <v>0</v>
      </c>
      <c r="Q63" s="14">
        <v>0</v>
      </c>
      <c r="R63" s="14">
        <v>0</v>
      </c>
      <c r="S63" s="16">
        <f t="shared" si="12"/>
        <v>20.832999999999998</v>
      </c>
      <c r="T63" s="16">
        <v>0</v>
      </c>
      <c r="U63" s="18">
        <v>0</v>
      </c>
      <c r="V63" s="16">
        <v>20.832999999999998</v>
      </c>
      <c r="W63" s="17">
        <f t="shared" si="13"/>
        <v>23.606000000000002</v>
      </c>
      <c r="X63" s="16">
        <f t="shared" si="9"/>
        <v>0</v>
      </c>
      <c r="Y63" s="16">
        <v>0</v>
      </c>
      <c r="Z63" s="16">
        <v>0</v>
      </c>
      <c r="AA63" s="1">
        <v>0</v>
      </c>
      <c r="AB63" s="16">
        <f t="shared" si="15"/>
        <v>23.606000000000002</v>
      </c>
      <c r="AC63" s="131">
        <v>0</v>
      </c>
      <c r="AD63" s="131">
        <v>0</v>
      </c>
      <c r="AE63" s="131">
        <v>23.606000000000002</v>
      </c>
      <c r="AF63" s="131">
        <v>0</v>
      </c>
      <c r="AG63" s="131">
        <v>0</v>
      </c>
      <c r="AH63" s="131">
        <v>0</v>
      </c>
      <c r="AI63" s="131">
        <v>0</v>
      </c>
      <c r="AJ63" s="132">
        <v>0</v>
      </c>
      <c r="AK63" s="60">
        <f t="shared" si="10"/>
        <v>0</v>
      </c>
      <c r="AL63" s="133">
        <v>0</v>
      </c>
      <c r="AM63" s="133"/>
      <c r="AN63" s="133">
        <v>0</v>
      </c>
      <c r="AO63" s="11">
        <f t="shared" si="14"/>
        <v>258.47749999999957</v>
      </c>
    </row>
    <row r="64" spans="1:44" x14ac:dyDescent="0.25">
      <c r="A64" s="2">
        <v>2020</v>
      </c>
      <c r="B64" s="2">
        <v>2020</v>
      </c>
      <c r="C64" s="3">
        <v>43862</v>
      </c>
      <c r="D64" s="11">
        <f t="shared" si="11"/>
        <v>258.47749999999957</v>
      </c>
      <c r="E64" s="20">
        <f t="shared" si="4"/>
        <v>102.88200000000001</v>
      </c>
      <c r="F64" s="1">
        <v>0</v>
      </c>
      <c r="G64" s="1">
        <v>102.88200000000001</v>
      </c>
      <c r="H64" s="21">
        <f t="shared" si="5"/>
        <v>129.833</v>
      </c>
      <c r="I64" s="130">
        <v>0</v>
      </c>
      <c r="J64" s="130">
        <v>129.833</v>
      </c>
      <c r="K64" s="17">
        <f t="shared" si="6"/>
        <v>20.832999999999998</v>
      </c>
      <c r="L64" s="18">
        <f t="shared" si="7"/>
        <v>0</v>
      </c>
      <c r="P64" s="22">
        <f t="shared" si="8"/>
        <v>0</v>
      </c>
      <c r="Q64" s="14">
        <v>0</v>
      </c>
      <c r="R64" s="14">
        <v>0</v>
      </c>
      <c r="S64" s="16">
        <f t="shared" si="12"/>
        <v>20.832999999999998</v>
      </c>
      <c r="T64" s="16">
        <v>0</v>
      </c>
      <c r="U64" s="18">
        <v>0</v>
      </c>
      <c r="V64" s="16">
        <v>20.832999999999998</v>
      </c>
      <c r="W64" s="17">
        <f t="shared" si="13"/>
        <v>85.46</v>
      </c>
      <c r="X64" s="16">
        <f t="shared" si="9"/>
        <v>0</v>
      </c>
      <c r="Y64" s="16">
        <v>0</v>
      </c>
      <c r="Z64" s="16">
        <v>0</v>
      </c>
      <c r="AA64" s="1">
        <v>0</v>
      </c>
      <c r="AB64" s="16">
        <f t="shared" si="15"/>
        <v>85.46</v>
      </c>
      <c r="AC64" s="131">
        <v>0</v>
      </c>
      <c r="AD64" s="131">
        <v>0</v>
      </c>
      <c r="AE64" s="131">
        <v>85.46</v>
      </c>
      <c r="AF64" s="131">
        <v>0</v>
      </c>
      <c r="AG64" s="131">
        <v>0</v>
      </c>
      <c r="AH64" s="131">
        <v>0</v>
      </c>
      <c r="AI64" s="131">
        <v>0</v>
      </c>
      <c r="AJ64" s="132">
        <v>0</v>
      </c>
      <c r="AK64" s="60">
        <f t="shared" si="10"/>
        <v>0</v>
      </c>
      <c r="AL64" s="133">
        <v>0</v>
      </c>
      <c r="AM64" s="133"/>
      <c r="AN64" s="133">
        <v>0</v>
      </c>
      <c r="AO64" s="11">
        <f t="shared" si="14"/>
        <v>296.15349999999955</v>
      </c>
    </row>
    <row r="65" spans="1:44" x14ac:dyDescent="0.25">
      <c r="A65" s="2">
        <v>2020</v>
      </c>
      <c r="B65" s="2">
        <v>2020</v>
      </c>
      <c r="C65" s="3">
        <v>43891</v>
      </c>
      <c r="D65" s="11">
        <f t="shared" si="11"/>
        <v>296.15349999999955</v>
      </c>
      <c r="E65" s="20">
        <f t="shared" si="4"/>
        <v>102.88200000000001</v>
      </c>
      <c r="F65" s="1">
        <v>0</v>
      </c>
      <c r="G65" s="1">
        <v>102.88200000000001</v>
      </c>
      <c r="H65" s="21">
        <f t="shared" si="5"/>
        <v>129.833</v>
      </c>
      <c r="I65" s="130">
        <v>0</v>
      </c>
      <c r="J65" s="130">
        <v>129.833</v>
      </c>
      <c r="K65" s="17">
        <f t="shared" si="6"/>
        <v>20.832999999999998</v>
      </c>
      <c r="L65" s="18">
        <f t="shared" si="7"/>
        <v>0</v>
      </c>
      <c r="P65" s="22">
        <f t="shared" si="8"/>
        <v>0</v>
      </c>
      <c r="Q65" s="14">
        <v>0</v>
      </c>
      <c r="R65" s="14">
        <v>0</v>
      </c>
      <c r="S65" s="16">
        <f t="shared" si="12"/>
        <v>20.832999999999998</v>
      </c>
      <c r="T65" s="16">
        <v>0</v>
      </c>
      <c r="U65" s="18">
        <v>0</v>
      </c>
      <c r="V65" s="16">
        <v>20.832999999999998</v>
      </c>
      <c r="W65" s="17">
        <f t="shared" si="13"/>
        <v>117.342</v>
      </c>
      <c r="X65" s="16">
        <f t="shared" si="9"/>
        <v>0</v>
      </c>
      <c r="Y65" s="16">
        <v>0</v>
      </c>
      <c r="Z65" s="16">
        <v>0</v>
      </c>
      <c r="AA65" s="1">
        <v>0</v>
      </c>
      <c r="AB65" s="16">
        <f t="shared" si="15"/>
        <v>117.342</v>
      </c>
      <c r="AC65" s="131">
        <v>0</v>
      </c>
      <c r="AD65" s="131">
        <v>0</v>
      </c>
      <c r="AE65" s="131">
        <v>117.342</v>
      </c>
      <c r="AF65" s="131">
        <v>0</v>
      </c>
      <c r="AG65" s="131">
        <v>0</v>
      </c>
      <c r="AH65" s="131">
        <v>0</v>
      </c>
      <c r="AI65" s="131">
        <v>0</v>
      </c>
      <c r="AJ65" s="132">
        <v>0</v>
      </c>
      <c r="AK65" s="60">
        <f t="shared" si="10"/>
        <v>0</v>
      </c>
      <c r="AL65" s="133">
        <v>0</v>
      </c>
      <c r="AM65" s="133"/>
      <c r="AN65" s="133">
        <v>0</v>
      </c>
      <c r="AO65" s="11">
        <f t="shared" si="14"/>
        <v>365.71149999999955</v>
      </c>
    </row>
    <row r="66" spans="1:44" x14ac:dyDescent="0.25">
      <c r="A66" s="2">
        <v>2020</v>
      </c>
      <c r="B66" s="2">
        <v>2020</v>
      </c>
      <c r="C66" s="3">
        <v>43922</v>
      </c>
      <c r="D66" s="11">
        <f t="shared" si="11"/>
        <v>365.71149999999955</v>
      </c>
      <c r="E66" s="20">
        <f t="shared" si="4"/>
        <v>79.498999999999995</v>
      </c>
      <c r="F66" s="1">
        <v>0</v>
      </c>
      <c r="G66" s="1">
        <v>79.498999999999995</v>
      </c>
      <c r="H66" s="21">
        <f t="shared" si="5"/>
        <v>129.833</v>
      </c>
      <c r="I66" s="130">
        <v>0</v>
      </c>
      <c r="J66" s="130">
        <v>129.833</v>
      </c>
      <c r="K66" s="17">
        <f t="shared" si="6"/>
        <v>20.832999999999998</v>
      </c>
      <c r="L66" s="18">
        <f t="shared" si="7"/>
        <v>0</v>
      </c>
      <c r="P66" s="22">
        <f t="shared" si="8"/>
        <v>0</v>
      </c>
      <c r="Q66" s="14">
        <v>0</v>
      </c>
      <c r="R66" s="14">
        <v>0</v>
      </c>
      <c r="S66" s="16">
        <f t="shared" si="12"/>
        <v>20.832999999999998</v>
      </c>
      <c r="T66" s="16">
        <v>0</v>
      </c>
      <c r="U66" s="18">
        <v>0</v>
      </c>
      <c r="V66" s="16">
        <v>20.832999999999998</v>
      </c>
      <c r="W66" s="17">
        <f t="shared" si="13"/>
        <v>116.584</v>
      </c>
      <c r="X66" s="16">
        <f t="shared" si="9"/>
        <v>0</v>
      </c>
      <c r="Y66" s="16">
        <v>0</v>
      </c>
      <c r="Z66" s="16">
        <v>0</v>
      </c>
      <c r="AA66" s="1">
        <v>0</v>
      </c>
      <c r="AB66" s="16">
        <f t="shared" si="15"/>
        <v>116.584</v>
      </c>
      <c r="AC66" s="131">
        <v>0</v>
      </c>
      <c r="AD66" s="131">
        <v>0</v>
      </c>
      <c r="AE66" s="131">
        <v>113.703</v>
      </c>
      <c r="AF66" s="131">
        <v>0</v>
      </c>
      <c r="AG66" s="131">
        <v>0</v>
      </c>
      <c r="AH66" s="131">
        <v>0</v>
      </c>
      <c r="AI66" s="131">
        <v>0</v>
      </c>
      <c r="AJ66" s="132">
        <v>2.8809999999999998</v>
      </c>
      <c r="AK66" s="60">
        <f t="shared" si="10"/>
        <v>0</v>
      </c>
      <c r="AL66" s="133">
        <v>0</v>
      </c>
      <c r="AM66" s="133"/>
      <c r="AN66" s="133">
        <v>0</v>
      </c>
      <c r="AO66" s="11">
        <f t="shared" si="14"/>
        <v>411.12849999999963</v>
      </c>
    </row>
    <row r="67" spans="1:44" x14ac:dyDescent="0.25">
      <c r="A67" s="2">
        <v>2020</v>
      </c>
      <c r="B67" s="2">
        <v>2020</v>
      </c>
      <c r="C67" s="3">
        <v>43952</v>
      </c>
      <c r="D67" s="11">
        <f t="shared" si="11"/>
        <v>411.12849999999963</v>
      </c>
      <c r="E67" s="20">
        <f t="shared" si="4"/>
        <v>9.3529999999999998</v>
      </c>
      <c r="F67" s="1">
        <v>0</v>
      </c>
      <c r="G67" s="1">
        <v>9.3529999999999998</v>
      </c>
      <c r="H67" s="21">
        <f t="shared" si="5"/>
        <v>129.833</v>
      </c>
      <c r="I67" s="130">
        <v>0</v>
      </c>
      <c r="J67" s="130">
        <v>129.833</v>
      </c>
      <c r="K67" s="17">
        <f t="shared" si="6"/>
        <v>20.832999999999998</v>
      </c>
      <c r="L67" s="18">
        <f t="shared" si="7"/>
        <v>0</v>
      </c>
      <c r="P67" s="22">
        <f t="shared" si="8"/>
        <v>0</v>
      </c>
      <c r="Q67" s="14">
        <v>0</v>
      </c>
      <c r="R67" s="14">
        <v>0</v>
      </c>
      <c r="S67" s="16">
        <f t="shared" ref="S67:S98" si="16">SUM(T67:V67)</f>
        <v>20.832999999999998</v>
      </c>
      <c r="T67" s="16">
        <v>0</v>
      </c>
      <c r="U67" s="18">
        <v>0</v>
      </c>
      <c r="V67" s="16">
        <v>20.832999999999998</v>
      </c>
      <c r="W67" s="17">
        <f t="shared" ref="W67:W98" si="17">X67+AB67+AK67</f>
        <v>90.019000000000005</v>
      </c>
      <c r="X67" s="16">
        <f t="shared" si="9"/>
        <v>0</v>
      </c>
      <c r="Y67" s="16">
        <v>0</v>
      </c>
      <c r="Z67" s="16">
        <v>0</v>
      </c>
      <c r="AA67" s="1">
        <v>0</v>
      </c>
      <c r="AB67" s="16">
        <f t="shared" ref="AB67:AB98" si="18">SUM(AC67:AJ67)</f>
        <v>90.019000000000005</v>
      </c>
      <c r="AC67" s="131">
        <v>0</v>
      </c>
      <c r="AD67" s="131">
        <v>0</v>
      </c>
      <c r="AE67" s="131">
        <v>90.019000000000005</v>
      </c>
      <c r="AF67" s="131">
        <v>0</v>
      </c>
      <c r="AG67" s="131">
        <v>0</v>
      </c>
      <c r="AH67" s="131">
        <v>0</v>
      </c>
      <c r="AI67" s="131">
        <v>0</v>
      </c>
      <c r="AJ67" s="132">
        <v>0</v>
      </c>
      <c r="AK67" s="60">
        <f t="shared" si="10"/>
        <v>0</v>
      </c>
      <c r="AL67" s="133">
        <v>0</v>
      </c>
      <c r="AM67" s="133"/>
      <c r="AN67" s="133">
        <v>0</v>
      </c>
      <c r="AO67" s="11">
        <f t="shared" ref="AO67:AO98" si="19">D67+E67-H67-K67+W67</f>
        <v>359.83449999999971</v>
      </c>
    </row>
    <row r="68" spans="1:44" x14ac:dyDescent="0.25">
      <c r="A68" s="2">
        <v>2020</v>
      </c>
      <c r="B68" s="2">
        <v>2020</v>
      </c>
      <c r="C68" s="3">
        <v>43983</v>
      </c>
      <c r="D68" s="11">
        <f t="shared" si="11"/>
        <v>359.83449999999971</v>
      </c>
      <c r="E68" s="20">
        <f t="shared" ref="E68:E131" si="20">SUM(F68:G68)</f>
        <v>0</v>
      </c>
      <c r="F68" s="1">
        <v>0</v>
      </c>
      <c r="G68" s="1">
        <v>0</v>
      </c>
      <c r="H68" s="21">
        <f t="shared" ref="H68:H131" si="21">SUM(I68:J68)</f>
        <v>129.833</v>
      </c>
      <c r="I68" s="130">
        <v>0</v>
      </c>
      <c r="J68" s="130">
        <v>129.833</v>
      </c>
      <c r="K68" s="17">
        <f t="shared" ref="K68:K131" si="22">P68+S68+L68</f>
        <v>20.832999999999998</v>
      </c>
      <c r="L68" s="18">
        <f t="shared" ref="L68:L131" si="23">SUM(M68:O68)</f>
        <v>0</v>
      </c>
      <c r="P68" s="22">
        <f t="shared" ref="P68:P131" si="24">SUM(Q68:R68)</f>
        <v>0</v>
      </c>
      <c r="Q68" s="14">
        <v>0</v>
      </c>
      <c r="R68" s="14">
        <v>0</v>
      </c>
      <c r="S68" s="16">
        <f t="shared" si="16"/>
        <v>20.832999999999998</v>
      </c>
      <c r="T68" s="16">
        <v>0</v>
      </c>
      <c r="U68" s="18">
        <v>0</v>
      </c>
      <c r="V68" s="16">
        <v>20.832999999999998</v>
      </c>
      <c r="W68" s="17">
        <f t="shared" si="17"/>
        <v>241.12100000000001</v>
      </c>
      <c r="X68" s="16">
        <f t="shared" ref="X68:X131" si="25">SUM(Y68:AA68)</f>
        <v>0</v>
      </c>
      <c r="Y68" s="16">
        <v>0</v>
      </c>
      <c r="Z68" s="16">
        <v>0</v>
      </c>
      <c r="AA68" s="1">
        <v>0</v>
      </c>
      <c r="AB68" s="16">
        <f t="shared" si="18"/>
        <v>241.12100000000001</v>
      </c>
      <c r="AC68" s="131">
        <v>0</v>
      </c>
      <c r="AD68" s="131">
        <v>0</v>
      </c>
      <c r="AE68" s="131">
        <v>42.145000000000003</v>
      </c>
      <c r="AF68" s="131">
        <v>198.976</v>
      </c>
      <c r="AG68" s="131">
        <v>0</v>
      </c>
      <c r="AH68" s="131">
        <v>0</v>
      </c>
      <c r="AI68" s="131">
        <v>0</v>
      </c>
      <c r="AJ68" s="132">
        <v>0</v>
      </c>
      <c r="AK68" s="60">
        <f t="shared" ref="AK68:AK131" si="26">SUM(AL68:AN68)</f>
        <v>0</v>
      </c>
      <c r="AL68" s="133">
        <v>0</v>
      </c>
      <c r="AM68" s="133"/>
      <c r="AN68" s="133">
        <v>0</v>
      </c>
      <c r="AO68" s="11">
        <f t="shared" si="19"/>
        <v>450.28949999999975</v>
      </c>
    </row>
    <row r="69" spans="1:44" x14ac:dyDescent="0.25">
      <c r="A69" s="2">
        <v>2020</v>
      </c>
      <c r="B69" s="2">
        <v>2020</v>
      </c>
      <c r="C69" s="3">
        <v>44013</v>
      </c>
      <c r="D69" s="11">
        <f t="shared" ref="D69:D132" si="27">AO68</f>
        <v>450.28949999999975</v>
      </c>
      <c r="E69" s="20">
        <f t="shared" si="20"/>
        <v>0</v>
      </c>
      <c r="F69" s="1">
        <v>0</v>
      </c>
      <c r="G69" s="1">
        <v>0</v>
      </c>
      <c r="H69" s="21">
        <f t="shared" si="21"/>
        <v>129.833</v>
      </c>
      <c r="I69" s="130">
        <v>0</v>
      </c>
      <c r="J69" s="130">
        <v>129.833</v>
      </c>
      <c r="K69" s="17">
        <f t="shared" si="22"/>
        <v>20.832999999999998</v>
      </c>
      <c r="L69" s="18">
        <f t="shared" si="23"/>
        <v>0</v>
      </c>
      <c r="P69" s="22">
        <f t="shared" si="24"/>
        <v>0</v>
      </c>
      <c r="Q69" s="14">
        <v>0</v>
      </c>
      <c r="R69" s="14">
        <v>0</v>
      </c>
      <c r="S69" s="16">
        <f t="shared" si="16"/>
        <v>20.832999999999998</v>
      </c>
      <c r="T69" s="16">
        <v>0</v>
      </c>
      <c r="U69" s="18">
        <v>0</v>
      </c>
      <c r="V69" s="16">
        <v>20.832999999999998</v>
      </c>
      <c r="W69" s="17">
        <f t="shared" si="17"/>
        <v>97.679000000000002</v>
      </c>
      <c r="X69" s="16">
        <f t="shared" si="25"/>
        <v>0</v>
      </c>
      <c r="Y69" s="16">
        <v>0</v>
      </c>
      <c r="Z69" s="16">
        <v>0</v>
      </c>
      <c r="AA69" s="1">
        <v>0</v>
      </c>
      <c r="AB69" s="16">
        <f t="shared" si="18"/>
        <v>97.679000000000002</v>
      </c>
      <c r="AC69" s="131">
        <v>0</v>
      </c>
      <c r="AD69" s="131">
        <v>0</v>
      </c>
      <c r="AE69" s="131">
        <v>97.679000000000002</v>
      </c>
      <c r="AF69" s="131">
        <v>0</v>
      </c>
      <c r="AG69" s="131">
        <v>0</v>
      </c>
      <c r="AH69" s="131">
        <v>0</v>
      </c>
      <c r="AI69" s="131">
        <v>0</v>
      </c>
      <c r="AJ69" s="132">
        <v>0</v>
      </c>
      <c r="AK69" s="60">
        <f t="shared" si="26"/>
        <v>0</v>
      </c>
      <c r="AL69" s="133">
        <v>0</v>
      </c>
      <c r="AM69" s="133"/>
      <c r="AN69" s="133">
        <v>0</v>
      </c>
      <c r="AO69" s="11">
        <f t="shared" si="19"/>
        <v>397.30249999999978</v>
      </c>
    </row>
    <row r="70" spans="1:44" x14ac:dyDescent="0.25">
      <c r="A70" s="2">
        <v>2020</v>
      </c>
      <c r="B70" s="2">
        <v>2020</v>
      </c>
      <c r="C70" s="3">
        <v>44044</v>
      </c>
      <c r="D70" s="11">
        <f t="shared" si="27"/>
        <v>397.30249999999978</v>
      </c>
      <c r="E70" s="20">
        <f t="shared" si="20"/>
        <v>0</v>
      </c>
      <c r="F70" s="1">
        <v>0</v>
      </c>
      <c r="G70" s="1">
        <v>0</v>
      </c>
      <c r="H70" s="21">
        <f t="shared" si="21"/>
        <v>129.833</v>
      </c>
      <c r="I70" s="130">
        <v>0</v>
      </c>
      <c r="J70" s="130">
        <v>129.833</v>
      </c>
      <c r="K70" s="17">
        <f t="shared" si="22"/>
        <v>20.832999999999998</v>
      </c>
      <c r="L70" s="18">
        <f t="shared" si="23"/>
        <v>0</v>
      </c>
      <c r="P70" s="22">
        <f t="shared" si="24"/>
        <v>0</v>
      </c>
      <c r="Q70" s="14">
        <v>0</v>
      </c>
      <c r="R70" s="14">
        <v>0</v>
      </c>
      <c r="S70" s="16">
        <f t="shared" si="16"/>
        <v>20.832999999999998</v>
      </c>
      <c r="T70" s="16">
        <v>0</v>
      </c>
      <c r="U70" s="18">
        <v>0</v>
      </c>
      <c r="V70" s="16">
        <v>20.832999999999998</v>
      </c>
      <c r="W70" s="17">
        <f t="shared" si="17"/>
        <v>113.54900000000001</v>
      </c>
      <c r="X70" s="16">
        <f t="shared" si="25"/>
        <v>0</v>
      </c>
      <c r="Y70" s="16">
        <v>0</v>
      </c>
      <c r="Z70" s="16">
        <v>0</v>
      </c>
      <c r="AA70" s="1">
        <v>0</v>
      </c>
      <c r="AB70" s="16">
        <f t="shared" si="18"/>
        <v>113.54900000000001</v>
      </c>
      <c r="AC70" s="131">
        <v>32.715000000000003</v>
      </c>
      <c r="AD70" s="131">
        <v>0</v>
      </c>
      <c r="AE70" s="131">
        <v>80.834000000000003</v>
      </c>
      <c r="AF70" s="131">
        <v>0</v>
      </c>
      <c r="AG70" s="131">
        <v>0</v>
      </c>
      <c r="AH70" s="131">
        <v>0</v>
      </c>
      <c r="AI70" s="131">
        <v>0</v>
      </c>
      <c r="AJ70" s="132">
        <v>0</v>
      </c>
      <c r="AK70" s="60">
        <f t="shared" si="26"/>
        <v>0</v>
      </c>
      <c r="AL70" s="133">
        <v>0</v>
      </c>
      <c r="AM70" s="133"/>
      <c r="AN70" s="133">
        <v>0</v>
      </c>
      <c r="AO70" s="11">
        <f t="shared" si="19"/>
        <v>360.18549999999982</v>
      </c>
    </row>
    <row r="71" spans="1:44" x14ac:dyDescent="0.25">
      <c r="A71" s="2">
        <v>2020</v>
      </c>
      <c r="B71" s="2">
        <v>2020</v>
      </c>
      <c r="C71" s="3">
        <v>44075</v>
      </c>
      <c r="D71" s="11">
        <f t="shared" si="27"/>
        <v>360.18549999999982</v>
      </c>
      <c r="E71" s="20">
        <f t="shared" si="20"/>
        <v>0</v>
      </c>
      <c r="F71" s="1">
        <v>0</v>
      </c>
      <c r="G71" s="1">
        <v>0</v>
      </c>
      <c r="H71" s="21">
        <f t="shared" si="21"/>
        <v>129.833</v>
      </c>
      <c r="I71" s="130">
        <v>0</v>
      </c>
      <c r="J71" s="130">
        <v>129.833</v>
      </c>
      <c r="K71" s="17">
        <f t="shared" si="22"/>
        <v>20.832999999999998</v>
      </c>
      <c r="L71" s="18">
        <f t="shared" si="23"/>
        <v>0</v>
      </c>
      <c r="P71" s="22">
        <f t="shared" si="24"/>
        <v>0</v>
      </c>
      <c r="Q71" s="14">
        <v>0</v>
      </c>
      <c r="R71" s="14">
        <v>0</v>
      </c>
      <c r="S71" s="16">
        <f t="shared" si="16"/>
        <v>20.832999999999998</v>
      </c>
      <c r="T71" s="16">
        <v>0</v>
      </c>
      <c r="U71" s="18">
        <v>0</v>
      </c>
      <c r="V71" s="16">
        <v>20.832999999999998</v>
      </c>
      <c r="W71" s="17">
        <f t="shared" si="17"/>
        <v>192.398</v>
      </c>
      <c r="X71" s="16">
        <f t="shared" si="25"/>
        <v>0</v>
      </c>
      <c r="Y71" s="16">
        <v>0</v>
      </c>
      <c r="Z71" s="16">
        <v>0</v>
      </c>
      <c r="AA71" s="1">
        <v>0</v>
      </c>
      <c r="AB71" s="16">
        <f t="shared" si="18"/>
        <v>192.398</v>
      </c>
      <c r="AC71" s="131">
        <v>157.02799999999999</v>
      </c>
      <c r="AD71" s="131">
        <v>35.369999999999997</v>
      </c>
      <c r="AE71" s="131">
        <v>0</v>
      </c>
      <c r="AF71" s="131">
        <v>0</v>
      </c>
      <c r="AG71" s="131">
        <v>0</v>
      </c>
      <c r="AH71" s="131">
        <v>0</v>
      </c>
      <c r="AI71" s="131">
        <v>0</v>
      </c>
      <c r="AJ71" s="132">
        <v>0</v>
      </c>
      <c r="AK71" s="60">
        <f t="shared" si="26"/>
        <v>0</v>
      </c>
      <c r="AL71" s="133">
        <v>0</v>
      </c>
      <c r="AM71" s="133"/>
      <c r="AN71" s="133">
        <v>0</v>
      </c>
      <c r="AO71" s="11">
        <f t="shared" si="19"/>
        <v>401.91749999999979</v>
      </c>
    </row>
    <row r="72" spans="1:44" x14ac:dyDescent="0.25">
      <c r="A72" s="2">
        <v>2020</v>
      </c>
      <c r="B72" s="2">
        <v>2020</v>
      </c>
      <c r="C72" s="3">
        <v>44105</v>
      </c>
      <c r="D72" s="11">
        <f t="shared" si="27"/>
        <v>401.91749999999979</v>
      </c>
      <c r="E72" s="20">
        <f t="shared" si="20"/>
        <v>0</v>
      </c>
      <c r="F72" s="1">
        <v>0</v>
      </c>
      <c r="G72" s="1">
        <v>0</v>
      </c>
      <c r="H72" s="21">
        <f t="shared" si="21"/>
        <v>129.833</v>
      </c>
      <c r="I72" s="130">
        <v>0</v>
      </c>
      <c r="J72" s="130">
        <v>129.833</v>
      </c>
      <c r="K72" s="17">
        <f t="shared" si="22"/>
        <v>20.832999999999998</v>
      </c>
      <c r="L72" s="18">
        <f t="shared" si="23"/>
        <v>0</v>
      </c>
      <c r="P72" s="22">
        <f t="shared" si="24"/>
        <v>0</v>
      </c>
      <c r="Q72" s="14">
        <v>0</v>
      </c>
      <c r="R72" s="14">
        <v>0</v>
      </c>
      <c r="S72" s="16">
        <f t="shared" si="16"/>
        <v>20.832999999999998</v>
      </c>
      <c r="T72" s="16">
        <v>0</v>
      </c>
      <c r="U72" s="18">
        <v>0</v>
      </c>
      <c r="V72" s="16">
        <v>20.832999999999998</v>
      </c>
      <c r="W72" s="17">
        <f t="shared" si="17"/>
        <v>87.744</v>
      </c>
      <c r="X72" s="16">
        <f t="shared" si="25"/>
        <v>0</v>
      </c>
      <c r="Y72" s="16">
        <v>0</v>
      </c>
      <c r="Z72" s="16">
        <v>0</v>
      </c>
      <c r="AA72" s="1">
        <v>0</v>
      </c>
      <c r="AB72" s="16">
        <f t="shared" si="18"/>
        <v>87.744</v>
      </c>
      <c r="AC72" s="131">
        <v>0</v>
      </c>
      <c r="AD72" s="131">
        <v>0</v>
      </c>
      <c r="AE72" s="131">
        <v>87.744</v>
      </c>
      <c r="AF72" s="131">
        <v>0</v>
      </c>
      <c r="AG72" s="131">
        <v>0</v>
      </c>
      <c r="AH72" s="131">
        <v>0</v>
      </c>
      <c r="AI72" s="131">
        <v>0</v>
      </c>
      <c r="AJ72" s="132">
        <v>0</v>
      </c>
      <c r="AK72" s="60">
        <f t="shared" si="26"/>
        <v>0</v>
      </c>
      <c r="AL72" s="133">
        <v>0</v>
      </c>
      <c r="AM72" s="133"/>
      <c r="AN72" s="133">
        <v>0</v>
      </c>
      <c r="AO72" s="11">
        <f t="shared" si="19"/>
        <v>338.99549999999982</v>
      </c>
    </row>
    <row r="73" spans="1:44" x14ac:dyDescent="0.25">
      <c r="A73" s="2">
        <v>2020</v>
      </c>
      <c r="B73" s="2">
        <v>2020</v>
      </c>
      <c r="C73" s="3">
        <v>44136</v>
      </c>
      <c r="D73" s="11">
        <f t="shared" si="27"/>
        <v>338.99549999999982</v>
      </c>
      <c r="E73" s="20">
        <f t="shared" si="20"/>
        <v>9.3529999999999998</v>
      </c>
      <c r="F73" s="1">
        <v>0</v>
      </c>
      <c r="G73" s="1">
        <v>9.3529999999999998</v>
      </c>
      <c r="H73" s="21">
        <f t="shared" si="21"/>
        <v>129.833</v>
      </c>
      <c r="I73" s="130">
        <v>0</v>
      </c>
      <c r="J73" s="130">
        <v>129.833</v>
      </c>
      <c r="K73" s="17">
        <f t="shared" si="22"/>
        <v>20.832999999999998</v>
      </c>
      <c r="L73" s="18">
        <f t="shared" si="23"/>
        <v>0</v>
      </c>
      <c r="P73" s="22">
        <f t="shared" si="24"/>
        <v>0</v>
      </c>
      <c r="Q73" s="14">
        <v>0</v>
      </c>
      <c r="R73" s="14">
        <v>0</v>
      </c>
      <c r="S73" s="16">
        <f t="shared" si="16"/>
        <v>20.832999999999998</v>
      </c>
      <c r="T73" s="16">
        <v>0</v>
      </c>
      <c r="U73" s="18">
        <v>0</v>
      </c>
      <c r="V73" s="16">
        <v>20.832999999999998</v>
      </c>
      <c r="W73" s="17">
        <f t="shared" si="17"/>
        <v>133.14500000000001</v>
      </c>
      <c r="X73" s="16">
        <f t="shared" si="25"/>
        <v>0</v>
      </c>
      <c r="Y73" s="16">
        <v>0</v>
      </c>
      <c r="Z73" s="16">
        <v>0</v>
      </c>
      <c r="AA73" s="1">
        <v>0</v>
      </c>
      <c r="AB73" s="16">
        <f t="shared" si="18"/>
        <v>133.14500000000001</v>
      </c>
      <c r="AC73" s="131">
        <v>0</v>
      </c>
      <c r="AD73" s="131">
        <v>0</v>
      </c>
      <c r="AE73" s="131">
        <v>98.837000000000003</v>
      </c>
      <c r="AF73" s="131">
        <v>0</v>
      </c>
      <c r="AG73" s="131">
        <v>0</v>
      </c>
      <c r="AH73" s="131">
        <v>34.308</v>
      </c>
      <c r="AI73" s="131">
        <v>0</v>
      </c>
      <c r="AJ73" s="132">
        <v>0</v>
      </c>
      <c r="AK73" s="60">
        <f t="shared" si="26"/>
        <v>0</v>
      </c>
      <c r="AL73" s="133">
        <v>0</v>
      </c>
      <c r="AM73" s="133"/>
      <c r="AN73" s="133">
        <v>0</v>
      </c>
      <c r="AO73" s="11">
        <f t="shared" si="19"/>
        <v>330.82749999999987</v>
      </c>
    </row>
    <row r="74" spans="1:44" s="59" customFormat="1" x14ac:dyDescent="0.25">
      <c r="A74" s="2">
        <v>2020</v>
      </c>
      <c r="B74" s="2">
        <v>2020</v>
      </c>
      <c r="C74" s="3">
        <v>44166</v>
      </c>
      <c r="D74" s="56">
        <f t="shared" si="27"/>
        <v>330.82749999999987</v>
      </c>
      <c r="E74" s="20">
        <f t="shared" si="20"/>
        <v>84.176000000000002</v>
      </c>
      <c r="F74" s="1">
        <v>0</v>
      </c>
      <c r="G74" s="1">
        <v>84.176000000000002</v>
      </c>
      <c r="H74" s="21">
        <f t="shared" si="21"/>
        <v>129.833</v>
      </c>
      <c r="I74" s="130">
        <v>0</v>
      </c>
      <c r="J74" s="130">
        <v>129.833</v>
      </c>
      <c r="K74" s="17">
        <f t="shared" si="22"/>
        <v>20.832999999999998</v>
      </c>
      <c r="L74" s="18">
        <f t="shared" si="23"/>
        <v>0</v>
      </c>
      <c r="M74" s="18"/>
      <c r="N74" s="18"/>
      <c r="P74" s="22">
        <f t="shared" si="24"/>
        <v>0</v>
      </c>
      <c r="Q74" s="14">
        <v>0</v>
      </c>
      <c r="R74" s="14">
        <v>0</v>
      </c>
      <c r="S74" s="16">
        <f t="shared" si="16"/>
        <v>20.832999999999998</v>
      </c>
      <c r="T74" s="16">
        <v>0</v>
      </c>
      <c r="U74" s="18">
        <v>0</v>
      </c>
      <c r="V74" s="16">
        <v>20.832999999999998</v>
      </c>
      <c r="W74" s="17">
        <f t="shared" si="17"/>
        <v>360.68700000000001</v>
      </c>
      <c r="X74" s="16">
        <f t="shared" si="25"/>
        <v>0</v>
      </c>
      <c r="Y74" s="16">
        <v>0</v>
      </c>
      <c r="Z74" s="16">
        <v>0</v>
      </c>
      <c r="AA74" s="1">
        <v>0</v>
      </c>
      <c r="AB74" s="16">
        <f t="shared" si="18"/>
        <v>360.68700000000001</v>
      </c>
      <c r="AC74" s="131">
        <v>0</v>
      </c>
      <c r="AD74" s="131">
        <v>0</v>
      </c>
      <c r="AE74" s="131">
        <v>40.396000000000001</v>
      </c>
      <c r="AF74" s="131">
        <v>0</v>
      </c>
      <c r="AG74" s="131">
        <v>320.291</v>
      </c>
      <c r="AH74" s="131">
        <v>0</v>
      </c>
      <c r="AI74" s="131">
        <v>0</v>
      </c>
      <c r="AJ74" s="132">
        <v>0</v>
      </c>
      <c r="AK74" s="60">
        <f t="shared" si="26"/>
        <v>0</v>
      </c>
      <c r="AL74" s="133">
        <v>0</v>
      </c>
      <c r="AM74" s="133"/>
      <c r="AN74" s="133">
        <v>0</v>
      </c>
      <c r="AO74" s="11">
        <f t="shared" si="19"/>
        <v>625.02449999999988</v>
      </c>
      <c r="AQ74" s="50"/>
      <c r="AR74" s="50"/>
    </row>
    <row r="75" spans="1:44" x14ac:dyDescent="0.25">
      <c r="A75" s="2">
        <v>2021</v>
      </c>
      <c r="B75" s="2">
        <v>2021</v>
      </c>
      <c r="C75" s="3">
        <v>44197</v>
      </c>
      <c r="D75" s="11">
        <f t="shared" si="27"/>
        <v>625.02449999999988</v>
      </c>
      <c r="E75" s="20">
        <f t="shared" si="20"/>
        <v>76</v>
      </c>
      <c r="F75" s="1">
        <v>0</v>
      </c>
      <c r="G75" s="1">
        <v>76</v>
      </c>
      <c r="H75" s="21">
        <f t="shared" si="21"/>
        <v>137.25</v>
      </c>
      <c r="I75" s="130">
        <v>0</v>
      </c>
      <c r="J75" s="130">
        <v>137.25</v>
      </c>
      <c r="K75" s="17">
        <f t="shared" si="22"/>
        <v>27.082999999999998</v>
      </c>
      <c r="L75" s="18">
        <f t="shared" si="23"/>
        <v>0</v>
      </c>
      <c r="P75" s="22">
        <f t="shared" si="24"/>
        <v>6.25</v>
      </c>
      <c r="Q75" s="14">
        <v>0</v>
      </c>
      <c r="R75" s="14">
        <v>6.25</v>
      </c>
      <c r="S75" s="16">
        <f t="shared" si="16"/>
        <v>20.832999999999998</v>
      </c>
      <c r="T75" s="16">
        <v>0</v>
      </c>
      <c r="U75" s="18">
        <v>0</v>
      </c>
      <c r="V75" s="16">
        <v>20.832999999999998</v>
      </c>
      <c r="W75" s="17">
        <f t="shared" si="17"/>
        <v>33.44</v>
      </c>
      <c r="X75" s="16">
        <f t="shared" si="25"/>
        <v>0</v>
      </c>
      <c r="Y75" s="16">
        <v>0</v>
      </c>
      <c r="Z75" s="16">
        <v>0</v>
      </c>
      <c r="AA75" s="1">
        <v>0</v>
      </c>
      <c r="AB75" s="16">
        <f t="shared" si="18"/>
        <v>27.5</v>
      </c>
      <c r="AC75" s="131">
        <v>0</v>
      </c>
      <c r="AD75" s="131">
        <v>0</v>
      </c>
      <c r="AE75" s="131">
        <v>27.5</v>
      </c>
      <c r="AF75" s="131">
        <v>0</v>
      </c>
      <c r="AG75" s="131">
        <v>0</v>
      </c>
      <c r="AH75" s="131">
        <v>0</v>
      </c>
      <c r="AI75" s="131">
        <v>0</v>
      </c>
      <c r="AJ75" s="132">
        <v>0</v>
      </c>
      <c r="AK75" s="60">
        <f t="shared" si="26"/>
        <v>5.94</v>
      </c>
      <c r="AL75" s="133">
        <v>0</v>
      </c>
      <c r="AM75" s="133">
        <v>5.94</v>
      </c>
      <c r="AN75" s="133">
        <v>0</v>
      </c>
      <c r="AO75" s="11">
        <f t="shared" si="19"/>
        <v>570.13149999999996</v>
      </c>
    </row>
    <row r="76" spans="1:44" x14ac:dyDescent="0.25">
      <c r="A76" s="2">
        <v>2021</v>
      </c>
      <c r="B76" s="2">
        <v>2021</v>
      </c>
      <c r="C76" s="3">
        <v>44228</v>
      </c>
      <c r="D76" s="11">
        <f t="shared" si="27"/>
        <v>570.13149999999996</v>
      </c>
      <c r="E76" s="20">
        <f t="shared" si="20"/>
        <v>95</v>
      </c>
      <c r="F76" s="1">
        <v>0</v>
      </c>
      <c r="G76" s="1">
        <v>95</v>
      </c>
      <c r="H76" s="21">
        <f t="shared" si="21"/>
        <v>137.25</v>
      </c>
      <c r="I76" s="130">
        <v>0</v>
      </c>
      <c r="J76" s="130">
        <v>137.25</v>
      </c>
      <c r="K76" s="17">
        <f t="shared" si="22"/>
        <v>27.082999999999998</v>
      </c>
      <c r="L76" s="18">
        <f t="shared" si="23"/>
        <v>0</v>
      </c>
      <c r="P76" s="22">
        <f t="shared" si="24"/>
        <v>6.25</v>
      </c>
      <c r="Q76" s="14">
        <v>0</v>
      </c>
      <c r="R76" s="14">
        <v>6.25</v>
      </c>
      <c r="S76" s="16">
        <f t="shared" si="16"/>
        <v>20.832999999999998</v>
      </c>
      <c r="T76" s="16">
        <v>0</v>
      </c>
      <c r="U76" s="18">
        <v>0</v>
      </c>
      <c r="V76" s="16">
        <v>20.832999999999998</v>
      </c>
      <c r="W76" s="17">
        <f t="shared" si="17"/>
        <v>110.149</v>
      </c>
      <c r="X76" s="16">
        <f t="shared" si="25"/>
        <v>0</v>
      </c>
      <c r="Y76" s="16">
        <v>0</v>
      </c>
      <c r="Z76" s="16">
        <v>0</v>
      </c>
      <c r="AA76" s="1">
        <v>0</v>
      </c>
      <c r="AB76" s="16">
        <f t="shared" si="18"/>
        <v>104.3</v>
      </c>
      <c r="AC76" s="131">
        <v>0</v>
      </c>
      <c r="AD76" s="131">
        <v>0</v>
      </c>
      <c r="AE76" s="131">
        <v>104.3</v>
      </c>
      <c r="AF76" s="131">
        <v>0</v>
      </c>
      <c r="AG76" s="131">
        <v>0</v>
      </c>
      <c r="AH76" s="131">
        <v>0</v>
      </c>
      <c r="AI76" s="131">
        <v>0</v>
      </c>
      <c r="AJ76" s="132">
        <v>0</v>
      </c>
      <c r="AK76" s="60">
        <f t="shared" si="26"/>
        <v>5.8490000000000002</v>
      </c>
      <c r="AL76" s="133">
        <v>0</v>
      </c>
      <c r="AM76" s="133">
        <v>5.8490000000000002</v>
      </c>
      <c r="AN76" s="133">
        <v>0</v>
      </c>
      <c r="AO76" s="11">
        <f t="shared" si="19"/>
        <v>610.94749999999999</v>
      </c>
    </row>
    <row r="77" spans="1:44" x14ac:dyDescent="0.25">
      <c r="A77" s="2">
        <v>2021</v>
      </c>
      <c r="B77" s="2">
        <v>2021</v>
      </c>
      <c r="C77" s="3">
        <v>44256</v>
      </c>
      <c r="D77" s="11">
        <f t="shared" si="27"/>
        <v>610.94749999999999</v>
      </c>
      <c r="E77" s="20">
        <f t="shared" si="20"/>
        <v>72</v>
      </c>
      <c r="F77" s="1">
        <v>0</v>
      </c>
      <c r="G77" s="1">
        <v>72</v>
      </c>
      <c r="H77" s="21">
        <f t="shared" si="21"/>
        <v>137.25</v>
      </c>
      <c r="I77" s="130">
        <v>0</v>
      </c>
      <c r="J77" s="130">
        <v>137.25</v>
      </c>
      <c r="K77" s="17">
        <f t="shared" si="22"/>
        <v>27.082999999999998</v>
      </c>
      <c r="L77" s="18">
        <f t="shared" si="23"/>
        <v>0</v>
      </c>
      <c r="P77" s="22">
        <f t="shared" si="24"/>
        <v>6.25</v>
      </c>
      <c r="Q77" s="14">
        <v>0</v>
      </c>
      <c r="R77" s="14">
        <v>6.25</v>
      </c>
      <c r="S77" s="16">
        <f t="shared" si="16"/>
        <v>20.832999999999998</v>
      </c>
      <c r="T77" s="16">
        <v>0</v>
      </c>
      <c r="U77" s="18">
        <v>0</v>
      </c>
      <c r="V77" s="16">
        <v>20.832999999999998</v>
      </c>
      <c r="W77" s="17">
        <f t="shared" si="17"/>
        <v>178.97</v>
      </c>
      <c r="X77" s="16">
        <f t="shared" si="25"/>
        <v>0</v>
      </c>
      <c r="Y77" s="16">
        <v>0</v>
      </c>
      <c r="Z77" s="16">
        <v>0</v>
      </c>
      <c r="AA77" s="1">
        <v>0</v>
      </c>
      <c r="AB77" s="16">
        <f t="shared" si="18"/>
        <v>139</v>
      </c>
      <c r="AC77" s="131">
        <v>0</v>
      </c>
      <c r="AD77" s="131">
        <v>0</v>
      </c>
      <c r="AE77" s="131">
        <v>89</v>
      </c>
      <c r="AF77" s="131">
        <v>50</v>
      </c>
      <c r="AG77" s="131">
        <v>0</v>
      </c>
      <c r="AH77" s="131">
        <v>0</v>
      </c>
      <c r="AI77" s="131">
        <v>0</v>
      </c>
      <c r="AJ77" s="132">
        <v>0</v>
      </c>
      <c r="AK77" s="60">
        <f t="shared" si="26"/>
        <v>39.97</v>
      </c>
      <c r="AL77" s="133">
        <v>0</v>
      </c>
      <c r="AM77" s="133">
        <v>39.97</v>
      </c>
      <c r="AN77" s="133">
        <v>0</v>
      </c>
      <c r="AO77" s="11">
        <f t="shared" si="19"/>
        <v>697.58450000000005</v>
      </c>
    </row>
    <row r="78" spans="1:44" x14ac:dyDescent="0.25">
      <c r="A78" s="2">
        <v>2021</v>
      </c>
      <c r="B78" s="2">
        <v>2021</v>
      </c>
      <c r="C78" s="3">
        <v>44287</v>
      </c>
      <c r="D78" s="11">
        <f t="shared" si="27"/>
        <v>697.58450000000005</v>
      </c>
      <c r="E78" s="20">
        <f t="shared" si="20"/>
        <v>65</v>
      </c>
      <c r="F78" s="1">
        <v>0</v>
      </c>
      <c r="G78" s="1">
        <v>65</v>
      </c>
      <c r="H78" s="21">
        <f t="shared" si="21"/>
        <v>137.25</v>
      </c>
      <c r="I78" s="130">
        <v>0</v>
      </c>
      <c r="J78" s="130">
        <v>137.25</v>
      </c>
      <c r="K78" s="17">
        <f t="shared" si="22"/>
        <v>27.082999999999998</v>
      </c>
      <c r="L78" s="18">
        <f t="shared" si="23"/>
        <v>0</v>
      </c>
      <c r="P78" s="22">
        <f t="shared" si="24"/>
        <v>6.25</v>
      </c>
      <c r="Q78" s="14">
        <v>0</v>
      </c>
      <c r="R78" s="14">
        <v>6.25</v>
      </c>
      <c r="S78" s="16">
        <f t="shared" si="16"/>
        <v>20.832999999999998</v>
      </c>
      <c r="T78" s="16">
        <v>0</v>
      </c>
      <c r="U78" s="18">
        <v>0</v>
      </c>
      <c r="V78" s="16">
        <v>20.832999999999998</v>
      </c>
      <c r="W78" s="17">
        <f t="shared" si="17"/>
        <v>52.43</v>
      </c>
      <c r="X78" s="16">
        <f t="shared" si="25"/>
        <v>0</v>
      </c>
      <c r="Y78" s="16">
        <v>0</v>
      </c>
      <c r="Z78" s="16">
        <v>0</v>
      </c>
      <c r="AA78" s="1">
        <v>0</v>
      </c>
      <c r="AB78" s="16">
        <f t="shared" si="18"/>
        <v>50</v>
      </c>
      <c r="AC78" s="131">
        <v>0</v>
      </c>
      <c r="AD78" s="131">
        <v>0</v>
      </c>
      <c r="AE78" s="131">
        <v>0</v>
      </c>
      <c r="AF78" s="131">
        <v>50</v>
      </c>
      <c r="AG78" s="131">
        <v>0</v>
      </c>
      <c r="AH78" s="131">
        <v>0</v>
      </c>
      <c r="AI78" s="131">
        <v>0</v>
      </c>
      <c r="AJ78" s="132">
        <v>0</v>
      </c>
      <c r="AK78" s="60">
        <f t="shared" si="26"/>
        <v>2.4300000000000002</v>
      </c>
      <c r="AL78" s="133">
        <v>0</v>
      </c>
      <c r="AM78" s="133">
        <v>2.4300000000000002</v>
      </c>
      <c r="AN78" s="133">
        <v>0</v>
      </c>
      <c r="AO78" s="11">
        <f t="shared" si="19"/>
        <v>650.68150000000003</v>
      </c>
    </row>
    <row r="79" spans="1:44" x14ac:dyDescent="0.25">
      <c r="A79" s="2">
        <v>2021</v>
      </c>
      <c r="B79" s="2">
        <v>2021</v>
      </c>
      <c r="C79" s="3">
        <v>44317</v>
      </c>
      <c r="D79" s="11">
        <f t="shared" si="27"/>
        <v>650.68150000000003</v>
      </c>
      <c r="E79" s="20">
        <f t="shared" si="20"/>
        <v>10</v>
      </c>
      <c r="F79" s="1">
        <v>0</v>
      </c>
      <c r="G79" s="1">
        <v>10</v>
      </c>
      <c r="H79" s="21">
        <f t="shared" si="21"/>
        <v>137.25</v>
      </c>
      <c r="I79" s="130">
        <v>0</v>
      </c>
      <c r="J79" s="130">
        <v>137.25</v>
      </c>
      <c r="K79" s="17">
        <f t="shared" si="22"/>
        <v>27.082999999999998</v>
      </c>
      <c r="L79" s="18">
        <f t="shared" si="23"/>
        <v>0</v>
      </c>
      <c r="P79" s="22">
        <f t="shared" si="24"/>
        <v>6.25</v>
      </c>
      <c r="Q79" s="14">
        <v>0</v>
      </c>
      <c r="R79" s="14">
        <v>6.25</v>
      </c>
      <c r="S79" s="16">
        <f t="shared" si="16"/>
        <v>20.832999999999998</v>
      </c>
      <c r="T79" s="16">
        <v>0</v>
      </c>
      <c r="U79" s="18">
        <v>0</v>
      </c>
      <c r="V79" s="16">
        <v>20.832999999999998</v>
      </c>
      <c r="W79" s="17">
        <f t="shared" si="17"/>
        <v>54.05</v>
      </c>
      <c r="X79" s="16">
        <f t="shared" si="25"/>
        <v>0</v>
      </c>
      <c r="Y79" s="16">
        <v>0</v>
      </c>
      <c r="Z79" s="16">
        <v>0</v>
      </c>
      <c r="AA79" s="1">
        <v>0</v>
      </c>
      <c r="AB79" s="16">
        <f t="shared" si="18"/>
        <v>50</v>
      </c>
      <c r="AC79" s="131">
        <v>0</v>
      </c>
      <c r="AD79" s="131">
        <v>0</v>
      </c>
      <c r="AE79" s="131">
        <v>50</v>
      </c>
      <c r="AF79" s="131">
        <v>0</v>
      </c>
      <c r="AG79" s="131">
        <v>0</v>
      </c>
      <c r="AH79" s="131">
        <v>0</v>
      </c>
      <c r="AI79" s="131">
        <v>0</v>
      </c>
      <c r="AJ79" s="132">
        <v>0</v>
      </c>
      <c r="AK79" s="60">
        <f t="shared" si="26"/>
        <v>4.05</v>
      </c>
      <c r="AL79" s="133">
        <v>0</v>
      </c>
      <c r="AM79" s="133">
        <v>4.05</v>
      </c>
      <c r="AN79" s="133">
        <v>0</v>
      </c>
      <c r="AO79" s="11">
        <f t="shared" si="19"/>
        <v>550.39850000000001</v>
      </c>
    </row>
    <row r="80" spans="1:44" x14ac:dyDescent="0.25">
      <c r="A80" s="2">
        <v>2021</v>
      </c>
      <c r="B80" s="2">
        <v>2021</v>
      </c>
      <c r="C80" s="3">
        <v>44348</v>
      </c>
      <c r="D80" s="11">
        <f t="shared" si="27"/>
        <v>550.39850000000001</v>
      </c>
      <c r="E80" s="20">
        <f t="shared" si="20"/>
        <v>0</v>
      </c>
      <c r="F80" s="1">
        <v>0</v>
      </c>
      <c r="G80" s="1">
        <v>0</v>
      </c>
      <c r="H80" s="21">
        <f t="shared" si="21"/>
        <v>137.25</v>
      </c>
      <c r="I80" s="130">
        <v>0</v>
      </c>
      <c r="J80" s="130">
        <v>137.25</v>
      </c>
      <c r="K80" s="17">
        <f t="shared" si="22"/>
        <v>27.082999999999998</v>
      </c>
      <c r="L80" s="18">
        <f t="shared" si="23"/>
        <v>0</v>
      </c>
      <c r="P80" s="22">
        <f t="shared" si="24"/>
        <v>6.25</v>
      </c>
      <c r="Q80" s="14">
        <v>0</v>
      </c>
      <c r="R80" s="14">
        <v>6.25</v>
      </c>
      <c r="S80" s="16">
        <f t="shared" si="16"/>
        <v>20.832999999999998</v>
      </c>
      <c r="T80" s="16">
        <v>0</v>
      </c>
      <c r="U80" s="18">
        <v>0</v>
      </c>
      <c r="V80" s="16">
        <v>20.832999999999998</v>
      </c>
      <c r="W80" s="17">
        <f t="shared" si="17"/>
        <v>93.864999999999995</v>
      </c>
      <c r="X80" s="16">
        <f t="shared" si="25"/>
        <v>0</v>
      </c>
      <c r="Y80" s="16">
        <v>0</v>
      </c>
      <c r="Z80" s="16">
        <v>0</v>
      </c>
      <c r="AA80" s="1">
        <v>0</v>
      </c>
      <c r="AB80" s="16">
        <f t="shared" si="18"/>
        <v>88</v>
      </c>
      <c r="AC80" s="131">
        <v>0</v>
      </c>
      <c r="AD80" s="131">
        <v>0</v>
      </c>
      <c r="AE80" s="131">
        <v>63</v>
      </c>
      <c r="AF80" s="131">
        <v>0</v>
      </c>
      <c r="AG80" s="131">
        <v>0</v>
      </c>
      <c r="AH80" s="131">
        <v>25</v>
      </c>
      <c r="AI80" s="131">
        <v>0</v>
      </c>
      <c r="AJ80" s="132">
        <v>0</v>
      </c>
      <c r="AK80" s="60">
        <f t="shared" si="26"/>
        <v>5.8650000000000002</v>
      </c>
      <c r="AL80" s="133">
        <v>0</v>
      </c>
      <c r="AM80" s="133">
        <v>5.8650000000000002</v>
      </c>
      <c r="AN80" s="133">
        <v>0</v>
      </c>
      <c r="AO80" s="11">
        <f t="shared" si="19"/>
        <v>479.93050000000005</v>
      </c>
    </row>
    <row r="81" spans="1:44" x14ac:dyDescent="0.25">
      <c r="A81" s="2">
        <v>2021</v>
      </c>
      <c r="B81" s="2">
        <v>2021</v>
      </c>
      <c r="C81" s="3">
        <v>44378</v>
      </c>
      <c r="D81" s="11">
        <f t="shared" si="27"/>
        <v>479.93050000000005</v>
      </c>
      <c r="E81" s="20">
        <f t="shared" si="20"/>
        <v>0</v>
      </c>
      <c r="F81" s="1">
        <v>0</v>
      </c>
      <c r="G81" s="1">
        <v>0</v>
      </c>
      <c r="H81" s="21">
        <f t="shared" si="21"/>
        <v>137.25</v>
      </c>
      <c r="I81" s="130">
        <v>0</v>
      </c>
      <c r="J81" s="130">
        <v>137.25</v>
      </c>
      <c r="K81" s="17">
        <f t="shared" si="22"/>
        <v>27.082999999999998</v>
      </c>
      <c r="L81" s="18">
        <f t="shared" si="23"/>
        <v>0</v>
      </c>
      <c r="P81" s="22">
        <f t="shared" si="24"/>
        <v>6.25</v>
      </c>
      <c r="Q81" s="14">
        <v>0</v>
      </c>
      <c r="R81" s="14">
        <v>6.25</v>
      </c>
      <c r="S81" s="16">
        <f t="shared" si="16"/>
        <v>20.832999999999998</v>
      </c>
      <c r="T81" s="16">
        <v>0</v>
      </c>
      <c r="U81" s="18">
        <v>0</v>
      </c>
      <c r="V81" s="16">
        <v>20.832999999999998</v>
      </c>
      <c r="W81" s="17">
        <f t="shared" si="17"/>
        <v>77.625</v>
      </c>
      <c r="X81" s="16">
        <f t="shared" si="25"/>
        <v>0</v>
      </c>
      <c r="Y81" s="16">
        <v>0</v>
      </c>
      <c r="Z81" s="16">
        <v>0</v>
      </c>
      <c r="AA81" s="1">
        <v>0</v>
      </c>
      <c r="AB81" s="16">
        <f t="shared" si="18"/>
        <v>74.25</v>
      </c>
      <c r="AC81" s="131">
        <v>0</v>
      </c>
      <c r="AD81" s="131">
        <v>0</v>
      </c>
      <c r="AE81" s="131">
        <v>74.25</v>
      </c>
      <c r="AF81" s="131">
        <v>0</v>
      </c>
      <c r="AG81" s="131">
        <v>0</v>
      </c>
      <c r="AH81" s="131">
        <v>0</v>
      </c>
      <c r="AI81" s="131">
        <v>0</v>
      </c>
      <c r="AJ81" s="132">
        <v>0</v>
      </c>
      <c r="AK81" s="60">
        <f t="shared" si="26"/>
        <v>3.375</v>
      </c>
      <c r="AL81" s="133">
        <v>0</v>
      </c>
      <c r="AM81" s="133">
        <v>3.375</v>
      </c>
      <c r="AN81" s="133">
        <v>0</v>
      </c>
      <c r="AO81" s="11">
        <f t="shared" si="19"/>
        <v>393.22250000000008</v>
      </c>
    </row>
    <row r="82" spans="1:44" x14ac:dyDescent="0.25">
      <c r="A82" s="2">
        <v>2021</v>
      </c>
      <c r="B82" s="2">
        <v>2021</v>
      </c>
      <c r="C82" s="3">
        <v>44409</v>
      </c>
      <c r="D82" s="11">
        <f t="shared" si="27"/>
        <v>393.22250000000008</v>
      </c>
      <c r="E82" s="20">
        <f t="shared" si="20"/>
        <v>0</v>
      </c>
      <c r="F82" s="1">
        <v>0</v>
      </c>
      <c r="G82" s="1">
        <v>0</v>
      </c>
      <c r="H82" s="21">
        <f t="shared" si="21"/>
        <v>137.25</v>
      </c>
      <c r="I82" s="130">
        <v>0</v>
      </c>
      <c r="J82" s="130">
        <v>137.25</v>
      </c>
      <c r="K82" s="17">
        <f t="shared" si="22"/>
        <v>27.082999999999998</v>
      </c>
      <c r="L82" s="18">
        <f t="shared" si="23"/>
        <v>0</v>
      </c>
      <c r="P82" s="22">
        <f t="shared" si="24"/>
        <v>6.25</v>
      </c>
      <c r="Q82" s="14">
        <v>0</v>
      </c>
      <c r="R82" s="14">
        <v>6.25</v>
      </c>
      <c r="S82" s="16">
        <f t="shared" si="16"/>
        <v>20.832999999999998</v>
      </c>
      <c r="T82" s="16">
        <v>0</v>
      </c>
      <c r="U82" s="18">
        <v>0</v>
      </c>
      <c r="V82" s="16">
        <v>20.832999999999998</v>
      </c>
      <c r="W82" s="17">
        <f t="shared" si="17"/>
        <v>107.47200000000001</v>
      </c>
      <c r="X82" s="16">
        <f t="shared" si="25"/>
        <v>0</v>
      </c>
      <c r="Y82" s="16">
        <v>0</v>
      </c>
      <c r="Z82" s="16">
        <v>0</v>
      </c>
      <c r="AA82" s="1">
        <v>0</v>
      </c>
      <c r="AB82" s="16">
        <f t="shared" si="18"/>
        <v>104.77000000000001</v>
      </c>
      <c r="AC82" s="131">
        <v>0</v>
      </c>
      <c r="AD82" s="131">
        <v>0</v>
      </c>
      <c r="AE82" s="131">
        <v>54.77</v>
      </c>
      <c r="AF82" s="131">
        <v>0</v>
      </c>
      <c r="AG82" s="131">
        <v>50</v>
      </c>
      <c r="AH82" s="131">
        <v>0</v>
      </c>
      <c r="AI82" s="131">
        <v>0</v>
      </c>
      <c r="AJ82" s="132">
        <v>0</v>
      </c>
      <c r="AK82" s="60">
        <f t="shared" si="26"/>
        <v>2.702</v>
      </c>
      <c r="AL82" s="133">
        <v>0</v>
      </c>
      <c r="AM82" s="133">
        <v>2.702</v>
      </c>
      <c r="AN82" s="133">
        <v>0</v>
      </c>
      <c r="AO82" s="11">
        <f t="shared" si="19"/>
        <v>336.36150000000009</v>
      </c>
    </row>
    <row r="83" spans="1:44" x14ac:dyDescent="0.25">
      <c r="A83" s="2">
        <v>2021</v>
      </c>
      <c r="B83" s="2">
        <v>2021</v>
      </c>
      <c r="C83" s="3">
        <v>44440</v>
      </c>
      <c r="D83" s="11">
        <f t="shared" si="27"/>
        <v>336.36150000000009</v>
      </c>
      <c r="E83" s="20">
        <f t="shared" si="20"/>
        <v>0</v>
      </c>
      <c r="F83" s="1">
        <v>0</v>
      </c>
      <c r="G83" s="1">
        <v>0</v>
      </c>
      <c r="H83" s="21">
        <f t="shared" si="21"/>
        <v>137.25</v>
      </c>
      <c r="I83" s="130">
        <v>0</v>
      </c>
      <c r="J83" s="130">
        <v>137.25</v>
      </c>
      <c r="K83" s="17">
        <f t="shared" si="22"/>
        <v>27.082999999999998</v>
      </c>
      <c r="L83" s="18">
        <f t="shared" si="23"/>
        <v>0</v>
      </c>
      <c r="P83" s="22">
        <f t="shared" si="24"/>
        <v>6.25</v>
      </c>
      <c r="Q83" s="14">
        <v>0</v>
      </c>
      <c r="R83" s="14">
        <v>6.25</v>
      </c>
      <c r="S83" s="16">
        <f t="shared" si="16"/>
        <v>20.832999999999998</v>
      </c>
      <c r="T83" s="16">
        <v>0</v>
      </c>
      <c r="U83" s="18">
        <v>0</v>
      </c>
      <c r="V83" s="16">
        <v>20.832999999999998</v>
      </c>
      <c r="W83" s="17">
        <f t="shared" si="17"/>
        <v>79.082999999999998</v>
      </c>
      <c r="X83" s="16">
        <f t="shared" si="25"/>
        <v>0</v>
      </c>
      <c r="Y83" s="16">
        <v>0</v>
      </c>
      <c r="Z83" s="16">
        <v>0</v>
      </c>
      <c r="AA83" s="1">
        <v>0</v>
      </c>
      <c r="AB83" s="16">
        <f t="shared" si="18"/>
        <v>75.302999999999997</v>
      </c>
      <c r="AC83" s="131">
        <v>0</v>
      </c>
      <c r="AD83" s="131">
        <v>0</v>
      </c>
      <c r="AE83" s="131">
        <v>49.7</v>
      </c>
      <c r="AF83" s="131">
        <v>0</v>
      </c>
      <c r="AG83" s="131">
        <v>0</v>
      </c>
      <c r="AH83" s="131">
        <v>25.603000000000002</v>
      </c>
      <c r="AI83" s="131">
        <v>0</v>
      </c>
      <c r="AJ83" s="132">
        <v>0</v>
      </c>
      <c r="AK83" s="60">
        <f t="shared" si="26"/>
        <v>3.78</v>
      </c>
      <c r="AL83" s="133">
        <v>0</v>
      </c>
      <c r="AM83" s="133">
        <v>3.78</v>
      </c>
      <c r="AN83" s="133">
        <v>0</v>
      </c>
      <c r="AO83" s="11">
        <f t="shared" si="19"/>
        <v>251.11150000000009</v>
      </c>
    </row>
    <row r="84" spans="1:44" x14ac:dyDescent="0.25">
      <c r="A84" s="2">
        <v>2021</v>
      </c>
      <c r="B84" s="2">
        <v>2021</v>
      </c>
      <c r="C84" s="3">
        <v>44470</v>
      </c>
      <c r="D84" s="11">
        <f t="shared" si="27"/>
        <v>251.11150000000009</v>
      </c>
      <c r="E84" s="20">
        <f t="shared" si="20"/>
        <v>0</v>
      </c>
      <c r="F84" s="1">
        <v>0</v>
      </c>
      <c r="G84" s="1">
        <v>0</v>
      </c>
      <c r="H84" s="21">
        <f t="shared" si="21"/>
        <v>137.25</v>
      </c>
      <c r="I84" s="130">
        <v>0</v>
      </c>
      <c r="J84" s="130">
        <v>137.25</v>
      </c>
      <c r="K84" s="17">
        <f t="shared" si="22"/>
        <v>27.082999999999998</v>
      </c>
      <c r="L84" s="18">
        <f t="shared" si="23"/>
        <v>0</v>
      </c>
      <c r="P84" s="22">
        <f t="shared" si="24"/>
        <v>6.25</v>
      </c>
      <c r="Q84" s="14">
        <v>0</v>
      </c>
      <c r="R84" s="14">
        <v>6.25</v>
      </c>
      <c r="S84" s="16">
        <f t="shared" si="16"/>
        <v>20.832999999999998</v>
      </c>
      <c r="T84" s="16">
        <v>0</v>
      </c>
      <c r="U84" s="18">
        <v>0</v>
      </c>
      <c r="V84" s="16">
        <v>20.832999999999998</v>
      </c>
      <c r="W84" s="17">
        <f t="shared" si="17"/>
        <v>187.5</v>
      </c>
      <c r="X84" s="16">
        <f t="shared" si="25"/>
        <v>0</v>
      </c>
      <c r="Y84" s="16">
        <v>0</v>
      </c>
      <c r="Z84" s="16">
        <v>0</v>
      </c>
      <c r="AA84" s="1">
        <v>0</v>
      </c>
      <c r="AB84" s="16">
        <f t="shared" si="18"/>
        <v>187.5</v>
      </c>
      <c r="AC84" s="131">
        <v>0</v>
      </c>
      <c r="AD84" s="131">
        <v>0</v>
      </c>
      <c r="AE84" s="131">
        <v>137.5</v>
      </c>
      <c r="AF84" s="131">
        <v>0</v>
      </c>
      <c r="AG84" s="131">
        <v>50</v>
      </c>
      <c r="AH84" s="131">
        <v>0</v>
      </c>
      <c r="AI84" s="131">
        <v>0</v>
      </c>
      <c r="AJ84" s="132">
        <v>0</v>
      </c>
      <c r="AK84" s="60">
        <f t="shared" si="26"/>
        <v>0</v>
      </c>
      <c r="AL84" s="133">
        <v>0</v>
      </c>
      <c r="AM84" s="133"/>
      <c r="AN84" s="133">
        <v>0</v>
      </c>
      <c r="AO84" s="11">
        <f t="shared" si="19"/>
        <v>274.27850000000012</v>
      </c>
    </row>
    <row r="85" spans="1:44" x14ac:dyDescent="0.25">
      <c r="A85" s="2">
        <v>2021</v>
      </c>
      <c r="B85" s="2">
        <v>2021</v>
      </c>
      <c r="C85" s="3">
        <v>44501</v>
      </c>
      <c r="D85" s="11">
        <f t="shared" si="27"/>
        <v>274.27850000000012</v>
      </c>
      <c r="E85" s="20">
        <f t="shared" si="20"/>
        <v>0</v>
      </c>
      <c r="F85" s="1">
        <v>0</v>
      </c>
      <c r="G85" s="1">
        <v>0</v>
      </c>
      <c r="H85" s="21">
        <f t="shared" si="21"/>
        <v>137.25</v>
      </c>
      <c r="I85" s="130">
        <v>0</v>
      </c>
      <c r="J85" s="130">
        <v>137.25</v>
      </c>
      <c r="K85" s="17">
        <f t="shared" si="22"/>
        <v>27.082999999999998</v>
      </c>
      <c r="L85" s="18">
        <f t="shared" si="23"/>
        <v>0</v>
      </c>
      <c r="P85" s="22">
        <f t="shared" si="24"/>
        <v>6.25</v>
      </c>
      <c r="Q85" s="14">
        <v>0</v>
      </c>
      <c r="R85" s="14">
        <v>6.25</v>
      </c>
      <c r="S85" s="16">
        <f t="shared" si="16"/>
        <v>20.832999999999998</v>
      </c>
      <c r="T85" s="16">
        <v>0</v>
      </c>
      <c r="U85" s="18">
        <v>0</v>
      </c>
      <c r="V85" s="16">
        <v>20.832999999999998</v>
      </c>
      <c r="W85" s="17">
        <f t="shared" si="17"/>
        <v>63.5</v>
      </c>
      <c r="X85" s="16">
        <f t="shared" si="25"/>
        <v>0</v>
      </c>
      <c r="Y85" s="16">
        <v>0</v>
      </c>
      <c r="Z85" s="16">
        <v>0</v>
      </c>
      <c r="AA85" s="1">
        <v>0</v>
      </c>
      <c r="AB85" s="16">
        <f t="shared" si="18"/>
        <v>63.5</v>
      </c>
      <c r="AC85" s="131">
        <v>0</v>
      </c>
      <c r="AD85" s="131">
        <v>0</v>
      </c>
      <c r="AE85" s="131">
        <v>43.5</v>
      </c>
      <c r="AF85" s="131">
        <v>0</v>
      </c>
      <c r="AG85" s="131">
        <v>20</v>
      </c>
      <c r="AH85" s="131">
        <v>0</v>
      </c>
      <c r="AI85" s="131">
        <v>0</v>
      </c>
      <c r="AJ85" s="132">
        <v>0</v>
      </c>
      <c r="AK85" s="60">
        <f t="shared" si="26"/>
        <v>0</v>
      </c>
      <c r="AL85" s="133">
        <v>0</v>
      </c>
      <c r="AM85" s="133"/>
      <c r="AN85" s="133">
        <v>0</v>
      </c>
      <c r="AO85" s="11">
        <f t="shared" si="19"/>
        <v>173.44550000000012</v>
      </c>
    </row>
    <row r="86" spans="1:44" s="59" customFormat="1" x14ac:dyDescent="0.25">
      <c r="A86" s="2">
        <v>2021</v>
      </c>
      <c r="B86" s="2">
        <v>2021</v>
      </c>
      <c r="C86" s="3">
        <v>44531</v>
      </c>
      <c r="D86" s="56">
        <f t="shared" si="27"/>
        <v>173.44550000000012</v>
      </c>
      <c r="E86" s="20">
        <f t="shared" si="20"/>
        <v>84.176000000000002</v>
      </c>
      <c r="F86" s="1">
        <v>0</v>
      </c>
      <c r="G86" s="1">
        <v>84.176000000000002</v>
      </c>
      <c r="H86" s="21">
        <f t="shared" si="21"/>
        <v>162.25</v>
      </c>
      <c r="I86" s="130">
        <v>25</v>
      </c>
      <c r="J86" s="130">
        <v>137.25</v>
      </c>
      <c r="K86" s="17">
        <f t="shared" si="22"/>
        <v>27.082999999999998</v>
      </c>
      <c r="L86" s="18">
        <f t="shared" si="23"/>
        <v>0</v>
      </c>
      <c r="M86" s="18"/>
      <c r="N86" s="18"/>
      <c r="P86" s="22">
        <f t="shared" si="24"/>
        <v>6.25</v>
      </c>
      <c r="Q86" s="14">
        <v>0</v>
      </c>
      <c r="R86" s="14">
        <v>6.25</v>
      </c>
      <c r="S86" s="16">
        <f t="shared" si="16"/>
        <v>20.832999999999998</v>
      </c>
      <c r="T86" s="16">
        <v>0</v>
      </c>
      <c r="U86" s="18">
        <v>0</v>
      </c>
      <c r="V86" s="16">
        <v>20.832999999999998</v>
      </c>
      <c r="W86" s="17">
        <f t="shared" si="17"/>
        <v>280.67199999999997</v>
      </c>
      <c r="X86" s="16">
        <f t="shared" si="25"/>
        <v>0</v>
      </c>
      <c r="Y86" s="16">
        <v>0</v>
      </c>
      <c r="Z86" s="16">
        <v>0</v>
      </c>
      <c r="AA86" s="1">
        <v>0</v>
      </c>
      <c r="AB86" s="16">
        <f t="shared" si="18"/>
        <v>254.7</v>
      </c>
      <c r="AC86" s="131">
        <v>0</v>
      </c>
      <c r="AD86" s="131">
        <v>0</v>
      </c>
      <c r="AE86" s="131">
        <v>159.69999999999999</v>
      </c>
      <c r="AF86" s="131">
        <v>0</v>
      </c>
      <c r="AG86" s="131">
        <v>50</v>
      </c>
      <c r="AH86" s="131">
        <v>45</v>
      </c>
      <c r="AI86" s="131">
        <v>0</v>
      </c>
      <c r="AJ86" s="132">
        <v>0</v>
      </c>
      <c r="AK86" s="60">
        <f t="shared" si="26"/>
        <v>25.972000000000001</v>
      </c>
      <c r="AL86" s="133">
        <v>0</v>
      </c>
      <c r="AM86" s="133">
        <v>25.972000000000001</v>
      </c>
      <c r="AN86" s="133">
        <v>0</v>
      </c>
      <c r="AO86" s="11">
        <f t="shared" si="19"/>
        <v>348.96050000000014</v>
      </c>
      <c r="AQ86" s="50"/>
      <c r="AR86" s="50"/>
    </row>
    <row r="87" spans="1:44" x14ac:dyDescent="0.25">
      <c r="A87" s="2">
        <v>2022</v>
      </c>
      <c r="B87" s="2">
        <v>2022</v>
      </c>
      <c r="C87" s="3">
        <v>44562</v>
      </c>
      <c r="D87" s="11">
        <f t="shared" si="27"/>
        <v>348.96050000000014</v>
      </c>
      <c r="E87" s="20">
        <f t="shared" si="20"/>
        <v>56</v>
      </c>
      <c r="F87" s="1">
        <v>0</v>
      </c>
      <c r="G87" s="1">
        <v>56</v>
      </c>
      <c r="H87" s="21">
        <f t="shared" si="21"/>
        <v>137.91659999999999</v>
      </c>
      <c r="I87" s="130">
        <v>0</v>
      </c>
      <c r="J87" s="130">
        <v>137.91659999999999</v>
      </c>
      <c r="K87" s="17">
        <f t="shared" si="22"/>
        <v>20.832999999999998</v>
      </c>
      <c r="L87" s="18">
        <f t="shared" si="23"/>
        <v>0</v>
      </c>
      <c r="P87" s="22">
        <f t="shared" si="24"/>
        <v>0</v>
      </c>
      <c r="Q87" s="14">
        <v>0</v>
      </c>
      <c r="R87" s="14">
        <v>0</v>
      </c>
      <c r="S87" s="16">
        <f t="shared" si="16"/>
        <v>20.832999999999998</v>
      </c>
      <c r="T87" s="16">
        <v>0</v>
      </c>
      <c r="U87" s="18">
        <v>0</v>
      </c>
      <c r="V87" s="16">
        <v>20.832999999999998</v>
      </c>
      <c r="W87" s="17">
        <f t="shared" si="17"/>
        <v>220.85</v>
      </c>
      <c r="X87" s="16">
        <f t="shared" si="25"/>
        <v>0</v>
      </c>
      <c r="Y87" s="16">
        <v>0</v>
      </c>
      <c r="Z87" s="16">
        <v>0</v>
      </c>
      <c r="AA87" s="1">
        <v>0</v>
      </c>
      <c r="AB87" s="16">
        <f t="shared" si="18"/>
        <v>220.85</v>
      </c>
      <c r="AC87" s="131">
        <v>0</v>
      </c>
      <c r="AD87" s="131">
        <v>0</v>
      </c>
      <c r="AE87" s="131">
        <v>220.85</v>
      </c>
      <c r="AF87" s="131">
        <v>0</v>
      </c>
      <c r="AG87" s="131">
        <v>0</v>
      </c>
      <c r="AH87" s="131">
        <v>0</v>
      </c>
      <c r="AI87" s="131">
        <v>0</v>
      </c>
      <c r="AJ87" s="132">
        <v>0</v>
      </c>
      <c r="AK87" s="60">
        <f t="shared" si="26"/>
        <v>0</v>
      </c>
      <c r="AL87" s="133">
        <v>0</v>
      </c>
      <c r="AM87" s="133"/>
      <c r="AN87" s="133">
        <v>0</v>
      </c>
      <c r="AO87" s="11">
        <f t="shared" si="19"/>
        <v>467.06090000000012</v>
      </c>
    </row>
    <row r="88" spans="1:44" x14ac:dyDescent="0.25">
      <c r="A88" s="2">
        <v>2022</v>
      </c>
      <c r="B88" s="2">
        <v>2022</v>
      </c>
      <c r="C88" s="3">
        <v>44593</v>
      </c>
      <c r="D88" s="11">
        <f t="shared" si="27"/>
        <v>467.06090000000012</v>
      </c>
      <c r="E88" s="20">
        <f t="shared" si="20"/>
        <v>55</v>
      </c>
      <c r="F88" s="1">
        <v>0</v>
      </c>
      <c r="G88" s="1">
        <v>55</v>
      </c>
      <c r="H88" s="21">
        <f t="shared" si="21"/>
        <v>137.91659999999999</v>
      </c>
      <c r="I88" s="130">
        <v>0</v>
      </c>
      <c r="J88" s="130">
        <v>137.91659999999999</v>
      </c>
      <c r="K88" s="17">
        <f t="shared" si="22"/>
        <v>20.832999999999998</v>
      </c>
      <c r="L88" s="18">
        <f t="shared" si="23"/>
        <v>0</v>
      </c>
      <c r="P88" s="22">
        <f t="shared" si="24"/>
        <v>0</v>
      </c>
      <c r="Q88" s="14">
        <v>0</v>
      </c>
      <c r="R88" s="14">
        <v>0</v>
      </c>
      <c r="S88" s="16">
        <f t="shared" si="16"/>
        <v>20.832999999999998</v>
      </c>
      <c r="T88" s="16">
        <v>0</v>
      </c>
      <c r="U88" s="18">
        <v>0</v>
      </c>
      <c r="V88" s="16">
        <v>20.832999999999998</v>
      </c>
      <c r="W88" s="17">
        <f t="shared" si="17"/>
        <v>143.5</v>
      </c>
      <c r="X88" s="16">
        <f t="shared" si="25"/>
        <v>0</v>
      </c>
      <c r="Y88" s="16">
        <v>0</v>
      </c>
      <c r="Z88" s="16">
        <v>0</v>
      </c>
      <c r="AA88" s="1">
        <v>0</v>
      </c>
      <c r="AB88" s="16">
        <f t="shared" si="18"/>
        <v>143.5</v>
      </c>
      <c r="AC88" s="131">
        <v>0</v>
      </c>
      <c r="AD88" s="131">
        <v>0</v>
      </c>
      <c r="AE88" s="131">
        <v>143.5</v>
      </c>
      <c r="AF88" s="131">
        <v>0</v>
      </c>
      <c r="AG88" s="131">
        <v>0</v>
      </c>
      <c r="AH88" s="131">
        <v>0</v>
      </c>
      <c r="AI88" s="131">
        <v>0</v>
      </c>
      <c r="AJ88" s="132">
        <v>0</v>
      </c>
      <c r="AK88" s="60">
        <f t="shared" si="26"/>
        <v>0</v>
      </c>
      <c r="AL88" s="133">
        <v>0</v>
      </c>
      <c r="AM88" s="133"/>
      <c r="AN88" s="133">
        <v>0</v>
      </c>
      <c r="AO88" s="11">
        <f t="shared" si="19"/>
        <v>506.81130000000019</v>
      </c>
    </row>
    <row r="89" spans="1:44" x14ac:dyDescent="0.25">
      <c r="A89" s="2">
        <v>2022</v>
      </c>
      <c r="B89" s="2">
        <v>2022</v>
      </c>
      <c r="C89" s="3">
        <v>44621</v>
      </c>
      <c r="D89" s="11">
        <f t="shared" si="27"/>
        <v>506.81130000000019</v>
      </c>
      <c r="E89" s="20">
        <f t="shared" si="20"/>
        <v>57</v>
      </c>
      <c r="F89" s="1">
        <v>0</v>
      </c>
      <c r="G89" s="1">
        <v>57</v>
      </c>
      <c r="H89" s="21">
        <f t="shared" si="21"/>
        <v>137.91659999999999</v>
      </c>
      <c r="I89" s="130">
        <v>0</v>
      </c>
      <c r="J89" s="130">
        <v>137.91659999999999</v>
      </c>
      <c r="K89" s="17">
        <f t="shared" si="22"/>
        <v>20.832999999999998</v>
      </c>
      <c r="L89" s="18">
        <f t="shared" si="23"/>
        <v>0</v>
      </c>
      <c r="P89" s="22">
        <f t="shared" si="24"/>
        <v>0</v>
      </c>
      <c r="Q89" s="14">
        <v>0</v>
      </c>
      <c r="R89" s="14">
        <v>0</v>
      </c>
      <c r="S89" s="16">
        <f t="shared" si="16"/>
        <v>20.832999999999998</v>
      </c>
      <c r="T89" s="16">
        <v>0</v>
      </c>
      <c r="U89" s="18">
        <v>0</v>
      </c>
      <c r="V89" s="16">
        <v>20.832999999999998</v>
      </c>
      <c r="W89" s="17">
        <f t="shared" si="17"/>
        <v>113.85</v>
      </c>
      <c r="X89" s="16">
        <f t="shared" si="25"/>
        <v>0</v>
      </c>
      <c r="Y89" s="16">
        <v>0</v>
      </c>
      <c r="Z89" s="16">
        <v>0</v>
      </c>
      <c r="AA89" s="1">
        <v>0</v>
      </c>
      <c r="AB89" s="16">
        <f t="shared" si="18"/>
        <v>113.85</v>
      </c>
      <c r="AC89" s="131">
        <v>0</v>
      </c>
      <c r="AD89" s="131">
        <v>0</v>
      </c>
      <c r="AE89" s="131">
        <v>113.85</v>
      </c>
      <c r="AF89" s="131">
        <v>0</v>
      </c>
      <c r="AG89" s="131">
        <v>0</v>
      </c>
      <c r="AH89" s="131">
        <v>0</v>
      </c>
      <c r="AI89" s="131">
        <v>0</v>
      </c>
      <c r="AJ89" s="132">
        <v>0</v>
      </c>
      <c r="AK89" s="60">
        <f t="shared" si="26"/>
        <v>0</v>
      </c>
      <c r="AL89" s="133">
        <v>0</v>
      </c>
      <c r="AM89" s="133"/>
      <c r="AN89" s="133">
        <v>0</v>
      </c>
      <c r="AO89" s="11">
        <f t="shared" si="19"/>
        <v>518.91170000000022</v>
      </c>
    </row>
    <row r="90" spans="1:44" x14ac:dyDescent="0.25">
      <c r="A90" s="2">
        <v>2022</v>
      </c>
      <c r="B90" s="2">
        <v>2022</v>
      </c>
      <c r="C90" s="3">
        <v>44652</v>
      </c>
      <c r="D90" s="11">
        <f t="shared" si="27"/>
        <v>518.91170000000022</v>
      </c>
      <c r="E90" s="20">
        <f t="shared" si="20"/>
        <v>45</v>
      </c>
      <c r="F90" s="1">
        <v>0</v>
      </c>
      <c r="G90" s="1">
        <v>45</v>
      </c>
      <c r="H90" s="21">
        <f t="shared" si="21"/>
        <v>137.91659999999999</v>
      </c>
      <c r="I90" s="130">
        <v>0</v>
      </c>
      <c r="J90" s="130">
        <v>137.91659999999999</v>
      </c>
      <c r="K90" s="17">
        <f t="shared" si="22"/>
        <v>30.832999999999998</v>
      </c>
      <c r="L90" s="18">
        <f t="shared" si="23"/>
        <v>0</v>
      </c>
      <c r="P90" s="22">
        <f t="shared" si="24"/>
        <v>10</v>
      </c>
      <c r="Q90" s="14">
        <v>0</v>
      </c>
      <c r="R90" s="14">
        <v>10</v>
      </c>
      <c r="S90" s="16">
        <f t="shared" si="16"/>
        <v>20.832999999999998</v>
      </c>
      <c r="T90" s="16">
        <v>0</v>
      </c>
      <c r="U90" s="18">
        <v>0</v>
      </c>
      <c r="V90" s="16">
        <v>20.832999999999998</v>
      </c>
      <c r="W90" s="17">
        <f t="shared" si="17"/>
        <v>101.46000000000001</v>
      </c>
      <c r="X90" s="16">
        <f t="shared" si="25"/>
        <v>0</v>
      </c>
      <c r="Y90" s="16">
        <v>0</v>
      </c>
      <c r="Z90" s="16">
        <v>0</v>
      </c>
      <c r="AA90" s="1">
        <v>0</v>
      </c>
      <c r="AB90" s="16">
        <f t="shared" si="18"/>
        <v>100.65</v>
      </c>
      <c r="AC90" s="131">
        <v>0</v>
      </c>
      <c r="AD90" s="131">
        <v>0</v>
      </c>
      <c r="AE90" s="131">
        <v>100.65</v>
      </c>
      <c r="AF90" s="131">
        <v>0</v>
      </c>
      <c r="AG90" s="131">
        <v>0</v>
      </c>
      <c r="AH90" s="131">
        <v>0</v>
      </c>
      <c r="AI90" s="131">
        <v>0</v>
      </c>
      <c r="AJ90" s="132">
        <v>0</v>
      </c>
      <c r="AK90" s="60">
        <f t="shared" si="26"/>
        <v>0.81</v>
      </c>
      <c r="AL90" s="133">
        <v>0</v>
      </c>
      <c r="AM90" s="133">
        <v>0.81</v>
      </c>
      <c r="AN90" s="133">
        <v>0</v>
      </c>
      <c r="AO90" s="11">
        <f t="shared" si="19"/>
        <v>496.62210000000027</v>
      </c>
    </row>
    <row r="91" spans="1:44" x14ac:dyDescent="0.25">
      <c r="A91" s="2">
        <v>2022</v>
      </c>
      <c r="B91" s="2">
        <v>2022</v>
      </c>
      <c r="C91" s="3">
        <v>44682</v>
      </c>
      <c r="D91" s="11">
        <f t="shared" si="27"/>
        <v>496.62210000000027</v>
      </c>
      <c r="E91" s="20">
        <f t="shared" si="20"/>
        <v>7</v>
      </c>
      <c r="F91" s="1">
        <v>0</v>
      </c>
      <c r="G91" s="1">
        <v>7</v>
      </c>
      <c r="H91" s="21">
        <f t="shared" si="21"/>
        <v>137.91659999999999</v>
      </c>
      <c r="I91" s="130">
        <v>0</v>
      </c>
      <c r="J91" s="130">
        <v>137.91659999999999</v>
      </c>
      <c r="K91" s="17">
        <f t="shared" si="22"/>
        <v>30.832999999999998</v>
      </c>
      <c r="L91" s="18">
        <f t="shared" si="23"/>
        <v>0</v>
      </c>
      <c r="P91" s="22">
        <f t="shared" si="24"/>
        <v>10</v>
      </c>
      <c r="Q91" s="14">
        <v>0</v>
      </c>
      <c r="R91" s="14">
        <v>10</v>
      </c>
      <c r="S91" s="16">
        <f t="shared" si="16"/>
        <v>20.832999999999998</v>
      </c>
      <c r="T91" s="16">
        <v>0</v>
      </c>
      <c r="U91" s="18">
        <v>0</v>
      </c>
      <c r="V91" s="16">
        <v>20.832999999999998</v>
      </c>
      <c r="W91" s="17">
        <f t="shared" si="17"/>
        <v>41.058</v>
      </c>
      <c r="X91" s="16">
        <f t="shared" si="25"/>
        <v>0</v>
      </c>
      <c r="Y91" s="16">
        <v>0</v>
      </c>
      <c r="Z91" s="16">
        <v>0</v>
      </c>
      <c r="AA91" s="1">
        <v>0</v>
      </c>
      <c r="AB91" s="16">
        <f t="shared" si="18"/>
        <v>27.5</v>
      </c>
      <c r="AC91" s="131">
        <v>0</v>
      </c>
      <c r="AD91" s="131">
        <v>0</v>
      </c>
      <c r="AE91" s="131">
        <v>27.5</v>
      </c>
      <c r="AF91" s="131">
        <v>0</v>
      </c>
      <c r="AG91" s="131">
        <v>0</v>
      </c>
      <c r="AH91" s="131">
        <v>0</v>
      </c>
      <c r="AI91" s="131">
        <v>0</v>
      </c>
      <c r="AJ91" s="132">
        <v>0</v>
      </c>
      <c r="AK91" s="60">
        <f t="shared" si="26"/>
        <v>13.558</v>
      </c>
      <c r="AL91" s="133">
        <v>0</v>
      </c>
      <c r="AM91" s="133">
        <v>13.558</v>
      </c>
      <c r="AN91" s="133">
        <v>0</v>
      </c>
      <c r="AO91" s="11">
        <f t="shared" si="19"/>
        <v>375.93050000000028</v>
      </c>
    </row>
    <row r="92" spans="1:44" x14ac:dyDescent="0.25">
      <c r="A92" s="2">
        <v>2022</v>
      </c>
      <c r="B92" s="2">
        <v>2022</v>
      </c>
      <c r="C92" s="3">
        <v>44713</v>
      </c>
      <c r="D92" s="11">
        <f t="shared" si="27"/>
        <v>375.93050000000028</v>
      </c>
      <c r="E92" s="20">
        <f t="shared" si="20"/>
        <v>0</v>
      </c>
      <c r="F92" s="1">
        <v>0</v>
      </c>
      <c r="G92" s="1">
        <v>0</v>
      </c>
      <c r="H92" s="21">
        <f t="shared" si="21"/>
        <v>137.91659999999999</v>
      </c>
      <c r="I92" s="130">
        <v>0</v>
      </c>
      <c r="J92" s="130">
        <v>137.91659999999999</v>
      </c>
      <c r="K92" s="17">
        <f t="shared" si="22"/>
        <v>25.832999999999998</v>
      </c>
      <c r="L92" s="18">
        <f t="shared" si="23"/>
        <v>0</v>
      </c>
      <c r="P92" s="22">
        <f t="shared" si="24"/>
        <v>5</v>
      </c>
      <c r="Q92" s="14">
        <v>0</v>
      </c>
      <c r="R92" s="14">
        <v>5</v>
      </c>
      <c r="S92" s="16">
        <f t="shared" si="16"/>
        <v>20.832999999999998</v>
      </c>
      <c r="T92" s="16">
        <v>0</v>
      </c>
      <c r="U92" s="18">
        <v>0</v>
      </c>
      <c r="V92" s="16">
        <v>20.832999999999998</v>
      </c>
      <c r="W92" s="17">
        <f t="shared" si="17"/>
        <v>176.119</v>
      </c>
      <c r="X92" s="16">
        <f t="shared" si="25"/>
        <v>0</v>
      </c>
      <c r="Y92" s="16">
        <v>0</v>
      </c>
      <c r="Z92" s="16">
        <v>0</v>
      </c>
      <c r="AA92" s="1">
        <v>0</v>
      </c>
      <c r="AB92" s="16">
        <f t="shared" si="18"/>
        <v>158.80000000000001</v>
      </c>
      <c r="AC92" s="131">
        <v>0</v>
      </c>
      <c r="AD92" s="131">
        <v>0</v>
      </c>
      <c r="AE92" s="131">
        <v>158.80000000000001</v>
      </c>
      <c r="AF92" s="131">
        <v>0</v>
      </c>
      <c r="AG92" s="131">
        <v>0</v>
      </c>
      <c r="AH92" s="131">
        <v>0</v>
      </c>
      <c r="AI92" s="131">
        <v>0</v>
      </c>
      <c r="AJ92" s="132">
        <v>0</v>
      </c>
      <c r="AK92" s="60">
        <f t="shared" si="26"/>
        <v>17.318999999999999</v>
      </c>
      <c r="AL92" s="133">
        <v>0</v>
      </c>
      <c r="AM92" s="133">
        <v>17.318999999999999</v>
      </c>
      <c r="AN92" s="133">
        <v>0</v>
      </c>
      <c r="AO92" s="11">
        <f t="shared" si="19"/>
        <v>388.29990000000032</v>
      </c>
    </row>
    <row r="93" spans="1:44" x14ac:dyDescent="0.25">
      <c r="A93" s="2">
        <v>2022</v>
      </c>
      <c r="B93" s="2">
        <v>2022</v>
      </c>
      <c r="C93" s="3">
        <v>44743</v>
      </c>
      <c r="D93" s="11">
        <f t="shared" si="27"/>
        <v>388.29990000000032</v>
      </c>
      <c r="E93" s="20">
        <f t="shared" si="20"/>
        <v>0</v>
      </c>
      <c r="F93" s="1">
        <v>0</v>
      </c>
      <c r="G93" s="1">
        <v>0</v>
      </c>
      <c r="H93" s="21">
        <f t="shared" si="21"/>
        <v>137.91659999999999</v>
      </c>
      <c r="I93" s="130">
        <v>0</v>
      </c>
      <c r="J93" s="130">
        <v>137.91659999999999</v>
      </c>
      <c r="K93" s="17">
        <f t="shared" si="22"/>
        <v>25.832999999999998</v>
      </c>
      <c r="L93" s="18">
        <f t="shared" si="23"/>
        <v>0</v>
      </c>
      <c r="P93" s="22">
        <f t="shared" si="24"/>
        <v>5</v>
      </c>
      <c r="Q93" s="14">
        <v>0</v>
      </c>
      <c r="R93" s="14">
        <v>5</v>
      </c>
      <c r="S93" s="16">
        <f t="shared" si="16"/>
        <v>20.832999999999998</v>
      </c>
      <c r="T93" s="16">
        <v>0</v>
      </c>
      <c r="U93" s="18">
        <v>0</v>
      </c>
      <c r="V93" s="16">
        <v>20.832999999999998</v>
      </c>
      <c r="W93" s="17">
        <f t="shared" si="17"/>
        <v>179.2</v>
      </c>
      <c r="X93" s="16">
        <f t="shared" si="25"/>
        <v>0</v>
      </c>
      <c r="Y93" s="16">
        <v>0</v>
      </c>
      <c r="Z93" s="16">
        <v>0</v>
      </c>
      <c r="AA93" s="1">
        <v>0</v>
      </c>
      <c r="AB93" s="16">
        <f t="shared" si="18"/>
        <v>179.2</v>
      </c>
      <c r="AC93" s="131">
        <v>0</v>
      </c>
      <c r="AD93" s="131">
        <v>0</v>
      </c>
      <c r="AE93" s="131">
        <v>129.19999999999999</v>
      </c>
      <c r="AF93" s="131">
        <v>0</v>
      </c>
      <c r="AG93" s="131">
        <v>50</v>
      </c>
      <c r="AH93" s="131">
        <v>0</v>
      </c>
      <c r="AI93" s="131">
        <v>0</v>
      </c>
      <c r="AJ93" s="132">
        <v>0</v>
      </c>
      <c r="AK93" s="60">
        <f t="shared" si="26"/>
        <v>0</v>
      </c>
      <c r="AL93" s="133">
        <v>0</v>
      </c>
      <c r="AM93" s="133"/>
      <c r="AN93" s="133">
        <v>0</v>
      </c>
      <c r="AO93" s="11">
        <f t="shared" si="19"/>
        <v>403.75030000000032</v>
      </c>
    </row>
    <row r="94" spans="1:44" x14ac:dyDescent="0.25">
      <c r="A94" s="2">
        <v>2022</v>
      </c>
      <c r="B94" s="2">
        <v>2022</v>
      </c>
      <c r="C94" s="3">
        <v>44774</v>
      </c>
      <c r="D94" s="11">
        <f t="shared" si="27"/>
        <v>403.75030000000032</v>
      </c>
      <c r="E94" s="20">
        <f t="shared" si="20"/>
        <v>0</v>
      </c>
      <c r="F94" s="1">
        <v>0</v>
      </c>
      <c r="G94" s="1">
        <v>0</v>
      </c>
      <c r="H94" s="21">
        <f t="shared" si="21"/>
        <v>137.91659999999999</v>
      </c>
      <c r="I94" s="130">
        <v>0</v>
      </c>
      <c r="J94" s="130">
        <v>137.91659999999999</v>
      </c>
      <c r="K94" s="17">
        <f t="shared" si="22"/>
        <v>25.832999999999998</v>
      </c>
      <c r="L94" s="18">
        <f t="shared" si="23"/>
        <v>0</v>
      </c>
      <c r="P94" s="22">
        <f t="shared" si="24"/>
        <v>5</v>
      </c>
      <c r="Q94" s="14">
        <v>0</v>
      </c>
      <c r="R94" s="14">
        <v>5</v>
      </c>
      <c r="S94" s="16">
        <f t="shared" si="16"/>
        <v>20.832999999999998</v>
      </c>
      <c r="T94" s="16">
        <v>0</v>
      </c>
      <c r="U94" s="18">
        <v>0</v>
      </c>
      <c r="V94" s="16">
        <v>20.832999999999998</v>
      </c>
      <c r="W94" s="17">
        <f t="shared" si="17"/>
        <v>81.009999999999991</v>
      </c>
      <c r="X94" s="16">
        <f t="shared" si="25"/>
        <v>0</v>
      </c>
      <c r="Y94" s="16">
        <v>0</v>
      </c>
      <c r="Z94" s="16">
        <v>0</v>
      </c>
      <c r="AA94" s="1">
        <v>0</v>
      </c>
      <c r="AB94" s="16">
        <f t="shared" si="18"/>
        <v>56.01</v>
      </c>
      <c r="AC94" s="131">
        <v>0</v>
      </c>
      <c r="AD94" s="131">
        <v>0</v>
      </c>
      <c r="AE94" s="131">
        <v>36.01</v>
      </c>
      <c r="AF94" s="131">
        <v>0</v>
      </c>
      <c r="AG94" s="131">
        <v>20</v>
      </c>
      <c r="AH94" s="131">
        <v>0</v>
      </c>
      <c r="AI94" s="131">
        <v>0</v>
      </c>
      <c r="AJ94" s="132">
        <v>0</v>
      </c>
      <c r="AK94" s="60">
        <f t="shared" si="26"/>
        <v>25</v>
      </c>
      <c r="AL94" s="133">
        <v>0</v>
      </c>
      <c r="AM94" s="133">
        <v>25</v>
      </c>
      <c r="AN94" s="133">
        <v>0</v>
      </c>
      <c r="AO94" s="11">
        <f t="shared" si="19"/>
        <v>321.01070000000038</v>
      </c>
    </row>
    <row r="95" spans="1:44" x14ac:dyDescent="0.25">
      <c r="A95" s="2">
        <v>2022</v>
      </c>
      <c r="B95" s="2">
        <v>2022</v>
      </c>
      <c r="C95" s="3">
        <v>44805</v>
      </c>
      <c r="D95" s="11">
        <f t="shared" si="27"/>
        <v>321.01070000000038</v>
      </c>
      <c r="E95" s="20">
        <f t="shared" si="20"/>
        <v>0</v>
      </c>
      <c r="F95" s="1">
        <v>0</v>
      </c>
      <c r="G95" s="1">
        <v>0</v>
      </c>
      <c r="H95" s="21">
        <f t="shared" si="21"/>
        <v>137.91659999999999</v>
      </c>
      <c r="I95" s="130">
        <v>0</v>
      </c>
      <c r="J95" s="130">
        <v>137.91659999999999</v>
      </c>
      <c r="K95" s="17">
        <f t="shared" si="22"/>
        <v>25.832999999999998</v>
      </c>
      <c r="L95" s="18">
        <f t="shared" si="23"/>
        <v>0</v>
      </c>
      <c r="P95" s="22">
        <f t="shared" si="24"/>
        <v>5</v>
      </c>
      <c r="Q95" s="14">
        <v>0</v>
      </c>
      <c r="R95" s="14">
        <v>5</v>
      </c>
      <c r="S95" s="16">
        <f t="shared" si="16"/>
        <v>20.832999999999998</v>
      </c>
      <c r="T95" s="16">
        <v>0</v>
      </c>
      <c r="U95" s="18">
        <v>0</v>
      </c>
      <c r="V95" s="16">
        <v>20.832999999999998</v>
      </c>
      <c r="W95" s="17">
        <f t="shared" si="17"/>
        <v>100.06700000000001</v>
      </c>
      <c r="X95" s="16">
        <f t="shared" si="25"/>
        <v>0</v>
      </c>
      <c r="Y95" s="16">
        <v>0</v>
      </c>
      <c r="Z95" s="16">
        <v>0</v>
      </c>
      <c r="AA95" s="1">
        <v>0</v>
      </c>
      <c r="AB95" s="16">
        <f t="shared" si="18"/>
        <v>91.2</v>
      </c>
      <c r="AC95" s="131">
        <v>0</v>
      </c>
      <c r="AD95" s="131">
        <v>0</v>
      </c>
      <c r="AE95" s="131">
        <v>91.2</v>
      </c>
      <c r="AF95" s="131">
        <v>0</v>
      </c>
      <c r="AG95" s="131">
        <v>0</v>
      </c>
      <c r="AH95" s="131">
        <v>0</v>
      </c>
      <c r="AI95" s="131">
        <v>0</v>
      </c>
      <c r="AJ95" s="132">
        <v>0</v>
      </c>
      <c r="AK95" s="60">
        <f t="shared" si="26"/>
        <v>8.8670000000000009</v>
      </c>
      <c r="AL95" s="133">
        <v>0</v>
      </c>
      <c r="AM95" s="133">
        <v>8.8670000000000009</v>
      </c>
      <c r="AN95" s="133">
        <v>0</v>
      </c>
      <c r="AO95" s="11">
        <f t="shared" si="19"/>
        <v>257.3281000000004</v>
      </c>
    </row>
    <row r="96" spans="1:44" x14ac:dyDescent="0.25">
      <c r="A96" s="2">
        <v>2022</v>
      </c>
      <c r="B96" s="2">
        <v>2022</v>
      </c>
      <c r="C96" s="3">
        <v>44835</v>
      </c>
      <c r="D96" s="11">
        <f t="shared" si="27"/>
        <v>257.3281000000004</v>
      </c>
      <c r="E96" s="20">
        <f t="shared" si="20"/>
        <v>0</v>
      </c>
      <c r="F96" s="1">
        <v>0</v>
      </c>
      <c r="G96" s="1">
        <v>0</v>
      </c>
      <c r="H96" s="21">
        <f t="shared" si="21"/>
        <v>137.91659999999999</v>
      </c>
      <c r="I96" s="130">
        <v>0</v>
      </c>
      <c r="J96" s="130">
        <v>137.91659999999999</v>
      </c>
      <c r="K96" s="17">
        <f t="shared" si="22"/>
        <v>25.832999999999998</v>
      </c>
      <c r="L96" s="18">
        <f t="shared" si="23"/>
        <v>0</v>
      </c>
      <c r="P96" s="22">
        <f t="shared" si="24"/>
        <v>5</v>
      </c>
      <c r="Q96" s="14">
        <v>0</v>
      </c>
      <c r="R96" s="14">
        <v>5</v>
      </c>
      <c r="S96" s="16">
        <f t="shared" si="16"/>
        <v>20.832999999999998</v>
      </c>
      <c r="T96" s="16">
        <v>0</v>
      </c>
      <c r="U96" s="18">
        <v>0</v>
      </c>
      <c r="V96" s="16">
        <v>20.832999999999998</v>
      </c>
      <c r="W96" s="17">
        <f t="shared" si="17"/>
        <v>232.785</v>
      </c>
      <c r="X96" s="16">
        <f t="shared" si="25"/>
        <v>0</v>
      </c>
      <c r="Y96" s="16">
        <v>0</v>
      </c>
      <c r="Z96" s="16">
        <v>0</v>
      </c>
      <c r="AA96" s="1">
        <v>0</v>
      </c>
      <c r="AB96" s="16">
        <f t="shared" si="18"/>
        <v>232.785</v>
      </c>
      <c r="AC96" s="131">
        <v>0</v>
      </c>
      <c r="AD96" s="131">
        <v>0</v>
      </c>
      <c r="AE96" s="131">
        <v>171.185</v>
      </c>
      <c r="AF96" s="131">
        <f>27.1+18.5+16</f>
        <v>61.6</v>
      </c>
      <c r="AG96" s="131">
        <v>0</v>
      </c>
      <c r="AH96" s="131">
        <v>0</v>
      </c>
      <c r="AI96" s="131">
        <v>0</v>
      </c>
      <c r="AJ96" s="132">
        <v>0</v>
      </c>
      <c r="AK96" s="60">
        <f t="shared" si="26"/>
        <v>0</v>
      </c>
      <c r="AL96" s="133">
        <v>0</v>
      </c>
      <c r="AM96" s="133"/>
      <c r="AN96" s="133">
        <v>0</v>
      </c>
      <c r="AO96" s="11">
        <f t="shared" si="19"/>
        <v>326.36350000000039</v>
      </c>
    </row>
    <row r="97" spans="1:44" x14ac:dyDescent="0.25">
      <c r="A97" s="2">
        <v>2022</v>
      </c>
      <c r="B97" s="2">
        <v>2022</v>
      </c>
      <c r="C97" s="3">
        <v>44866</v>
      </c>
      <c r="D97" s="11">
        <f t="shared" si="27"/>
        <v>326.36350000000039</v>
      </c>
      <c r="E97" s="20">
        <f t="shared" si="20"/>
        <v>10</v>
      </c>
      <c r="F97" s="1">
        <v>0</v>
      </c>
      <c r="G97" s="1">
        <v>10</v>
      </c>
      <c r="H97" s="21">
        <f t="shared" si="21"/>
        <v>137.91659999999999</v>
      </c>
      <c r="I97" s="130">
        <v>0</v>
      </c>
      <c r="J97" s="130">
        <v>137.91659999999999</v>
      </c>
      <c r="K97" s="17">
        <f t="shared" si="22"/>
        <v>37.832999999999998</v>
      </c>
      <c r="L97" s="18">
        <f t="shared" si="23"/>
        <v>0</v>
      </c>
      <c r="P97" s="22">
        <f t="shared" si="24"/>
        <v>17</v>
      </c>
      <c r="Q97" s="14">
        <v>0</v>
      </c>
      <c r="R97" s="14">
        <v>17</v>
      </c>
      <c r="S97" s="16">
        <f t="shared" si="16"/>
        <v>20.832999999999998</v>
      </c>
      <c r="T97" s="16">
        <v>0</v>
      </c>
      <c r="U97" s="18">
        <v>0</v>
      </c>
      <c r="V97" s="16">
        <v>20.832999999999998</v>
      </c>
      <c r="W97" s="17">
        <f t="shared" si="17"/>
        <v>137.5</v>
      </c>
      <c r="X97" s="16">
        <f t="shared" si="25"/>
        <v>0</v>
      </c>
      <c r="Y97" s="16">
        <v>0</v>
      </c>
      <c r="Z97" s="16">
        <v>0</v>
      </c>
      <c r="AA97" s="1">
        <v>0</v>
      </c>
      <c r="AB97" s="16">
        <f t="shared" si="18"/>
        <v>137.5</v>
      </c>
      <c r="AC97" s="131">
        <v>0</v>
      </c>
      <c r="AD97" s="131">
        <v>0</v>
      </c>
      <c r="AE97" s="131">
        <v>137.5</v>
      </c>
      <c r="AF97" s="131">
        <v>0</v>
      </c>
      <c r="AG97" s="131">
        <v>0</v>
      </c>
      <c r="AH97" s="131">
        <v>0</v>
      </c>
      <c r="AI97" s="131">
        <v>0</v>
      </c>
      <c r="AJ97" s="132">
        <v>0</v>
      </c>
      <c r="AK97" s="60">
        <f t="shared" si="26"/>
        <v>0</v>
      </c>
      <c r="AL97" s="133">
        <v>0</v>
      </c>
      <c r="AM97" s="133"/>
      <c r="AN97" s="133">
        <v>0</v>
      </c>
      <c r="AO97" s="11">
        <f t="shared" si="19"/>
        <v>298.1139000000004</v>
      </c>
    </row>
    <row r="98" spans="1:44" s="59" customFormat="1" x14ac:dyDescent="0.25">
      <c r="A98" s="2">
        <v>2022</v>
      </c>
      <c r="B98" s="2">
        <v>2022</v>
      </c>
      <c r="C98" s="3">
        <v>44896</v>
      </c>
      <c r="D98" s="56">
        <f t="shared" si="27"/>
        <v>298.1139000000004</v>
      </c>
      <c r="E98" s="20">
        <f t="shared" si="20"/>
        <v>60.176000000000002</v>
      </c>
      <c r="F98" s="1">
        <v>0</v>
      </c>
      <c r="G98" s="1">
        <v>60.176000000000002</v>
      </c>
      <c r="H98" s="21">
        <f t="shared" si="21"/>
        <v>137.91659999999999</v>
      </c>
      <c r="I98" s="130">
        <v>0</v>
      </c>
      <c r="J98" s="130">
        <v>137.91659999999999</v>
      </c>
      <c r="K98" s="17">
        <f t="shared" si="22"/>
        <v>30.832999999999998</v>
      </c>
      <c r="L98" s="18">
        <f t="shared" si="23"/>
        <v>0</v>
      </c>
      <c r="M98" s="18"/>
      <c r="N98" s="18"/>
      <c r="P98" s="22">
        <f t="shared" si="24"/>
        <v>10</v>
      </c>
      <c r="Q98" s="14">
        <v>0</v>
      </c>
      <c r="R98" s="14">
        <v>10</v>
      </c>
      <c r="S98" s="16">
        <f t="shared" si="16"/>
        <v>20.832999999999998</v>
      </c>
      <c r="T98" s="16">
        <v>0</v>
      </c>
      <c r="U98" s="18">
        <v>0</v>
      </c>
      <c r="V98" s="16">
        <v>20.832999999999998</v>
      </c>
      <c r="W98" s="17">
        <f t="shared" si="17"/>
        <v>305.83500000000004</v>
      </c>
      <c r="X98" s="16">
        <f t="shared" si="25"/>
        <v>0</v>
      </c>
      <c r="Y98" s="16">
        <v>0</v>
      </c>
      <c r="Z98" s="16">
        <v>0</v>
      </c>
      <c r="AA98" s="1">
        <v>0</v>
      </c>
      <c r="AB98" s="16">
        <f t="shared" si="18"/>
        <v>286.92700000000002</v>
      </c>
      <c r="AC98" s="131">
        <v>0</v>
      </c>
      <c r="AD98" s="131">
        <v>0</v>
      </c>
      <c r="AE98" s="131">
        <v>237.85</v>
      </c>
      <c r="AF98" s="131">
        <v>0</v>
      </c>
      <c r="AG98" s="131">
        <v>0</v>
      </c>
      <c r="AH98" s="131">
        <v>49.076999999999998</v>
      </c>
      <c r="AI98" s="131">
        <v>0</v>
      </c>
      <c r="AJ98" s="132">
        <v>0</v>
      </c>
      <c r="AK98" s="60">
        <f t="shared" si="26"/>
        <v>18.908000000000001</v>
      </c>
      <c r="AL98" s="133">
        <v>0</v>
      </c>
      <c r="AM98" s="133">
        <v>18.908000000000001</v>
      </c>
      <c r="AN98" s="133">
        <v>0</v>
      </c>
      <c r="AO98" s="11">
        <f t="shared" si="19"/>
        <v>495.37530000000044</v>
      </c>
      <c r="AQ98" s="50"/>
      <c r="AR98" s="50"/>
    </row>
    <row r="99" spans="1:44" x14ac:dyDescent="0.25">
      <c r="A99" s="2">
        <v>2023</v>
      </c>
      <c r="B99" s="2">
        <v>2023</v>
      </c>
      <c r="C99" s="3">
        <v>44927</v>
      </c>
      <c r="D99" s="11">
        <f t="shared" si="27"/>
        <v>495.37530000000044</v>
      </c>
      <c r="E99" s="20">
        <f t="shared" si="20"/>
        <v>51</v>
      </c>
      <c r="F99" s="1">
        <v>0</v>
      </c>
      <c r="G99" s="1">
        <v>51</v>
      </c>
      <c r="H99" s="21">
        <f t="shared" si="21"/>
        <v>140.75</v>
      </c>
      <c r="I99" s="130">
        <v>0</v>
      </c>
      <c r="J99" s="130">
        <v>140.75</v>
      </c>
      <c r="K99" s="17">
        <f t="shared" si="22"/>
        <v>10</v>
      </c>
      <c r="L99" s="18">
        <f t="shared" si="23"/>
        <v>0</v>
      </c>
      <c r="P99" s="22">
        <f t="shared" si="24"/>
        <v>0</v>
      </c>
      <c r="Q99" s="14">
        <v>0</v>
      </c>
      <c r="R99" s="14">
        <v>0</v>
      </c>
      <c r="S99" s="16">
        <f t="shared" ref="S99:S130" si="28">SUM(T99:V99)</f>
        <v>10</v>
      </c>
      <c r="T99" s="16">
        <v>0</v>
      </c>
      <c r="U99" s="18">
        <v>0</v>
      </c>
      <c r="V99" s="16">
        <v>10</v>
      </c>
      <c r="W99" s="17">
        <f t="shared" ref="W99:W130" si="29">X99+AB99+AK99</f>
        <v>144.792</v>
      </c>
      <c r="X99" s="16">
        <f t="shared" si="25"/>
        <v>0</v>
      </c>
      <c r="Y99" s="16">
        <v>0</v>
      </c>
      <c r="Z99" s="16">
        <v>0</v>
      </c>
      <c r="AA99" s="1">
        <v>0</v>
      </c>
      <c r="AB99" s="16">
        <f t="shared" ref="AB99:AB130" si="30">SUM(AC99:AJ99)</f>
        <v>135.44999999999999</v>
      </c>
      <c r="AC99" s="131">
        <v>0</v>
      </c>
      <c r="AD99" s="131">
        <v>0</v>
      </c>
      <c r="AE99" s="131">
        <v>102.45</v>
      </c>
      <c r="AF99" s="131">
        <v>33</v>
      </c>
      <c r="AG99" s="131">
        <v>0</v>
      </c>
      <c r="AH99" s="131">
        <v>0</v>
      </c>
      <c r="AI99" s="131">
        <v>0</v>
      </c>
      <c r="AJ99" s="132">
        <v>0</v>
      </c>
      <c r="AK99" s="60">
        <f t="shared" si="26"/>
        <v>9.3420000000000005</v>
      </c>
      <c r="AL99" s="133">
        <v>0</v>
      </c>
      <c r="AM99" s="133">
        <v>9.3420000000000005</v>
      </c>
      <c r="AN99" s="133">
        <v>0</v>
      </c>
      <c r="AO99" s="11">
        <f t="shared" ref="AO99:AO134" si="31">D99+E99-H99-K99+W99</f>
        <v>540.41730000000041</v>
      </c>
    </row>
    <row r="100" spans="1:44" x14ac:dyDescent="0.25">
      <c r="A100" s="2">
        <v>2023</v>
      </c>
      <c r="B100" s="2">
        <v>2023</v>
      </c>
      <c r="C100" s="3">
        <v>44958</v>
      </c>
      <c r="D100" s="11">
        <f t="shared" si="27"/>
        <v>540.41730000000041</v>
      </c>
      <c r="E100" s="20">
        <f t="shared" si="20"/>
        <v>55</v>
      </c>
      <c r="F100" s="1">
        <v>0</v>
      </c>
      <c r="G100" s="1">
        <v>55</v>
      </c>
      <c r="H100" s="21">
        <f t="shared" si="21"/>
        <v>140.75</v>
      </c>
      <c r="I100" s="130">
        <v>0</v>
      </c>
      <c r="J100" s="130">
        <v>140.75</v>
      </c>
      <c r="K100" s="17">
        <f t="shared" si="22"/>
        <v>10</v>
      </c>
      <c r="L100" s="18">
        <f t="shared" si="23"/>
        <v>0</v>
      </c>
      <c r="P100" s="22">
        <f t="shared" si="24"/>
        <v>0</v>
      </c>
      <c r="Q100" s="14">
        <v>0</v>
      </c>
      <c r="R100" s="14">
        <v>0</v>
      </c>
      <c r="S100" s="16">
        <f t="shared" si="28"/>
        <v>10</v>
      </c>
      <c r="T100" s="16">
        <v>0</v>
      </c>
      <c r="U100" s="18">
        <v>0</v>
      </c>
      <c r="V100" s="16">
        <v>10</v>
      </c>
      <c r="W100" s="17">
        <f t="shared" si="29"/>
        <v>148.57499999999999</v>
      </c>
      <c r="X100" s="16">
        <f t="shared" si="25"/>
        <v>0</v>
      </c>
      <c r="Y100" s="16">
        <v>0</v>
      </c>
      <c r="Z100" s="16">
        <v>0</v>
      </c>
      <c r="AA100" s="1">
        <v>0</v>
      </c>
      <c r="AB100" s="16">
        <f t="shared" si="30"/>
        <v>137.1</v>
      </c>
      <c r="AC100" s="131">
        <v>0</v>
      </c>
      <c r="AD100" s="131">
        <v>0</v>
      </c>
      <c r="AE100" s="131">
        <v>137.1</v>
      </c>
      <c r="AF100" s="131">
        <v>0</v>
      </c>
      <c r="AG100" s="131">
        <v>0</v>
      </c>
      <c r="AH100" s="131">
        <v>0</v>
      </c>
      <c r="AI100" s="131">
        <v>0</v>
      </c>
      <c r="AJ100" s="132">
        <v>0</v>
      </c>
      <c r="AK100" s="60">
        <f t="shared" si="26"/>
        <v>11.475</v>
      </c>
      <c r="AL100" s="133">
        <v>0</v>
      </c>
      <c r="AM100" s="133">
        <v>11.475</v>
      </c>
      <c r="AN100" s="133">
        <v>0</v>
      </c>
      <c r="AO100" s="11">
        <f t="shared" si="31"/>
        <v>593.24230000000034</v>
      </c>
    </row>
    <row r="101" spans="1:44" x14ac:dyDescent="0.25">
      <c r="A101" s="2">
        <v>2023</v>
      </c>
      <c r="B101" s="2">
        <v>2023</v>
      </c>
      <c r="C101" s="3">
        <v>44986</v>
      </c>
      <c r="D101" s="11">
        <f t="shared" si="27"/>
        <v>593.24230000000034</v>
      </c>
      <c r="E101" s="20">
        <f t="shared" si="20"/>
        <v>42</v>
      </c>
      <c r="F101" s="1">
        <v>0</v>
      </c>
      <c r="G101" s="1">
        <v>42</v>
      </c>
      <c r="H101" s="21">
        <f t="shared" si="21"/>
        <v>140.75</v>
      </c>
      <c r="I101" s="130">
        <v>0</v>
      </c>
      <c r="J101" s="130">
        <v>140.75</v>
      </c>
      <c r="K101" s="17">
        <f t="shared" si="22"/>
        <v>10</v>
      </c>
      <c r="L101" s="18">
        <f t="shared" si="23"/>
        <v>0</v>
      </c>
      <c r="P101" s="22">
        <f t="shared" si="24"/>
        <v>0</v>
      </c>
      <c r="Q101" s="14">
        <v>0</v>
      </c>
      <c r="R101" s="14">
        <v>0</v>
      </c>
      <c r="S101" s="16">
        <f t="shared" si="28"/>
        <v>10</v>
      </c>
      <c r="T101" s="16">
        <v>0</v>
      </c>
      <c r="U101" s="18">
        <v>0</v>
      </c>
      <c r="V101" s="16">
        <v>10</v>
      </c>
      <c r="W101" s="17">
        <f t="shared" si="29"/>
        <v>41.91</v>
      </c>
      <c r="X101" s="16">
        <f t="shared" si="25"/>
        <v>0</v>
      </c>
      <c r="Y101" s="16">
        <v>0</v>
      </c>
      <c r="Z101" s="16">
        <v>0</v>
      </c>
      <c r="AA101" s="1">
        <v>0</v>
      </c>
      <c r="AB101" s="16">
        <f t="shared" si="30"/>
        <v>33</v>
      </c>
      <c r="AC101" s="131">
        <v>0</v>
      </c>
      <c r="AD101" s="131">
        <v>0</v>
      </c>
      <c r="AE101" s="131">
        <v>33</v>
      </c>
      <c r="AF101" s="131">
        <v>0</v>
      </c>
      <c r="AG101" s="131">
        <v>0</v>
      </c>
      <c r="AH101" s="131">
        <v>0</v>
      </c>
      <c r="AI101" s="131">
        <v>0</v>
      </c>
      <c r="AJ101" s="132">
        <v>0</v>
      </c>
      <c r="AK101" s="60">
        <f t="shared" si="26"/>
        <v>8.91</v>
      </c>
      <c r="AL101" s="133">
        <v>0</v>
      </c>
      <c r="AM101" s="133">
        <v>8.91</v>
      </c>
      <c r="AN101" s="133">
        <v>0</v>
      </c>
      <c r="AO101" s="11">
        <f t="shared" si="31"/>
        <v>526.40230000000031</v>
      </c>
    </row>
    <row r="102" spans="1:44" x14ac:dyDescent="0.25">
      <c r="A102" s="2">
        <v>2023</v>
      </c>
      <c r="B102" s="2">
        <v>2023</v>
      </c>
      <c r="C102" s="3">
        <v>45017</v>
      </c>
      <c r="D102" s="11">
        <f t="shared" si="27"/>
        <v>526.40230000000031</v>
      </c>
      <c r="E102" s="20">
        <f t="shared" si="20"/>
        <v>40</v>
      </c>
      <c r="F102" s="1">
        <v>0</v>
      </c>
      <c r="G102" s="1">
        <v>40</v>
      </c>
      <c r="H102" s="21">
        <f t="shared" si="21"/>
        <v>90.75</v>
      </c>
      <c r="I102" s="130">
        <v>0</v>
      </c>
      <c r="J102" s="130">
        <v>90.75</v>
      </c>
      <c r="K102" s="17">
        <f t="shared" si="22"/>
        <v>0</v>
      </c>
      <c r="L102" s="18">
        <f t="shared" si="23"/>
        <v>0</v>
      </c>
      <c r="P102" s="22">
        <f t="shared" si="24"/>
        <v>0</v>
      </c>
      <c r="Q102" s="14">
        <v>0</v>
      </c>
      <c r="R102" s="14">
        <v>0</v>
      </c>
      <c r="S102" s="16">
        <f t="shared" si="28"/>
        <v>0</v>
      </c>
      <c r="T102" s="16">
        <v>0</v>
      </c>
      <c r="U102" s="18">
        <v>0</v>
      </c>
      <c r="V102" s="16">
        <v>0</v>
      </c>
      <c r="W102" s="17">
        <f t="shared" si="29"/>
        <v>22.094000000000001</v>
      </c>
      <c r="X102" s="16">
        <f t="shared" si="25"/>
        <v>0</v>
      </c>
      <c r="Y102" s="16">
        <v>0</v>
      </c>
      <c r="Z102" s="16">
        <v>0</v>
      </c>
      <c r="AA102" s="1">
        <v>0</v>
      </c>
      <c r="AB102" s="16">
        <f t="shared" si="30"/>
        <v>21.5</v>
      </c>
      <c r="AC102" s="131">
        <v>0</v>
      </c>
      <c r="AD102" s="131">
        <v>0</v>
      </c>
      <c r="AE102" s="131">
        <v>21.5</v>
      </c>
      <c r="AF102" s="131">
        <v>0</v>
      </c>
      <c r="AG102" s="131">
        <v>0</v>
      </c>
      <c r="AH102" s="131">
        <v>0</v>
      </c>
      <c r="AI102" s="131">
        <v>0</v>
      </c>
      <c r="AJ102" s="132">
        <v>0</v>
      </c>
      <c r="AK102" s="60">
        <f t="shared" si="26"/>
        <v>0.59399999999999997</v>
      </c>
      <c r="AL102" s="133">
        <v>0</v>
      </c>
      <c r="AM102" s="133">
        <v>0.59399999999999997</v>
      </c>
      <c r="AN102" s="133">
        <v>0</v>
      </c>
      <c r="AO102" s="11">
        <f t="shared" si="31"/>
        <v>497.7463000000003</v>
      </c>
    </row>
    <row r="103" spans="1:44" x14ac:dyDescent="0.25">
      <c r="A103" s="2">
        <v>2023</v>
      </c>
      <c r="B103" s="2">
        <v>2023</v>
      </c>
      <c r="C103" s="3">
        <v>45047</v>
      </c>
      <c r="D103" s="11">
        <f t="shared" si="27"/>
        <v>497.7463000000003</v>
      </c>
      <c r="E103" s="20">
        <f t="shared" si="20"/>
        <v>0</v>
      </c>
      <c r="F103" s="1">
        <v>0</v>
      </c>
      <c r="G103" s="1">
        <v>0</v>
      </c>
      <c r="H103" s="21">
        <f t="shared" si="21"/>
        <v>100.75</v>
      </c>
      <c r="I103" s="130">
        <v>0</v>
      </c>
      <c r="J103" s="130">
        <v>100.75</v>
      </c>
      <c r="K103" s="17">
        <f t="shared" si="22"/>
        <v>0</v>
      </c>
      <c r="L103" s="18">
        <f t="shared" si="23"/>
        <v>0</v>
      </c>
      <c r="P103" s="22">
        <f t="shared" si="24"/>
        <v>0</v>
      </c>
      <c r="Q103" s="14">
        <v>0</v>
      </c>
      <c r="R103" s="14">
        <v>0</v>
      </c>
      <c r="S103" s="16">
        <f t="shared" si="28"/>
        <v>0</v>
      </c>
      <c r="T103" s="16">
        <v>0</v>
      </c>
      <c r="U103" s="18">
        <v>0</v>
      </c>
      <c r="V103" s="16">
        <v>0</v>
      </c>
      <c r="W103" s="17">
        <f t="shared" si="29"/>
        <v>45</v>
      </c>
      <c r="X103" s="16">
        <f t="shared" si="25"/>
        <v>0</v>
      </c>
      <c r="Y103" s="16">
        <v>0</v>
      </c>
      <c r="Z103" s="16">
        <v>0</v>
      </c>
      <c r="AA103" s="1">
        <v>0</v>
      </c>
      <c r="AB103" s="16">
        <f t="shared" si="30"/>
        <v>45</v>
      </c>
      <c r="AC103" s="131">
        <v>0</v>
      </c>
      <c r="AD103" s="131">
        <v>0</v>
      </c>
      <c r="AE103" s="131">
        <v>45</v>
      </c>
      <c r="AF103" s="131">
        <v>0</v>
      </c>
      <c r="AG103" s="131">
        <v>0</v>
      </c>
      <c r="AH103" s="131">
        <v>0</v>
      </c>
      <c r="AI103" s="131">
        <v>0</v>
      </c>
      <c r="AJ103" s="132">
        <v>0</v>
      </c>
      <c r="AK103" s="60">
        <f t="shared" si="26"/>
        <v>0</v>
      </c>
      <c r="AL103" s="133">
        <v>0</v>
      </c>
      <c r="AM103" s="133"/>
      <c r="AN103" s="133">
        <v>0</v>
      </c>
      <c r="AO103" s="11">
        <f t="shared" si="31"/>
        <v>441.9963000000003</v>
      </c>
    </row>
    <row r="104" spans="1:44" x14ac:dyDescent="0.25">
      <c r="A104" s="2">
        <v>2023</v>
      </c>
      <c r="B104" s="2">
        <v>2023</v>
      </c>
      <c r="C104" s="3">
        <v>45078</v>
      </c>
      <c r="D104" s="11">
        <f t="shared" si="27"/>
        <v>441.9963000000003</v>
      </c>
      <c r="E104" s="20">
        <f t="shared" si="20"/>
        <v>0</v>
      </c>
      <c r="F104" s="1">
        <v>0</v>
      </c>
      <c r="G104" s="1">
        <v>0</v>
      </c>
      <c r="H104" s="21">
        <f t="shared" si="21"/>
        <v>112.75</v>
      </c>
      <c r="I104" s="130">
        <v>0</v>
      </c>
      <c r="J104" s="130">
        <v>112.75</v>
      </c>
      <c r="K104" s="17">
        <f t="shared" si="22"/>
        <v>0</v>
      </c>
      <c r="L104" s="18">
        <f t="shared" si="23"/>
        <v>0</v>
      </c>
      <c r="P104" s="22">
        <f t="shared" si="24"/>
        <v>0</v>
      </c>
      <c r="Q104" s="14">
        <v>0</v>
      </c>
      <c r="R104" s="14">
        <v>0</v>
      </c>
      <c r="S104" s="16">
        <f t="shared" si="28"/>
        <v>0</v>
      </c>
      <c r="T104" s="16">
        <v>0</v>
      </c>
      <c r="U104" s="18">
        <v>0</v>
      </c>
      <c r="V104" s="16">
        <v>0</v>
      </c>
      <c r="W104" s="17">
        <f t="shared" si="29"/>
        <v>58.925000000000004</v>
      </c>
      <c r="X104" s="16">
        <f t="shared" si="25"/>
        <v>0</v>
      </c>
      <c r="Y104" s="16">
        <v>0</v>
      </c>
      <c r="Z104" s="16">
        <v>0</v>
      </c>
      <c r="AA104" s="1">
        <v>0</v>
      </c>
      <c r="AB104" s="16">
        <f t="shared" si="30"/>
        <v>58.925000000000004</v>
      </c>
      <c r="AC104" s="131">
        <v>0</v>
      </c>
      <c r="AD104" s="131">
        <v>0</v>
      </c>
      <c r="AE104" s="131">
        <v>56.325000000000003</v>
      </c>
      <c r="AF104" s="131">
        <v>0</v>
      </c>
      <c r="AG104" s="131">
        <v>2.6</v>
      </c>
      <c r="AH104" s="131">
        <v>0</v>
      </c>
      <c r="AI104" s="131">
        <v>0</v>
      </c>
      <c r="AJ104" s="132">
        <v>0</v>
      </c>
      <c r="AK104" s="60">
        <f t="shared" si="26"/>
        <v>0</v>
      </c>
      <c r="AL104" s="133">
        <v>0</v>
      </c>
      <c r="AM104" s="133"/>
      <c r="AN104" s="133">
        <v>0</v>
      </c>
      <c r="AO104" s="11">
        <f t="shared" si="31"/>
        <v>388.17130000000031</v>
      </c>
    </row>
    <row r="105" spans="1:44" x14ac:dyDescent="0.25">
      <c r="A105" s="2">
        <v>2023</v>
      </c>
      <c r="B105" s="2">
        <v>2023</v>
      </c>
      <c r="C105" s="3">
        <v>45108</v>
      </c>
      <c r="D105" s="11">
        <f t="shared" si="27"/>
        <v>388.17130000000031</v>
      </c>
      <c r="E105" s="20">
        <f t="shared" si="20"/>
        <v>0</v>
      </c>
      <c r="F105" s="1">
        <v>0</v>
      </c>
      <c r="G105" s="1">
        <v>0</v>
      </c>
      <c r="H105" s="21">
        <f t="shared" si="21"/>
        <v>125.75</v>
      </c>
      <c r="I105" s="130">
        <v>0</v>
      </c>
      <c r="J105" s="130">
        <v>125.75</v>
      </c>
      <c r="K105" s="17">
        <f t="shared" si="22"/>
        <v>10</v>
      </c>
      <c r="L105" s="18">
        <f t="shared" si="23"/>
        <v>0</v>
      </c>
      <c r="P105" s="22">
        <f t="shared" si="24"/>
        <v>0</v>
      </c>
      <c r="Q105" s="14">
        <v>0</v>
      </c>
      <c r="R105" s="14">
        <v>0</v>
      </c>
      <c r="S105" s="16">
        <f t="shared" si="28"/>
        <v>10</v>
      </c>
      <c r="T105" s="16">
        <v>0</v>
      </c>
      <c r="U105" s="18">
        <v>0</v>
      </c>
      <c r="V105" s="16">
        <v>10</v>
      </c>
      <c r="W105" s="17">
        <f t="shared" si="29"/>
        <v>104.30000000000001</v>
      </c>
      <c r="X105" s="16">
        <f t="shared" si="25"/>
        <v>0</v>
      </c>
      <c r="Y105" s="16">
        <v>0</v>
      </c>
      <c r="Z105" s="16">
        <v>0</v>
      </c>
      <c r="AA105" s="1">
        <v>0</v>
      </c>
      <c r="AB105" s="16">
        <f t="shared" si="30"/>
        <v>89.300000000000011</v>
      </c>
      <c r="AC105" s="131">
        <v>0</v>
      </c>
      <c r="AD105" s="131">
        <v>0</v>
      </c>
      <c r="AE105" s="131">
        <v>89.04</v>
      </c>
      <c r="AF105" s="131">
        <v>0</v>
      </c>
      <c r="AG105" s="131">
        <v>0.26</v>
      </c>
      <c r="AH105" s="131">
        <v>0</v>
      </c>
      <c r="AI105" s="131">
        <v>0</v>
      </c>
      <c r="AJ105" s="132">
        <v>0</v>
      </c>
      <c r="AK105" s="60">
        <f t="shared" si="26"/>
        <v>15</v>
      </c>
      <c r="AL105" s="133">
        <v>0</v>
      </c>
      <c r="AM105" s="133"/>
      <c r="AN105" s="146">
        <v>15</v>
      </c>
      <c r="AO105" s="11">
        <f t="shared" si="31"/>
        <v>356.72130000000033</v>
      </c>
    </row>
    <row r="106" spans="1:44" x14ac:dyDescent="0.25">
      <c r="A106" s="2">
        <v>2023</v>
      </c>
      <c r="B106" s="2">
        <v>2023</v>
      </c>
      <c r="C106" s="3">
        <v>45139</v>
      </c>
      <c r="D106" s="11">
        <f t="shared" si="27"/>
        <v>356.72130000000033</v>
      </c>
      <c r="E106" s="20">
        <f t="shared" si="20"/>
        <v>0</v>
      </c>
      <c r="F106" s="1">
        <v>0</v>
      </c>
      <c r="G106" s="1">
        <v>0</v>
      </c>
      <c r="H106" s="21">
        <f t="shared" si="21"/>
        <v>133.75</v>
      </c>
      <c r="I106" s="130">
        <v>0</v>
      </c>
      <c r="J106" s="130">
        <v>133.75</v>
      </c>
      <c r="K106" s="17">
        <f t="shared" si="22"/>
        <v>10</v>
      </c>
      <c r="L106" s="18">
        <f t="shared" si="23"/>
        <v>0</v>
      </c>
      <c r="P106" s="22">
        <f t="shared" si="24"/>
        <v>0</v>
      </c>
      <c r="Q106" s="14">
        <v>0</v>
      </c>
      <c r="R106" s="14">
        <v>0</v>
      </c>
      <c r="S106" s="16">
        <f t="shared" si="28"/>
        <v>10</v>
      </c>
      <c r="T106" s="16">
        <v>0</v>
      </c>
      <c r="U106" s="18">
        <v>0</v>
      </c>
      <c r="V106" s="16">
        <v>10</v>
      </c>
      <c r="W106" s="17">
        <f t="shared" si="29"/>
        <v>115.745</v>
      </c>
      <c r="X106" s="16">
        <f t="shared" si="25"/>
        <v>0</v>
      </c>
      <c r="Y106" s="16">
        <v>0</v>
      </c>
      <c r="Z106" s="16">
        <v>0</v>
      </c>
      <c r="AA106" s="1">
        <v>0</v>
      </c>
      <c r="AB106" s="16">
        <f t="shared" si="30"/>
        <v>100.745</v>
      </c>
      <c r="AC106" s="131">
        <v>0</v>
      </c>
      <c r="AD106" s="131">
        <v>0</v>
      </c>
      <c r="AE106" s="131">
        <v>93.599000000000004</v>
      </c>
      <c r="AF106" s="131">
        <v>0</v>
      </c>
      <c r="AG106" s="131">
        <v>7.1459999999999999</v>
      </c>
      <c r="AH106" s="131">
        <v>0</v>
      </c>
      <c r="AI106" s="131">
        <v>0</v>
      </c>
      <c r="AJ106" s="132">
        <v>0</v>
      </c>
      <c r="AK106" s="60">
        <f t="shared" si="26"/>
        <v>15</v>
      </c>
      <c r="AL106" s="133">
        <v>0</v>
      </c>
      <c r="AM106" s="133"/>
      <c r="AN106" s="146">
        <v>15</v>
      </c>
      <c r="AO106" s="11">
        <f t="shared" si="31"/>
        <v>328.71630000000033</v>
      </c>
    </row>
    <row r="107" spans="1:44" x14ac:dyDescent="0.25">
      <c r="A107" s="2">
        <v>2023</v>
      </c>
      <c r="B107" s="2">
        <v>2023</v>
      </c>
      <c r="C107" s="3">
        <v>45170</v>
      </c>
      <c r="D107" s="11">
        <f t="shared" si="27"/>
        <v>328.71630000000033</v>
      </c>
      <c r="E107" s="20">
        <f t="shared" si="20"/>
        <v>0</v>
      </c>
      <c r="F107" s="1">
        <v>0</v>
      </c>
      <c r="G107" s="1">
        <v>0</v>
      </c>
      <c r="H107" s="21">
        <f t="shared" si="21"/>
        <v>135.75</v>
      </c>
      <c r="I107" s="130">
        <v>0</v>
      </c>
      <c r="J107" s="130">
        <v>135.75</v>
      </c>
      <c r="K107" s="17">
        <f t="shared" si="22"/>
        <v>10</v>
      </c>
      <c r="L107" s="18">
        <f t="shared" si="23"/>
        <v>0</v>
      </c>
      <c r="P107" s="22">
        <f t="shared" si="24"/>
        <v>0</v>
      </c>
      <c r="Q107" s="14">
        <v>0</v>
      </c>
      <c r="R107" s="14">
        <v>0</v>
      </c>
      <c r="S107" s="16">
        <f t="shared" si="28"/>
        <v>10</v>
      </c>
      <c r="T107" s="16">
        <v>0</v>
      </c>
      <c r="U107" s="18">
        <v>0</v>
      </c>
      <c r="V107" s="16">
        <v>10</v>
      </c>
      <c r="W107" s="17">
        <f t="shared" si="29"/>
        <v>92.009999999999991</v>
      </c>
      <c r="X107" s="16">
        <f t="shared" si="25"/>
        <v>0</v>
      </c>
      <c r="Y107" s="16">
        <v>0</v>
      </c>
      <c r="Z107" s="16">
        <v>0</v>
      </c>
      <c r="AA107" s="1">
        <v>0</v>
      </c>
      <c r="AB107" s="16">
        <f t="shared" si="30"/>
        <v>92.009999999999991</v>
      </c>
      <c r="AC107" s="131">
        <v>0</v>
      </c>
      <c r="AD107" s="131">
        <v>0</v>
      </c>
      <c r="AE107" s="131">
        <v>89.8</v>
      </c>
      <c r="AF107" s="131">
        <v>0</v>
      </c>
      <c r="AG107" s="131">
        <v>2.21</v>
      </c>
      <c r="AH107" s="131">
        <v>0</v>
      </c>
      <c r="AI107" s="131">
        <v>0</v>
      </c>
      <c r="AJ107" s="132">
        <v>0</v>
      </c>
      <c r="AK107" s="60">
        <f t="shared" si="26"/>
        <v>0</v>
      </c>
      <c r="AL107" s="133">
        <v>0</v>
      </c>
      <c r="AM107" s="133"/>
      <c r="AN107" s="133">
        <v>0</v>
      </c>
      <c r="AO107" s="11">
        <f t="shared" si="31"/>
        <v>274.97630000000032</v>
      </c>
    </row>
    <row r="108" spans="1:44" x14ac:dyDescent="0.25">
      <c r="A108" s="2">
        <v>2023</v>
      </c>
      <c r="B108" s="2">
        <v>2023</v>
      </c>
      <c r="C108" s="3">
        <v>45200</v>
      </c>
      <c r="D108" s="11">
        <f t="shared" si="27"/>
        <v>274.97630000000032</v>
      </c>
      <c r="E108" s="20">
        <f t="shared" si="20"/>
        <v>0</v>
      </c>
      <c r="F108" s="1">
        <v>0</v>
      </c>
      <c r="G108" s="1">
        <v>0</v>
      </c>
      <c r="H108" s="21">
        <f t="shared" si="21"/>
        <v>137.75</v>
      </c>
      <c r="I108" s="130">
        <v>0</v>
      </c>
      <c r="J108" s="130">
        <v>137.75</v>
      </c>
      <c r="K108" s="17">
        <f t="shared" si="22"/>
        <v>10</v>
      </c>
      <c r="L108" s="18">
        <f t="shared" si="23"/>
        <v>0</v>
      </c>
      <c r="P108" s="22">
        <f t="shared" si="24"/>
        <v>0</v>
      </c>
      <c r="Q108" s="14">
        <v>0</v>
      </c>
      <c r="R108" s="14">
        <v>0</v>
      </c>
      <c r="S108" s="16">
        <f t="shared" si="28"/>
        <v>10</v>
      </c>
      <c r="T108" s="16">
        <v>0</v>
      </c>
      <c r="U108" s="18">
        <v>0</v>
      </c>
      <c r="V108" s="16">
        <v>10</v>
      </c>
      <c r="W108" s="17">
        <f t="shared" si="29"/>
        <v>118.52</v>
      </c>
      <c r="X108" s="16">
        <f t="shared" si="25"/>
        <v>0</v>
      </c>
      <c r="Y108" s="16">
        <v>0</v>
      </c>
      <c r="Z108" s="16">
        <v>0</v>
      </c>
      <c r="AA108" s="1">
        <v>0</v>
      </c>
      <c r="AB108" s="16">
        <f t="shared" si="30"/>
        <v>118.52</v>
      </c>
      <c r="AC108" s="131">
        <v>0</v>
      </c>
      <c r="AD108" s="131">
        <v>0</v>
      </c>
      <c r="AE108" s="131">
        <v>118</v>
      </c>
      <c r="AF108" s="131">
        <v>0</v>
      </c>
      <c r="AG108" s="131">
        <v>0.52</v>
      </c>
      <c r="AH108" s="131">
        <v>0</v>
      </c>
      <c r="AI108" s="131">
        <v>0</v>
      </c>
      <c r="AJ108" s="132">
        <v>0</v>
      </c>
      <c r="AK108" s="60">
        <f t="shared" si="26"/>
        <v>0</v>
      </c>
      <c r="AL108" s="133">
        <v>0</v>
      </c>
      <c r="AM108" s="133"/>
      <c r="AN108" s="133">
        <v>0</v>
      </c>
      <c r="AO108" s="11">
        <f t="shared" si="31"/>
        <v>245.7463000000003</v>
      </c>
    </row>
    <row r="109" spans="1:44" x14ac:dyDescent="0.25">
      <c r="A109" s="2">
        <v>2023</v>
      </c>
      <c r="B109" s="2">
        <v>2023</v>
      </c>
      <c r="C109" s="3">
        <v>45231</v>
      </c>
      <c r="D109" s="11">
        <f t="shared" si="27"/>
        <v>245.7463000000003</v>
      </c>
      <c r="E109" s="20">
        <f t="shared" si="20"/>
        <v>12</v>
      </c>
      <c r="F109" s="1">
        <v>0</v>
      </c>
      <c r="G109" s="1">
        <v>12</v>
      </c>
      <c r="H109" s="21">
        <f t="shared" si="21"/>
        <v>139.75</v>
      </c>
      <c r="I109" s="130">
        <v>0</v>
      </c>
      <c r="J109" s="130">
        <v>139.75</v>
      </c>
      <c r="K109" s="17">
        <f t="shared" si="22"/>
        <v>10</v>
      </c>
      <c r="L109" s="18">
        <f t="shared" si="23"/>
        <v>0</v>
      </c>
      <c r="P109" s="22">
        <f t="shared" si="24"/>
        <v>0</v>
      </c>
      <c r="Q109" s="14">
        <v>0</v>
      </c>
      <c r="R109" s="14">
        <v>0</v>
      </c>
      <c r="S109" s="16">
        <f t="shared" si="28"/>
        <v>10</v>
      </c>
      <c r="T109" s="16">
        <v>0</v>
      </c>
      <c r="U109" s="18">
        <v>0</v>
      </c>
      <c r="V109" s="16">
        <v>10</v>
      </c>
      <c r="W109" s="17">
        <f t="shared" si="29"/>
        <v>110</v>
      </c>
      <c r="X109" s="16">
        <f t="shared" si="25"/>
        <v>0</v>
      </c>
      <c r="Y109" s="16">
        <v>0</v>
      </c>
      <c r="Z109" s="16">
        <v>0</v>
      </c>
      <c r="AA109" s="1">
        <v>0</v>
      </c>
      <c r="AB109" s="16">
        <f t="shared" si="30"/>
        <v>110</v>
      </c>
      <c r="AC109" s="131">
        <v>0</v>
      </c>
      <c r="AD109" s="131">
        <v>0</v>
      </c>
      <c r="AE109" s="131">
        <v>110</v>
      </c>
      <c r="AF109" s="131">
        <v>0</v>
      </c>
      <c r="AG109" s="131">
        <v>0</v>
      </c>
      <c r="AH109" s="131">
        <v>0</v>
      </c>
      <c r="AI109" s="131">
        <v>0</v>
      </c>
      <c r="AJ109" s="132">
        <v>0</v>
      </c>
      <c r="AK109" s="60">
        <f t="shared" si="26"/>
        <v>0</v>
      </c>
      <c r="AL109" s="133">
        <v>0</v>
      </c>
      <c r="AM109" s="133"/>
      <c r="AN109" s="133">
        <v>0</v>
      </c>
      <c r="AO109" s="11">
        <f t="shared" si="31"/>
        <v>217.9963000000003</v>
      </c>
    </row>
    <row r="110" spans="1:44" s="59" customFormat="1" x14ac:dyDescent="0.25">
      <c r="A110" s="2">
        <v>2023</v>
      </c>
      <c r="B110" s="2">
        <v>2023</v>
      </c>
      <c r="C110" s="3">
        <v>45261</v>
      </c>
      <c r="D110" s="56">
        <f t="shared" si="27"/>
        <v>217.9963000000003</v>
      </c>
      <c r="E110" s="20">
        <f t="shared" si="20"/>
        <v>40</v>
      </c>
      <c r="F110" s="1">
        <v>0</v>
      </c>
      <c r="G110" s="1">
        <v>40</v>
      </c>
      <c r="H110" s="21">
        <f t="shared" si="21"/>
        <v>139.75</v>
      </c>
      <c r="I110" s="130">
        <v>0</v>
      </c>
      <c r="J110" s="130">
        <v>139.75</v>
      </c>
      <c r="K110" s="17">
        <f t="shared" si="22"/>
        <v>10</v>
      </c>
      <c r="L110" s="18">
        <f t="shared" si="23"/>
        <v>0</v>
      </c>
      <c r="M110" s="18"/>
      <c r="N110" s="18"/>
      <c r="P110" s="22">
        <f t="shared" si="24"/>
        <v>0</v>
      </c>
      <c r="Q110" s="14">
        <v>0</v>
      </c>
      <c r="R110" s="14">
        <v>0</v>
      </c>
      <c r="S110" s="16">
        <f t="shared" si="28"/>
        <v>10</v>
      </c>
      <c r="T110" s="16">
        <v>0</v>
      </c>
      <c r="U110" s="18">
        <v>0</v>
      </c>
      <c r="V110" s="16">
        <v>10</v>
      </c>
      <c r="W110" s="17">
        <f t="shared" si="29"/>
        <v>180</v>
      </c>
      <c r="X110" s="16">
        <f t="shared" si="25"/>
        <v>0</v>
      </c>
      <c r="Y110" s="16">
        <v>0</v>
      </c>
      <c r="Z110" s="16">
        <v>0</v>
      </c>
      <c r="AA110" s="1">
        <v>0</v>
      </c>
      <c r="AB110" s="16">
        <f t="shared" si="30"/>
        <v>180</v>
      </c>
      <c r="AC110" s="131">
        <v>0</v>
      </c>
      <c r="AD110" s="131">
        <v>0</v>
      </c>
      <c r="AE110" s="131">
        <v>120</v>
      </c>
      <c r="AF110" s="131">
        <v>0</v>
      </c>
      <c r="AG110" s="131">
        <v>10</v>
      </c>
      <c r="AH110" s="131">
        <v>50</v>
      </c>
      <c r="AI110" s="131">
        <v>0</v>
      </c>
      <c r="AJ110" s="132">
        <v>0</v>
      </c>
      <c r="AK110" s="60">
        <f t="shared" si="26"/>
        <v>0</v>
      </c>
      <c r="AL110" s="133">
        <v>0</v>
      </c>
      <c r="AM110" s="133"/>
      <c r="AN110" s="133">
        <v>0</v>
      </c>
      <c r="AO110" s="11">
        <f t="shared" si="31"/>
        <v>288.2463000000003</v>
      </c>
      <c r="AQ110" s="50"/>
      <c r="AR110" s="50"/>
    </row>
    <row r="111" spans="1:44" x14ac:dyDescent="0.25">
      <c r="A111" s="2">
        <v>2024</v>
      </c>
      <c r="B111" s="2">
        <v>2024</v>
      </c>
      <c r="C111" s="3">
        <v>45292</v>
      </c>
      <c r="D111" s="11">
        <f t="shared" si="27"/>
        <v>288.2463000000003</v>
      </c>
      <c r="E111" s="20">
        <f t="shared" si="20"/>
        <v>56</v>
      </c>
      <c r="F111" s="1">
        <v>0</v>
      </c>
      <c r="G111" s="1">
        <v>56</v>
      </c>
      <c r="H111" s="21">
        <f t="shared" si="21"/>
        <v>139.58330000000001</v>
      </c>
      <c r="I111" s="130">
        <v>0</v>
      </c>
      <c r="J111" s="130">
        <v>139.58330000000001</v>
      </c>
      <c r="K111" s="17">
        <f t="shared" si="22"/>
        <v>15.8</v>
      </c>
      <c r="L111" s="18">
        <f t="shared" si="23"/>
        <v>0</v>
      </c>
      <c r="P111" s="22">
        <f t="shared" si="24"/>
        <v>0</v>
      </c>
      <c r="Q111" s="14">
        <v>0</v>
      </c>
      <c r="R111" s="14">
        <v>0</v>
      </c>
      <c r="S111" s="16">
        <f t="shared" si="28"/>
        <v>15.8</v>
      </c>
      <c r="T111" s="16">
        <v>0</v>
      </c>
      <c r="U111" s="18">
        <v>0</v>
      </c>
      <c r="V111" s="16">
        <v>15.8</v>
      </c>
      <c r="W111" s="17">
        <f t="shared" si="29"/>
        <v>105.666</v>
      </c>
      <c r="X111" s="16">
        <f t="shared" si="25"/>
        <v>0</v>
      </c>
      <c r="Y111" s="16">
        <v>0</v>
      </c>
      <c r="Z111" s="16">
        <v>0</v>
      </c>
      <c r="AA111" s="1">
        <v>0</v>
      </c>
      <c r="AB111" s="16">
        <f t="shared" si="30"/>
        <v>105.666</v>
      </c>
      <c r="AC111" s="131">
        <v>0</v>
      </c>
      <c r="AD111" s="131">
        <v>0</v>
      </c>
      <c r="AE111" s="131">
        <v>105.666</v>
      </c>
      <c r="AF111" s="131">
        <v>0</v>
      </c>
      <c r="AG111" s="131">
        <v>0</v>
      </c>
      <c r="AH111" s="131">
        <v>0</v>
      </c>
      <c r="AI111" s="131">
        <v>0</v>
      </c>
      <c r="AJ111" s="132">
        <v>0</v>
      </c>
      <c r="AK111" s="60">
        <f t="shared" si="26"/>
        <v>0</v>
      </c>
      <c r="AL111" s="133">
        <v>0</v>
      </c>
      <c r="AM111" s="133"/>
      <c r="AN111" s="133">
        <v>0</v>
      </c>
      <c r="AO111" s="11">
        <f t="shared" si="31"/>
        <v>294.52900000000028</v>
      </c>
    </row>
    <row r="112" spans="1:44" x14ac:dyDescent="0.25">
      <c r="A112" s="2">
        <v>2024</v>
      </c>
      <c r="B112" s="2">
        <v>2024</v>
      </c>
      <c r="C112" s="3">
        <v>45323</v>
      </c>
      <c r="D112" s="11">
        <f t="shared" si="27"/>
        <v>294.52900000000028</v>
      </c>
      <c r="E112" s="20">
        <f t="shared" si="20"/>
        <v>55</v>
      </c>
      <c r="F112" s="1">
        <v>0</v>
      </c>
      <c r="G112" s="1">
        <v>55</v>
      </c>
      <c r="H112" s="21">
        <f t="shared" si="21"/>
        <v>139.58330000000001</v>
      </c>
      <c r="I112" s="130">
        <v>0</v>
      </c>
      <c r="J112" s="130">
        <v>139.58330000000001</v>
      </c>
      <c r="K112" s="17">
        <f t="shared" si="22"/>
        <v>15.8</v>
      </c>
      <c r="L112" s="18">
        <f t="shared" si="23"/>
        <v>0</v>
      </c>
      <c r="P112" s="22">
        <f t="shared" si="24"/>
        <v>0</v>
      </c>
      <c r="Q112" s="14">
        <v>0</v>
      </c>
      <c r="R112" s="14">
        <v>0</v>
      </c>
      <c r="S112" s="16">
        <f t="shared" si="28"/>
        <v>15.8</v>
      </c>
      <c r="T112" s="16">
        <v>0</v>
      </c>
      <c r="U112" s="18">
        <v>0</v>
      </c>
      <c r="V112" s="16">
        <v>15.8</v>
      </c>
      <c r="W112" s="17">
        <f t="shared" si="29"/>
        <v>105.666</v>
      </c>
      <c r="X112" s="16">
        <f t="shared" si="25"/>
        <v>0</v>
      </c>
      <c r="Y112" s="16">
        <v>0</v>
      </c>
      <c r="Z112" s="16">
        <v>0</v>
      </c>
      <c r="AA112" s="1">
        <v>0</v>
      </c>
      <c r="AB112" s="16">
        <f t="shared" si="30"/>
        <v>105.666</v>
      </c>
      <c r="AC112" s="131">
        <v>0</v>
      </c>
      <c r="AD112" s="131">
        <v>0</v>
      </c>
      <c r="AE112" s="131">
        <v>105.666</v>
      </c>
      <c r="AF112" s="131">
        <v>0</v>
      </c>
      <c r="AG112" s="131">
        <v>0</v>
      </c>
      <c r="AH112" s="131">
        <v>0</v>
      </c>
      <c r="AI112" s="131">
        <v>0</v>
      </c>
      <c r="AJ112" s="132">
        <v>0</v>
      </c>
      <c r="AK112" s="60">
        <f t="shared" si="26"/>
        <v>0</v>
      </c>
      <c r="AL112" s="133">
        <v>0</v>
      </c>
      <c r="AM112" s="133"/>
      <c r="AN112" s="133">
        <v>0</v>
      </c>
      <c r="AO112" s="11">
        <f t="shared" si="31"/>
        <v>299.81170000000026</v>
      </c>
    </row>
    <row r="113" spans="1:44" x14ac:dyDescent="0.25">
      <c r="A113" s="2">
        <v>2024</v>
      </c>
      <c r="B113" s="2">
        <v>2024</v>
      </c>
      <c r="C113" s="3">
        <v>45352</v>
      </c>
      <c r="D113" s="11">
        <f t="shared" si="27"/>
        <v>299.81170000000026</v>
      </c>
      <c r="E113" s="20">
        <f t="shared" si="20"/>
        <v>47</v>
      </c>
      <c r="F113" s="1">
        <v>0</v>
      </c>
      <c r="G113" s="1">
        <v>47</v>
      </c>
      <c r="H113" s="21">
        <f t="shared" si="21"/>
        <v>139.58330000000001</v>
      </c>
      <c r="I113" s="130">
        <v>0</v>
      </c>
      <c r="J113" s="130">
        <v>139.58330000000001</v>
      </c>
      <c r="K113" s="17">
        <f t="shared" si="22"/>
        <v>15.8</v>
      </c>
      <c r="L113" s="18">
        <f t="shared" si="23"/>
        <v>0</v>
      </c>
      <c r="P113" s="22">
        <f t="shared" si="24"/>
        <v>0</v>
      </c>
      <c r="Q113" s="14">
        <v>0</v>
      </c>
      <c r="R113" s="14">
        <v>0</v>
      </c>
      <c r="S113" s="16">
        <f t="shared" si="28"/>
        <v>15.8</v>
      </c>
      <c r="T113" s="16">
        <v>0</v>
      </c>
      <c r="U113" s="18">
        <v>0</v>
      </c>
      <c r="V113" s="16">
        <v>15.8</v>
      </c>
      <c r="W113" s="17">
        <f t="shared" si="29"/>
        <v>105.666</v>
      </c>
      <c r="X113" s="16">
        <f t="shared" si="25"/>
        <v>0</v>
      </c>
      <c r="Y113" s="16">
        <v>0</v>
      </c>
      <c r="Z113" s="16">
        <v>0</v>
      </c>
      <c r="AA113" s="1">
        <v>0</v>
      </c>
      <c r="AB113" s="16">
        <f t="shared" si="30"/>
        <v>105.666</v>
      </c>
      <c r="AC113" s="131">
        <v>0</v>
      </c>
      <c r="AD113" s="131">
        <v>0</v>
      </c>
      <c r="AE113" s="131">
        <v>105.666</v>
      </c>
      <c r="AF113" s="131">
        <v>0</v>
      </c>
      <c r="AG113" s="131">
        <v>0</v>
      </c>
      <c r="AH113" s="131">
        <v>0</v>
      </c>
      <c r="AI113" s="131">
        <v>0</v>
      </c>
      <c r="AJ113" s="132">
        <v>0</v>
      </c>
      <c r="AK113" s="60">
        <f t="shared" si="26"/>
        <v>0</v>
      </c>
      <c r="AL113" s="133">
        <v>0</v>
      </c>
      <c r="AM113" s="133"/>
      <c r="AN113" s="133">
        <v>0</v>
      </c>
      <c r="AO113" s="11">
        <f t="shared" si="31"/>
        <v>297.09440000000023</v>
      </c>
    </row>
    <row r="114" spans="1:44" x14ac:dyDescent="0.25">
      <c r="A114" s="2">
        <v>2024</v>
      </c>
      <c r="B114" s="2">
        <v>2024</v>
      </c>
      <c r="C114" s="3">
        <v>45383</v>
      </c>
      <c r="D114" s="11">
        <f t="shared" si="27"/>
        <v>297.09440000000023</v>
      </c>
      <c r="E114" s="20">
        <f t="shared" si="20"/>
        <v>40</v>
      </c>
      <c r="F114" s="1">
        <v>0</v>
      </c>
      <c r="G114" s="1">
        <v>40</v>
      </c>
      <c r="H114" s="21">
        <f t="shared" si="21"/>
        <v>139.58330000000001</v>
      </c>
      <c r="I114" s="130">
        <v>0</v>
      </c>
      <c r="J114" s="130">
        <v>139.58330000000001</v>
      </c>
      <c r="K114" s="17">
        <f t="shared" si="22"/>
        <v>15.8</v>
      </c>
      <c r="L114" s="18">
        <f t="shared" si="23"/>
        <v>0</v>
      </c>
      <c r="P114" s="22">
        <f t="shared" si="24"/>
        <v>0</v>
      </c>
      <c r="Q114" s="14">
        <v>0</v>
      </c>
      <c r="R114" s="14">
        <v>0</v>
      </c>
      <c r="S114" s="16">
        <f t="shared" si="28"/>
        <v>15.8</v>
      </c>
      <c r="T114" s="16">
        <v>0</v>
      </c>
      <c r="U114" s="18">
        <v>0</v>
      </c>
      <c r="V114" s="16">
        <v>15.8</v>
      </c>
      <c r="W114" s="17">
        <f t="shared" si="29"/>
        <v>135.666</v>
      </c>
      <c r="X114" s="16">
        <f t="shared" si="25"/>
        <v>0</v>
      </c>
      <c r="Y114" s="16">
        <v>0</v>
      </c>
      <c r="Z114" s="16">
        <v>0</v>
      </c>
      <c r="AA114" s="1">
        <v>0</v>
      </c>
      <c r="AB114" s="16">
        <f t="shared" si="30"/>
        <v>135.666</v>
      </c>
      <c r="AC114" s="131">
        <v>0</v>
      </c>
      <c r="AD114" s="131">
        <v>0</v>
      </c>
      <c r="AE114" s="131">
        <v>105.666</v>
      </c>
      <c r="AF114" s="131">
        <v>30</v>
      </c>
      <c r="AG114" s="131">
        <v>0</v>
      </c>
      <c r="AH114" s="131">
        <v>0</v>
      </c>
      <c r="AI114" s="131">
        <v>0</v>
      </c>
      <c r="AJ114" s="132">
        <v>0</v>
      </c>
      <c r="AK114" s="60">
        <f t="shared" si="26"/>
        <v>0</v>
      </c>
      <c r="AL114" s="133">
        <v>0</v>
      </c>
      <c r="AM114" s="133"/>
      <c r="AN114" s="133">
        <v>0</v>
      </c>
      <c r="AO114" s="11">
        <f t="shared" si="31"/>
        <v>317.37710000000021</v>
      </c>
    </row>
    <row r="115" spans="1:44" x14ac:dyDescent="0.25">
      <c r="A115" s="2">
        <v>2024</v>
      </c>
      <c r="B115" s="2">
        <v>2024</v>
      </c>
      <c r="C115" s="3">
        <v>45413</v>
      </c>
      <c r="D115" s="11">
        <f t="shared" si="27"/>
        <v>317.37710000000021</v>
      </c>
      <c r="E115" s="20">
        <f t="shared" si="20"/>
        <v>0</v>
      </c>
      <c r="F115" s="1">
        <v>0</v>
      </c>
      <c r="G115" s="1">
        <v>0</v>
      </c>
      <c r="H115" s="21">
        <f t="shared" si="21"/>
        <v>139.58330000000001</v>
      </c>
      <c r="I115" s="130">
        <v>0</v>
      </c>
      <c r="J115" s="130">
        <v>139.58330000000001</v>
      </c>
      <c r="K115" s="17">
        <f t="shared" si="22"/>
        <v>15.8</v>
      </c>
      <c r="L115" s="18">
        <f t="shared" si="23"/>
        <v>0</v>
      </c>
      <c r="P115" s="22">
        <f t="shared" si="24"/>
        <v>0</v>
      </c>
      <c r="Q115" s="14">
        <v>0</v>
      </c>
      <c r="R115" s="14">
        <v>0</v>
      </c>
      <c r="S115" s="16">
        <f t="shared" si="28"/>
        <v>15.8</v>
      </c>
      <c r="T115" s="16">
        <v>0</v>
      </c>
      <c r="U115" s="18">
        <v>0</v>
      </c>
      <c r="V115" s="16">
        <v>15.8</v>
      </c>
      <c r="W115" s="17">
        <f t="shared" si="29"/>
        <v>155.666</v>
      </c>
      <c r="X115" s="16">
        <f t="shared" si="25"/>
        <v>0</v>
      </c>
      <c r="Y115" s="16">
        <v>0</v>
      </c>
      <c r="Z115" s="16">
        <v>0</v>
      </c>
      <c r="AA115" s="1">
        <v>0</v>
      </c>
      <c r="AB115" s="16">
        <f t="shared" si="30"/>
        <v>155.666</v>
      </c>
      <c r="AC115" s="131">
        <v>0</v>
      </c>
      <c r="AD115" s="131">
        <v>0</v>
      </c>
      <c r="AE115" s="131">
        <v>105.666</v>
      </c>
      <c r="AF115" s="131">
        <v>50</v>
      </c>
      <c r="AG115" s="131">
        <v>0</v>
      </c>
      <c r="AH115" s="131">
        <v>0</v>
      </c>
      <c r="AI115" s="131">
        <v>0</v>
      </c>
      <c r="AJ115" s="132">
        <v>0</v>
      </c>
      <c r="AK115" s="60">
        <f t="shared" si="26"/>
        <v>0</v>
      </c>
      <c r="AL115" s="133">
        <v>0</v>
      </c>
      <c r="AM115" s="133"/>
      <c r="AN115" s="133">
        <v>0</v>
      </c>
      <c r="AO115" s="11">
        <f t="shared" si="31"/>
        <v>317.65980000000019</v>
      </c>
    </row>
    <row r="116" spans="1:44" x14ac:dyDescent="0.25">
      <c r="A116" s="2">
        <v>2024</v>
      </c>
      <c r="B116" s="2">
        <v>2024</v>
      </c>
      <c r="C116" s="3">
        <v>45444</v>
      </c>
      <c r="D116" s="11">
        <f t="shared" si="27"/>
        <v>317.65980000000019</v>
      </c>
      <c r="E116" s="20">
        <f t="shared" si="20"/>
        <v>0</v>
      </c>
      <c r="F116" s="1">
        <v>0</v>
      </c>
      <c r="G116" s="1">
        <v>0</v>
      </c>
      <c r="H116" s="21">
        <f t="shared" si="21"/>
        <v>139.58330000000001</v>
      </c>
      <c r="I116" s="130">
        <v>0</v>
      </c>
      <c r="J116" s="130">
        <v>139.58330000000001</v>
      </c>
      <c r="K116" s="17">
        <f t="shared" si="22"/>
        <v>15.8</v>
      </c>
      <c r="L116" s="18">
        <f t="shared" si="23"/>
        <v>0</v>
      </c>
      <c r="P116" s="22">
        <f t="shared" si="24"/>
        <v>0</v>
      </c>
      <c r="Q116" s="14">
        <v>0</v>
      </c>
      <c r="R116" s="14">
        <v>0</v>
      </c>
      <c r="S116" s="16">
        <f t="shared" si="28"/>
        <v>15.8</v>
      </c>
      <c r="T116" s="16">
        <v>0</v>
      </c>
      <c r="U116" s="18">
        <v>0</v>
      </c>
      <c r="V116" s="16">
        <v>15.8</v>
      </c>
      <c r="W116" s="17">
        <f t="shared" si="29"/>
        <v>105.666</v>
      </c>
      <c r="X116" s="16">
        <f t="shared" si="25"/>
        <v>0</v>
      </c>
      <c r="Y116" s="16">
        <v>0</v>
      </c>
      <c r="Z116" s="16">
        <v>0</v>
      </c>
      <c r="AA116" s="1">
        <v>0</v>
      </c>
      <c r="AB116" s="16">
        <f t="shared" si="30"/>
        <v>105.666</v>
      </c>
      <c r="AC116" s="131">
        <v>0</v>
      </c>
      <c r="AD116" s="131">
        <v>0</v>
      </c>
      <c r="AE116" s="131">
        <v>105.666</v>
      </c>
      <c r="AF116" s="131">
        <v>0</v>
      </c>
      <c r="AG116" s="131">
        <v>0</v>
      </c>
      <c r="AH116" s="131">
        <v>0</v>
      </c>
      <c r="AI116" s="131">
        <v>0</v>
      </c>
      <c r="AJ116" s="132">
        <v>0</v>
      </c>
      <c r="AK116" s="60">
        <f t="shared" si="26"/>
        <v>0</v>
      </c>
      <c r="AL116" s="133">
        <v>0</v>
      </c>
      <c r="AM116" s="133"/>
      <c r="AN116" s="133">
        <v>0</v>
      </c>
      <c r="AO116" s="11">
        <f t="shared" si="31"/>
        <v>267.94250000000017</v>
      </c>
    </row>
    <row r="117" spans="1:44" x14ac:dyDescent="0.25">
      <c r="A117" s="2">
        <v>2024</v>
      </c>
      <c r="B117" s="2">
        <v>2024</v>
      </c>
      <c r="C117" s="3">
        <v>45474</v>
      </c>
      <c r="D117" s="11">
        <f t="shared" si="27"/>
        <v>267.94250000000017</v>
      </c>
      <c r="E117" s="20">
        <f t="shared" si="20"/>
        <v>0</v>
      </c>
      <c r="F117" s="1">
        <v>0</v>
      </c>
      <c r="G117" s="1">
        <v>0</v>
      </c>
      <c r="H117" s="21">
        <f t="shared" si="21"/>
        <v>139.58330000000001</v>
      </c>
      <c r="I117" s="130">
        <v>0</v>
      </c>
      <c r="J117" s="130">
        <v>139.58330000000001</v>
      </c>
      <c r="K117" s="17">
        <f t="shared" si="22"/>
        <v>15.8</v>
      </c>
      <c r="L117" s="18">
        <f t="shared" si="23"/>
        <v>0</v>
      </c>
      <c r="P117" s="22">
        <f t="shared" si="24"/>
        <v>0</v>
      </c>
      <c r="Q117" s="14">
        <v>0</v>
      </c>
      <c r="R117" s="14">
        <v>0</v>
      </c>
      <c r="S117" s="16">
        <f t="shared" si="28"/>
        <v>15.8</v>
      </c>
      <c r="T117" s="16">
        <v>0</v>
      </c>
      <c r="U117" s="18">
        <v>0</v>
      </c>
      <c r="V117" s="16">
        <v>15.8</v>
      </c>
      <c r="W117" s="17">
        <f t="shared" si="29"/>
        <v>150.666</v>
      </c>
      <c r="X117" s="16">
        <f t="shared" si="25"/>
        <v>0</v>
      </c>
      <c r="Y117" s="16">
        <v>0</v>
      </c>
      <c r="Z117" s="16">
        <v>0</v>
      </c>
      <c r="AA117" s="1">
        <v>0</v>
      </c>
      <c r="AB117" s="16">
        <f t="shared" si="30"/>
        <v>150.666</v>
      </c>
      <c r="AC117" s="131">
        <v>45</v>
      </c>
      <c r="AD117" s="131">
        <v>0</v>
      </c>
      <c r="AE117" s="131">
        <v>105.666</v>
      </c>
      <c r="AF117" s="131">
        <v>0</v>
      </c>
      <c r="AG117" s="131">
        <v>0</v>
      </c>
      <c r="AH117" s="131">
        <v>0</v>
      </c>
      <c r="AI117" s="131">
        <v>0</v>
      </c>
      <c r="AJ117" s="132">
        <v>0</v>
      </c>
      <c r="AK117" s="60">
        <f t="shared" si="26"/>
        <v>0</v>
      </c>
      <c r="AL117" s="133">
        <v>0</v>
      </c>
      <c r="AM117" s="133"/>
      <c r="AN117" s="133">
        <v>0</v>
      </c>
      <c r="AO117" s="11">
        <f t="shared" si="31"/>
        <v>263.22520000000014</v>
      </c>
    </row>
    <row r="118" spans="1:44" x14ac:dyDescent="0.25">
      <c r="A118" s="2">
        <v>2024</v>
      </c>
      <c r="B118" s="2">
        <v>2024</v>
      </c>
      <c r="C118" s="3">
        <v>45505</v>
      </c>
      <c r="D118" s="11">
        <f t="shared" si="27"/>
        <v>263.22520000000014</v>
      </c>
      <c r="E118" s="20">
        <f t="shared" si="20"/>
        <v>0</v>
      </c>
      <c r="F118" s="1">
        <v>0</v>
      </c>
      <c r="G118" s="1">
        <v>0</v>
      </c>
      <c r="H118" s="21">
        <f t="shared" si="21"/>
        <v>139.58330000000001</v>
      </c>
      <c r="I118" s="130">
        <v>0</v>
      </c>
      <c r="J118" s="130">
        <v>139.58330000000001</v>
      </c>
      <c r="K118" s="17">
        <f t="shared" si="22"/>
        <v>15.8</v>
      </c>
      <c r="L118" s="18">
        <f t="shared" si="23"/>
        <v>0</v>
      </c>
      <c r="P118" s="22">
        <f t="shared" si="24"/>
        <v>0</v>
      </c>
      <c r="Q118" s="14">
        <v>0</v>
      </c>
      <c r="R118" s="14">
        <v>0</v>
      </c>
      <c r="S118" s="16">
        <f t="shared" si="28"/>
        <v>15.8</v>
      </c>
      <c r="T118" s="16">
        <v>0</v>
      </c>
      <c r="U118" s="18">
        <v>0</v>
      </c>
      <c r="V118" s="16">
        <v>15.8</v>
      </c>
      <c r="W118" s="17">
        <f t="shared" si="29"/>
        <v>200.666</v>
      </c>
      <c r="X118" s="16">
        <f t="shared" si="25"/>
        <v>0</v>
      </c>
      <c r="Y118" s="16">
        <v>0</v>
      </c>
      <c r="Z118" s="16">
        <v>0</v>
      </c>
      <c r="AA118" s="1">
        <v>0</v>
      </c>
      <c r="AB118" s="16">
        <f t="shared" si="30"/>
        <v>200.666</v>
      </c>
      <c r="AC118" s="131">
        <v>45</v>
      </c>
      <c r="AD118" s="131">
        <v>0</v>
      </c>
      <c r="AE118" s="131">
        <v>105.666</v>
      </c>
      <c r="AF118" s="131">
        <v>0</v>
      </c>
      <c r="AG118" s="131">
        <v>50</v>
      </c>
      <c r="AH118" s="131">
        <v>0</v>
      </c>
      <c r="AI118" s="131">
        <v>0</v>
      </c>
      <c r="AJ118" s="132">
        <v>0</v>
      </c>
      <c r="AK118" s="60">
        <f t="shared" si="26"/>
        <v>0</v>
      </c>
      <c r="AL118" s="133">
        <v>0</v>
      </c>
      <c r="AM118" s="133"/>
      <c r="AN118" s="133">
        <v>0</v>
      </c>
      <c r="AO118" s="11">
        <f t="shared" si="31"/>
        <v>308.50790000000012</v>
      </c>
    </row>
    <row r="119" spans="1:44" x14ac:dyDescent="0.25">
      <c r="A119" s="2">
        <v>2024</v>
      </c>
      <c r="B119" s="2">
        <v>2024</v>
      </c>
      <c r="C119" s="3">
        <v>45536</v>
      </c>
      <c r="D119" s="11">
        <f t="shared" si="27"/>
        <v>308.50790000000012</v>
      </c>
      <c r="E119" s="20">
        <f t="shared" si="20"/>
        <v>0</v>
      </c>
      <c r="F119" s="1">
        <v>0</v>
      </c>
      <c r="G119" s="1">
        <v>0</v>
      </c>
      <c r="H119" s="21">
        <f t="shared" si="21"/>
        <v>139.58330000000001</v>
      </c>
      <c r="I119" s="130">
        <v>0</v>
      </c>
      <c r="J119" s="130">
        <v>139.58330000000001</v>
      </c>
      <c r="K119" s="17">
        <f t="shared" si="22"/>
        <v>15.8</v>
      </c>
      <c r="L119" s="18">
        <f t="shared" si="23"/>
        <v>0</v>
      </c>
      <c r="P119" s="22">
        <f t="shared" si="24"/>
        <v>0</v>
      </c>
      <c r="Q119" s="14">
        <v>0</v>
      </c>
      <c r="R119" s="14">
        <v>0</v>
      </c>
      <c r="S119" s="16">
        <f t="shared" si="28"/>
        <v>15.8</v>
      </c>
      <c r="T119" s="16">
        <v>0</v>
      </c>
      <c r="U119" s="18">
        <v>0</v>
      </c>
      <c r="V119" s="16">
        <v>15.8</v>
      </c>
      <c r="W119" s="17">
        <f t="shared" si="29"/>
        <v>250.666</v>
      </c>
      <c r="X119" s="16">
        <f t="shared" si="25"/>
        <v>0</v>
      </c>
      <c r="Y119" s="16">
        <v>0</v>
      </c>
      <c r="Z119" s="16">
        <v>0</v>
      </c>
      <c r="AA119" s="1">
        <v>0</v>
      </c>
      <c r="AB119" s="16">
        <f t="shared" si="30"/>
        <v>250.666</v>
      </c>
      <c r="AC119" s="131">
        <v>45</v>
      </c>
      <c r="AD119" s="131">
        <v>0</v>
      </c>
      <c r="AE119" s="131">
        <v>105.666</v>
      </c>
      <c r="AF119" s="131">
        <v>0</v>
      </c>
      <c r="AG119" s="131">
        <v>50</v>
      </c>
      <c r="AH119" s="131">
        <v>50</v>
      </c>
      <c r="AI119" s="131">
        <v>0</v>
      </c>
      <c r="AJ119" s="132">
        <v>0</v>
      </c>
      <c r="AK119" s="60">
        <f t="shared" si="26"/>
        <v>0</v>
      </c>
      <c r="AL119" s="133">
        <v>0</v>
      </c>
      <c r="AM119" s="133"/>
      <c r="AN119" s="133">
        <v>0</v>
      </c>
      <c r="AO119" s="11">
        <f t="shared" si="31"/>
        <v>403.7906000000001</v>
      </c>
    </row>
    <row r="120" spans="1:44" x14ac:dyDescent="0.25">
      <c r="A120" s="2">
        <v>2024</v>
      </c>
      <c r="B120" s="2">
        <v>2024</v>
      </c>
      <c r="C120" s="3">
        <v>45566</v>
      </c>
      <c r="D120" s="11">
        <f t="shared" si="27"/>
        <v>403.7906000000001</v>
      </c>
      <c r="E120" s="20">
        <f t="shared" si="20"/>
        <v>0</v>
      </c>
      <c r="F120" s="1">
        <v>0</v>
      </c>
      <c r="G120" s="1">
        <v>0</v>
      </c>
      <c r="H120" s="21">
        <f t="shared" si="21"/>
        <v>139.58330000000001</v>
      </c>
      <c r="I120" s="130">
        <v>0</v>
      </c>
      <c r="J120" s="130">
        <v>139.58330000000001</v>
      </c>
      <c r="K120" s="17">
        <f t="shared" si="22"/>
        <v>15.8</v>
      </c>
      <c r="L120" s="18">
        <f t="shared" si="23"/>
        <v>0</v>
      </c>
      <c r="P120" s="22">
        <f t="shared" si="24"/>
        <v>0</v>
      </c>
      <c r="Q120" s="14">
        <v>0</v>
      </c>
      <c r="R120" s="14">
        <v>0</v>
      </c>
      <c r="S120" s="16">
        <f t="shared" si="28"/>
        <v>15.8</v>
      </c>
      <c r="T120" s="16">
        <v>0</v>
      </c>
      <c r="U120" s="18">
        <v>0</v>
      </c>
      <c r="V120" s="16">
        <v>15.8</v>
      </c>
      <c r="W120" s="17">
        <f t="shared" si="29"/>
        <v>132.666</v>
      </c>
      <c r="X120" s="16">
        <f t="shared" si="25"/>
        <v>0</v>
      </c>
      <c r="Y120" s="16">
        <v>0</v>
      </c>
      <c r="Z120" s="16">
        <v>0</v>
      </c>
      <c r="AA120" s="1">
        <v>0</v>
      </c>
      <c r="AB120" s="16">
        <f t="shared" si="30"/>
        <v>132.666</v>
      </c>
      <c r="AC120" s="131">
        <v>27</v>
      </c>
      <c r="AD120" s="131">
        <v>0</v>
      </c>
      <c r="AE120" s="131">
        <v>105.666</v>
      </c>
      <c r="AF120" s="131">
        <v>0</v>
      </c>
      <c r="AG120" s="131">
        <v>0</v>
      </c>
      <c r="AH120" s="131">
        <v>0</v>
      </c>
      <c r="AI120" s="131">
        <v>0</v>
      </c>
      <c r="AJ120" s="132">
        <v>0</v>
      </c>
      <c r="AK120" s="60">
        <f t="shared" si="26"/>
        <v>0</v>
      </c>
      <c r="AL120" s="133">
        <v>0</v>
      </c>
      <c r="AM120" s="133"/>
      <c r="AN120" s="133">
        <v>0</v>
      </c>
      <c r="AO120" s="11">
        <f t="shared" si="31"/>
        <v>381.07330000000007</v>
      </c>
    </row>
    <row r="121" spans="1:44" x14ac:dyDescent="0.25">
      <c r="A121" s="2">
        <v>2024</v>
      </c>
      <c r="B121" s="2">
        <v>2024</v>
      </c>
      <c r="C121" s="3">
        <v>45597</v>
      </c>
      <c r="D121" s="11">
        <f t="shared" si="27"/>
        <v>381.07330000000007</v>
      </c>
      <c r="E121" s="20">
        <f t="shared" si="20"/>
        <v>20</v>
      </c>
      <c r="F121" s="1">
        <v>0</v>
      </c>
      <c r="G121" s="1">
        <v>20</v>
      </c>
      <c r="H121" s="21">
        <f t="shared" si="21"/>
        <v>139.58330000000001</v>
      </c>
      <c r="I121" s="130">
        <v>0</v>
      </c>
      <c r="J121" s="130">
        <v>139.58330000000001</v>
      </c>
      <c r="K121" s="17">
        <f t="shared" si="22"/>
        <v>15.8</v>
      </c>
      <c r="L121" s="18">
        <f t="shared" si="23"/>
        <v>0</v>
      </c>
      <c r="P121" s="22">
        <f t="shared" si="24"/>
        <v>0</v>
      </c>
      <c r="Q121" s="14">
        <v>0</v>
      </c>
      <c r="R121" s="14">
        <v>0</v>
      </c>
      <c r="S121" s="16">
        <f t="shared" si="28"/>
        <v>15.8</v>
      </c>
      <c r="T121" s="16">
        <v>0</v>
      </c>
      <c r="U121" s="18">
        <v>0</v>
      </c>
      <c r="V121" s="16">
        <v>15.8</v>
      </c>
      <c r="W121" s="17">
        <f t="shared" si="29"/>
        <v>105.666</v>
      </c>
      <c r="X121" s="16">
        <f t="shared" si="25"/>
        <v>0</v>
      </c>
      <c r="Y121" s="16">
        <v>0</v>
      </c>
      <c r="Z121" s="16">
        <v>0</v>
      </c>
      <c r="AA121" s="1">
        <v>0</v>
      </c>
      <c r="AB121" s="16">
        <f t="shared" si="30"/>
        <v>105.666</v>
      </c>
      <c r="AC121" s="131">
        <v>0</v>
      </c>
      <c r="AD121" s="131">
        <v>0</v>
      </c>
      <c r="AE121" s="131">
        <v>105.666</v>
      </c>
      <c r="AF121" s="131">
        <v>0</v>
      </c>
      <c r="AG121" s="131">
        <v>0</v>
      </c>
      <c r="AH121" s="131">
        <v>0</v>
      </c>
      <c r="AI121" s="131">
        <v>0</v>
      </c>
      <c r="AJ121" s="132">
        <v>0</v>
      </c>
      <c r="AK121" s="60">
        <f t="shared" si="26"/>
        <v>0</v>
      </c>
      <c r="AL121" s="133">
        <v>0</v>
      </c>
      <c r="AM121" s="133"/>
      <c r="AN121" s="133">
        <v>0</v>
      </c>
      <c r="AO121" s="11">
        <f t="shared" si="31"/>
        <v>351.35600000000005</v>
      </c>
    </row>
    <row r="122" spans="1:44" s="59" customFormat="1" x14ac:dyDescent="0.25">
      <c r="A122" s="2">
        <v>2024</v>
      </c>
      <c r="B122" s="2">
        <v>2024</v>
      </c>
      <c r="C122" s="3">
        <v>45627</v>
      </c>
      <c r="D122" s="56">
        <f t="shared" si="27"/>
        <v>351.35600000000005</v>
      </c>
      <c r="E122" s="20">
        <f t="shared" si="20"/>
        <v>40</v>
      </c>
      <c r="F122" s="1">
        <v>0</v>
      </c>
      <c r="G122" s="1">
        <v>40</v>
      </c>
      <c r="H122" s="21">
        <f t="shared" si="21"/>
        <v>139.58330000000001</v>
      </c>
      <c r="I122" s="130">
        <v>0</v>
      </c>
      <c r="J122" s="130">
        <v>139.58330000000001</v>
      </c>
      <c r="K122" s="17">
        <f t="shared" si="22"/>
        <v>15.8</v>
      </c>
      <c r="L122" s="18">
        <f t="shared" si="23"/>
        <v>0</v>
      </c>
      <c r="M122" s="18"/>
      <c r="N122" s="18"/>
      <c r="P122" s="22">
        <f t="shared" si="24"/>
        <v>0</v>
      </c>
      <c r="Q122" s="14">
        <v>0</v>
      </c>
      <c r="R122" s="14">
        <v>0</v>
      </c>
      <c r="S122" s="16">
        <f t="shared" si="28"/>
        <v>15.8</v>
      </c>
      <c r="T122" s="16">
        <v>0</v>
      </c>
      <c r="U122" s="18">
        <v>0</v>
      </c>
      <c r="V122" s="16">
        <v>15.8</v>
      </c>
      <c r="W122" s="17">
        <f t="shared" si="29"/>
        <v>155.666</v>
      </c>
      <c r="X122" s="16">
        <f t="shared" si="25"/>
        <v>0</v>
      </c>
      <c r="Y122" s="16">
        <v>0</v>
      </c>
      <c r="Z122" s="16">
        <v>0</v>
      </c>
      <c r="AA122" s="1">
        <v>0</v>
      </c>
      <c r="AB122" s="16">
        <f t="shared" si="30"/>
        <v>155.666</v>
      </c>
      <c r="AC122" s="131">
        <v>0</v>
      </c>
      <c r="AD122" s="131">
        <v>0</v>
      </c>
      <c r="AE122" s="131">
        <v>105.666</v>
      </c>
      <c r="AF122" s="131">
        <v>0</v>
      </c>
      <c r="AG122" s="131">
        <v>0</v>
      </c>
      <c r="AH122" s="131">
        <v>50</v>
      </c>
      <c r="AI122" s="131">
        <v>0</v>
      </c>
      <c r="AJ122" s="132">
        <v>0</v>
      </c>
      <c r="AK122" s="60">
        <f t="shared" si="26"/>
        <v>0</v>
      </c>
      <c r="AL122" s="133">
        <v>0</v>
      </c>
      <c r="AM122" s="133"/>
      <c r="AN122" s="133">
        <v>0</v>
      </c>
      <c r="AO122" s="11">
        <f t="shared" si="31"/>
        <v>391.63870000000003</v>
      </c>
      <c r="AQ122" s="50"/>
      <c r="AR122" s="50"/>
    </row>
    <row r="123" spans="1:44" x14ac:dyDescent="0.25">
      <c r="A123" s="2">
        <v>2025</v>
      </c>
      <c r="B123" s="2">
        <v>2025</v>
      </c>
      <c r="C123" s="3">
        <v>45658</v>
      </c>
      <c r="D123" s="11">
        <f t="shared" si="27"/>
        <v>391.63870000000003</v>
      </c>
      <c r="E123" s="20">
        <f t="shared" si="20"/>
        <v>56</v>
      </c>
      <c r="F123" s="1">
        <v>0</v>
      </c>
      <c r="G123" s="1">
        <v>56</v>
      </c>
      <c r="H123" s="21">
        <f t="shared" si="21"/>
        <v>142.416</v>
      </c>
      <c r="I123" s="130">
        <v>0</v>
      </c>
      <c r="J123" s="130">
        <v>142.416</v>
      </c>
      <c r="K123" s="17">
        <f t="shared" si="22"/>
        <v>15</v>
      </c>
      <c r="L123" s="18">
        <f t="shared" si="23"/>
        <v>0</v>
      </c>
      <c r="P123" s="22">
        <f t="shared" si="24"/>
        <v>0</v>
      </c>
      <c r="Q123" s="14">
        <v>0</v>
      </c>
      <c r="R123" s="14">
        <v>0</v>
      </c>
      <c r="S123" s="16">
        <f t="shared" si="28"/>
        <v>15</v>
      </c>
      <c r="T123" s="16">
        <v>0</v>
      </c>
      <c r="U123" s="18">
        <v>0</v>
      </c>
      <c r="V123" s="16">
        <v>15</v>
      </c>
      <c r="W123" s="17">
        <f t="shared" si="29"/>
        <v>100</v>
      </c>
      <c r="X123" s="16">
        <f t="shared" si="25"/>
        <v>0</v>
      </c>
      <c r="Y123" s="16">
        <v>0</v>
      </c>
      <c r="Z123" s="16">
        <v>0</v>
      </c>
      <c r="AA123" s="1">
        <v>0</v>
      </c>
      <c r="AB123" s="16">
        <f t="shared" si="30"/>
        <v>100</v>
      </c>
      <c r="AC123" s="131">
        <v>0</v>
      </c>
      <c r="AD123" s="131">
        <v>0</v>
      </c>
      <c r="AE123" s="131">
        <v>100</v>
      </c>
      <c r="AF123" s="131">
        <v>0</v>
      </c>
      <c r="AG123" s="131">
        <v>0</v>
      </c>
      <c r="AH123" s="131">
        <v>0</v>
      </c>
      <c r="AI123" s="131">
        <v>0</v>
      </c>
      <c r="AJ123" s="132">
        <v>0</v>
      </c>
      <c r="AK123" s="60">
        <f t="shared" si="26"/>
        <v>0</v>
      </c>
      <c r="AL123" s="133">
        <v>0</v>
      </c>
      <c r="AM123" s="133"/>
      <c r="AN123" s="133">
        <v>0</v>
      </c>
      <c r="AO123" s="11">
        <f t="shared" si="31"/>
        <v>390.22270000000003</v>
      </c>
    </row>
    <row r="124" spans="1:44" x14ac:dyDescent="0.25">
      <c r="A124" s="2">
        <v>2025</v>
      </c>
      <c r="B124" s="2">
        <v>2025</v>
      </c>
      <c r="C124" s="3">
        <v>45689</v>
      </c>
      <c r="D124" s="11">
        <f t="shared" si="27"/>
        <v>390.22270000000003</v>
      </c>
      <c r="E124" s="20">
        <f t="shared" si="20"/>
        <v>55</v>
      </c>
      <c r="F124" s="1">
        <v>0</v>
      </c>
      <c r="G124" s="1">
        <v>55</v>
      </c>
      <c r="H124" s="21">
        <f t="shared" si="21"/>
        <v>142.416</v>
      </c>
      <c r="I124" s="130">
        <v>0</v>
      </c>
      <c r="J124" s="130">
        <v>142.416</v>
      </c>
      <c r="K124" s="17">
        <f t="shared" si="22"/>
        <v>15</v>
      </c>
      <c r="L124" s="18">
        <f t="shared" si="23"/>
        <v>0</v>
      </c>
      <c r="P124" s="22">
        <f t="shared" si="24"/>
        <v>0</v>
      </c>
      <c r="Q124" s="14">
        <v>0</v>
      </c>
      <c r="R124" s="14">
        <v>0</v>
      </c>
      <c r="S124" s="16">
        <f t="shared" si="28"/>
        <v>15</v>
      </c>
      <c r="T124" s="16">
        <v>0</v>
      </c>
      <c r="U124" s="18">
        <v>0</v>
      </c>
      <c r="V124" s="16">
        <v>15</v>
      </c>
      <c r="W124" s="17">
        <f t="shared" si="29"/>
        <v>100</v>
      </c>
      <c r="X124" s="16">
        <f t="shared" si="25"/>
        <v>0</v>
      </c>
      <c r="Y124" s="16">
        <v>0</v>
      </c>
      <c r="Z124" s="16">
        <v>0</v>
      </c>
      <c r="AA124" s="1">
        <v>0</v>
      </c>
      <c r="AB124" s="16">
        <f t="shared" si="30"/>
        <v>100</v>
      </c>
      <c r="AC124" s="131">
        <v>0</v>
      </c>
      <c r="AD124" s="131">
        <v>0</v>
      </c>
      <c r="AE124" s="131">
        <v>100</v>
      </c>
      <c r="AF124" s="131">
        <v>0</v>
      </c>
      <c r="AG124" s="131">
        <v>0</v>
      </c>
      <c r="AH124" s="131">
        <v>0</v>
      </c>
      <c r="AI124" s="131">
        <v>0</v>
      </c>
      <c r="AJ124" s="132">
        <v>0</v>
      </c>
      <c r="AK124" s="60">
        <f t="shared" si="26"/>
        <v>0</v>
      </c>
      <c r="AL124" s="133">
        <v>0</v>
      </c>
      <c r="AM124" s="133"/>
      <c r="AN124" s="133">
        <v>0</v>
      </c>
      <c r="AO124" s="11">
        <f t="shared" si="31"/>
        <v>387.80670000000003</v>
      </c>
    </row>
    <row r="125" spans="1:44" x14ac:dyDescent="0.25">
      <c r="A125" s="2">
        <v>2025</v>
      </c>
      <c r="B125" s="2">
        <v>2025</v>
      </c>
      <c r="C125" s="3">
        <v>45717</v>
      </c>
      <c r="D125" s="11">
        <f t="shared" si="27"/>
        <v>387.80670000000003</v>
      </c>
      <c r="E125" s="20">
        <f t="shared" si="20"/>
        <v>47</v>
      </c>
      <c r="F125" s="1">
        <v>0</v>
      </c>
      <c r="G125" s="1">
        <v>47</v>
      </c>
      <c r="H125" s="21">
        <f t="shared" si="21"/>
        <v>142.416</v>
      </c>
      <c r="I125" s="130">
        <v>0</v>
      </c>
      <c r="J125" s="130">
        <v>142.416</v>
      </c>
      <c r="K125" s="17">
        <f t="shared" si="22"/>
        <v>15</v>
      </c>
      <c r="L125" s="18">
        <f t="shared" si="23"/>
        <v>0</v>
      </c>
      <c r="P125" s="22">
        <f t="shared" si="24"/>
        <v>0</v>
      </c>
      <c r="Q125" s="14">
        <v>0</v>
      </c>
      <c r="R125" s="14">
        <v>0</v>
      </c>
      <c r="S125" s="16">
        <f t="shared" si="28"/>
        <v>15</v>
      </c>
      <c r="T125" s="16">
        <v>0</v>
      </c>
      <c r="U125" s="18">
        <v>0</v>
      </c>
      <c r="V125" s="16">
        <v>15</v>
      </c>
      <c r="W125" s="17">
        <f t="shared" si="29"/>
        <v>100</v>
      </c>
      <c r="X125" s="16">
        <f t="shared" si="25"/>
        <v>0</v>
      </c>
      <c r="Y125" s="16">
        <v>0</v>
      </c>
      <c r="Z125" s="16">
        <v>0</v>
      </c>
      <c r="AA125" s="1">
        <v>0</v>
      </c>
      <c r="AB125" s="16">
        <f t="shared" si="30"/>
        <v>100</v>
      </c>
      <c r="AC125" s="131">
        <v>0</v>
      </c>
      <c r="AD125" s="131">
        <v>0</v>
      </c>
      <c r="AE125" s="131">
        <v>100</v>
      </c>
      <c r="AF125" s="131">
        <v>0</v>
      </c>
      <c r="AG125" s="131">
        <v>0</v>
      </c>
      <c r="AH125" s="131">
        <v>0</v>
      </c>
      <c r="AI125" s="131">
        <v>0</v>
      </c>
      <c r="AJ125" s="132">
        <v>0</v>
      </c>
      <c r="AK125" s="60">
        <f t="shared" si="26"/>
        <v>0</v>
      </c>
      <c r="AL125" s="133">
        <v>0</v>
      </c>
      <c r="AM125" s="133"/>
      <c r="AN125" s="133">
        <v>0</v>
      </c>
      <c r="AO125" s="11">
        <f t="shared" si="31"/>
        <v>377.39070000000004</v>
      </c>
    </row>
    <row r="126" spans="1:44" x14ac:dyDescent="0.25">
      <c r="A126" s="2">
        <v>2025</v>
      </c>
      <c r="B126" s="2">
        <v>2025</v>
      </c>
      <c r="C126" s="3">
        <v>45748</v>
      </c>
      <c r="D126" s="11">
        <f t="shared" si="27"/>
        <v>377.39070000000004</v>
      </c>
      <c r="E126" s="20">
        <f t="shared" si="20"/>
        <v>45</v>
      </c>
      <c r="F126" s="1">
        <v>0</v>
      </c>
      <c r="G126" s="1">
        <v>45</v>
      </c>
      <c r="H126" s="21">
        <f t="shared" si="21"/>
        <v>142.416</v>
      </c>
      <c r="I126" s="130">
        <v>0</v>
      </c>
      <c r="J126" s="130">
        <v>142.416</v>
      </c>
      <c r="K126" s="17">
        <f t="shared" si="22"/>
        <v>15</v>
      </c>
      <c r="L126" s="18">
        <f t="shared" si="23"/>
        <v>0</v>
      </c>
      <c r="P126" s="22">
        <f t="shared" si="24"/>
        <v>0</v>
      </c>
      <c r="Q126" s="14">
        <v>0</v>
      </c>
      <c r="R126" s="14">
        <v>0</v>
      </c>
      <c r="S126" s="16">
        <f t="shared" si="28"/>
        <v>15</v>
      </c>
      <c r="T126" s="16">
        <v>0</v>
      </c>
      <c r="U126" s="18">
        <v>0</v>
      </c>
      <c r="V126" s="16">
        <v>15</v>
      </c>
      <c r="W126" s="17">
        <f t="shared" si="29"/>
        <v>135</v>
      </c>
      <c r="X126" s="16">
        <f t="shared" si="25"/>
        <v>0</v>
      </c>
      <c r="Y126" s="16">
        <v>0</v>
      </c>
      <c r="Z126" s="16">
        <v>0</v>
      </c>
      <c r="AA126" s="1">
        <v>0</v>
      </c>
      <c r="AB126" s="16">
        <f t="shared" si="30"/>
        <v>135</v>
      </c>
      <c r="AC126" s="131">
        <v>0</v>
      </c>
      <c r="AD126" s="131">
        <v>0</v>
      </c>
      <c r="AE126" s="131">
        <v>65</v>
      </c>
      <c r="AF126" s="131">
        <v>70</v>
      </c>
      <c r="AG126" s="131">
        <v>0</v>
      </c>
      <c r="AH126" s="131">
        <v>0</v>
      </c>
      <c r="AI126" s="131">
        <v>0</v>
      </c>
      <c r="AJ126" s="132">
        <v>0</v>
      </c>
      <c r="AK126" s="60">
        <f t="shared" si="26"/>
        <v>0</v>
      </c>
      <c r="AL126" s="133">
        <v>0</v>
      </c>
      <c r="AM126" s="133"/>
      <c r="AN126" s="133">
        <v>0</v>
      </c>
      <c r="AO126" s="11">
        <f t="shared" si="31"/>
        <v>399.97470000000004</v>
      </c>
    </row>
    <row r="127" spans="1:44" x14ac:dyDescent="0.25">
      <c r="A127" s="2">
        <v>2025</v>
      </c>
      <c r="B127" s="2">
        <v>2025</v>
      </c>
      <c r="C127" s="3">
        <v>45778</v>
      </c>
      <c r="D127" s="11">
        <f t="shared" si="27"/>
        <v>399.97470000000004</v>
      </c>
      <c r="E127" s="20">
        <f t="shared" si="20"/>
        <v>0</v>
      </c>
      <c r="F127" s="1">
        <v>0</v>
      </c>
      <c r="G127" s="1">
        <v>0</v>
      </c>
      <c r="H127" s="21">
        <f t="shared" si="21"/>
        <v>142.416</v>
      </c>
      <c r="I127" s="130">
        <v>0</v>
      </c>
      <c r="J127" s="130">
        <v>142.416</v>
      </c>
      <c r="K127" s="17">
        <f t="shared" si="22"/>
        <v>15</v>
      </c>
      <c r="L127" s="18">
        <f t="shared" si="23"/>
        <v>0</v>
      </c>
      <c r="P127" s="22">
        <f t="shared" si="24"/>
        <v>0</v>
      </c>
      <c r="Q127" s="14">
        <v>0</v>
      </c>
      <c r="R127" s="14">
        <v>0</v>
      </c>
      <c r="S127" s="16">
        <f t="shared" si="28"/>
        <v>15</v>
      </c>
      <c r="T127" s="16">
        <v>0</v>
      </c>
      <c r="U127" s="18">
        <v>0</v>
      </c>
      <c r="V127" s="16">
        <v>15</v>
      </c>
      <c r="W127" s="17">
        <f t="shared" si="29"/>
        <v>130</v>
      </c>
      <c r="X127" s="16">
        <f t="shared" si="25"/>
        <v>0</v>
      </c>
      <c r="Y127" s="16">
        <v>0</v>
      </c>
      <c r="Z127" s="16">
        <v>0</v>
      </c>
      <c r="AA127" s="1">
        <v>0</v>
      </c>
      <c r="AB127" s="16">
        <f t="shared" si="30"/>
        <v>130</v>
      </c>
      <c r="AC127" s="131">
        <v>0</v>
      </c>
      <c r="AD127" s="131">
        <v>0</v>
      </c>
      <c r="AE127" s="131">
        <v>80</v>
      </c>
      <c r="AF127" s="131">
        <v>50</v>
      </c>
      <c r="AG127" s="131">
        <v>0</v>
      </c>
      <c r="AH127" s="131">
        <v>0</v>
      </c>
      <c r="AI127" s="131">
        <v>0</v>
      </c>
      <c r="AJ127" s="132">
        <v>0</v>
      </c>
      <c r="AK127" s="60">
        <f t="shared" si="26"/>
        <v>0</v>
      </c>
      <c r="AL127" s="133">
        <v>0</v>
      </c>
      <c r="AM127" s="133"/>
      <c r="AN127" s="133">
        <v>0</v>
      </c>
      <c r="AO127" s="11">
        <f t="shared" si="31"/>
        <v>372.55870000000004</v>
      </c>
    </row>
    <row r="128" spans="1:44" x14ac:dyDescent="0.25">
      <c r="A128" s="2">
        <v>2025</v>
      </c>
      <c r="B128" s="2">
        <v>2025</v>
      </c>
      <c r="C128" s="3">
        <v>45809</v>
      </c>
      <c r="D128" s="11">
        <f t="shared" si="27"/>
        <v>372.55870000000004</v>
      </c>
      <c r="E128" s="20">
        <f t="shared" si="20"/>
        <v>0</v>
      </c>
      <c r="F128" s="1">
        <v>0</v>
      </c>
      <c r="G128" s="1">
        <v>0</v>
      </c>
      <c r="H128" s="21">
        <f t="shared" si="21"/>
        <v>142.416</v>
      </c>
      <c r="I128" s="130">
        <v>0</v>
      </c>
      <c r="J128" s="130">
        <v>142.416</v>
      </c>
      <c r="K128" s="17">
        <f t="shared" si="22"/>
        <v>15</v>
      </c>
      <c r="L128" s="18">
        <f t="shared" si="23"/>
        <v>0</v>
      </c>
      <c r="P128" s="22">
        <f t="shared" si="24"/>
        <v>0</v>
      </c>
      <c r="Q128" s="14">
        <v>0</v>
      </c>
      <c r="R128" s="14">
        <v>0</v>
      </c>
      <c r="S128" s="16">
        <f t="shared" si="28"/>
        <v>15</v>
      </c>
      <c r="T128" s="16">
        <v>0</v>
      </c>
      <c r="U128" s="18">
        <v>0</v>
      </c>
      <c r="V128" s="16">
        <v>15</v>
      </c>
      <c r="W128" s="17">
        <f t="shared" si="29"/>
        <v>100</v>
      </c>
      <c r="X128" s="16">
        <f t="shared" si="25"/>
        <v>0</v>
      </c>
      <c r="Y128" s="16">
        <v>0</v>
      </c>
      <c r="Z128" s="16">
        <v>0</v>
      </c>
      <c r="AA128" s="1">
        <v>0</v>
      </c>
      <c r="AB128" s="16">
        <f t="shared" si="30"/>
        <v>100</v>
      </c>
      <c r="AC128" s="131">
        <v>0</v>
      </c>
      <c r="AD128" s="131">
        <v>0</v>
      </c>
      <c r="AE128" s="131">
        <v>100</v>
      </c>
      <c r="AF128" s="131">
        <v>0</v>
      </c>
      <c r="AG128" s="131">
        <v>0</v>
      </c>
      <c r="AH128" s="131">
        <v>0</v>
      </c>
      <c r="AI128" s="131">
        <v>0</v>
      </c>
      <c r="AJ128" s="132">
        <v>0</v>
      </c>
      <c r="AK128" s="60">
        <f t="shared" si="26"/>
        <v>0</v>
      </c>
      <c r="AL128" s="133">
        <v>0</v>
      </c>
      <c r="AM128" s="133"/>
      <c r="AN128" s="133">
        <v>0</v>
      </c>
      <c r="AO128" s="11">
        <f t="shared" si="31"/>
        <v>315.14270000000005</v>
      </c>
    </row>
    <row r="129" spans="1:44" x14ac:dyDescent="0.25">
      <c r="A129" s="2">
        <v>2025</v>
      </c>
      <c r="B129" s="2">
        <v>2025</v>
      </c>
      <c r="C129" s="3">
        <v>45839</v>
      </c>
      <c r="D129" s="11">
        <f t="shared" si="27"/>
        <v>315.14270000000005</v>
      </c>
      <c r="E129" s="20">
        <f t="shared" si="20"/>
        <v>0</v>
      </c>
      <c r="F129" s="1">
        <v>0</v>
      </c>
      <c r="G129" s="1">
        <v>0</v>
      </c>
      <c r="H129" s="21">
        <f t="shared" si="21"/>
        <v>142.416</v>
      </c>
      <c r="I129" s="130">
        <v>0</v>
      </c>
      <c r="J129" s="130">
        <v>142.416</v>
      </c>
      <c r="K129" s="17">
        <f t="shared" si="22"/>
        <v>15</v>
      </c>
      <c r="L129" s="18">
        <f t="shared" si="23"/>
        <v>0</v>
      </c>
      <c r="P129" s="22">
        <f t="shared" si="24"/>
        <v>0</v>
      </c>
      <c r="Q129" s="14">
        <v>0</v>
      </c>
      <c r="R129" s="14">
        <v>0</v>
      </c>
      <c r="S129" s="16">
        <f t="shared" si="28"/>
        <v>15</v>
      </c>
      <c r="T129" s="16">
        <v>0</v>
      </c>
      <c r="U129" s="18">
        <v>0</v>
      </c>
      <c r="V129" s="16">
        <v>15</v>
      </c>
      <c r="W129" s="17">
        <f t="shared" si="29"/>
        <v>160</v>
      </c>
      <c r="X129" s="16">
        <f t="shared" si="25"/>
        <v>0</v>
      </c>
      <c r="Y129" s="16">
        <v>0</v>
      </c>
      <c r="Z129" s="16">
        <v>0</v>
      </c>
      <c r="AA129" s="1">
        <v>0</v>
      </c>
      <c r="AB129" s="16">
        <f t="shared" si="30"/>
        <v>160</v>
      </c>
      <c r="AC129" s="131">
        <v>0</v>
      </c>
      <c r="AD129" s="131">
        <v>0</v>
      </c>
      <c r="AE129" s="131">
        <v>160</v>
      </c>
      <c r="AF129" s="131">
        <v>0</v>
      </c>
      <c r="AG129" s="131">
        <v>0</v>
      </c>
      <c r="AH129" s="131">
        <v>0</v>
      </c>
      <c r="AI129" s="131">
        <v>0</v>
      </c>
      <c r="AJ129" s="132">
        <v>0</v>
      </c>
      <c r="AK129" s="60">
        <f t="shared" si="26"/>
        <v>0</v>
      </c>
      <c r="AL129" s="133">
        <v>0</v>
      </c>
      <c r="AM129" s="133"/>
      <c r="AN129" s="133">
        <v>0</v>
      </c>
      <c r="AO129" s="11">
        <f t="shared" si="31"/>
        <v>317.72670000000005</v>
      </c>
    </row>
    <row r="130" spans="1:44" x14ac:dyDescent="0.25">
      <c r="A130" s="2">
        <v>2025</v>
      </c>
      <c r="B130" s="2">
        <v>2025</v>
      </c>
      <c r="C130" s="3">
        <v>45870</v>
      </c>
      <c r="D130" s="11">
        <f t="shared" si="27"/>
        <v>317.72670000000005</v>
      </c>
      <c r="E130" s="20">
        <f t="shared" si="20"/>
        <v>0</v>
      </c>
      <c r="F130" s="1">
        <v>0</v>
      </c>
      <c r="G130" s="1">
        <v>0</v>
      </c>
      <c r="H130" s="21">
        <f t="shared" si="21"/>
        <v>142.416</v>
      </c>
      <c r="I130" s="130">
        <v>0</v>
      </c>
      <c r="J130" s="130">
        <v>142.416</v>
      </c>
      <c r="K130" s="17">
        <f t="shared" si="22"/>
        <v>15</v>
      </c>
      <c r="L130" s="18">
        <f t="shared" si="23"/>
        <v>0</v>
      </c>
      <c r="P130" s="22">
        <f t="shared" si="24"/>
        <v>0</v>
      </c>
      <c r="Q130" s="14">
        <v>0</v>
      </c>
      <c r="R130" s="14">
        <v>0</v>
      </c>
      <c r="S130" s="16">
        <f t="shared" si="28"/>
        <v>15</v>
      </c>
      <c r="T130" s="16">
        <v>0</v>
      </c>
      <c r="U130" s="18">
        <v>0</v>
      </c>
      <c r="V130" s="16">
        <v>15</v>
      </c>
      <c r="W130" s="17">
        <f t="shared" si="29"/>
        <v>195</v>
      </c>
      <c r="X130" s="16">
        <f t="shared" si="25"/>
        <v>0</v>
      </c>
      <c r="Y130" s="16">
        <v>0</v>
      </c>
      <c r="Z130" s="16">
        <v>0</v>
      </c>
      <c r="AA130" s="1">
        <v>0</v>
      </c>
      <c r="AB130" s="16">
        <f t="shared" si="30"/>
        <v>195</v>
      </c>
      <c r="AC130" s="131">
        <v>45</v>
      </c>
      <c r="AD130" s="131">
        <v>0</v>
      </c>
      <c r="AE130" s="131">
        <v>100</v>
      </c>
      <c r="AF130" s="131">
        <v>0</v>
      </c>
      <c r="AG130" s="131">
        <v>50</v>
      </c>
      <c r="AH130" s="131">
        <v>0</v>
      </c>
      <c r="AI130" s="131">
        <v>0</v>
      </c>
      <c r="AJ130" s="132">
        <v>0</v>
      </c>
      <c r="AK130" s="60">
        <f t="shared" si="26"/>
        <v>0</v>
      </c>
      <c r="AL130" s="133">
        <v>0</v>
      </c>
      <c r="AM130" s="133"/>
      <c r="AN130" s="133">
        <v>0</v>
      </c>
      <c r="AO130" s="11">
        <f t="shared" si="31"/>
        <v>355.31070000000005</v>
      </c>
    </row>
    <row r="131" spans="1:44" x14ac:dyDescent="0.25">
      <c r="A131" s="2">
        <v>2025</v>
      </c>
      <c r="B131" s="2">
        <v>2025</v>
      </c>
      <c r="C131" s="3">
        <v>45901</v>
      </c>
      <c r="D131" s="11">
        <f t="shared" si="27"/>
        <v>355.31070000000005</v>
      </c>
      <c r="E131" s="20">
        <f t="shared" si="20"/>
        <v>0</v>
      </c>
      <c r="F131" s="1">
        <v>0</v>
      </c>
      <c r="G131" s="1">
        <v>0</v>
      </c>
      <c r="H131" s="21">
        <f t="shared" si="21"/>
        <v>142.416</v>
      </c>
      <c r="I131" s="130">
        <v>0</v>
      </c>
      <c r="J131" s="130">
        <v>142.416</v>
      </c>
      <c r="K131" s="17">
        <f t="shared" si="22"/>
        <v>15</v>
      </c>
      <c r="L131" s="18">
        <f t="shared" si="23"/>
        <v>0</v>
      </c>
      <c r="P131" s="22">
        <f t="shared" si="24"/>
        <v>0</v>
      </c>
      <c r="Q131" s="14">
        <v>0</v>
      </c>
      <c r="R131" s="14">
        <v>0</v>
      </c>
      <c r="S131" s="16">
        <f t="shared" ref="S131:S134" si="32">SUM(T131:V131)</f>
        <v>15</v>
      </c>
      <c r="T131" s="16">
        <v>0</v>
      </c>
      <c r="U131" s="18">
        <v>0</v>
      </c>
      <c r="V131" s="16">
        <v>15</v>
      </c>
      <c r="W131" s="17">
        <f t="shared" ref="W131:W134" si="33">X131+AB131+AK131</f>
        <v>195</v>
      </c>
      <c r="X131" s="16">
        <f t="shared" si="25"/>
        <v>0</v>
      </c>
      <c r="Y131" s="16">
        <v>0</v>
      </c>
      <c r="Z131" s="16">
        <v>0</v>
      </c>
      <c r="AA131" s="1">
        <v>0</v>
      </c>
      <c r="AB131" s="16">
        <f t="shared" ref="AB131:AB134" si="34">SUM(AC131:AJ131)</f>
        <v>195</v>
      </c>
      <c r="AC131" s="131">
        <v>45</v>
      </c>
      <c r="AD131" s="131">
        <v>0</v>
      </c>
      <c r="AE131" s="131">
        <v>100</v>
      </c>
      <c r="AF131" s="131">
        <v>0</v>
      </c>
      <c r="AG131" s="131">
        <v>50</v>
      </c>
      <c r="AH131" s="131">
        <v>0</v>
      </c>
      <c r="AI131" s="131">
        <v>0</v>
      </c>
      <c r="AJ131" s="132">
        <v>0</v>
      </c>
      <c r="AK131" s="60">
        <f t="shared" si="26"/>
        <v>0</v>
      </c>
      <c r="AL131" s="133">
        <v>0</v>
      </c>
      <c r="AM131" s="133"/>
      <c r="AN131" s="133">
        <v>0</v>
      </c>
      <c r="AO131" s="11">
        <f t="shared" si="31"/>
        <v>392.89470000000006</v>
      </c>
    </row>
    <row r="132" spans="1:44" x14ac:dyDescent="0.25">
      <c r="A132" s="2">
        <v>2025</v>
      </c>
      <c r="B132" s="2">
        <v>2025</v>
      </c>
      <c r="C132" s="3">
        <v>45931</v>
      </c>
      <c r="D132" s="11">
        <f t="shared" si="27"/>
        <v>392.89470000000006</v>
      </c>
      <c r="E132" s="20">
        <f t="shared" ref="E132:E134" si="35">SUM(F132:G132)</f>
        <v>0</v>
      </c>
      <c r="F132" s="1">
        <v>0</v>
      </c>
      <c r="G132" s="1">
        <v>0</v>
      </c>
      <c r="H132" s="21">
        <f t="shared" ref="H132:H134" si="36">SUM(I132:J132)</f>
        <v>142.416</v>
      </c>
      <c r="I132" s="130">
        <v>0</v>
      </c>
      <c r="J132" s="130">
        <v>142.416</v>
      </c>
      <c r="K132" s="17">
        <f t="shared" ref="K132:K134" si="37">P132+S132+L132</f>
        <v>15</v>
      </c>
      <c r="L132" s="18">
        <f t="shared" ref="L132:L134" si="38">SUM(M132:O132)</f>
        <v>0</v>
      </c>
      <c r="P132" s="22">
        <f t="shared" ref="P132:P133" si="39">SUM(Q132:R132)</f>
        <v>0</v>
      </c>
      <c r="Q132" s="14">
        <v>0</v>
      </c>
      <c r="R132" s="14">
        <v>0</v>
      </c>
      <c r="S132" s="16">
        <f t="shared" si="32"/>
        <v>15</v>
      </c>
      <c r="T132" s="16">
        <v>0</v>
      </c>
      <c r="U132" s="18">
        <v>0</v>
      </c>
      <c r="V132" s="16">
        <v>15</v>
      </c>
      <c r="W132" s="17">
        <f t="shared" si="33"/>
        <v>245</v>
      </c>
      <c r="X132" s="16">
        <f t="shared" ref="X132:X134" si="40">SUM(Y132:AA132)</f>
        <v>0</v>
      </c>
      <c r="Y132" s="16">
        <v>0</v>
      </c>
      <c r="Z132" s="16">
        <v>0</v>
      </c>
      <c r="AA132" s="1">
        <v>0</v>
      </c>
      <c r="AB132" s="16">
        <f t="shared" si="34"/>
        <v>245</v>
      </c>
      <c r="AC132" s="131">
        <v>25</v>
      </c>
      <c r="AD132" s="131">
        <v>0</v>
      </c>
      <c r="AE132" s="131">
        <v>100</v>
      </c>
      <c r="AF132" s="131">
        <v>0</v>
      </c>
      <c r="AG132" s="131">
        <v>50</v>
      </c>
      <c r="AH132" s="131">
        <v>70</v>
      </c>
      <c r="AI132" s="131">
        <v>0</v>
      </c>
      <c r="AJ132" s="132">
        <v>0</v>
      </c>
      <c r="AK132" s="60">
        <f t="shared" ref="AK132:AK134" si="41">SUM(AL132:AN132)</f>
        <v>0</v>
      </c>
      <c r="AL132" s="133">
        <v>0</v>
      </c>
      <c r="AM132" s="133"/>
      <c r="AN132" s="133">
        <v>0</v>
      </c>
      <c r="AO132" s="11">
        <f t="shared" si="31"/>
        <v>480.47870000000006</v>
      </c>
    </row>
    <row r="133" spans="1:44" x14ac:dyDescent="0.25">
      <c r="A133" s="2">
        <v>2025</v>
      </c>
      <c r="B133" s="2">
        <v>2025</v>
      </c>
      <c r="C133" s="3">
        <v>45962</v>
      </c>
      <c r="D133" s="11">
        <f t="shared" ref="D133:D134" si="42">AO132</f>
        <v>480.47870000000006</v>
      </c>
      <c r="E133" s="20">
        <f t="shared" si="35"/>
        <v>18</v>
      </c>
      <c r="F133" s="1">
        <v>0</v>
      </c>
      <c r="G133" s="1">
        <v>18</v>
      </c>
      <c r="H133" s="21">
        <f t="shared" si="36"/>
        <v>142.416</v>
      </c>
      <c r="I133" s="130">
        <v>0</v>
      </c>
      <c r="J133" s="130">
        <v>142.416</v>
      </c>
      <c r="K133" s="17">
        <f t="shared" si="37"/>
        <v>15</v>
      </c>
      <c r="L133" s="18">
        <f t="shared" si="38"/>
        <v>0</v>
      </c>
      <c r="P133" s="22">
        <f t="shared" si="39"/>
        <v>0</v>
      </c>
      <c r="Q133" s="14">
        <v>0</v>
      </c>
      <c r="R133" s="14">
        <v>0</v>
      </c>
      <c r="S133" s="16">
        <f t="shared" si="32"/>
        <v>15</v>
      </c>
      <c r="T133" s="16">
        <v>0</v>
      </c>
      <c r="U133" s="18">
        <v>0</v>
      </c>
      <c r="V133" s="16">
        <v>15</v>
      </c>
      <c r="W133" s="17">
        <f t="shared" si="33"/>
        <v>110</v>
      </c>
      <c r="X133" s="16">
        <f t="shared" si="40"/>
        <v>0</v>
      </c>
      <c r="Y133" s="16">
        <v>0</v>
      </c>
      <c r="Z133" s="16">
        <v>0</v>
      </c>
      <c r="AA133" s="1">
        <v>0</v>
      </c>
      <c r="AB133" s="16">
        <f t="shared" si="34"/>
        <v>110</v>
      </c>
      <c r="AC133" s="131">
        <v>0</v>
      </c>
      <c r="AD133" s="131">
        <v>0</v>
      </c>
      <c r="AE133" s="131">
        <v>60</v>
      </c>
      <c r="AF133" s="131">
        <v>0</v>
      </c>
      <c r="AG133" s="131">
        <v>50</v>
      </c>
      <c r="AH133" s="131">
        <v>0</v>
      </c>
      <c r="AI133" s="131">
        <v>0</v>
      </c>
      <c r="AJ133" s="132">
        <v>0</v>
      </c>
      <c r="AK133" s="60">
        <f t="shared" si="41"/>
        <v>0</v>
      </c>
      <c r="AL133" s="133">
        <v>0</v>
      </c>
      <c r="AM133" s="133"/>
      <c r="AN133" s="133">
        <v>0</v>
      </c>
      <c r="AO133" s="11">
        <f t="shared" si="31"/>
        <v>451.06270000000006</v>
      </c>
    </row>
    <row r="134" spans="1:44" s="59" customFormat="1" x14ac:dyDescent="0.25">
      <c r="A134" s="2">
        <v>2025</v>
      </c>
      <c r="B134" s="2">
        <v>2025</v>
      </c>
      <c r="C134" s="3">
        <v>45992</v>
      </c>
      <c r="D134" s="56">
        <f t="shared" si="42"/>
        <v>451.06270000000006</v>
      </c>
      <c r="E134" s="20">
        <f t="shared" si="35"/>
        <v>50</v>
      </c>
      <c r="F134" s="1">
        <v>0</v>
      </c>
      <c r="G134" s="1">
        <v>50</v>
      </c>
      <c r="H134" s="21">
        <f t="shared" si="36"/>
        <v>142.416</v>
      </c>
      <c r="I134" s="130">
        <v>0</v>
      </c>
      <c r="J134" s="130">
        <v>142.416</v>
      </c>
      <c r="K134" s="17">
        <f t="shared" si="37"/>
        <v>15</v>
      </c>
      <c r="L134" s="18">
        <f t="shared" si="38"/>
        <v>0</v>
      </c>
      <c r="M134" s="18"/>
      <c r="N134" s="18"/>
      <c r="P134" s="22">
        <f>SUM(Q134:R134)</f>
        <v>0</v>
      </c>
      <c r="Q134" s="14">
        <v>0</v>
      </c>
      <c r="R134" s="14">
        <v>0</v>
      </c>
      <c r="S134" s="16">
        <f t="shared" si="32"/>
        <v>15</v>
      </c>
      <c r="T134" s="16">
        <v>0</v>
      </c>
      <c r="U134" s="18">
        <v>0</v>
      </c>
      <c r="V134" s="16">
        <v>15</v>
      </c>
      <c r="W134" s="17">
        <f t="shared" si="33"/>
        <v>110</v>
      </c>
      <c r="X134" s="16">
        <f t="shared" si="40"/>
        <v>0</v>
      </c>
      <c r="Y134" s="16">
        <v>0</v>
      </c>
      <c r="Z134" s="16">
        <v>0</v>
      </c>
      <c r="AA134" s="1">
        <v>0</v>
      </c>
      <c r="AB134" s="16">
        <f t="shared" si="34"/>
        <v>110</v>
      </c>
      <c r="AC134" s="131">
        <v>0</v>
      </c>
      <c r="AD134" s="131">
        <v>0</v>
      </c>
      <c r="AE134" s="131">
        <v>60</v>
      </c>
      <c r="AF134" s="131">
        <v>0</v>
      </c>
      <c r="AG134" s="131">
        <v>0</v>
      </c>
      <c r="AH134" s="131">
        <v>50</v>
      </c>
      <c r="AI134" s="131">
        <v>0</v>
      </c>
      <c r="AJ134" s="132">
        <v>0</v>
      </c>
      <c r="AK134" s="60">
        <f t="shared" si="41"/>
        <v>0</v>
      </c>
      <c r="AL134" s="133">
        <v>0</v>
      </c>
      <c r="AM134" s="133"/>
      <c r="AN134" s="133">
        <v>0</v>
      </c>
      <c r="AO134" s="11">
        <f t="shared" si="31"/>
        <v>453.64670000000007</v>
      </c>
      <c r="AQ134" s="50"/>
      <c r="AR134" s="50"/>
    </row>
    <row r="135" spans="1:44" x14ac:dyDescent="0.25">
      <c r="C135" s="3"/>
      <c r="F135" s="1"/>
      <c r="G135" s="1"/>
      <c r="H135" s="21"/>
      <c r="I135" s="130"/>
      <c r="J135" s="130"/>
      <c r="P135" s="22"/>
      <c r="S135" s="16"/>
      <c r="T135" s="16"/>
      <c r="U135" s="16"/>
      <c r="V135" s="13"/>
      <c r="X135" s="16"/>
      <c r="Y135" s="16"/>
      <c r="Z135" s="16"/>
      <c r="AA135" s="14"/>
      <c r="AB135" s="16"/>
      <c r="AC135" s="131"/>
      <c r="AD135" s="131"/>
      <c r="AE135" s="131"/>
      <c r="AF135" s="131">
        <v>0</v>
      </c>
      <c r="AG135" s="131">
        <v>0</v>
      </c>
      <c r="AH135" s="131">
        <v>0</v>
      </c>
      <c r="AI135" s="131"/>
      <c r="AJ135" s="132"/>
      <c r="AK135" s="60"/>
      <c r="AL135" s="133"/>
      <c r="AM135" s="133"/>
      <c r="AN135" s="133"/>
    </row>
    <row r="136" spans="1:44" x14ac:dyDescent="0.25">
      <c r="C136" s="3"/>
      <c r="F136" s="1"/>
      <c r="G136" s="1"/>
      <c r="H136" s="21"/>
      <c r="I136" s="130"/>
      <c r="J136" s="130"/>
      <c r="P136" s="22"/>
      <c r="S136" s="16"/>
      <c r="T136" s="16"/>
      <c r="U136" s="16"/>
      <c r="V136" s="13"/>
      <c r="X136" s="16"/>
      <c r="Y136" s="16"/>
      <c r="Z136" s="16"/>
      <c r="AA136" s="14"/>
      <c r="AB136" s="16"/>
      <c r="AC136" s="131"/>
      <c r="AD136" s="131"/>
      <c r="AE136" s="131"/>
      <c r="AF136" s="131"/>
      <c r="AG136" s="131"/>
      <c r="AH136" s="131"/>
      <c r="AI136" s="131"/>
      <c r="AJ136" s="132"/>
      <c r="AK136" s="60"/>
      <c r="AL136" s="133"/>
      <c r="AM136" s="133"/>
      <c r="AN136" s="133"/>
    </row>
    <row r="137" spans="1:44" x14ac:dyDescent="0.25">
      <c r="C137" s="3"/>
      <c r="F137" s="1"/>
      <c r="G137" s="1"/>
      <c r="H137" s="21"/>
      <c r="I137" s="130"/>
      <c r="J137" s="130"/>
      <c r="P137" s="22"/>
      <c r="S137" s="16"/>
      <c r="T137" s="16"/>
      <c r="U137" s="16"/>
      <c r="X137" s="16"/>
      <c r="Y137" s="16"/>
      <c r="Z137" s="16"/>
      <c r="AA137" s="14"/>
      <c r="AB137" s="16"/>
      <c r="AC137" s="131"/>
      <c r="AD137" s="131"/>
      <c r="AE137" s="131"/>
      <c r="AF137" s="131"/>
      <c r="AG137" s="131"/>
      <c r="AH137" s="131"/>
      <c r="AI137" s="131"/>
      <c r="AJ137" s="132"/>
      <c r="AK137" s="60"/>
      <c r="AL137" s="133"/>
      <c r="AM137" s="133"/>
      <c r="AN137" s="133"/>
    </row>
    <row r="138" spans="1:44" x14ac:dyDescent="0.25">
      <c r="C138" s="3"/>
      <c r="F138" s="1"/>
      <c r="G138" s="1"/>
      <c r="H138" s="21"/>
      <c r="I138" s="130"/>
      <c r="J138" s="130"/>
      <c r="P138" s="22"/>
      <c r="S138" s="16"/>
      <c r="T138" s="16"/>
      <c r="U138" s="16"/>
      <c r="X138" s="16"/>
      <c r="Y138" s="16"/>
      <c r="Z138" s="16"/>
      <c r="AA138" s="14"/>
      <c r="AB138" s="16"/>
      <c r="AC138" s="131"/>
      <c r="AD138" s="131"/>
      <c r="AE138" s="131"/>
      <c r="AF138" s="131"/>
      <c r="AG138" s="131"/>
      <c r="AH138" s="131"/>
      <c r="AI138" s="131"/>
      <c r="AJ138" s="132"/>
      <c r="AK138" s="60"/>
      <c r="AL138" s="133"/>
      <c r="AM138" s="133"/>
      <c r="AN138" s="133"/>
    </row>
    <row r="139" spans="1:44" x14ac:dyDescent="0.25">
      <c r="C139" s="3"/>
      <c r="F139" s="1"/>
      <c r="G139" s="1"/>
      <c r="H139" s="21"/>
      <c r="I139" s="130"/>
      <c r="J139" s="130"/>
      <c r="P139" s="22"/>
      <c r="S139" s="16"/>
      <c r="T139" s="16"/>
      <c r="U139" s="16"/>
      <c r="X139" s="16"/>
      <c r="Y139" s="16"/>
      <c r="Z139" s="16"/>
      <c r="AA139" s="14"/>
      <c r="AB139" s="16"/>
      <c r="AC139" s="131"/>
      <c r="AD139" s="131"/>
      <c r="AE139" s="131"/>
      <c r="AF139" s="131"/>
      <c r="AG139" s="131"/>
      <c r="AH139" s="131"/>
      <c r="AI139" s="131"/>
      <c r="AJ139" s="132"/>
      <c r="AK139" s="60"/>
      <c r="AL139" s="133"/>
      <c r="AM139" s="133"/>
      <c r="AN139" s="133"/>
    </row>
    <row r="140" spans="1:44" x14ac:dyDescent="0.25">
      <c r="C140" s="3"/>
      <c r="F140" s="1"/>
      <c r="G140" s="1"/>
      <c r="H140" s="21"/>
      <c r="I140" s="130"/>
      <c r="J140" s="130"/>
      <c r="P140" s="22"/>
      <c r="S140" s="16"/>
      <c r="T140" s="16"/>
      <c r="U140" s="16"/>
      <c r="X140" s="16"/>
      <c r="Y140" s="16"/>
      <c r="Z140" s="16"/>
      <c r="AA140" s="14"/>
      <c r="AB140" s="16"/>
      <c r="AC140" s="131"/>
      <c r="AD140" s="131"/>
      <c r="AE140" s="131"/>
      <c r="AF140" s="131"/>
      <c r="AG140" s="131"/>
      <c r="AH140" s="131"/>
      <c r="AI140" s="131"/>
      <c r="AJ140" s="132"/>
      <c r="AK140" s="60"/>
      <c r="AL140" s="133"/>
      <c r="AM140" s="133"/>
      <c r="AN140" s="133"/>
    </row>
    <row r="141" spans="1:44" x14ac:dyDescent="0.25">
      <c r="C141" s="3"/>
      <c r="F141" s="1"/>
      <c r="G141" s="1"/>
      <c r="H141" s="21"/>
      <c r="I141" s="130"/>
      <c r="J141" s="130"/>
      <c r="P141" s="22"/>
      <c r="S141" s="16"/>
      <c r="T141" s="16"/>
      <c r="U141" s="16"/>
      <c r="X141" s="16"/>
      <c r="Y141" s="16"/>
      <c r="Z141" s="16"/>
      <c r="AA141" s="14"/>
      <c r="AB141" s="16"/>
      <c r="AC141" s="131"/>
      <c r="AD141" s="131"/>
      <c r="AE141" s="131"/>
      <c r="AF141" s="131"/>
      <c r="AG141" s="131"/>
      <c r="AH141" s="131"/>
      <c r="AI141" s="131"/>
      <c r="AJ141" s="132"/>
      <c r="AK141" s="60"/>
      <c r="AL141" s="133"/>
      <c r="AM141" s="133"/>
      <c r="AN141" s="133"/>
    </row>
    <row r="142" spans="1:44" x14ac:dyDescent="0.25">
      <c r="C142" s="3"/>
      <c r="F142" s="1"/>
      <c r="G142" s="1"/>
      <c r="H142" s="21"/>
      <c r="I142" s="130"/>
      <c r="J142" s="130"/>
      <c r="P142" s="22"/>
      <c r="S142" s="16"/>
      <c r="T142" s="16"/>
      <c r="U142" s="16"/>
      <c r="X142" s="16"/>
      <c r="Y142" s="16"/>
      <c r="Z142" s="16"/>
      <c r="AA142" s="14"/>
      <c r="AB142" s="16"/>
      <c r="AC142" s="131"/>
      <c r="AD142" s="131"/>
      <c r="AE142" s="131"/>
      <c r="AF142" s="131"/>
      <c r="AG142" s="131"/>
      <c r="AH142" s="131"/>
      <c r="AI142" s="131"/>
      <c r="AJ142" s="132"/>
      <c r="AK142" s="60"/>
      <c r="AL142" s="133"/>
      <c r="AM142" s="133"/>
      <c r="AN142" s="133"/>
    </row>
    <row r="143" spans="1:44" x14ac:dyDescent="0.25">
      <c r="C143" s="3"/>
      <c r="F143" s="1"/>
      <c r="G143" s="1"/>
      <c r="H143" s="21"/>
      <c r="I143" s="130"/>
      <c r="J143" s="130"/>
      <c r="P143" s="22"/>
      <c r="S143" s="16"/>
      <c r="T143" s="16"/>
      <c r="U143" s="16"/>
      <c r="X143" s="16"/>
      <c r="Y143" s="16"/>
      <c r="Z143" s="16"/>
      <c r="AA143" s="14"/>
      <c r="AB143" s="16"/>
      <c r="AC143" s="131"/>
      <c r="AD143" s="131"/>
      <c r="AE143" s="131"/>
      <c r="AF143" s="131"/>
      <c r="AG143" s="131"/>
      <c r="AH143" s="131"/>
      <c r="AI143" s="131"/>
      <c r="AJ143" s="132"/>
      <c r="AK143" s="60"/>
      <c r="AL143" s="133"/>
      <c r="AM143" s="133"/>
      <c r="AN143" s="133"/>
    </row>
    <row r="144" spans="1:44" x14ac:dyDescent="0.25">
      <c r="C144" s="3"/>
      <c r="F144" s="1"/>
      <c r="G144" s="1"/>
      <c r="H144" s="21"/>
      <c r="I144" s="130"/>
      <c r="J144" s="130"/>
      <c r="P144" s="22"/>
      <c r="S144" s="16"/>
      <c r="T144" s="16"/>
      <c r="U144" s="16"/>
      <c r="X144" s="16"/>
      <c r="Y144" s="16"/>
      <c r="Z144" s="16"/>
      <c r="AA144" s="14"/>
      <c r="AB144" s="16"/>
      <c r="AC144" s="131"/>
      <c r="AD144" s="131"/>
      <c r="AE144" s="131"/>
      <c r="AF144" s="131"/>
      <c r="AG144" s="131"/>
      <c r="AH144" s="131"/>
      <c r="AI144" s="131"/>
      <c r="AJ144" s="132"/>
      <c r="AK144" s="60"/>
      <c r="AL144" s="133"/>
      <c r="AM144" s="133"/>
      <c r="AN144" s="133"/>
    </row>
    <row r="145" spans="1:44" x14ac:dyDescent="0.25">
      <c r="C145" s="3"/>
      <c r="F145" s="1"/>
      <c r="G145" s="1"/>
      <c r="H145" s="21"/>
      <c r="I145" s="130"/>
      <c r="J145" s="130"/>
      <c r="P145" s="22"/>
      <c r="S145" s="16"/>
      <c r="T145" s="16"/>
      <c r="U145" s="16"/>
      <c r="X145" s="16"/>
      <c r="Y145" s="16"/>
      <c r="Z145" s="16"/>
      <c r="AA145" s="14"/>
      <c r="AB145" s="16"/>
      <c r="AC145" s="131"/>
      <c r="AD145" s="131"/>
      <c r="AE145" s="131"/>
      <c r="AF145" s="131"/>
      <c r="AG145" s="131"/>
      <c r="AH145" s="131"/>
      <c r="AI145" s="131"/>
      <c r="AJ145" s="132"/>
      <c r="AK145" s="60"/>
      <c r="AL145" s="133"/>
      <c r="AM145" s="133"/>
      <c r="AN145" s="133"/>
    </row>
    <row r="146" spans="1:44" s="59" customFormat="1" x14ac:dyDescent="0.25">
      <c r="A146" s="54"/>
      <c r="B146" s="54"/>
      <c r="C146" s="55"/>
      <c r="D146" s="56"/>
      <c r="E146" s="20"/>
      <c r="F146" s="57"/>
      <c r="G146" s="1"/>
      <c r="H146" s="21"/>
      <c r="I146" s="130"/>
      <c r="J146" s="130"/>
      <c r="K146" s="17"/>
      <c r="L146" s="18"/>
      <c r="M146" s="18"/>
      <c r="N146" s="18"/>
      <c r="P146" s="22"/>
      <c r="Q146" s="58"/>
      <c r="R146" s="14"/>
      <c r="S146" s="16"/>
      <c r="T146" s="16"/>
      <c r="U146" s="16"/>
      <c r="V146" s="58"/>
      <c r="W146" s="17"/>
      <c r="X146" s="16"/>
      <c r="Y146" s="16"/>
      <c r="Z146" s="16"/>
      <c r="AA146" s="58"/>
      <c r="AB146" s="16"/>
      <c r="AC146" s="131"/>
      <c r="AD146" s="131"/>
      <c r="AE146" s="131"/>
      <c r="AF146" s="131"/>
      <c r="AG146" s="131"/>
      <c r="AH146" s="131"/>
      <c r="AI146" s="131"/>
      <c r="AJ146" s="132"/>
      <c r="AK146" s="60"/>
      <c r="AL146" s="133"/>
      <c r="AM146" s="133"/>
      <c r="AN146" s="133"/>
      <c r="AO146" s="11"/>
      <c r="AQ146" s="50"/>
      <c r="AR146" s="50"/>
    </row>
    <row r="147" spans="1:44" x14ac:dyDescent="0.25">
      <c r="C147" s="3"/>
      <c r="F147" s="1"/>
      <c r="G147" s="1"/>
      <c r="H147" s="21"/>
      <c r="I147" s="130"/>
      <c r="J147" s="130"/>
      <c r="P147" s="22"/>
      <c r="S147" s="16"/>
      <c r="T147" s="16"/>
      <c r="U147" s="16"/>
      <c r="X147" s="16"/>
      <c r="Y147" s="16"/>
      <c r="Z147" s="16"/>
      <c r="AA147" s="14"/>
      <c r="AB147" s="16"/>
      <c r="AC147" s="131"/>
      <c r="AD147" s="131"/>
      <c r="AE147" s="131"/>
      <c r="AF147" s="131"/>
      <c r="AG147" s="131"/>
      <c r="AH147" s="131"/>
      <c r="AI147" s="131"/>
      <c r="AJ147" s="132"/>
      <c r="AK147" s="60"/>
      <c r="AL147" s="133"/>
      <c r="AM147" s="133"/>
      <c r="AN147" s="133"/>
    </row>
    <row r="148" spans="1:44" x14ac:dyDescent="0.25">
      <c r="C148" s="3"/>
      <c r="F148" s="1"/>
      <c r="G148" s="1"/>
      <c r="H148" s="21"/>
      <c r="I148" s="130"/>
      <c r="J148" s="130"/>
      <c r="P148" s="22"/>
      <c r="S148" s="16"/>
      <c r="T148" s="16"/>
      <c r="U148" s="16"/>
      <c r="X148" s="16"/>
      <c r="Y148" s="16"/>
      <c r="Z148" s="16"/>
      <c r="AA148" s="14"/>
      <c r="AB148" s="16"/>
      <c r="AC148" s="131"/>
      <c r="AD148" s="131"/>
      <c r="AE148" s="131"/>
      <c r="AF148" s="131"/>
      <c r="AG148" s="131"/>
      <c r="AH148" s="131"/>
      <c r="AI148" s="131"/>
      <c r="AJ148" s="132"/>
      <c r="AK148" s="60"/>
      <c r="AL148" s="133"/>
      <c r="AM148" s="133"/>
      <c r="AN148" s="133"/>
    </row>
    <row r="149" spans="1:44" x14ac:dyDescent="0.25">
      <c r="C149" s="3"/>
      <c r="F149" s="1"/>
      <c r="G149" s="1"/>
      <c r="H149" s="21"/>
      <c r="I149" s="130"/>
      <c r="J149" s="130"/>
      <c r="P149" s="22"/>
      <c r="S149" s="16"/>
      <c r="T149" s="16"/>
      <c r="U149" s="16"/>
      <c r="X149" s="16"/>
      <c r="Y149" s="16"/>
      <c r="Z149" s="16"/>
      <c r="AA149" s="14"/>
      <c r="AB149" s="16"/>
      <c r="AC149" s="131"/>
      <c r="AD149" s="131"/>
      <c r="AE149" s="131"/>
      <c r="AF149" s="131"/>
      <c r="AG149" s="131"/>
      <c r="AH149" s="131"/>
      <c r="AI149" s="131"/>
      <c r="AJ149" s="132"/>
      <c r="AK149" s="60"/>
      <c r="AL149" s="133"/>
      <c r="AM149" s="133"/>
      <c r="AN149" s="133"/>
    </row>
    <row r="150" spans="1:44" x14ac:dyDescent="0.25">
      <c r="C150" s="3"/>
      <c r="F150" s="1"/>
      <c r="G150" s="1"/>
      <c r="H150" s="21"/>
      <c r="I150" s="130"/>
      <c r="J150" s="130"/>
      <c r="P150" s="22"/>
      <c r="S150" s="16"/>
      <c r="T150" s="16"/>
      <c r="U150" s="16"/>
      <c r="X150" s="16"/>
      <c r="Y150" s="16"/>
      <c r="Z150" s="16"/>
      <c r="AA150" s="14"/>
      <c r="AB150" s="16"/>
      <c r="AC150" s="131"/>
      <c r="AD150" s="131"/>
      <c r="AE150" s="131"/>
      <c r="AF150" s="131"/>
      <c r="AG150" s="131"/>
      <c r="AH150" s="131"/>
      <c r="AI150" s="131"/>
      <c r="AJ150" s="132"/>
      <c r="AK150" s="60"/>
      <c r="AL150" s="133"/>
      <c r="AM150" s="133"/>
      <c r="AN150" s="133"/>
    </row>
    <row r="151" spans="1:44" x14ac:dyDescent="0.25">
      <c r="C151" s="3"/>
      <c r="F151" s="1"/>
      <c r="G151" s="1"/>
      <c r="H151" s="21"/>
      <c r="I151" s="130"/>
      <c r="J151" s="130"/>
      <c r="P151" s="22"/>
      <c r="S151" s="16"/>
      <c r="T151" s="16"/>
      <c r="U151" s="16"/>
      <c r="X151" s="16"/>
      <c r="Y151" s="16"/>
      <c r="Z151" s="16"/>
      <c r="AA151" s="14"/>
      <c r="AB151" s="16"/>
      <c r="AC151" s="131"/>
      <c r="AD151" s="131"/>
      <c r="AE151" s="131"/>
      <c r="AF151" s="131"/>
      <c r="AG151" s="131"/>
      <c r="AH151" s="131"/>
      <c r="AI151" s="131"/>
      <c r="AJ151" s="132"/>
      <c r="AK151" s="60"/>
      <c r="AL151" s="133"/>
      <c r="AM151" s="133"/>
      <c r="AN151" s="133"/>
    </row>
    <row r="152" spans="1:44" x14ac:dyDescent="0.25">
      <c r="C152" s="3"/>
      <c r="F152" s="1"/>
      <c r="G152" s="1"/>
      <c r="H152" s="21"/>
      <c r="I152" s="130"/>
      <c r="J152" s="130"/>
      <c r="P152" s="22"/>
      <c r="S152" s="16"/>
      <c r="T152" s="16"/>
      <c r="U152" s="16"/>
      <c r="X152" s="16"/>
      <c r="Y152" s="16"/>
      <c r="Z152" s="16"/>
      <c r="AA152" s="14"/>
      <c r="AB152" s="16"/>
      <c r="AC152" s="131"/>
      <c r="AD152" s="131"/>
      <c r="AE152" s="131"/>
      <c r="AF152" s="131"/>
      <c r="AG152" s="131"/>
      <c r="AH152" s="131"/>
      <c r="AI152" s="131"/>
      <c r="AJ152" s="132"/>
      <c r="AK152" s="60"/>
      <c r="AL152" s="133"/>
      <c r="AM152" s="133"/>
      <c r="AN152" s="133"/>
    </row>
    <row r="153" spans="1:44" x14ac:dyDescent="0.25">
      <c r="C153" s="3"/>
      <c r="F153" s="1"/>
      <c r="G153" s="1"/>
      <c r="H153" s="21"/>
      <c r="I153" s="130"/>
      <c r="J153" s="130"/>
      <c r="P153" s="22"/>
      <c r="S153" s="16"/>
      <c r="T153" s="16"/>
      <c r="U153" s="16"/>
      <c r="X153" s="16"/>
      <c r="Y153" s="16"/>
      <c r="Z153" s="16"/>
      <c r="AA153" s="14"/>
      <c r="AB153" s="16"/>
      <c r="AC153" s="131"/>
      <c r="AD153" s="131"/>
      <c r="AE153" s="131"/>
      <c r="AF153" s="131"/>
      <c r="AG153" s="131"/>
      <c r="AH153" s="131"/>
      <c r="AI153" s="131"/>
      <c r="AJ153" s="132"/>
      <c r="AK153" s="60"/>
      <c r="AL153" s="133"/>
      <c r="AM153" s="133"/>
      <c r="AN153" s="133"/>
    </row>
    <row r="154" spans="1:44" x14ac:dyDescent="0.25">
      <c r="C154" s="3"/>
      <c r="F154" s="1"/>
      <c r="G154" s="1"/>
      <c r="H154" s="21"/>
      <c r="I154" s="130"/>
      <c r="J154" s="130"/>
      <c r="P154" s="22"/>
      <c r="S154" s="16"/>
      <c r="T154" s="16"/>
      <c r="U154" s="16"/>
      <c r="X154" s="16"/>
      <c r="Y154" s="16"/>
      <c r="Z154" s="16"/>
      <c r="AA154" s="14"/>
      <c r="AB154" s="16"/>
      <c r="AC154" s="131"/>
      <c r="AD154" s="131"/>
      <c r="AE154" s="131"/>
      <c r="AF154" s="131"/>
      <c r="AG154" s="131"/>
      <c r="AH154" s="131"/>
      <c r="AI154" s="131"/>
      <c r="AJ154" s="132"/>
      <c r="AK154" s="60"/>
      <c r="AL154" s="133"/>
      <c r="AM154" s="133"/>
      <c r="AN154" s="133"/>
    </row>
    <row r="155" spans="1:44" x14ac:dyDescent="0.25">
      <c r="C155" s="3"/>
      <c r="F155" s="1"/>
      <c r="G155" s="1"/>
      <c r="H155" s="21"/>
      <c r="I155" s="130"/>
      <c r="J155" s="130"/>
      <c r="P155" s="22"/>
      <c r="S155" s="16"/>
      <c r="T155" s="16"/>
      <c r="U155" s="16"/>
      <c r="X155" s="16"/>
      <c r="Y155" s="16"/>
      <c r="Z155" s="16"/>
      <c r="AA155" s="14"/>
      <c r="AB155" s="16"/>
      <c r="AC155" s="131"/>
      <c r="AD155" s="131"/>
      <c r="AE155" s="131"/>
      <c r="AF155" s="131"/>
      <c r="AG155" s="131"/>
      <c r="AH155" s="131"/>
      <c r="AI155" s="131"/>
      <c r="AJ155" s="132"/>
      <c r="AK155" s="60"/>
      <c r="AL155" s="133"/>
      <c r="AM155" s="133"/>
      <c r="AN155" s="133"/>
    </row>
    <row r="156" spans="1:44" x14ac:dyDescent="0.25">
      <c r="C156" s="3"/>
      <c r="F156" s="1"/>
      <c r="G156" s="1"/>
      <c r="H156" s="21"/>
      <c r="I156" s="130"/>
      <c r="J156" s="130"/>
      <c r="P156" s="22"/>
      <c r="S156" s="16"/>
      <c r="T156" s="16"/>
      <c r="U156" s="16"/>
      <c r="X156" s="16"/>
      <c r="Y156" s="16"/>
      <c r="Z156" s="16"/>
      <c r="AA156" s="14"/>
      <c r="AB156" s="16"/>
      <c r="AC156" s="131"/>
      <c r="AD156" s="131"/>
      <c r="AE156" s="131"/>
      <c r="AF156" s="131"/>
      <c r="AG156" s="131"/>
      <c r="AH156" s="131"/>
      <c r="AI156" s="131"/>
      <c r="AJ156" s="132"/>
      <c r="AK156" s="60"/>
      <c r="AL156" s="133"/>
      <c r="AM156" s="133"/>
      <c r="AN156" s="133"/>
    </row>
    <row r="157" spans="1:44" x14ac:dyDescent="0.25">
      <c r="C157" s="3"/>
      <c r="F157" s="1"/>
      <c r="G157" s="1"/>
      <c r="H157" s="21"/>
      <c r="I157" s="130"/>
      <c r="J157" s="130"/>
      <c r="P157" s="22"/>
      <c r="S157" s="16"/>
      <c r="T157" s="16"/>
      <c r="U157" s="16"/>
      <c r="X157" s="16"/>
      <c r="Y157" s="16"/>
      <c r="Z157" s="16"/>
      <c r="AA157" s="14"/>
      <c r="AB157" s="16"/>
      <c r="AC157" s="131"/>
      <c r="AD157" s="131"/>
      <c r="AE157" s="131"/>
      <c r="AF157" s="131"/>
      <c r="AG157" s="131"/>
      <c r="AH157" s="131"/>
      <c r="AI157" s="131"/>
      <c r="AJ157" s="132"/>
      <c r="AK157" s="60"/>
      <c r="AL157" s="133"/>
      <c r="AM157" s="133"/>
      <c r="AN157" s="133"/>
    </row>
    <row r="158" spans="1:44" s="59" customFormat="1" x14ac:dyDescent="0.25">
      <c r="A158" s="54"/>
      <c r="B158" s="54"/>
      <c r="C158" s="55"/>
      <c r="D158" s="56"/>
      <c r="E158" s="20"/>
      <c r="F158" s="57"/>
      <c r="G158" s="1"/>
      <c r="H158" s="21"/>
      <c r="I158" s="130"/>
      <c r="J158" s="130"/>
      <c r="K158" s="17"/>
      <c r="L158" s="18"/>
      <c r="M158" s="18"/>
      <c r="N158" s="18"/>
      <c r="O158" s="14"/>
      <c r="P158" s="22"/>
      <c r="Q158" s="58"/>
      <c r="R158" s="14"/>
      <c r="S158" s="16"/>
      <c r="T158" s="16"/>
      <c r="U158" s="16"/>
      <c r="V158" s="58"/>
      <c r="W158" s="17"/>
      <c r="X158" s="16"/>
      <c r="Y158" s="16"/>
      <c r="Z158" s="16"/>
      <c r="AA158" s="58"/>
      <c r="AB158" s="16"/>
      <c r="AC158" s="131"/>
      <c r="AD158" s="131"/>
      <c r="AE158" s="131"/>
      <c r="AF158" s="131"/>
      <c r="AG158" s="131"/>
      <c r="AH158" s="131"/>
      <c r="AI158" s="131"/>
      <c r="AJ158" s="132"/>
      <c r="AK158" s="60"/>
      <c r="AL158" s="133"/>
      <c r="AM158" s="133"/>
      <c r="AN158" s="133"/>
      <c r="AO158" s="11"/>
      <c r="AQ158" s="50"/>
      <c r="AR158" s="50"/>
    </row>
    <row r="159" spans="1:44" x14ac:dyDescent="0.25">
      <c r="C159" s="3"/>
      <c r="F159" s="1"/>
      <c r="G159" s="1"/>
      <c r="H159" s="21"/>
      <c r="I159" s="130"/>
      <c r="J159" s="130"/>
      <c r="P159" s="22"/>
      <c r="S159" s="16"/>
      <c r="T159" s="16"/>
      <c r="U159" s="16"/>
      <c r="X159" s="16"/>
      <c r="Y159" s="16"/>
      <c r="Z159" s="16"/>
      <c r="AA159" s="14"/>
      <c r="AB159" s="16"/>
      <c r="AC159" s="131"/>
      <c r="AD159" s="131"/>
      <c r="AE159" s="131"/>
      <c r="AF159" s="131"/>
      <c r="AG159" s="131"/>
      <c r="AH159" s="131"/>
      <c r="AI159" s="131"/>
      <c r="AJ159" s="132"/>
      <c r="AK159" s="60"/>
      <c r="AL159" s="133"/>
      <c r="AM159" s="133"/>
      <c r="AN159" s="133"/>
    </row>
    <row r="160" spans="1:44" x14ac:dyDescent="0.25">
      <c r="C160" s="3"/>
      <c r="F160" s="1"/>
      <c r="G160" s="1"/>
      <c r="H160" s="21"/>
      <c r="I160" s="130"/>
      <c r="J160" s="130"/>
      <c r="P160" s="22"/>
      <c r="S160" s="16"/>
      <c r="T160" s="16"/>
      <c r="U160" s="16"/>
      <c r="X160" s="16"/>
      <c r="Y160" s="16"/>
      <c r="Z160" s="16"/>
      <c r="AA160" s="14"/>
      <c r="AB160" s="16"/>
      <c r="AC160" s="131"/>
      <c r="AD160" s="131"/>
      <c r="AE160" s="131"/>
      <c r="AF160" s="131"/>
      <c r="AG160" s="131"/>
      <c r="AH160" s="131"/>
      <c r="AI160" s="131"/>
      <c r="AJ160" s="132"/>
      <c r="AK160" s="60"/>
      <c r="AL160" s="133"/>
      <c r="AM160" s="133"/>
      <c r="AN160" s="133"/>
    </row>
    <row r="161" spans="1:44" x14ac:dyDescent="0.25">
      <c r="C161" s="3"/>
      <c r="F161" s="1"/>
      <c r="G161" s="1"/>
      <c r="H161" s="21"/>
      <c r="I161" s="130"/>
      <c r="J161" s="130"/>
      <c r="P161" s="22"/>
      <c r="S161" s="16"/>
      <c r="T161" s="16"/>
      <c r="U161" s="16"/>
      <c r="X161" s="16"/>
      <c r="Y161" s="16"/>
      <c r="Z161" s="16"/>
      <c r="AA161" s="14"/>
      <c r="AB161" s="16"/>
      <c r="AC161" s="131"/>
      <c r="AD161" s="131"/>
      <c r="AE161" s="131"/>
      <c r="AF161" s="131"/>
      <c r="AG161" s="131"/>
      <c r="AH161" s="131"/>
      <c r="AI161" s="131"/>
      <c r="AJ161" s="132"/>
      <c r="AK161" s="60"/>
      <c r="AL161" s="133"/>
      <c r="AM161" s="133"/>
      <c r="AN161" s="133"/>
    </row>
    <row r="162" spans="1:44" x14ac:dyDescent="0.25">
      <c r="C162" s="3"/>
      <c r="F162" s="1"/>
      <c r="G162" s="1"/>
      <c r="H162" s="21"/>
      <c r="I162" s="130"/>
      <c r="J162" s="130"/>
      <c r="P162" s="22"/>
      <c r="S162" s="16"/>
      <c r="T162" s="16"/>
      <c r="U162" s="16"/>
      <c r="X162" s="16"/>
      <c r="Y162" s="16"/>
      <c r="Z162" s="16"/>
      <c r="AA162" s="14"/>
      <c r="AB162" s="16"/>
      <c r="AC162" s="131"/>
      <c r="AD162" s="131"/>
      <c r="AE162" s="131"/>
      <c r="AF162" s="131"/>
      <c r="AG162" s="131"/>
      <c r="AH162" s="131"/>
      <c r="AI162" s="131"/>
      <c r="AJ162" s="132"/>
      <c r="AK162" s="60"/>
      <c r="AL162" s="133"/>
      <c r="AM162" s="133"/>
      <c r="AN162" s="133"/>
    </row>
    <row r="163" spans="1:44" x14ac:dyDescent="0.25">
      <c r="C163" s="3"/>
      <c r="F163" s="1"/>
      <c r="G163" s="1"/>
      <c r="H163" s="21"/>
      <c r="I163" s="130"/>
      <c r="J163" s="130"/>
      <c r="P163" s="22"/>
      <c r="S163" s="16"/>
      <c r="T163" s="16"/>
      <c r="U163" s="16"/>
      <c r="X163" s="16"/>
      <c r="Y163" s="16"/>
      <c r="Z163" s="16"/>
      <c r="AA163" s="14"/>
      <c r="AB163" s="16"/>
      <c r="AC163" s="131"/>
      <c r="AD163" s="131"/>
      <c r="AE163" s="131"/>
      <c r="AF163" s="131"/>
      <c r="AG163" s="131"/>
      <c r="AH163" s="131"/>
      <c r="AI163" s="131"/>
      <c r="AJ163" s="132"/>
      <c r="AK163" s="60"/>
      <c r="AL163" s="133"/>
      <c r="AM163" s="133"/>
      <c r="AN163" s="133"/>
    </row>
    <row r="164" spans="1:44" x14ac:dyDescent="0.25">
      <c r="C164" s="3"/>
      <c r="F164" s="1"/>
      <c r="G164" s="1"/>
      <c r="H164" s="21"/>
      <c r="I164" s="130"/>
      <c r="J164" s="130"/>
      <c r="P164" s="22"/>
      <c r="S164" s="16"/>
      <c r="T164" s="16"/>
      <c r="U164" s="16"/>
      <c r="X164" s="16"/>
      <c r="Y164" s="16"/>
      <c r="Z164" s="16"/>
      <c r="AA164" s="14"/>
      <c r="AB164" s="16"/>
      <c r="AC164" s="131"/>
      <c r="AD164" s="131"/>
      <c r="AE164" s="131"/>
      <c r="AF164" s="131"/>
      <c r="AG164" s="131"/>
      <c r="AH164" s="131"/>
      <c r="AI164" s="131"/>
      <c r="AJ164" s="132"/>
      <c r="AK164" s="60"/>
      <c r="AL164" s="133"/>
      <c r="AM164" s="133"/>
      <c r="AN164" s="133"/>
    </row>
    <row r="165" spans="1:44" x14ac:dyDescent="0.25">
      <c r="C165" s="3"/>
      <c r="F165" s="1"/>
      <c r="G165" s="1"/>
      <c r="H165" s="21"/>
      <c r="I165" s="130"/>
      <c r="J165" s="130"/>
      <c r="P165" s="22"/>
      <c r="S165" s="16"/>
      <c r="T165" s="16"/>
      <c r="U165" s="16"/>
      <c r="X165" s="16"/>
      <c r="Y165" s="16"/>
      <c r="Z165" s="16"/>
      <c r="AA165" s="14"/>
      <c r="AB165" s="16"/>
      <c r="AC165" s="131"/>
      <c r="AD165" s="131"/>
      <c r="AE165" s="131"/>
      <c r="AF165" s="131"/>
      <c r="AG165" s="131"/>
      <c r="AH165" s="131"/>
      <c r="AI165" s="131"/>
      <c r="AJ165" s="132"/>
      <c r="AK165" s="60"/>
      <c r="AL165" s="133"/>
      <c r="AM165" s="133"/>
      <c r="AN165" s="133"/>
    </row>
    <row r="166" spans="1:44" x14ac:dyDescent="0.25">
      <c r="C166" s="3"/>
      <c r="F166" s="1"/>
      <c r="G166" s="1"/>
      <c r="H166" s="21"/>
      <c r="I166" s="130"/>
      <c r="J166" s="130"/>
      <c r="P166" s="22"/>
      <c r="S166" s="16"/>
      <c r="T166" s="16"/>
      <c r="U166" s="16"/>
      <c r="X166" s="16"/>
      <c r="Y166" s="16"/>
      <c r="Z166" s="16"/>
      <c r="AA166" s="14"/>
      <c r="AB166" s="16"/>
      <c r="AC166" s="131"/>
      <c r="AD166" s="131"/>
      <c r="AE166" s="131"/>
      <c r="AF166" s="131"/>
      <c r="AG166" s="131"/>
      <c r="AH166" s="131"/>
      <c r="AI166" s="131"/>
      <c r="AJ166" s="132"/>
      <c r="AK166" s="60"/>
      <c r="AL166" s="133"/>
      <c r="AM166" s="133"/>
      <c r="AN166" s="133"/>
    </row>
    <row r="167" spans="1:44" x14ac:dyDescent="0.25">
      <c r="C167" s="3"/>
      <c r="F167" s="1"/>
      <c r="G167" s="1"/>
      <c r="H167" s="21"/>
      <c r="I167" s="130"/>
      <c r="J167" s="130"/>
      <c r="P167" s="22"/>
      <c r="S167" s="16"/>
      <c r="T167" s="16"/>
      <c r="U167" s="16"/>
      <c r="X167" s="16"/>
      <c r="Y167" s="16"/>
      <c r="Z167" s="16"/>
      <c r="AA167" s="14"/>
      <c r="AB167" s="16"/>
      <c r="AC167" s="131"/>
      <c r="AD167" s="131"/>
      <c r="AE167" s="131"/>
      <c r="AF167" s="131"/>
      <c r="AG167" s="131"/>
      <c r="AH167" s="131"/>
      <c r="AI167" s="131"/>
      <c r="AJ167" s="132"/>
      <c r="AK167" s="60"/>
      <c r="AL167" s="133"/>
      <c r="AM167" s="133"/>
      <c r="AN167" s="133"/>
    </row>
    <row r="168" spans="1:44" x14ac:dyDescent="0.25">
      <c r="C168" s="3"/>
      <c r="F168" s="1"/>
      <c r="G168" s="1"/>
      <c r="H168" s="21"/>
      <c r="I168" s="130"/>
      <c r="J168" s="130"/>
      <c r="P168" s="22"/>
      <c r="S168" s="16"/>
      <c r="T168" s="16"/>
      <c r="U168" s="16"/>
      <c r="X168" s="16"/>
      <c r="Y168" s="16"/>
      <c r="Z168" s="16"/>
      <c r="AA168" s="14"/>
      <c r="AB168" s="16"/>
      <c r="AC168" s="131"/>
      <c r="AD168" s="131"/>
      <c r="AE168" s="131"/>
      <c r="AF168" s="131"/>
      <c r="AG168" s="131"/>
      <c r="AH168" s="131"/>
      <c r="AI168" s="131"/>
      <c r="AJ168" s="132"/>
      <c r="AK168" s="60"/>
      <c r="AL168" s="133"/>
      <c r="AM168" s="133"/>
      <c r="AN168" s="133"/>
    </row>
    <row r="169" spans="1:44" x14ac:dyDescent="0.25">
      <c r="C169" s="3"/>
      <c r="F169" s="1"/>
      <c r="G169" s="1"/>
      <c r="H169" s="21"/>
      <c r="I169" s="130"/>
      <c r="J169" s="130"/>
      <c r="P169" s="22"/>
      <c r="S169" s="16"/>
      <c r="T169" s="16"/>
      <c r="U169" s="16"/>
      <c r="X169" s="16"/>
      <c r="Y169" s="16"/>
      <c r="Z169" s="16"/>
      <c r="AA169" s="14"/>
      <c r="AB169" s="16"/>
      <c r="AC169" s="131"/>
      <c r="AD169" s="131"/>
      <c r="AE169" s="131"/>
      <c r="AF169" s="131"/>
      <c r="AG169" s="131"/>
      <c r="AH169" s="131"/>
      <c r="AI169" s="131"/>
      <c r="AJ169" s="132"/>
      <c r="AK169" s="60"/>
      <c r="AL169" s="133"/>
      <c r="AM169" s="133"/>
      <c r="AN169" s="133"/>
    </row>
    <row r="170" spans="1:44" s="59" customFormat="1" x14ac:dyDescent="0.25">
      <c r="A170" s="54"/>
      <c r="B170" s="54"/>
      <c r="C170" s="55"/>
      <c r="D170" s="56"/>
      <c r="E170" s="20"/>
      <c r="F170" s="57"/>
      <c r="G170" s="1"/>
      <c r="H170" s="21"/>
      <c r="I170" s="130"/>
      <c r="J170" s="130"/>
      <c r="K170" s="17"/>
      <c r="L170" s="18"/>
      <c r="M170" s="18"/>
      <c r="N170" s="18"/>
      <c r="O170" s="14"/>
      <c r="P170" s="22"/>
      <c r="Q170" s="58"/>
      <c r="R170" s="14"/>
      <c r="S170" s="16"/>
      <c r="T170" s="16"/>
      <c r="U170" s="16"/>
      <c r="V170" s="58"/>
      <c r="W170" s="17"/>
      <c r="X170" s="16"/>
      <c r="Y170" s="16"/>
      <c r="Z170" s="16"/>
      <c r="AA170" s="58"/>
      <c r="AB170" s="16"/>
      <c r="AC170" s="131"/>
      <c r="AD170" s="131"/>
      <c r="AE170" s="131"/>
      <c r="AF170" s="131"/>
      <c r="AG170" s="131"/>
      <c r="AH170" s="131"/>
      <c r="AI170" s="131"/>
      <c r="AJ170" s="132"/>
      <c r="AK170" s="60"/>
      <c r="AL170" s="133"/>
      <c r="AM170" s="133"/>
      <c r="AN170" s="133"/>
      <c r="AO170" s="11"/>
      <c r="AQ170" s="50"/>
      <c r="AR170" s="50"/>
    </row>
    <row r="171" spans="1:44" x14ac:dyDescent="0.25">
      <c r="C171" s="3"/>
      <c r="F171" s="1"/>
      <c r="G171" s="1"/>
      <c r="H171" s="21"/>
      <c r="I171" s="130"/>
      <c r="J171" s="130"/>
      <c r="P171" s="22"/>
      <c r="S171" s="16"/>
      <c r="T171" s="16"/>
      <c r="U171" s="16"/>
      <c r="X171" s="16"/>
      <c r="Y171" s="16"/>
      <c r="Z171" s="16"/>
      <c r="AA171" s="14"/>
      <c r="AB171" s="16"/>
      <c r="AC171" s="131"/>
      <c r="AD171" s="131"/>
      <c r="AE171" s="131"/>
      <c r="AF171" s="131"/>
      <c r="AG171" s="131"/>
      <c r="AH171" s="131"/>
      <c r="AI171" s="131"/>
      <c r="AJ171" s="132"/>
      <c r="AK171" s="60"/>
      <c r="AL171" s="133"/>
      <c r="AM171" s="133"/>
      <c r="AN171" s="133"/>
    </row>
    <row r="172" spans="1:44" x14ac:dyDescent="0.25">
      <c r="C172" s="3"/>
      <c r="F172" s="1"/>
      <c r="G172" s="1"/>
      <c r="H172" s="21"/>
      <c r="I172" s="130"/>
      <c r="J172" s="130"/>
      <c r="P172" s="22"/>
      <c r="S172" s="16"/>
      <c r="T172" s="16"/>
      <c r="U172" s="16"/>
      <c r="X172" s="16"/>
      <c r="Y172" s="16"/>
      <c r="Z172" s="16"/>
      <c r="AA172" s="14"/>
      <c r="AB172" s="16"/>
      <c r="AC172" s="131"/>
      <c r="AD172" s="131"/>
      <c r="AE172" s="131"/>
      <c r="AF172" s="131"/>
      <c r="AG172" s="131"/>
      <c r="AH172" s="131"/>
      <c r="AI172" s="131"/>
      <c r="AJ172" s="132"/>
      <c r="AK172" s="60"/>
      <c r="AL172" s="133"/>
      <c r="AM172" s="133"/>
      <c r="AN172" s="133"/>
    </row>
    <row r="173" spans="1:44" x14ac:dyDescent="0.25">
      <c r="C173" s="3"/>
      <c r="F173" s="1"/>
      <c r="G173" s="1"/>
      <c r="H173" s="21"/>
      <c r="I173" s="130"/>
      <c r="J173" s="130"/>
      <c r="P173" s="22"/>
      <c r="S173" s="16"/>
      <c r="T173" s="16"/>
      <c r="U173" s="16"/>
      <c r="X173" s="16"/>
      <c r="Y173" s="16"/>
      <c r="Z173" s="16"/>
      <c r="AA173" s="14"/>
      <c r="AB173" s="16"/>
      <c r="AC173" s="131"/>
      <c r="AD173" s="131"/>
      <c r="AE173" s="131"/>
      <c r="AF173" s="131"/>
      <c r="AG173" s="131"/>
      <c r="AH173" s="131"/>
      <c r="AI173" s="131"/>
      <c r="AJ173" s="132"/>
      <c r="AK173" s="60"/>
      <c r="AL173" s="133"/>
      <c r="AM173" s="133"/>
      <c r="AN173" s="133"/>
    </row>
    <row r="174" spans="1:44" x14ac:dyDescent="0.25">
      <c r="C174" s="3"/>
      <c r="F174" s="1"/>
      <c r="G174" s="1"/>
      <c r="H174" s="21"/>
      <c r="I174" s="130"/>
      <c r="J174" s="130"/>
      <c r="P174" s="22"/>
      <c r="S174" s="16"/>
      <c r="T174" s="16"/>
      <c r="U174" s="16"/>
      <c r="X174" s="16"/>
      <c r="Y174" s="16"/>
      <c r="Z174" s="16"/>
      <c r="AA174" s="14"/>
      <c r="AB174" s="16"/>
      <c r="AC174" s="131"/>
      <c r="AD174" s="131"/>
      <c r="AE174" s="131"/>
      <c r="AF174" s="131"/>
      <c r="AG174" s="131"/>
      <c r="AH174" s="131"/>
      <c r="AI174" s="131"/>
      <c r="AJ174" s="132"/>
      <c r="AK174" s="60"/>
      <c r="AL174" s="133"/>
      <c r="AM174" s="133"/>
      <c r="AN174" s="133"/>
    </row>
    <row r="175" spans="1:44" x14ac:dyDescent="0.25">
      <c r="C175" s="55"/>
      <c r="F175" s="1"/>
      <c r="G175" s="1"/>
      <c r="H175" s="21"/>
      <c r="I175" s="130"/>
      <c r="J175" s="130"/>
      <c r="P175" s="22"/>
      <c r="S175" s="16"/>
      <c r="T175" s="16"/>
      <c r="U175" s="16"/>
      <c r="X175" s="16"/>
      <c r="Y175" s="16"/>
      <c r="Z175" s="16"/>
      <c r="AA175" s="14"/>
      <c r="AB175" s="16"/>
      <c r="AC175" s="131"/>
      <c r="AD175" s="131"/>
      <c r="AE175" s="131"/>
      <c r="AF175" s="131"/>
      <c r="AG175" s="131"/>
      <c r="AH175" s="131"/>
      <c r="AI175" s="131"/>
      <c r="AJ175" s="132"/>
      <c r="AK175" s="60"/>
      <c r="AL175" s="133"/>
      <c r="AM175" s="133"/>
      <c r="AN175" s="133"/>
    </row>
    <row r="176" spans="1:44" x14ac:dyDescent="0.25">
      <c r="C176" s="3"/>
      <c r="F176" s="1"/>
      <c r="G176" s="1"/>
      <c r="H176" s="21"/>
      <c r="I176" s="130"/>
      <c r="J176" s="130"/>
      <c r="P176" s="22"/>
      <c r="S176" s="16"/>
      <c r="T176" s="16"/>
      <c r="U176" s="16"/>
      <c r="X176" s="16"/>
      <c r="Y176" s="16"/>
      <c r="Z176" s="16"/>
      <c r="AA176" s="14"/>
      <c r="AB176" s="16"/>
      <c r="AC176" s="131"/>
      <c r="AD176" s="131"/>
      <c r="AE176" s="131"/>
      <c r="AF176" s="131"/>
      <c r="AG176" s="131"/>
      <c r="AH176" s="131"/>
      <c r="AI176" s="131"/>
      <c r="AJ176" s="132"/>
      <c r="AK176" s="60"/>
      <c r="AL176" s="133"/>
      <c r="AM176" s="133"/>
      <c r="AN176" s="133"/>
    </row>
    <row r="177" spans="1:44" x14ac:dyDescent="0.25">
      <c r="C177" s="3"/>
      <c r="F177" s="1"/>
      <c r="G177" s="1"/>
      <c r="H177" s="21"/>
      <c r="I177" s="130"/>
      <c r="J177" s="130"/>
      <c r="P177" s="22"/>
      <c r="S177" s="16"/>
      <c r="T177" s="16"/>
      <c r="U177" s="16"/>
      <c r="X177" s="16"/>
      <c r="Y177" s="16"/>
      <c r="Z177" s="16"/>
      <c r="AA177" s="14"/>
      <c r="AB177" s="16"/>
      <c r="AC177" s="131"/>
      <c r="AD177" s="131"/>
      <c r="AE177" s="131"/>
      <c r="AF177" s="131"/>
      <c r="AG177" s="131"/>
      <c r="AH177" s="131"/>
      <c r="AI177" s="131"/>
      <c r="AJ177" s="132"/>
      <c r="AK177" s="60"/>
      <c r="AL177" s="133"/>
      <c r="AM177" s="133"/>
      <c r="AN177" s="133"/>
    </row>
    <row r="178" spans="1:44" x14ac:dyDescent="0.25">
      <c r="C178" s="3"/>
      <c r="F178" s="1"/>
      <c r="G178" s="1"/>
      <c r="H178" s="21"/>
      <c r="I178" s="130"/>
      <c r="J178" s="130"/>
      <c r="P178" s="22"/>
      <c r="S178" s="16"/>
      <c r="T178" s="16"/>
      <c r="U178" s="16"/>
      <c r="X178" s="16"/>
      <c r="Y178" s="16"/>
      <c r="Z178" s="16"/>
      <c r="AA178" s="14"/>
      <c r="AB178" s="16"/>
      <c r="AC178" s="131"/>
      <c r="AD178" s="131"/>
      <c r="AE178" s="131"/>
      <c r="AF178" s="131"/>
      <c r="AG178" s="131"/>
      <c r="AH178" s="131"/>
      <c r="AI178" s="131"/>
      <c r="AJ178" s="132"/>
      <c r="AK178" s="60"/>
      <c r="AL178" s="133"/>
      <c r="AM178" s="133"/>
      <c r="AN178" s="133"/>
    </row>
    <row r="179" spans="1:44" x14ac:dyDescent="0.25">
      <c r="C179" s="3"/>
      <c r="F179" s="1"/>
      <c r="G179" s="1"/>
      <c r="H179" s="21"/>
      <c r="I179" s="130"/>
      <c r="J179" s="130"/>
      <c r="P179" s="22"/>
      <c r="S179" s="16"/>
      <c r="T179" s="16"/>
      <c r="U179" s="16"/>
      <c r="X179" s="16"/>
      <c r="Y179" s="16"/>
      <c r="Z179" s="16"/>
      <c r="AA179" s="14"/>
      <c r="AB179" s="16"/>
      <c r="AC179" s="131"/>
      <c r="AD179" s="131"/>
      <c r="AE179" s="131"/>
      <c r="AF179" s="131"/>
      <c r="AG179" s="131"/>
      <c r="AH179" s="131"/>
      <c r="AI179" s="131"/>
      <c r="AJ179" s="132"/>
      <c r="AK179" s="60"/>
      <c r="AL179" s="133"/>
      <c r="AM179" s="133"/>
      <c r="AN179" s="133"/>
    </row>
    <row r="180" spans="1:44" x14ac:dyDescent="0.25">
      <c r="C180" s="55"/>
      <c r="F180" s="1"/>
      <c r="G180" s="1"/>
      <c r="H180" s="21"/>
      <c r="I180" s="130"/>
      <c r="J180" s="130"/>
      <c r="P180" s="22"/>
      <c r="S180" s="16"/>
      <c r="T180" s="16"/>
      <c r="U180" s="16"/>
      <c r="X180" s="16"/>
      <c r="Y180" s="16"/>
      <c r="Z180" s="16"/>
      <c r="AA180" s="14"/>
      <c r="AB180" s="16"/>
      <c r="AC180" s="131"/>
      <c r="AD180" s="131"/>
      <c r="AE180" s="131"/>
      <c r="AF180" s="131"/>
      <c r="AG180" s="131"/>
      <c r="AH180" s="131"/>
      <c r="AI180" s="131"/>
      <c r="AJ180" s="132"/>
      <c r="AK180" s="60"/>
      <c r="AL180" s="133"/>
      <c r="AM180" s="133"/>
      <c r="AN180" s="133"/>
    </row>
    <row r="181" spans="1:44" x14ac:dyDescent="0.25">
      <c r="C181" s="3"/>
      <c r="F181" s="1"/>
      <c r="G181" s="1"/>
      <c r="H181" s="21"/>
      <c r="I181" s="130"/>
      <c r="J181" s="130"/>
      <c r="P181" s="22"/>
      <c r="S181" s="16"/>
      <c r="T181" s="16"/>
      <c r="U181" s="16"/>
      <c r="X181" s="16"/>
      <c r="Y181" s="16"/>
      <c r="Z181" s="16"/>
      <c r="AA181" s="14"/>
      <c r="AB181" s="16"/>
      <c r="AC181" s="131"/>
      <c r="AD181" s="131"/>
      <c r="AE181" s="131"/>
      <c r="AF181" s="131"/>
      <c r="AG181" s="131"/>
      <c r="AH181" s="131"/>
      <c r="AI181" s="131"/>
      <c r="AJ181" s="132"/>
      <c r="AK181" s="60"/>
      <c r="AL181" s="133"/>
      <c r="AM181" s="133"/>
      <c r="AN181" s="133"/>
    </row>
    <row r="182" spans="1:44" s="59" customFormat="1" x14ac:dyDescent="0.25">
      <c r="A182" s="2"/>
      <c r="B182" s="2"/>
      <c r="C182" s="3"/>
      <c r="D182" s="56"/>
      <c r="E182" s="20"/>
      <c r="F182" s="57"/>
      <c r="G182" s="1"/>
      <c r="H182" s="21"/>
      <c r="I182" s="130"/>
      <c r="J182" s="130"/>
      <c r="K182" s="17"/>
      <c r="L182" s="18"/>
      <c r="M182" s="18"/>
      <c r="N182" s="18"/>
      <c r="O182" s="14"/>
      <c r="P182" s="22"/>
      <c r="Q182" s="14"/>
      <c r="R182" s="14"/>
      <c r="S182" s="16"/>
      <c r="T182" s="16"/>
      <c r="U182" s="16"/>
      <c r="V182" s="14"/>
      <c r="W182" s="17"/>
      <c r="X182" s="16"/>
      <c r="Y182" s="16"/>
      <c r="Z182" s="16"/>
      <c r="AA182" s="58"/>
      <c r="AB182" s="16"/>
      <c r="AC182" s="131"/>
      <c r="AD182" s="131"/>
      <c r="AE182" s="131"/>
      <c r="AF182" s="131"/>
      <c r="AG182" s="131"/>
      <c r="AH182" s="131"/>
      <c r="AI182" s="131"/>
      <c r="AJ182" s="132"/>
      <c r="AK182" s="60"/>
      <c r="AL182" s="133"/>
      <c r="AM182" s="133"/>
      <c r="AN182" s="133"/>
      <c r="AO182" s="11"/>
      <c r="AQ182" s="50"/>
      <c r="AR182" s="50"/>
    </row>
    <row r="183" spans="1:44" x14ac:dyDescent="0.25">
      <c r="C183" s="3"/>
      <c r="F183" s="1"/>
      <c r="G183" s="1"/>
      <c r="H183" s="21"/>
      <c r="I183" s="130"/>
      <c r="J183" s="130"/>
      <c r="P183" s="22"/>
      <c r="S183" s="16"/>
      <c r="T183" s="16"/>
      <c r="U183" s="16"/>
      <c r="X183" s="16"/>
      <c r="Y183" s="16"/>
      <c r="Z183" s="16"/>
      <c r="AA183" s="14"/>
      <c r="AB183" s="16"/>
      <c r="AC183" s="131"/>
      <c r="AD183" s="131"/>
      <c r="AE183" s="131"/>
      <c r="AF183" s="131"/>
      <c r="AG183" s="131"/>
      <c r="AH183" s="131"/>
      <c r="AI183" s="131"/>
      <c r="AJ183" s="132"/>
      <c r="AK183" s="60"/>
      <c r="AL183" s="133"/>
      <c r="AM183" s="133"/>
      <c r="AN183" s="133"/>
    </row>
    <row r="184" spans="1:44" x14ac:dyDescent="0.25">
      <c r="C184" s="3"/>
      <c r="F184" s="1"/>
      <c r="G184" s="1"/>
      <c r="H184" s="21"/>
      <c r="I184" s="130"/>
      <c r="J184" s="130"/>
      <c r="P184" s="22"/>
      <c r="S184" s="16"/>
      <c r="T184" s="16"/>
      <c r="U184" s="16"/>
      <c r="X184" s="16"/>
      <c r="Y184" s="16"/>
      <c r="Z184" s="16"/>
      <c r="AA184" s="14"/>
      <c r="AB184" s="16"/>
      <c r="AC184" s="131"/>
      <c r="AD184" s="131"/>
      <c r="AE184" s="131"/>
      <c r="AF184" s="131"/>
      <c r="AG184" s="131"/>
      <c r="AH184" s="131"/>
      <c r="AI184" s="131"/>
      <c r="AJ184" s="132"/>
      <c r="AK184" s="60"/>
      <c r="AL184" s="133"/>
      <c r="AM184" s="133"/>
      <c r="AN184" s="133"/>
    </row>
    <row r="185" spans="1:44" x14ac:dyDescent="0.25">
      <c r="C185" s="55"/>
      <c r="F185" s="1"/>
      <c r="G185" s="1"/>
      <c r="H185" s="21"/>
      <c r="I185" s="130"/>
      <c r="J185" s="130"/>
      <c r="P185" s="22"/>
      <c r="S185" s="16"/>
      <c r="T185" s="16"/>
      <c r="U185" s="16"/>
      <c r="X185" s="16"/>
      <c r="Y185" s="16"/>
      <c r="Z185" s="16"/>
      <c r="AA185" s="14"/>
      <c r="AB185" s="16"/>
      <c r="AC185" s="131"/>
      <c r="AD185" s="131"/>
      <c r="AE185" s="131"/>
      <c r="AF185" s="131"/>
      <c r="AG185" s="131"/>
      <c r="AH185" s="131"/>
      <c r="AI185" s="131"/>
      <c r="AJ185" s="132"/>
      <c r="AK185" s="60"/>
      <c r="AL185" s="133"/>
      <c r="AM185" s="133"/>
      <c r="AN185" s="133"/>
    </row>
    <row r="186" spans="1:44" x14ac:dyDescent="0.25">
      <c r="C186" s="3"/>
      <c r="F186" s="1"/>
      <c r="G186" s="1"/>
      <c r="H186" s="21"/>
      <c r="I186" s="130"/>
      <c r="J186" s="130"/>
      <c r="P186" s="22"/>
      <c r="S186" s="16"/>
      <c r="T186" s="16"/>
      <c r="U186" s="16"/>
      <c r="X186" s="16"/>
      <c r="Y186" s="16"/>
      <c r="Z186" s="16"/>
      <c r="AA186" s="14"/>
      <c r="AB186" s="16"/>
      <c r="AC186" s="131"/>
      <c r="AD186" s="131"/>
      <c r="AE186" s="131"/>
      <c r="AF186" s="131"/>
      <c r="AG186" s="131"/>
      <c r="AH186" s="131"/>
      <c r="AI186" s="131"/>
      <c r="AJ186" s="132"/>
      <c r="AK186" s="60"/>
      <c r="AL186" s="133"/>
      <c r="AM186" s="133"/>
      <c r="AN186" s="133"/>
    </row>
    <row r="187" spans="1:44" x14ac:dyDescent="0.25">
      <c r="C187" s="3"/>
      <c r="F187" s="1"/>
      <c r="G187" s="1"/>
      <c r="H187" s="21"/>
      <c r="I187" s="130"/>
      <c r="J187" s="130"/>
      <c r="P187" s="22"/>
      <c r="S187" s="16"/>
      <c r="T187" s="16"/>
      <c r="U187" s="16"/>
      <c r="X187" s="16"/>
      <c r="Y187" s="16"/>
      <c r="Z187" s="16"/>
      <c r="AA187" s="14"/>
      <c r="AB187" s="16"/>
      <c r="AC187" s="131"/>
      <c r="AD187" s="131"/>
      <c r="AE187" s="131"/>
      <c r="AF187" s="131"/>
      <c r="AG187" s="131"/>
      <c r="AH187" s="131"/>
      <c r="AI187" s="131"/>
      <c r="AJ187" s="132"/>
      <c r="AK187" s="60"/>
      <c r="AL187" s="133"/>
      <c r="AM187" s="133"/>
      <c r="AN187" s="133"/>
    </row>
    <row r="188" spans="1:44" x14ac:dyDescent="0.25">
      <c r="C188" s="55"/>
      <c r="F188" s="1"/>
      <c r="G188" s="1"/>
      <c r="H188" s="21"/>
      <c r="I188" s="130"/>
      <c r="J188" s="130"/>
      <c r="P188" s="22"/>
      <c r="S188" s="16"/>
      <c r="T188" s="16"/>
      <c r="U188" s="16"/>
      <c r="X188" s="16"/>
      <c r="Y188" s="16"/>
      <c r="Z188" s="16"/>
      <c r="AA188" s="14"/>
      <c r="AB188" s="16"/>
      <c r="AC188" s="131"/>
      <c r="AD188" s="131"/>
      <c r="AE188" s="131"/>
      <c r="AF188" s="131"/>
      <c r="AG188" s="131"/>
      <c r="AH188" s="131"/>
      <c r="AI188" s="131"/>
      <c r="AJ188" s="132"/>
      <c r="AK188" s="60"/>
      <c r="AL188" s="133"/>
      <c r="AM188" s="133"/>
      <c r="AN188" s="133"/>
    </row>
    <row r="189" spans="1:44" x14ac:dyDescent="0.25">
      <c r="C189" s="3"/>
      <c r="F189" s="1"/>
      <c r="G189" s="1"/>
      <c r="H189" s="21"/>
      <c r="I189" s="130"/>
      <c r="J189" s="130"/>
      <c r="P189" s="22"/>
      <c r="S189" s="16"/>
      <c r="T189" s="16"/>
      <c r="U189" s="16"/>
      <c r="X189" s="16"/>
      <c r="Y189" s="16"/>
      <c r="Z189" s="16"/>
      <c r="AA189" s="14"/>
      <c r="AB189" s="16"/>
      <c r="AC189" s="131"/>
      <c r="AD189" s="131"/>
      <c r="AE189" s="131"/>
      <c r="AF189" s="131"/>
      <c r="AG189" s="131"/>
      <c r="AH189" s="131"/>
      <c r="AI189" s="131"/>
      <c r="AJ189" s="132"/>
      <c r="AK189" s="60"/>
      <c r="AL189" s="133"/>
      <c r="AM189" s="133"/>
      <c r="AN189" s="133"/>
    </row>
    <row r="190" spans="1:44" x14ac:dyDescent="0.25">
      <c r="C190" s="3"/>
      <c r="F190" s="1"/>
      <c r="G190" s="1"/>
      <c r="H190" s="21"/>
      <c r="I190" s="130"/>
      <c r="J190" s="130"/>
      <c r="P190" s="22"/>
      <c r="S190" s="16"/>
      <c r="T190" s="16"/>
      <c r="U190" s="16"/>
      <c r="X190" s="16"/>
      <c r="Y190" s="16"/>
      <c r="Z190" s="16"/>
      <c r="AA190" s="14"/>
      <c r="AB190" s="16"/>
      <c r="AC190" s="131"/>
      <c r="AD190" s="131"/>
      <c r="AE190" s="131"/>
      <c r="AF190" s="131"/>
      <c r="AG190" s="131"/>
      <c r="AH190" s="131"/>
      <c r="AI190" s="131"/>
      <c r="AJ190" s="132"/>
      <c r="AK190" s="60"/>
      <c r="AL190" s="133"/>
      <c r="AM190" s="133"/>
      <c r="AN190" s="133"/>
    </row>
    <row r="191" spans="1:44" x14ac:dyDescent="0.25">
      <c r="C191" s="55"/>
      <c r="F191" s="1"/>
      <c r="G191" s="1"/>
      <c r="H191" s="21"/>
      <c r="I191" s="130"/>
      <c r="J191" s="130"/>
      <c r="P191" s="22"/>
      <c r="S191" s="16"/>
      <c r="T191" s="16"/>
      <c r="U191" s="16"/>
      <c r="X191" s="16"/>
      <c r="Y191" s="16"/>
      <c r="Z191" s="16"/>
      <c r="AA191" s="14"/>
      <c r="AB191" s="16"/>
      <c r="AC191" s="131"/>
      <c r="AD191" s="131"/>
      <c r="AE191" s="131"/>
      <c r="AF191" s="131"/>
      <c r="AG191" s="131"/>
      <c r="AH191" s="131"/>
      <c r="AI191" s="131"/>
      <c r="AJ191" s="132"/>
      <c r="AK191" s="60"/>
      <c r="AL191" s="133"/>
      <c r="AM191" s="133"/>
      <c r="AN191" s="133"/>
    </row>
    <row r="192" spans="1:44" x14ac:dyDescent="0.25">
      <c r="C192" s="3"/>
      <c r="F192" s="1"/>
      <c r="G192" s="1"/>
      <c r="H192" s="21"/>
      <c r="I192" s="130"/>
      <c r="J192" s="130"/>
      <c r="P192" s="22"/>
      <c r="S192" s="16"/>
      <c r="T192" s="16"/>
      <c r="U192" s="16"/>
      <c r="X192" s="16"/>
      <c r="Y192" s="16"/>
      <c r="Z192" s="16"/>
      <c r="AA192" s="14"/>
      <c r="AB192" s="16"/>
      <c r="AC192" s="131"/>
      <c r="AD192" s="131"/>
      <c r="AE192" s="131"/>
      <c r="AF192" s="131"/>
      <c r="AG192" s="131"/>
      <c r="AH192" s="131"/>
      <c r="AI192" s="131"/>
      <c r="AJ192" s="132"/>
      <c r="AK192" s="60"/>
      <c r="AL192" s="133"/>
      <c r="AM192" s="133"/>
      <c r="AN192" s="133"/>
    </row>
    <row r="193" spans="1:44" x14ac:dyDescent="0.25">
      <c r="C193" s="3"/>
      <c r="F193" s="1"/>
      <c r="G193" s="1"/>
      <c r="H193" s="21"/>
      <c r="I193" s="130"/>
      <c r="J193" s="130"/>
      <c r="P193" s="22"/>
      <c r="S193" s="16"/>
      <c r="T193" s="16"/>
      <c r="U193" s="16"/>
      <c r="X193" s="16"/>
      <c r="Y193" s="16"/>
      <c r="Z193" s="16"/>
      <c r="AA193" s="14"/>
      <c r="AB193" s="16"/>
      <c r="AC193" s="131"/>
      <c r="AD193" s="131"/>
      <c r="AE193" s="131"/>
      <c r="AF193" s="131"/>
      <c r="AG193" s="131"/>
      <c r="AH193" s="131"/>
      <c r="AI193" s="131"/>
      <c r="AJ193" s="132"/>
      <c r="AK193" s="60"/>
      <c r="AL193" s="133"/>
      <c r="AM193" s="133"/>
      <c r="AN193" s="133"/>
    </row>
    <row r="194" spans="1:44" s="59" customFormat="1" x14ac:dyDescent="0.25">
      <c r="A194" s="2"/>
      <c r="B194" s="2"/>
      <c r="C194" s="3"/>
      <c r="D194" s="56"/>
      <c r="E194" s="20"/>
      <c r="F194" s="57"/>
      <c r="G194" s="1"/>
      <c r="H194" s="21"/>
      <c r="I194" s="130"/>
      <c r="J194" s="130"/>
      <c r="K194" s="17"/>
      <c r="L194" s="18"/>
      <c r="M194" s="18"/>
      <c r="N194" s="18"/>
      <c r="O194" s="14"/>
      <c r="P194" s="22"/>
      <c r="Q194" s="14"/>
      <c r="R194" s="14"/>
      <c r="S194" s="16"/>
      <c r="T194" s="16"/>
      <c r="U194" s="16"/>
      <c r="V194" s="14"/>
      <c r="W194" s="17"/>
      <c r="X194" s="16"/>
      <c r="Y194" s="16"/>
      <c r="Z194" s="16"/>
      <c r="AA194" s="58"/>
      <c r="AB194" s="16"/>
      <c r="AC194" s="131"/>
      <c r="AD194" s="131"/>
      <c r="AE194" s="131"/>
      <c r="AF194" s="131"/>
      <c r="AG194" s="131"/>
      <c r="AH194" s="131"/>
      <c r="AI194" s="131"/>
      <c r="AJ194" s="132"/>
      <c r="AK194" s="60"/>
      <c r="AL194" s="133"/>
      <c r="AM194" s="133"/>
      <c r="AN194" s="133"/>
      <c r="AO194" s="11"/>
      <c r="AQ194" s="50"/>
      <c r="AR194" s="50"/>
    </row>
    <row r="195" spans="1:44" x14ac:dyDescent="0.25">
      <c r="C195" s="55"/>
      <c r="F195" s="1"/>
      <c r="G195" s="1"/>
      <c r="H195" s="21"/>
      <c r="I195" s="130"/>
      <c r="J195" s="130"/>
      <c r="P195" s="22"/>
      <c r="S195" s="16"/>
      <c r="T195" s="16"/>
      <c r="U195" s="16"/>
      <c r="X195" s="16"/>
      <c r="Y195" s="16"/>
      <c r="Z195" s="16"/>
      <c r="AA195" s="14"/>
      <c r="AB195" s="16"/>
      <c r="AC195" s="131"/>
      <c r="AD195" s="131"/>
      <c r="AE195" s="131"/>
      <c r="AF195" s="131"/>
      <c r="AG195" s="131"/>
      <c r="AH195" s="131"/>
      <c r="AI195" s="131"/>
      <c r="AJ195" s="132"/>
      <c r="AK195" s="60"/>
      <c r="AL195" s="133"/>
      <c r="AM195" s="133"/>
      <c r="AN195" s="133"/>
    </row>
    <row r="196" spans="1:44" x14ac:dyDescent="0.25">
      <c r="C196" s="3"/>
      <c r="F196" s="1"/>
      <c r="G196" s="1"/>
      <c r="H196" s="21"/>
      <c r="I196" s="130"/>
      <c r="J196" s="130"/>
      <c r="P196" s="22"/>
      <c r="S196" s="16"/>
      <c r="T196" s="16"/>
      <c r="U196" s="16"/>
      <c r="X196" s="16"/>
      <c r="Y196" s="16"/>
      <c r="Z196" s="16"/>
      <c r="AA196" s="14"/>
      <c r="AB196" s="16"/>
      <c r="AC196" s="131"/>
      <c r="AD196" s="131"/>
      <c r="AE196" s="131"/>
      <c r="AF196" s="131"/>
      <c r="AG196" s="131"/>
      <c r="AH196" s="131"/>
      <c r="AI196" s="131"/>
      <c r="AJ196" s="132"/>
      <c r="AK196" s="60"/>
      <c r="AL196" s="133"/>
      <c r="AM196" s="133"/>
      <c r="AN196" s="133"/>
    </row>
    <row r="197" spans="1:44" x14ac:dyDescent="0.25">
      <c r="C197" s="3"/>
      <c r="F197" s="1"/>
      <c r="G197" s="1"/>
      <c r="H197" s="21"/>
      <c r="I197" s="130"/>
      <c r="J197" s="130"/>
      <c r="P197" s="22"/>
      <c r="S197" s="16"/>
      <c r="T197" s="16"/>
      <c r="U197" s="16"/>
      <c r="X197" s="16"/>
      <c r="Y197" s="16"/>
      <c r="Z197" s="16"/>
      <c r="AA197" s="14"/>
      <c r="AB197" s="16"/>
      <c r="AC197" s="131"/>
      <c r="AD197" s="131"/>
      <c r="AE197" s="131"/>
      <c r="AF197" s="131"/>
      <c r="AG197" s="131"/>
      <c r="AH197" s="131"/>
      <c r="AI197" s="131"/>
      <c r="AJ197" s="132"/>
      <c r="AK197" s="60"/>
      <c r="AL197" s="133"/>
      <c r="AM197" s="133"/>
      <c r="AN197" s="133"/>
    </row>
    <row r="198" spans="1:44" x14ac:dyDescent="0.25">
      <c r="C198" s="3"/>
      <c r="H198" s="21"/>
      <c r="I198" s="130"/>
      <c r="J198" s="130"/>
      <c r="P198" s="22"/>
      <c r="S198" s="16"/>
      <c r="T198" s="16"/>
      <c r="U198" s="16"/>
      <c r="X198" s="16"/>
      <c r="Y198" s="16"/>
      <c r="Z198" s="16"/>
      <c r="AA198" s="14"/>
      <c r="AB198" s="16"/>
      <c r="AC198" s="131"/>
      <c r="AD198" s="131"/>
      <c r="AE198" s="131"/>
      <c r="AF198" s="131"/>
      <c r="AG198" s="131"/>
      <c r="AH198" s="131"/>
      <c r="AI198" s="131"/>
      <c r="AJ198" s="132"/>
      <c r="AK198" s="60"/>
      <c r="AL198" s="133"/>
      <c r="AM198" s="133"/>
      <c r="AN198" s="133"/>
    </row>
    <row r="199" spans="1:44" x14ac:dyDescent="0.25">
      <c r="C199" s="3"/>
      <c r="H199" s="21"/>
      <c r="I199" s="130"/>
      <c r="J199" s="130"/>
      <c r="P199" s="22"/>
      <c r="S199" s="16"/>
      <c r="T199" s="16"/>
      <c r="U199" s="16"/>
      <c r="X199" s="16"/>
      <c r="Y199" s="16"/>
      <c r="Z199" s="16"/>
      <c r="AB199" s="16"/>
      <c r="AC199" s="131"/>
      <c r="AD199" s="131"/>
      <c r="AE199" s="131"/>
      <c r="AF199" s="131"/>
      <c r="AG199" s="131"/>
      <c r="AH199" s="131"/>
      <c r="AI199" s="131"/>
      <c r="AJ199" s="132"/>
      <c r="AK199" s="60"/>
      <c r="AL199" s="133"/>
      <c r="AM199" s="133"/>
      <c r="AN199" s="133"/>
    </row>
    <row r="200" spans="1:44" x14ac:dyDescent="0.25">
      <c r="C200" s="55"/>
      <c r="H200" s="21"/>
      <c r="I200" s="130"/>
      <c r="J200" s="130"/>
      <c r="P200" s="22"/>
      <c r="S200" s="16"/>
      <c r="T200" s="16"/>
      <c r="U200" s="16"/>
      <c r="X200" s="16"/>
      <c r="Y200" s="16"/>
      <c r="Z200" s="16"/>
      <c r="AB200" s="16"/>
      <c r="AC200" s="131"/>
      <c r="AD200" s="131"/>
      <c r="AE200" s="131"/>
      <c r="AF200" s="131"/>
      <c r="AG200" s="131"/>
      <c r="AH200" s="131"/>
      <c r="AI200" s="131"/>
      <c r="AJ200" s="132"/>
      <c r="AK200" s="60"/>
      <c r="AL200" s="133"/>
      <c r="AM200" s="133"/>
      <c r="AN200" s="133"/>
    </row>
    <row r="201" spans="1:44" x14ac:dyDescent="0.25">
      <c r="C201" s="3"/>
      <c r="H201" s="21"/>
      <c r="I201" s="130"/>
      <c r="J201" s="130"/>
      <c r="P201" s="22"/>
      <c r="S201" s="16"/>
      <c r="T201" s="16"/>
      <c r="U201" s="16"/>
      <c r="X201" s="16"/>
      <c r="Y201" s="16"/>
      <c r="Z201" s="16"/>
      <c r="AB201" s="16"/>
      <c r="AC201" s="131"/>
      <c r="AD201" s="131"/>
      <c r="AE201" s="131"/>
      <c r="AF201" s="131"/>
      <c r="AG201" s="131"/>
      <c r="AH201" s="131"/>
      <c r="AI201" s="131"/>
      <c r="AJ201" s="132"/>
      <c r="AK201" s="60"/>
      <c r="AL201" s="133"/>
      <c r="AM201" s="133"/>
      <c r="AN201" s="133"/>
    </row>
    <row r="202" spans="1:44" x14ac:dyDescent="0.25">
      <c r="C202" s="3"/>
      <c r="H202" s="21"/>
      <c r="I202" s="130"/>
      <c r="J202" s="130"/>
      <c r="P202" s="22"/>
      <c r="S202" s="16"/>
      <c r="T202" s="16"/>
      <c r="U202" s="16"/>
      <c r="X202" s="16"/>
      <c r="Y202" s="16"/>
      <c r="Z202" s="16"/>
      <c r="AB202" s="16"/>
      <c r="AC202" s="131"/>
      <c r="AD202" s="131"/>
      <c r="AE202" s="131"/>
      <c r="AF202" s="131"/>
      <c r="AG202" s="131"/>
      <c r="AH202" s="131"/>
      <c r="AI202" s="131"/>
      <c r="AJ202" s="132"/>
      <c r="AK202" s="60"/>
      <c r="AL202" s="133"/>
      <c r="AM202" s="133"/>
      <c r="AN202" s="133"/>
    </row>
    <row r="203" spans="1:44" x14ac:dyDescent="0.25">
      <c r="C203" s="55"/>
      <c r="H203" s="21"/>
      <c r="I203" s="130"/>
      <c r="J203" s="130"/>
      <c r="P203" s="22"/>
      <c r="S203" s="16"/>
      <c r="T203" s="16"/>
      <c r="U203" s="16"/>
      <c r="X203" s="16"/>
      <c r="Y203" s="16"/>
      <c r="Z203" s="16"/>
      <c r="AB203" s="16"/>
      <c r="AC203" s="131"/>
      <c r="AD203" s="131"/>
      <c r="AE203" s="131"/>
      <c r="AF203" s="131"/>
      <c r="AG203" s="131"/>
      <c r="AH203" s="131"/>
      <c r="AI203" s="131"/>
      <c r="AJ203" s="132"/>
      <c r="AK203" s="60"/>
      <c r="AL203" s="133"/>
      <c r="AM203" s="133"/>
      <c r="AN203" s="133"/>
    </row>
    <row r="204" spans="1:44" x14ac:dyDescent="0.25">
      <c r="C204" s="3"/>
      <c r="H204" s="21"/>
      <c r="I204" s="130"/>
      <c r="J204" s="130"/>
      <c r="P204" s="22"/>
      <c r="S204" s="16"/>
      <c r="T204" s="16"/>
      <c r="U204" s="16"/>
      <c r="X204" s="16"/>
      <c r="Y204" s="16"/>
      <c r="Z204" s="16"/>
      <c r="AB204" s="16"/>
      <c r="AC204" s="131"/>
      <c r="AD204" s="131"/>
      <c r="AE204" s="131"/>
      <c r="AF204" s="131"/>
      <c r="AG204" s="131"/>
      <c r="AH204" s="131"/>
      <c r="AI204" s="131"/>
      <c r="AJ204" s="132"/>
      <c r="AK204" s="60"/>
      <c r="AL204" s="133"/>
      <c r="AM204" s="133"/>
      <c r="AN204" s="133"/>
    </row>
    <row r="205" spans="1:44" x14ac:dyDescent="0.25">
      <c r="C205" s="3"/>
      <c r="H205" s="21"/>
      <c r="I205" s="130"/>
      <c r="J205" s="130"/>
      <c r="P205" s="22"/>
      <c r="S205" s="16"/>
      <c r="T205" s="16"/>
      <c r="U205" s="16"/>
      <c r="X205" s="16"/>
      <c r="Y205" s="16"/>
      <c r="Z205" s="16"/>
      <c r="AB205" s="16"/>
      <c r="AC205" s="131"/>
      <c r="AD205" s="131"/>
      <c r="AE205" s="131"/>
      <c r="AF205" s="131"/>
      <c r="AG205" s="131"/>
      <c r="AH205" s="131"/>
      <c r="AI205" s="131"/>
      <c r="AJ205" s="132"/>
      <c r="AK205" s="60"/>
      <c r="AL205" s="133"/>
      <c r="AM205" s="133"/>
      <c r="AN205" s="133"/>
    </row>
    <row r="206" spans="1:44" x14ac:dyDescent="0.25">
      <c r="C206" s="55"/>
      <c r="H206" s="21"/>
      <c r="I206" s="130"/>
      <c r="J206" s="130"/>
      <c r="P206" s="22"/>
      <c r="S206" s="16"/>
      <c r="T206" s="16"/>
      <c r="U206" s="16"/>
      <c r="X206" s="16"/>
      <c r="Y206" s="16"/>
      <c r="Z206" s="16"/>
      <c r="AB206" s="16"/>
      <c r="AC206" s="131"/>
      <c r="AD206" s="131"/>
      <c r="AE206" s="131"/>
      <c r="AF206" s="131"/>
      <c r="AG206" s="131"/>
      <c r="AH206" s="131"/>
      <c r="AI206" s="131"/>
      <c r="AJ206" s="132"/>
      <c r="AK206" s="60"/>
      <c r="AL206" s="133"/>
      <c r="AM206" s="133"/>
      <c r="AN206" s="133"/>
    </row>
    <row r="207" spans="1:44" x14ac:dyDescent="0.25">
      <c r="C207" s="3"/>
      <c r="H207" s="21"/>
      <c r="P207" s="22"/>
      <c r="S207" s="16"/>
      <c r="T207" s="16"/>
      <c r="U207" s="16"/>
      <c r="X207" s="16"/>
      <c r="Y207" s="16"/>
      <c r="Z207" s="16"/>
      <c r="AB207" s="16"/>
      <c r="AD207" s="1"/>
      <c r="AE207" s="1"/>
      <c r="AF207" s="1"/>
      <c r="AG207" s="1"/>
      <c r="AH207" s="1"/>
      <c r="AI207" s="1"/>
      <c r="AJ207" s="50"/>
      <c r="AK207" s="60"/>
      <c r="AL207" s="133"/>
      <c r="AM207" s="133"/>
      <c r="AN207" s="15"/>
    </row>
    <row r="208" spans="1:44" x14ac:dyDescent="0.25">
      <c r="C208" s="3"/>
      <c r="H208" s="21"/>
      <c r="P208" s="22"/>
      <c r="S208" s="16"/>
      <c r="T208" s="16"/>
      <c r="U208" s="16"/>
      <c r="X208" s="16"/>
      <c r="Y208" s="16"/>
      <c r="Z208" s="16"/>
      <c r="AB208" s="16"/>
      <c r="AD208" s="1"/>
      <c r="AE208" s="1"/>
      <c r="AF208" s="1"/>
      <c r="AG208" s="1"/>
      <c r="AH208" s="1"/>
      <c r="AI208" s="1"/>
      <c r="AJ208" s="50"/>
      <c r="AK208" s="60"/>
      <c r="AL208" s="15"/>
      <c r="AM208" s="15"/>
      <c r="AN208" s="15"/>
    </row>
    <row r="209" spans="3:40" x14ac:dyDescent="0.25">
      <c r="C209" s="55"/>
      <c r="H209" s="21"/>
      <c r="P209" s="22"/>
      <c r="S209" s="16"/>
      <c r="T209" s="16"/>
      <c r="U209" s="16"/>
      <c r="X209" s="16"/>
      <c r="Y209" s="16"/>
      <c r="Z209" s="16"/>
      <c r="AB209" s="16"/>
      <c r="AD209" s="1"/>
      <c r="AE209" s="1"/>
      <c r="AF209" s="1"/>
      <c r="AG209" s="1"/>
      <c r="AH209" s="1"/>
      <c r="AI209" s="1"/>
      <c r="AJ209" s="50"/>
      <c r="AK209" s="60"/>
      <c r="AL209" s="15"/>
      <c r="AM209" s="15"/>
      <c r="AN209" s="15"/>
    </row>
    <row r="210" spans="3:40" x14ac:dyDescent="0.25">
      <c r="C210" s="3"/>
      <c r="H210" s="21"/>
      <c r="P210" s="22"/>
      <c r="S210" s="16"/>
      <c r="T210" s="16"/>
      <c r="U210" s="16"/>
      <c r="X210" s="16"/>
      <c r="Y210" s="16"/>
      <c r="Z210" s="16"/>
      <c r="AB210" s="16"/>
      <c r="AD210" s="1"/>
      <c r="AE210" s="1"/>
      <c r="AF210" s="1"/>
      <c r="AG210" s="1"/>
      <c r="AH210" s="1"/>
      <c r="AI210" s="1"/>
      <c r="AJ210" s="50"/>
      <c r="AK210" s="60"/>
      <c r="AL210" s="15"/>
      <c r="AM210" s="15"/>
      <c r="AN210" s="15"/>
    </row>
    <row r="211" spans="3:40" x14ac:dyDescent="0.25">
      <c r="C211" s="3"/>
      <c r="H211" s="21"/>
      <c r="P211" s="22"/>
      <c r="S211" s="16"/>
      <c r="T211" s="16"/>
      <c r="U211" s="16"/>
      <c r="X211" s="16"/>
      <c r="Y211" s="16"/>
      <c r="Z211" s="16"/>
      <c r="AB211" s="16"/>
      <c r="AD211" s="1"/>
      <c r="AE211" s="1"/>
      <c r="AF211" s="1"/>
      <c r="AG211" s="1"/>
      <c r="AH211" s="1"/>
      <c r="AI211" s="1"/>
      <c r="AJ211" s="50"/>
      <c r="AK211" s="60"/>
      <c r="AL211" s="15"/>
      <c r="AM211" s="15"/>
      <c r="AN211" s="15"/>
    </row>
    <row r="212" spans="3:40" x14ac:dyDescent="0.25">
      <c r="C212" s="55"/>
      <c r="H212" s="21"/>
      <c r="P212" s="22"/>
      <c r="S212" s="16"/>
      <c r="T212" s="16"/>
      <c r="U212" s="16"/>
      <c r="X212" s="16"/>
      <c r="Y212" s="16"/>
      <c r="Z212" s="16"/>
      <c r="AB212" s="16"/>
      <c r="AD212" s="1"/>
      <c r="AE212" s="1"/>
      <c r="AF212" s="1"/>
      <c r="AG212" s="1"/>
      <c r="AH212" s="1"/>
      <c r="AI212" s="1"/>
      <c r="AJ212" s="50"/>
      <c r="AK212" s="60"/>
      <c r="AL212" s="15"/>
      <c r="AM212" s="15"/>
      <c r="AN212" s="15"/>
    </row>
    <row r="213" spans="3:40" x14ac:dyDescent="0.25">
      <c r="C213" s="3"/>
      <c r="H213" s="21"/>
      <c r="P213" s="22"/>
      <c r="S213" s="16"/>
      <c r="T213" s="16"/>
      <c r="U213" s="16"/>
      <c r="X213" s="16"/>
      <c r="Y213" s="16"/>
      <c r="Z213" s="16"/>
      <c r="AB213" s="16"/>
      <c r="AD213" s="1"/>
      <c r="AE213" s="1"/>
      <c r="AF213" s="1"/>
      <c r="AG213" s="1"/>
      <c r="AH213" s="1"/>
      <c r="AI213" s="1"/>
      <c r="AJ213" s="50"/>
      <c r="AK213" s="60"/>
      <c r="AL213" s="15"/>
      <c r="AM213" s="15"/>
      <c r="AN213" s="15"/>
    </row>
    <row r="214" spans="3:40" x14ac:dyDescent="0.25">
      <c r="C214" s="3"/>
      <c r="H214" s="21"/>
      <c r="P214" s="22"/>
      <c r="S214" s="16"/>
      <c r="T214" s="16"/>
      <c r="U214" s="16"/>
      <c r="X214" s="16"/>
      <c r="Y214" s="16"/>
      <c r="Z214" s="16"/>
      <c r="AB214" s="16"/>
      <c r="AD214" s="1"/>
      <c r="AE214" s="1"/>
      <c r="AF214" s="1"/>
      <c r="AG214" s="1"/>
      <c r="AH214" s="1"/>
      <c r="AI214" s="1"/>
      <c r="AJ214" s="50"/>
      <c r="AK214" s="60"/>
      <c r="AL214" s="15"/>
      <c r="AM214" s="15"/>
      <c r="AN214" s="15"/>
    </row>
    <row r="215" spans="3:40" x14ac:dyDescent="0.25">
      <c r="C215" s="55"/>
      <c r="H215" s="21"/>
      <c r="P215" s="22"/>
      <c r="S215" s="16"/>
      <c r="T215" s="16"/>
      <c r="U215" s="16"/>
      <c r="X215" s="16"/>
      <c r="Y215" s="16"/>
      <c r="Z215" s="16"/>
      <c r="AB215" s="16"/>
      <c r="AD215" s="1"/>
      <c r="AE215" s="1"/>
      <c r="AF215" s="1"/>
      <c r="AG215" s="1"/>
      <c r="AH215" s="1"/>
      <c r="AI215" s="1"/>
      <c r="AJ215" s="50"/>
      <c r="AK215" s="60"/>
      <c r="AL215" s="15"/>
      <c r="AM215" s="15"/>
      <c r="AN215" s="15"/>
    </row>
    <row r="216" spans="3:40" x14ac:dyDescent="0.25">
      <c r="C216" s="3"/>
      <c r="H216" s="21"/>
      <c r="P216" s="22"/>
      <c r="S216" s="16"/>
      <c r="T216" s="16"/>
      <c r="U216" s="16"/>
      <c r="X216" s="16"/>
      <c r="Y216" s="16"/>
      <c r="Z216" s="16"/>
      <c r="AB216" s="16"/>
      <c r="AD216" s="1"/>
      <c r="AE216" s="1"/>
      <c r="AF216" s="1"/>
      <c r="AG216" s="1"/>
      <c r="AH216" s="1"/>
      <c r="AI216" s="1"/>
      <c r="AJ216" s="50"/>
      <c r="AK216" s="60"/>
      <c r="AL216" s="15"/>
      <c r="AM216" s="15"/>
      <c r="AN216" s="15"/>
    </row>
    <row r="217" spans="3:40" x14ac:dyDescent="0.25">
      <c r="C217" s="3"/>
      <c r="H217" s="21"/>
      <c r="P217" s="22"/>
      <c r="S217" s="16"/>
      <c r="T217" s="16"/>
      <c r="U217" s="16"/>
      <c r="X217" s="16"/>
      <c r="Y217" s="16"/>
      <c r="Z217" s="16"/>
      <c r="AB217" s="16"/>
      <c r="AD217" s="1"/>
      <c r="AE217" s="1"/>
      <c r="AF217" s="1"/>
      <c r="AG217" s="1"/>
      <c r="AH217" s="1"/>
      <c r="AI217" s="1"/>
      <c r="AJ217" s="50"/>
      <c r="AK217" s="60"/>
      <c r="AL217" s="15"/>
      <c r="AM217" s="15"/>
      <c r="AN217" s="15"/>
    </row>
    <row r="218" spans="3:40" x14ac:dyDescent="0.25">
      <c r="C218" s="55"/>
      <c r="H218" s="21"/>
      <c r="P218" s="22"/>
      <c r="S218" s="16"/>
      <c r="T218" s="16"/>
      <c r="U218" s="16"/>
      <c r="X218" s="16"/>
      <c r="Y218" s="16"/>
      <c r="Z218" s="16"/>
      <c r="AB218" s="16"/>
      <c r="AJ218" s="50"/>
      <c r="AK218" s="60"/>
      <c r="AL218" s="15"/>
      <c r="AM218" s="15"/>
      <c r="AN218" s="15"/>
    </row>
    <row r="219" spans="3:40" x14ac:dyDescent="0.25">
      <c r="I219" s="11">
        <v>0</v>
      </c>
      <c r="J219" s="11">
        <v>0</v>
      </c>
      <c r="P219" s="22">
        <f t="shared" ref="P219" si="43">SUM(Q219:Q219)</f>
        <v>0</v>
      </c>
      <c r="S219" s="16">
        <f t="shared" ref="S219" si="44">SUM(V219:V219)</f>
        <v>0</v>
      </c>
      <c r="T219" s="16"/>
      <c r="U219" s="16"/>
    </row>
  </sheetData>
  <conditionalFormatting sqref="AB3:AB218 AD207:AI217 X135:Z218 X3:AA134 AC3:AI206">
    <cfRule type="cellIs" dxfId="5" priority="6" operator="lessThan">
      <formula>0</formula>
    </cfRule>
  </conditionalFormatting>
  <conditionalFormatting sqref="AJ12">
    <cfRule type="cellIs" dxfId="4" priority="2" operator="lessThan">
      <formula>0</formula>
    </cfRule>
  </conditionalFormatting>
  <conditionalFormatting sqref="AJ14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1D87-A28D-48A7-A7B5-208C028E6839}">
  <dimension ref="A1:AR134"/>
  <sheetViews>
    <sheetView tabSelected="1" topLeftCell="A123" workbookViewId="0">
      <selection activeCell="H132" sqref="H132"/>
    </sheetView>
  </sheetViews>
  <sheetFormatPr defaultColWidth="9" defaultRowHeight="12.5" x14ac:dyDescent="0.25"/>
  <cols>
    <col min="1" max="2" width="9" style="2"/>
    <col min="3" max="3" width="11.58203125" style="2" customWidth="1"/>
    <col min="4" max="4" width="12.6640625" style="11" bestFit="1" customWidth="1"/>
    <col min="5" max="5" width="9.58203125" style="155" bestFit="1" customWidth="1"/>
    <col min="6" max="6" width="8.08203125" style="158" bestFit="1" customWidth="1"/>
    <col min="7" max="7" width="8.08203125" style="158" customWidth="1"/>
    <col min="8" max="8" width="11.6640625" style="159" bestFit="1" customWidth="1"/>
    <col min="9" max="9" width="13" style="11" bestFit="1" customWidth="1"/>
    <col min="10" max="10" width="15.1640625" style="11" bestFit="1" customWidth="1"/>
    <col min="11" max="11" width="9" style="17"/>
    <col min="12" max="12" width="12" style="18" bestFit="1" customWidth="1"/>
    <col min="13" max="14" width="12" style="18" customWidth="1"/>
    <col min="15" max="15" width="14.5" style="14" bestFit="1" customWidth="1"/>
    <col min="16" max="16" width="12.58203125" style="53" customWidth="1"/>
    <col min="17" max="18" width="11.9140625" style="14" customWidth="1"/>
    <col min="19" max="21" width="11.9140625" style="18" customWidth="1"/>
    <col min="22" max="22" width="11.4140625" style="14" customWidth="1"/>
    <col min="23" max="23" width="9" style="17"/>
    <col min="24" max="24" width="11.6640625" style="18" bestFit="1" customWidth="1"/>
    <col min="25" max="26" width="11.6640625" style="18" customWidth="1"/>
    <col min="27" max="27" width="11.6640625" style="11" customWidth="1"/>
    <col min="28" max="28" width="11.6640625" style="18" customWidth="1"/>
    <col min="29" max="29" width="11.6640625" style="11" customWidth="1"/>
    <col min="30" max="30" width="10.1640625" style="11" customWidth="1"/>
    <col min="31" max="31" width="10.9140625" style="11" customWidth="1"/>
    <col min="32" max="32" width="10.58203125" style="11" customWidth="1"/>
    <col min="33" max="33" width="10.08203125" style="11" customWidth="1"/>
    <col min="34" max="34" width="11.6640625" style="11" customWidth="1"/>
    <col min="35" max="35" width="10.08203125" style="11" customWidth="1"/>
    <col min="36" max="36" width="8.5" style="51" customWidth="1"/>
    <col min="37" max="37" width="9.83203125" style="17" customWidth="1"/>
    <col min="38" max="39" width="9.08203125" style="51" customWidth="1"/>
    <col min="40" max="40" width="8.58203125" style="51" customWidth="1"/>
    <col min="41" max="41" width="11.4140625" style="11" customWidth="1"/>
    <col min="42" max="16384" width="9" style="50"/>
  </cols>
  <sheetData>
    <row r="1" spans="1:44" s="48" customFormat="1" x14ac:dyDescent="0.25">
      <c r="A1" s="36"/>
      <c r="B1" s="36"/>
      <c r="C1" s="36"/>
      <c r="D1" s="37"/>
      <c r="E1" s="149"/>
      <c r="F1" s="150"/>
      <c r="G1" s="150"/>
      <c r="H1" s="151"/>
      <c r="I1" s="37"/>
      <c r="J1" s="37"/>
      <c r="K1" s="38"/>
      <c r="L1" s="39"/>
      <c r="M1" s="39"/>
      <c r="N1" s="39"/>
      <c r="O1" s="40"/>
      <c r="P1" s="46"/>
      <c r="Q1" s="40"/>
      <c r="R1" s="40"/>
      <c r="S1" s="39"/>
      <c r="T1" s="39"/>
      <c r="U1" s="39"/>
      <c r="V1" s="40"/>
      <c r="W1" s="38"/>
      <c r="X1" s="39"/>
      <c r="Y1" s="39"/>
      <c r="Z1" s="39"/>
      <c r="AA1" s="37"/>
      <c r="AB1" s="39"/>
      <c r="AC1" s="37"/>
      <c r="AD1" s="37"/>
      <c r="AE1" s="37"/>
      <c r="AF1" s="37"/>
      <c r="AG1" s="37"/>
      <c r="AH1" s="37"/>
      <c r="AI1" s="37"/>
      <c r="AJ1" s="47"/>
      <c r="AK1" s="38"/>
      <c r="AL1" s="47"/>
      <c r="AM1" s="47"/>
      <c r="AN1" s="47"/>
      <c r="AO1" s="37"/>
    </row>
    <row r="2" spans="1:44" s="49" customFormat="1" ht="65" x14ac:dyDescent="0.3">
      <c r="A2" s="41" t="s">
        <v>23</v>
      </c>
      <c r="B2" s="41" t="s">
        <v>21</v>
      </c>
      <c r="C2" s="41" t="s">
        <v>22</v>
      </c>
      <c r="D2" s="65" t="s">
        <v>33</v>
      </c>
      <c r="E2" s="152" t="s">
        <v>11</v>
      </c>
      <c r="F2" s="153" t="s">
        <v>54</v>
      </c>
      <c r="G2" s="153" t="s">
        <v>35</v>
      </c>
      <c r="H2" s="154" t="s">
        <v>13</v>
      </c>
      <c r="I2" s="143" t="s">
        <v>53</v>
      </c>
      <c r="J2" s="143" t="s">
        <v>36</v>
      </c>
      <c r="K2" s="68" t="s">
        <v>12</v>
      </c>
      <c r="L2" s="69" t="s">
        <v>47</v>
      </c>
      <c r="M2" s="135" t="s">
        <v>61</v>
      </c>
      <c r="N2" s="135" t="s">
        <v>62</v>
      </c>
      <c r="O2" s="135" t="s">
        <v>63</v>
      </c>
      <c r="P2" s="70" t="s">
        <v>80</v>
      </c>
      <c r="Q2" s="71" t="s">
        <v>67</v>
      </c>
      <c r="R2" s="71" t="s">
        <v>81</v>
      </c>
      <c r="S2" s="135" t="s">
        <v>52</v>
      </c>
      <c r="T2" s="135" t="s">
        <v>68</v>
      </c>
      <c r="U2" s="135" t="s">
        <v>64</v>
      </c>
      <c r="V2" s="135" t="s">
        <v>65</v>
      </c>
      <c r="W2" s="68" t="s">
        <v>14</v>
      </c>
      <c r="X2" s="72" t="s">
        <v>49</v>
      </c>
      <c r="Y2" s="135" t="s">
        <v>59</v>
      </c>
      <c r="Z2" s="135" t="s">
        <v>60</v>
      </c>
      <c r="AA2" s="73" t="s">
        <v>32</v>
      </c>
      <c r="AB2" s="74" t="s">
        <v>51</v>
      </c>
      <c r="AC2" s="73" t="s">
        <v>57</v>
      </c>
      <c r="AD2" s="73" t="s">
        <v>71</v>
      </c>
      <c r="AE2" s="73" t="s">
        <v>72</v>
      </c>
      <c r="AF2" s="73" t="s">
        <v>73</v>
      </c>
      <c r="AG2" s="73" t="s">
        <v>74</v>
      </c>
      <c r="AH2" s="73" t="s">
        <v>75</v>
      </c>
      <c r="AI2" s="73" t="s">
        <v>66</v>
      </c>
      <c r="AJ2" s="73" t="s">
        <v>58</v>
      </c>
      <c r="AK2" s="75" t="s">
        <v>79</v>
      </c>
      <c r="AL2" s="76" t="s">
        <v>76</v>
      </c>
      <c r="AM2" s="76" t="s">
        <v>78</v>
      </c>
      <c r="AN2" s="76" t="s">
        <v>77</v>
      </c>
      <c r="AO2" s="65" t="s">
        <v>34</v>
      </c>
    </row>
    <row r="3" spans="1:44" x14ac:dyDescent="0.25">
      <c r="A3" s="2">
        <v>2015</v>
      </c>
      <c r="B3" s="2">
        <v>2015</v>
      </c>
      <c r="C3" s="3">
        <v>42005</v>
      </c>
      <c r="D3" s="19">
        <v>350</v>
      </c>
      <c r="E3" s="155">
        <f>SUM(F3:G3)</f>
        <v>130.678</v>
      </c>
      <c r="F3" s="156">
        <v>0</v>
      </c>
      <c r="G3" s="156">
        <v>130.678</v>
      </c>
      <c r="H3" s="157">
        <f>SUM(I3:J3)</f>
        <v>86.355999999999995</v>
      </c>
      <c r="I3" s="130">
        <v>0</v>
      </c>
      <c r="J3" s="130">
        <v>86.355999999999995</v>
      </c>
      <c r="K3" s="17">
        <f>P3+S3+L3</f>
        <v>49.5</v>
      </c>
      <c r="L3" s="18">
        <f>SUM(M3:O3)</f>
        <v>25.5</v>
      </c>
      <c r="M3" s="18">
        <v>25.5</v>
      </c>
      <c r="P3" s="22">
        <f>SUM(Q3:R3)</f>
        <v>0</v>
      </c>
      <c r="Q3" s="14">
        <v>0</v>
      </c>
      <c r="R3" s="14">
        <v>0</v>
      </c>
      <c r="S3" s="16">
        <f t="shared" ref="S3:S66" si="0">SUM(T3:V3)</f>
        <v>24</v>
      </c>
      <c r="T3" s="16">
        <v>0</v>
      </c>
      <c r="U3" s="18">
        <v>0</v>
      </c>
      <c r="V3" s="16">
        <v>24</v>
      </c>
      <c r="W3" s="17">
        <f t="shared" ref="W3:W66" si="1">X3+AB3+AK3</f>
        <v>66.747</v>
      </c>
      <c r="X3" s="16">
        <f>SUM(Y3:AA3)</f>
        <v>0</v>
      </c>
      <c r="Y3" s="16">
        <v>0</v>
      </c>
      <c r="Z3" s="16">
        <v>0</v>
      </c>
      <c r="AA3" s="1">
        <v>0</v>
      </c>
      <c r="AB3" s="16">
        <f t="shared" ref="AB3:AB33" si="2">SUM(AC3:AJ3)</f>
        <v>66.747</v>
      </c>
      <c r="AC3" s="131">
        <v>0</v>
      </c>
      <c r="AD3" s="131">
        <v>0</v>
      </c>
      <c r="AE3" s="131">
        <v>0</v>
      </c>
      <c r="AF3" s="131">
        <v>66.747</v>
      </c>
      <c r="AG3" s="131">
        <v>0</v>
      </c>
      <c r="AH3" s="131">
        <v>0</v>
      </c>
      <c r="AI3" s="131">
        <v>0</v>
      </c>
      <c r="AJ3" s="132">
        <v>0</v>
      </c>
      <c r="AK3" s="60">
        <f>SUM(AL3:AN3)</f>
        <v>0</v>
      </c>
      <c r="AL3" s="133">
        <v>0</v>
      </c>
      <c r="AM3" s="133"/>
      <c r="AN3" s="133">
        <v>0</v>
      </c>
      <c r="AO3" s="11">
        <f t="shared" ref="AO3:AO66" si="3">D3+E3-H3-K3+W3</f>
        <v>411.56900000000002</v>
      </c>
    </row>
    <row r="4" spans="1:44" x14ac:dyDescent="0.25">
      <c r="A4" s="2">
        <v>2015</v>
      </c>
      <c r="B4" s="2">
        <v>2015</v>
      </c>
      <c r="C4" s="3">
        <v>42036</v>
      </c>
      <c r="D4" s="11">
        <f>AO3</f>
        <v>411.56900000000002</v>
      </c>
      <c r="E4" s="155">
        <f t="shared" ref="E4:E67" si="4">SUM(F4:G4)</f>
        <v>126.092</v>
      </c>
      <c r="F4" s="156">
        <v>0</v>
      </c>
      <c r="G4" s="156">
        <v>126.092</v>
      </c>
      <c r="H4" s="157">
        <f t="shared" ref="H4:H67" si="5">SUM(I4:J4)</f>
        <v>82.093999999999994</v>
      </c>
      <c r="I4" s="130">
        <v>0</v>
      </c>
      <c r="J4" s="130">
        <v>82.093999999999994</v>
      </c>
      <c r="K4" s="17">
        <f t="shared" ref="K4:K67" si="6">P4+S4+L4</f>
        <v>43.186</v>
      </c>
      <c r="L4" s="18">
        <f t="shared" ref="L4:L67" si="7">SUM(M4:O4)</f>
        <v>19.186</v>
      </c>
      <c r="M4" s="18">
        <v>19.186</v>
      </c>
      <c r="P4" s="22">
        <f t="shared" ref="P4:P67" si="8">SUM(Q4:R4)</f>
        <v>0</v>
      </c>
      <c r="Q4" s="14">
        <v>0</v>
      </c>
      <c r="R4" s="14">
        <v>0</v>
      </c>
      <c r="S4" s="16">
        <f t="shared" si="0"/>
        <v>24</v>
      </c>
      <c r="T4" s="16">
        <v>0</v>
      </c>
      <c r="U4" s="18">
        <v>0</v>
      </c>
      <c r="V4" s="16">
        <v>24</v>
      </c>
      <c r="W4" s="17">
        <f t="shared" si="1"/>
        <v>75.950999999999993</v>
      </c>
      <c r="X4" s="16">
        <f t="shared" ref="X4:X67" si="9">SUM(Y4:AA4)</f>
        <v>0</v>
      </c>
      <c r="Y4" s="16">
        <v>0</v>
      </c>
      <c r="Z4" s="16">
        <v>0</v>
      </c>
      <c r="AA4" s="1">
        <v>0</v>
      </c>
      <c r="AB4" s="16">
        <f t="shared" si="2"/>
        <v>75.950999999999993</v>
      </c>
      <c r="AC4" s="131">
        <v>0</v>
      </c>
      <c r="AD4" s="131">
        <v>0</v>
      </c>
      <c r="AE4" s="131">
        <v>75.950999999999993</v>
      </c>
      <c r="AF4" s="131">
        <v>0</v>
      </c>
      <c r="AG4" s="131">
        <v>0</v>
      </c>
      <c r="AH4" s="131">
        <v>0</v>
      </c>
      <c r="AI4" s="131">
        <v>0</v>
      </c>
      <c r="AJ4" s="132">
        <v>0</v>
      </c>
      <c r="AK4" s="60">
        <f t="shared" ref="AK4:AK67" si="10">SUM(AL4:AN4)</f>
        <v>0</v>
      </c>
      <c r="AL4" s="133">
        <v>0</v>
      </c>
      <c r="AM4" s="133"/>
      <c r="AN4" s="133">
        <v>0</v>
      </c>
      <c r="AO4" s="11">
        <f t="shared" si="3"/>
        <v>488.33200000000011</v>
      </c>
    </row>
    <row r="5" spans="1:44" x14ac:dyDescent="0.25">
      <c r="A5" s="2">
        <v>2015</v>
      </c>
      <c r="B5" s="2">
        <v>2015</v>
      </c>
      <c r="C5" s="3">
        <v>42064</v>
      </c>
      <c r="D5" s="11">
        <f t="shared" ref="D5:D68" si="11">AO4</f>
        <v>488.33200000000011</v>
      </c>
      <c r="E5" s="155">
        <f t="shared" si="4"/>
        <v>121.376</v>
      </c>
      <c r="F5" s="156">
        <v>0</v>
      </c>
      <c r="G5" s="156">
        <v>121.376</v>
      </c>
      <c r="H5" s="157">
        <f t="shared" si="5"/>
        <v>191.74</v>
      </c>
      <c r="I5" s="130">
        <v>0</v>
      </c>
      <c r="J5" s="130">
        <v>191.74</v>
      </c>
      <c r="K5" s="17">
        <f t="shared" si="6"/>
        <v>29.497</v>
      </c>
      <c r="L5" s="18">
        <f t="shared" si="7"/>
        <v>5.4969999999999999</v>
      </c>
      <c r="M5" s="18">
        <v>5.4969999999999999</v>
      </c>
      <c r="P5" s="22">
        <f t="shared" si="8"/>
        <v>0</v>
      </c>
      <c r="Q5" s="14">
        <v>0</v>
      </c>
      <c r="R5" s="14">
        <v>0</v>
      </c>
      <c r="S5" s="16">
        <f t="shared" si="0"/>
        <v>24</v>
      </c>
      <c r="T5" s="16">
        <v>0</v>
      </c>
      <c r="U5" s="18">
        <v>0</v>
      </c>
      <c r="V5" s="16">
        <v>24</v>
      </c>
      <c r="W5" s="17">
        <f t="shared" si="1"/>
        <v>173.97</v>
      </c>
      <c r="X5" s="16">
        <f t="shared" si="9"/>
        <v>0</v>
      </c>
      <c r="Y5" s="16">
        <v>0</v>
      </c>
      <c r="Z5" s="16">
        <v>0</v>
      </c>
      <c r="AA5" s="1">
        <v>0</v>
      </c>
      <c r="AB5" s="16">
        <f t="shared" si="2"/>
        <v>173.97</v>
      </c>
      <c r="AC5" s="131">
        <v>0</v>
      </c>
      <c r="AD5" s="131">
        <v>0</v>
      </c>
      <c r="AE5" s="131">
        <v>0</v>
      </c>
      <c r="AF5" s="131">
        <v>173.97</v>
      </c>
      <c r="AG5" s="131">
        <v>0</v>
      </c>
      <c r="AH5" s="131">
        <v>0</v>
      </c>
      <c r="AI5" s="131">
        <v>0</v>
      </c>
      <c r="AJ5" s="132">
        <v>0</v>
      </c>
      <c r="AK5" s="60">
        <f t="shared" si="10"/>
        <v>0</v>
      </c>
      <c r="AL5" s="133">
        <v>0</v>
      </c>
      <c r="AM5" s="133"/>
      <c r="AN5" s="133">
        <v>0</v>
      </c>
      <c r="AO5" s="11">
        <f t="shared" si="3"/>
        <v>562.44100000000003</v>
      </c>
    </row>
    <row r="6" spans="1:44" x14ac:dyDescent="0.25">
      <c r="A6" s="2">
        <v>2015</v>
      </c>
      <c r="B6" s="2">
        <v>2015</v>
      </c>
      <c r="C6" s="3">
        <v>42095</v>
      </c>
      <c r="D6" s="11">
        <f t="shared" si="11"/>
        <v>562.44100000000003</v>
      </c>
      <c r="E6" s="155">
        <f t="shared" si="4"/>
        <v>24.196999999999999</v>
      </c>
      <c r="F6" s="156">
        <v>0</v>
      </c>
      <c r="G6" s="156">
        <v>24.196999999999999</v>
      </c>
      <c r="H6" s="157">
        <f t="shared" si="5"/>
        <v>175.32300000000001</v>
      </c>
      <c r="I6" s="130">
        <v>0</v>
      </c>
      <c r="J6" s="130">
        <v>175.32300000000001</v>
      </c>
      <c r="K6" s="17">
        <f t="shared" si="6"/>
        <v>49.078000000000003</v>
      </c>
      <c r="L6" s="18">
        <f t="shared" si="7"/>
        <v>25.077999999999999</v>
      </c>
      <c r="M6" s="18">
        <v>25.077999999999999</v>
      </c>
      <c r="P6" s="22">
        <f t="shared" si="8"/>
        <v>0</v>
      </c>
      <c r="Q6" s="14">
        <v>0</v>
      </c>
      <c r="R6" s="14">
        <v>0</v>
      </c>
      <c r="S6" s="16">
        <f t="shared" si="0"/>
        <v>24</v>
      </c>
      <c r="T6" s="16">
        <v>0</v>
      </c>
      <c r="U6" s="18">
        <v>0</v>
      </c>
      <c r="V6" s="16">
        <v>24</v>
      </c>
      <c r="W6" s="17">
        <f t="shared" si="1"/>
        <v>170.88499999999999</v>
      </c>
      <c r="X6" s="16">
        <f t="shared" si="9"/>
        <v>0</v>
      </c>
      <c r="Y6" s="16">
        <v>0</v>
      </c>
      <c r="Z6" s="16">
        <v>0</v>
      </c>
      <c r="AA6" s="1">
        <v>0</v>
      </c>
      <c r="AB6" s="16">
        <f t="shared" si="2"/>
        <v>170.88499999999999</v>
      </c>
      <c r="AC6" s="131">
        <v>0</v>
      </c>
      <c r="AD6" s="131">
        <v>0</v>
      </c>
      <c r="AE6" s="131">
        <v>170.88499999999999</v>
      </c>
      <c r="AF6" s="131">
        <v>0</v>
      </c>
      <c r="AG6" s="131">
        <v>0</v>
      </c>
      <c r="AH6" s="131">
        <v>0</v>
      </c>
      <c r="AI6" s="131">
        <v>0</v>
      </c>
      <c r="AJ6" s="132">
        <v>0</v>
      </c>
      <c r="AK6" s="60">
        <f t="shared" si="10"/>
        <v>0</v>
      </c>
      <c r="AL6" s="133">
        <v>0</v>
      </c>
      <c r="AM6" s="133"/>
      <c r="AN6" s="133">
        <v>0</v>
      </c>
      <c r="AO6" s="11">
        <f t="shared" si="3"/>
        <v>533.12200000000007</v>
      </c>
    </row>
    <row r="7" spans="1:44" x14ac:dyDescent="0.25">
      <c r="A7" s="2">
        <v>2015</v>
      </c>
      <c r="B7" s="2">
        <v>2015</v>
      </c>
      <c r="C7" s="3">
        <v>42125</v>
      </c>
      <c r="D7" s="11">
        <f t="shared" si="11"/>
        <v>533.12200000000007</v>
      </c>
      <c r="E7" s="155">
        <f t="shared" si="4"/>
        <v>7.1150000000000002</v>
      </c>
      <c r="F7" s="156">
        <v>0</v>
      </c>
      <c r="G7" s="156">
        <v>7.1150000000000002</v>
      </c>
      <c r="H7" s="157">
        <f t="shared" si="5"/>
        <v>216.69300000000001</v>
      </c>
      <c r="I7" s="130">
        <v>0</v>
      </c>
      <c r="J7" s="130">
        <v>216.69300000000001</v>
      </c>
      <c r="K7" s="17">
        <f t="shared" si="6"/>
        <v>32.545000000000002</v>
      </c>
      <c r="L7" s="18">
        <f t="shared" si="7"/>
        <v>8.5449999999999999</v>
      </c>
      <c r="M7" s="18">
        <v>8.5449999999999999</v>
      </c>
      <c r="P7" s="22">
        <f t="shared" si="8"/>
        <v>0</v>
      </c>
      <c r="Q7" s="14">
        <v>0</v>
      </c>
      <c r="R7" s="14">
        <v>0</v>
      </c>
      <c r="S7" s="16">
        <f t="shared" si="0"/>
        <v>24</v>
      </c>
      <c r="T7" s="16">
        <v>0</v>
      </c>
      <c r="U7" s="18">
        <v>0</v>
      </c>
      <c r="V7" s="16">
        <v>24</v>
      </c>
      <c r="W7" s="17">
        <f t="shared" si="1"/>
        <v>199.392</v>
      </c>
      <c r="X7" s="16">
        <f t="shared" si="9"/>
        <v>0</v>
      </c>
      <c r="Y7" s="16">
        <v>0</v>
      </c>
      <c r="Z7" s="16">
        <v>0</v>
      </c>
      <c r="AA7" s="1">
        <v>0</v>
      </c>
      <c r="AB7" s="16">
        <f t="shared" si="2"/>
        <v>199.392</v>
      </c>
      <c r="AC7" s="131">
        <v>0</v>
      </c>
      <c r="AD7" s="131">
        <v>55.530999999999999</v>
      </c>
      <c r="AE7" s="131">
        <v>0</v>
      </c>
      <c r="AF7" s="131">
        <v>118.21899999999999</v>
      </c>
      <c r="AG7" s="131">
        <v>0</v>
      </c>
      <c r="AH7" s="131">
        <v>25.641999999999999</v>
      </c>
      <c r="AI7" s="131">
        <v>0</v>
      </c>
      <c r="AJ7" s="132">
        <v>0</v>
      </c>
      <c r="AK7" s="60">
        <f t="shared" si="10"/>
        <v>0</v>
      </c>
      <c r="AL7" s="133">
        <v>0</v>
      </c>
      <c r="AM7" s="133"/>
      <c r="AN7" s="133">
        <v>0</v>
      </c>
      <c r="AO7" s="11">
        <f t="shared" si="3"/>
        <v>490.39100000000008</v>
      </c>
    </row>
    <row r="8" spans="1:44" x14ac:dyDescent="0.25">
      <c r="A8" s="2">
        <v>2015</v>
      </c>
      <c r="B8" s="2">
        <v>2015</v>
      </c>
      <c r="C8" s="3">
        <v>42156</v>
      </c>
      <c r="D8" s="11">
        <f t="shared" si="11"/>
        <v>490.39100000000008</v>
      </c>
      <c r="E8" s="155">
        <f t="shared" si="4"/>
        <v>0</v>
      </c>
      <c r="F8" s="156">
        <v>0</v>
      </c>
      <c r="G8" s="156">
        <v>0</v>
      </c>
      <c r="H8" s="157">
        <f t="shared" si="5"/>
        <v>120.999</v>
      </c>
      <c r="I8" s="130">
        <v>0</v>
      </c>
      <c r="J8" s="130">
        <v>120.999</v>
      </c>
      <c r="K8" s="17">
        <f t="shared" si="6"/>
        <v>84.789000000000001</v>
      </c>
      <c r="L8" s="18">
        <f t="shared" si="7"/>
        <v>60.789000000000001</v>
      </c>
      <c r="M8" s="18">
        <v>60.789000000000001</v>
      </c>
      <c r="P8" s="22">
        <f t="shared" si="8"/>
        <v>0</v>
      </c>
      <c r="Q8" s="14">
        <v>0</v>
      </c>
      <c r="R8" s="14">
        <v>0</v>
      </c>
      <c r="S8" s="16">
        <f t="shared" si="0"/>
        <v>24</v>
      </c>
      <c r="T8" s="16">
        <v>0</v>
      </c>
      <c r="U8" s="18">
        <v>0</v>
      </c>
      <c r="V8" s="16">
        <v>24</v>
      </c>
      <c r="W8" s="17">
        <f t="shared" si="1"/>
        <v>100.78100000000001</v>
      </c>
      <c r="X8" s="16">
        <f t="shared" si="9"/>
        <v>0</v>
      </c>
      <c r="Y8" s="16">
        <v>0</v>
      </c>
      <c r="Z8" s="16">
        <v>0</v>
      </c>
      <c r="AA8" s="1">
        <v>0</v>
      </c>
      <c r="AB8" s="16">
        <f t="shared" si="2"/>
        <v>100.78100000000001</v>
      </c>
      <c r="AC8" s="131">
        <v>0</v>
      </c>
      <c r="AD8" s="131">
        <v>0</v>
      </c>
      <c r="AE8" s="131">
        <v>96.366</v>
      </c>
      <c r="AF8" s="131">
        <v>0</v>
      </c>
      <c r="AG8" s="131">
        <v>0</v>
      </c>
      <c r="AH8" s="131">
        <v>0</v>
      </c>
      <c r="AI8" s="131">
        <v>0</v>
      </c>
      <c r="AJ8" s="132">
        <v>4.415</v>
      </c>
      <c r="AK8" s="60">
        <f t="shared" si="10"/>
        <v>0</v>
      </c>
      <c r="AL8" s="133">
        <v>0</v>
      </c>
      <c r="AM8" s="133"/>
      <c r="AN8" s="133">
        <v>0</v>
      </c>
      <c r="AO8" s="11">
        <f t="shared" si="3"/>
        <v>385.38400000000007</v>
      </c>
    </row>
    <row r="9" spans="1:44" x14ac:dyDescent="0.25">
      <c r="A9" s="2">
        <v>2015</v>
      </c>
      <c r="B9" s="2">
        <v>2015</v>
      </c>
      <c r="C9" s="3">
        <v>42186</v>
      </c>
      <c r="D9" s="11">
        <f t="shared" si="11"/>
        <v>385.38400000000007</v>
      </c>
      <c r="E9" s="155">
        <f t="shared" si="4"/>
        <v>0</v>
      </c>
      <c r="F9" s="156">
        <v>0</v>
      </c>
      <c r="G9" s="156">
        <v>0</v>
      </c>
      <c r="H9" s="157">
        <f t="shared" si="5"/>
        <v>102.587</v>
      </c>
      <c r="I9" s="130">
        <v>0</v>
      </c>
      <c r="J9" s="130">
        <v>102.587</v>
      </c>
      <c r="K9" s="17">
        <f t="shared" si="6"/>
        <v>86.412000000000006</v>
      </c>
      <c r="L9" s="18">
        <f t="shared" si="7"/>
        <v>62.411999999999999</v>
      </c>
      <c r="M9" s="18">
        <v>62.411999999999999</v>
      </c>
      <c r="P9" s="22">
        <f t="shared" si="8"/>
        <v>0</v>
      </c>
      <c r="Q9" s="14">
        <v>0</v>
      </c>
      <c r="R9" s="14">
        <v>0</v>
      </c>
      <c r="S9" s="16">
        <f t="shared" si="0"/>
        <v>24</v>
      </c>
      <c r="T9" s="16">
        <v>0</v>
      </c>
      <c r="U9" s="18">
        <v>0</v>
      </c>
      <c r="V9" s="16">
        <v>24</v>
      </c>
      <c r="W9" s="17">
        <f t="shared" si="1"/>
        <v>104.41500000000001</v>
      </c>
      <c r="X9" s="16">
        <f t="shared" si="9"/>
        <v>0</v>
      </c>
      <c r="Y9" s="16">
        <v>0</v>
      </c>
      <c r="Z9" s="16">
        <v>0</v>
      </c>
      <c r="AA9" s="1">
        <v>0</v>
      </c>
      <c r="AB9" s="16">
        <f t="shared" si="2"/>
        <v>104.41500000000001</v>
      </c>
      <c r="AC9" s="131">
        <v>0</v>
      </c>
      <c r="AD9" s="131">
        <v>0</v>
      </c>
      <c r="AE9" s="131">
        <v>0</v>
      </c>
      <c r="AF9" s="131">
        <v>104.41500000000001</v>
      </c>
      <c r="AG9" s="131">
        <v>0</v>
      </c>
      <c r="AH9" s="131">
        <v>0</v>
      </c>
      <c r="AI9" s="131">
        <v>0</v>
      </c>
      <c r="AJ9" s="132">
        <v>0</v>
      </c>
      <c r="AK9" s="60">
        <f t="shared" si="10"/>
        <v>0</v>
      </c>
      <c r="AL9" s="133">
        <v>0</v>
      </c>
      <c r="AM9" s="133"/>
      <c r="AN9" s="133">
        <v>0</v>
      </c>
      <c r="AO9" s="11">
        <f t="shared" si="3"/>
        <v>300.80000000000007</v>
      </c>
    </row>
    <row r="10" spans="1:44" x14ac:dyDescent="0.25">
      <c r="A10" s="2">
        <v>2015</v>
      </c>
      <c r="B10" s="2">
        <v>2015</v>
      </c>
      <c r="C10" s="3">
        <v>42217</v>
      </c>
      <c r="D10" s="11">
        <f t="shared" si="11"/>
        <v>300.80000000000007</v>
      </c>
      <c r="E10" s="155">
        <f t="shared" si="4"/>
        <v>0</v>
      </c>
      <c r="F10" s="156">
        <v>0</v>
      </c>
      <c r="G10" s="156">
        <v>0</v>
      </c>
      <c r="H10" s="157">
        <f t="shared" si="5"/>
        <v>127.54</v>
      </c>
      <c r="I10" s="130">
        <v>0</v>
      </c>
      <c r="J10" s="130">
        <v>127.54</v>
      </c>
      <c r="K10" s="17">
        <f t="shared" si="6"/>
        <v>51.501000000000005</v>
      </c>
      <c r="L10" s="18">
        <f t="shared" si="7"/>
        <v>27.501000000000001</v>
      </c>
      <c r="M10" s="18">
        <v>27.501000000000001</v>
      </c>
      <c r="P10" s="22">
        <f t="shared" si="8"/>
        <v>0</v>
      </c>
      <c r="Q10" s="14">
        <v>0</v>
      </c>
      <c r="R10" s="14">
        <v>0</v>
      </c>
      <c r="S10" s="16">
        <f t="shared" si="0"/>
        <v>24</v>
      </c>
      <c r="T10" s="16">
        <v>0</v>
      </c>
      <c r="U10" s="18">
        <v>0</v>
      </c>
      <c r="V10" s="16">
        <v>24</v>
      </c>
      <c r="W10" s="17">
        <f t="shared" si="1"/>
        <v>136.762</v>
      </c>
      <c r="X10" s="16">
        <f t="shared" si="9"/>
        <v>0</v>
      </c>
      <c r="Y10" s="16">
        <v>0</v>
      </c>
      <c r="Z10" s="16">
        <v>0</v>
      </c>
      <c r="AA10" s="1">
        <v>0</v>
      </c>
      <c r="AB10" s="16">
        <f t="shared" si="2"/>
        <v>136.762</v>
      </c>
      <c r="AC10" s="131">
        <v>29.867000000000001</v>
      </c>
      <c r="AD10" s="131">
        <v>0</v>
      </c>
      <c r="AE10" s="131">
        <v>0</v>
      </c>
      <c r="AF10" s="131">
        <v>106.895</v>
      </c>
      <c r="AG10" s="131">
        <v>0</v>
      </c>
      <c r="AH10" s="131">
        <v>0</v>
      </c>
      <c r="AI10" s="131">
        <v>0</v>
      </c>
      <c r="AJ10" s="132">
        <v>0</v>
      </c>
      <c r="AK10" s="60">
        <f t="shared" si="10"/>
        <v>0</v>
      </c>
      <c r="AL10" s="133">
        <v>0</v>
      </c>
      <c r="AM10" s="133"/>
      <c r="AN10" s="133">
        <v>0</v>
      </c>
      <c r="AO10" s="11">
        <f t="shared" si="3"/>
        <v>258.52100000000007</v>
      </c>
    </row>
    <row r="11" spans="1:44" x14ac:dyDescent="0.25">
      <c r="A11" s="2">
        <v>2015</v>
      </c>
      <c r="B11" s="2">
        <v>2015</v>
      </c>
      <c r="C11" s="3">
        <v>42248</v>
      </c>
      <c r="D11" s="11">
        <f t="shared" si="11"/>
        <v>258.52100000000007</v>
      </c>
      <c r="E11" s="155">
        <f t="shared" si="4"/>
        <v>0</v>
      </c>
      <c r="F11" s="156">
        <v>0</v>
      </c>
      <c r="G11" s="156">
        <v>0</v>
      </c>
      <c r="H11" s="157">
        <f t="shared" si="5"/>
        <v>105.19199999999999</v>
      </c>
      <c r="I11" s="130">
        <v>0</v>
      </c>
      <c r="J11" s="130">
        <v>105.19199999999999</v>
      </c>
      <c r="K11" s="17">
        <f t="shared" si="6"/>
        <v>24</v>
      </c>
      <c r="L11" s="18">
        <f t="shared" si="7"/>
        <v>0</v>
      </c>
      <c r="M11" s="18">
        <v>0</v>
      </c>
      <c r="P11" s="22">
        <f t="shared" si="8"/>
        <v>0</v>
      </c>
      <c r="Q11" s="14">
        <v>0</v>
      </c>
      <c r="R11" s="14">
        <v>0</v>
      </c>
      <c r="S11" s="16">
        <f t="shared" si="0"/>
        <v>24</v>
      </c>
      <c r="T11" s="16">
        <v>0</v>
      </c>
      <c r="U11" s="18">
        <v>0</v>
      </c>
      <c r="V11" s="16">
        <v>24</v>
      </c>
      <c r="W11" s="17">
        <f t="shared" si="1"/>
        <v>117.94</v>
      </c>
      <c r="X11" s="16">
        <f t="shared" si="9"/>
        <v>0</v>
      </c>
      <c r="Y11" s="16">
        <v>0</v>
      </c>
      <c r="Z11" s="16">
        <v>0</v>
      </c>
      <c r="AA11" s="1">
        <v>0</v>
      </c>
      <c r="AB11" s="16">
        <f t="shared" si="2"/>
        <v>117.94</v>
      </c>
      <c r="AC11" s="131">
        <v>0</v>
      </c>
      <c r="AD11" s="131">
        <v>0</v>
      </c>
      <c r="AE11" s="131">
        <v>116.17700000000001</v>
      </c>
      <c r="AF11" s="131">
        <v>0</v>
      </c>
      <c r="AG11" s="131">
        <v>1.2370000000000001</v>
      </c>
      <c r="AH11" s="131">
        <v>0</v>
      </c>
      <c r="AI11" s="131">
        <v>0</v>
      </c>
      <c r="AJ11" s="132">
        <v>0.52600000000000002</v>
      </c>
      <c r="AK11" s="60">
        <f t="shared" si="10"/>
        <v>0</v>
      </c>
      <c r="AL11" s="133">
        <v>0</v>
      </c>
      <c r="AM11" s="133"/>
      <c r="AN11" s="133">
        <v>0</v>
      </c>
      <c r="AO11" s="11">
        <f t="shared" si="3"/>
        <v>247.26900000000006</v>
      </c>
    </row>
    <row r="12" spans="1:44" x14ac:dyDescent="0.25">
      <c r="A12" s="2">
        <v>2015</v>
      </c>
      <c r="B12" s="2">
        <v>2015</v>
      </c>
      <c r="C12" s="3">
        <v>42278</v>
      </c>
      <c r="D12" s="11">
        <f t="shared" si="11"/>
        <v>247.26900000000006</v>
      </c>
      <c r="E12" s="155">
        <f t="shared" si="4"/>
        <v>0</v>
      </c>
      <c r="F12" s="156">
        <v>0</v>
      </c>
      <c r="G12" s="156">
        <v>0</v>
      </c>
      <c r="H12" s="157">
        <f t="shared" si="5"/>
        <v>144.38499999999999</v>
      </c>
      <c r="I12" s="130">
        <v>0</v>
      </c>
      <c r="J12" s="130">
        <v>144.38499999999999</v>
      </c>
      <c r="K12" s="17">
        <f t="shared" si="6"/>
        <v>24</v>
      </c>
      <c r="L12" s="18">
        <f t="shared" si="7"/>
        <v>0</v>
      </c>
      <c r="M12" s="18">
        <v>0</v>
      </c>
      <c r="P12" s="22">
        <f t="shared" si="8"/>
        <v>0</v>
      </c>
      <c r="Q12" s="14">
        <v>0</v>
      </c>
      <c r="R12" s="14">
        <v>0</v>
      </c>
      <c r="S12" s="16">
        <f t="shared" si="0"/>
        <v>24</v>
      </c>
      <c r="T12" s="16">
        <v>0</v>
      </c>
      <c r="U12" s="18">
        <v>0</v>
      </c>
      <c r="V12" s="16">
        <v>24</v>
      </c>
      <c r="W12" s="17">
        <f t="shared" si="1"/>
        <v>156.31800000000001</v>
      </c>
      <c r="X12" s="16">
        <f t="shared" si="9"/>
        <v>0</v>
      </c>
      <c r="Y12" s="16">
        <v>0</v>
      </c>
      <c r="Z12" s="16">
        <v>0</v>
      </c>
      <c r="AA12" s="1">
        <v>0</v>
      </c>
      <c r="AB12" s="16">
        <f t="shared" si="2"/>
        <v>156.31800000000001</v>
      </c>
      <c r="AC12" s="131">
        <v>0</v>
      </c>
      <c r="AD12" s="131">
        <v>0</v>
      </c>
      <c r="AE12" s="131">
        <v>0</v>
      </c>
      <c r="AF12" s="131">
        <v>0</v>
      </c>
      <c r="AG12" s="131">
        <v>0</v>
      </c>
      <c r="AH12" s="131">
        <v>0</v>
      </c>
      <c r="AI12" s="131">
        <v>0</v>
      </c>
      <c r="AJ12" s="131">
        <v>156.31800000000001</v>
      </c>
      <c r="AK12" s="60">
        <f t="shared" si="10"/>
        <v>0</v>
      </c>
      <c r="AL12" s="133">
        <v>0</v>
      </c>
      <c r="AM12" s="133"/>
      <c r="AN12" s="133">
        <v>0</v>
      </c>
      <c r="AO12" s="11">
        <f t="shared" si="3"/>
        <v>235.20200000000008</v>
      </c>
    </row>
    <row r="13" spans="1:44" x14ac:dyDescent="0.25">
      <c r="A13" s="2">
        <v>2015</v>
      </c>
      <c r="B13" s="2">
        <v>2015</v>
      </c>
      <c r="C13" s="3">
        <v>42309</v>
      </c>
      <c r="D13" s="11">
        <f t="shared" si="11"/>
        <v>235.20200000000008</v>
      </c>
      <c r="E13" s="155">
        <f t="shared" si="4"/>
        <v>60.994999999999997</v>
      </c>
      <c r="F13" s="156">
        <v>0</v>
      </c>
      <c r="G13" s="156">
        <v>60.994999999999997</v>
      </c>
      <c r="H13" s="157">
        <f t="shared" si="5"/>
        <v>69.367000000000004</v>
      </c>
      <c r="I13" s="130">
        <v>0</v>
      </c>
      <c r="J13" s="130">
        <v>69.367000000000004</v>
      </c>
      <c r="K13" s="17">
        <f t="shared" si="6"/>
        <v>46.382000000000005</v>
      </c>
      <c r="L13" s="18">
        <f t="shared" si="7"/>
        <v>22.382000000000001</v>
      </c>
      <c r="M13" s="18">
        <v>22.382000000000001</v>
      </c>
      <c r="P13" s="22">
        <f t="shared" si="8"/>
        <v>0</v>
      </c>
      <c r="Q13" s="14">
        <v>0</v>
      </c>
      <c r="R13" s="14">
        <v>0</v>
      </c>
      <c r="S13" s="16">
        <f t="shared" si="0"/>
        <v>24</v>
      </c>
      <c r="T13" s="16">
        <v>0</v>
      </c>
      <c r="U13" s="18">
        <v>0</v>
      </c>
      <c r="V13" s="16">
        <v>24</v>
      </c>
      <c r="W13" s="17">
        <f t="shared" si="1"/>
        <v>89.08</v>
      </c>
      <c r="X13" s="16">
        <f t="shared" si="9"/>
        <v>0</v>
      </c>
      <c r="Y13" s="16">
        <v>0</v>
      </c>
      <c r="Z13" s="16">
        <v>0</v>
      </c>
      <c r="AA13" s="1">
        <v>0</v>
      </c>
      <c r="AB13" s="16">
        <f t="shared" si="2"/>
        <v>89.08</v>
      </c>
      <c r="AC13" s="131">
        <v>0</v>
      </c>
      <c r="AD13" s="131">
        <v>0</v>
      </c>
      <c r="AE13" s="131">
        <v>89.08</v>
      </c>
      <c r="AF13" s="131">
        <v>0</v>
      </c>
      <c r="AG13" s="131">
        <v>0</v>
      </c>
      <c r="AH13" s="131">
        <v>0</v>
      </c>
      <c r="AI13" s="131">
        <v>0</v>
      </c>
      <c r="AJ13" s="132">
        <v>0</v>
      </c>
      <c r="AK13" s="60">
        <f t="shared" si="10"/>
        <v>0</v>
      </c>
      <c r="AL13" s="133">
        <v>0</v>
      </c>
      <c r="AM13" s="133"/>
      <c r="AN13" s="133">
        <v>0</v>
      </c>
      <c r="AO13" s="11">
        <f t="shared" si="3"/>
        <v>269.52800000000002</v>
      </c>
    </row>
    <row r="14" spans="1:44" s="59" customFormat="1" x14ac:dyDescent="0.25">
      <c r="A14" s="2">
        <v>2015</v>
      </c>
      <c r="B14" s="2">
        <v>2015</v>
      </c>
      <c r="C14" s="3">
        <v>42339</v>
      </c>
      <c r="D14" s="56">
        <f t="shared" si="11"/>
        <v>269.52800000000002</v>
      </c>
      <c r="E14" s="155">
        <f t="shared" si="4"/>
        <v>120.34399999999999</v>
      </c>
      <c r="F14" s="156">
        <v>0</v>
      </c>
      <c r="G14" s="156">
        <v>120.34399999999999</v>
      </c>
      <c r="H14" s="157">
        <f t="shared" si="5"/>
        <v>77.748000000000005</v>
      </c>
      <c r="I14" s="130">
        <v>0</v>
      </c>
      <c r="J14" s="130">
        <v>77.748000000000005</v>
      </c>
      <c r="K14" s="17">
        <f t="shared" si="6"/>
        <v>24</v>
      </c>
      <c r="L14" s="18">
        <f t="shared" si="7"/>
        <v>0</v>
      </c>
      <c r="M14" s="18">
        <v>0</v>
      </c>
      <c r="N14" s="18"/>
      <c r="O14" s="58"/>
      <c r="P14" s="22">
        <f t="shared" si="8"/>
        <v>0</v>
      </c>
      <c r="Q14" s="14">
        <v>0</v>
      </c>
      <c r="R14" s="14">
        <v>0</v>
      </c>
      <c r="S14" s="16">
        <f t="shared" si="0"/>
        <v>24</v>
      </c>
      <c r="T14" s="16">
        <v>0</v>
      </c>
      <c r="U14" s="18">
        <v>0</v>
      </c>
      <c r="V14" s="16">
        <v>24</v>
      </c>
      <c r="W14" s="17">
        <f t="shared" si="1"/>
        <v>71.957000000000008</v>
      </c>
      <c r="X14" s="16">
        <f t="shared" si="9"/>
        <v>0</v>
      </c>
      <c r="Y14" s="16">
        <v>0</v>
      </c>
      <c r="Z14" s="16">
        <v>0</v>
      </c>
      <c r="AA14" s="1">
        <v>0</v>
      </c>
      <c r="AB14" s="16">
        <f t="shared" si="2"/>
        <v>71.957000000000008</v>
      </c>
      <c r="AC14" s="131">
        <v>0</v>
      </c>
      <c r="AD14" s="131">
        <v>0</v>
      </c>
      <c r="AE14" s="131">
        <v>0</v>
      </c>
      <c r="AF14" s="131">
        <v>57.021000000000001</v>
      </c>
      <c r="AG14" s="131">
        <v>0</v>
      </c>
      <c r="AH14" s="131">
        <v>0</v>
      </c>
      <c r="AI14" s="131">
        <v>2.383</v>
      </c>
      <c r="AJ14" s="131">
        <v>12.553000000000001</v>
      </c>
      <c r="AK14" s="60">
        <f t="shared" si="10"/>
        <v>0</v>
      </c>
      <c r="AL14" s="133">
        <v>0</v>
      </c>
      <c r="AM14" s="133"/>
      <c r="AN14" s="133">
        <v>0</v>
      </c>
      <c r="AO14" s="11">
        <f t="shared" si="3"/>
        <v>360.08100000000002</v>
      </c>
      <c r="AQ14" s="50"/>
      <c r="AR14" s="50"/>
    </row>
    <row r="15" spans="1:44" x14ac:dyDescent="0.25">
      <c r="A15" s="2">
        <v>2016</v>
      </c>
      <c r="B15" s="2">
        <v>2016</v>
      </c>
      <c r="C15" s="3">
        <v>42370</v>
      </c>
      <c r="D15" s="11">
        <f t="shared" si="11"/>
        <v>360.08100000000002</v>
      </c>
      <c r="E15" s="155">
        <f t="shared" si="4"/>
        <v>138.57300000000001</v>
      </c>
      <c r="F15" s="156">
        <v>0</v>
      </c>
      <c r="G15" s="156">
        <v>138.57300000000001</v>
      </c>
      <c r="H15" s="157">
        <f t="shared" si="5"/>
        <v>69.441999999999993</v>
      </c>
      <c r="I15" s="130">
        <v>0</v>
      </c>
      <c r="J15" s="130">
        <v>69.441999999999993</v>
      </c>
      <c r="K15" s="17">
        <f t="shared" si="6"/>
        <v>25.75</v>
      </c>
      <c r="L15" s="18">
        <f t="shared" si="7"/>
        <v>23</v>
      </c>
      <c r="M15" s="18">
        <v>23</v>
      </c>
      <c r="P15" s="22">
        <f t="shared" si="8"/>
        <v>0</v>
      </c>
      <c r="Q15" s="14">
        <v>0</v>
      </c>
      <c r="R15" s="14">
        <v>0</v>
      </c>
      <c r="S15" s="16">
        <f t="shared" si="0"/>
        <v>2.75</v>
      </c>
      <c r="T15" s="16">
        <v>0</v>
      </c>
      <c r="U15" s="18">
        <v>0</v>
      </c>
      <c r="V15" s="16">
        <v>2.75</v>
      </c>
      <c r="W15" s="17">
        <f t="shared" si="1"/>
        <v>15.374000000000001</v>
      </c>
      <c r="X15" s="16">
        <f t="shared" si="9"/>
        <v>0</v>
      </c>
      <c r="Y15" s="16">
        <v>0</v>
      </c>
      <c r="Z15" s="16">
        <v>0</v>
      </c>
      <c r="AA15" s="1">
        <v>0</v>
      </c>
      <c r="AB15" s="16">
        <f t="shared" si="2"/>
        <v>15.374000000000001</v>
      </c>
      <c r="AC15" s="131">
        <v>0</v>
      </c>
      <c r="AD15" s="131">
        <v>0</v>
      </c>
      <c r="AE15" s="131">
        <v>15.374000000000001</v>
      </c>
      <c r="AF15" s="131">
        <v>0</v>
      </c>
      <c r="AG15" s="131">
        <v>0</v>
      </c>
      <c r="AH15" s="131">
        <v>0</v>
      </c>
      <c r="AI15" s="131">
        <v>0</v>
      </c>
      <c r="AJ15" s="132">
        <v>0</v>
      </c>
      <c r="AK15" s="60">
        <f t="shared" si="10"/>
        <v>0</v>
      </c>
      <c r="AL15" s="133">
        <v>0</v>
      </c>
      <c r="AM15" s="133"/>
      <c r="AN15" s="133">
        <v>0</v>
      </c>
      <c r="AO15" s="11">
        <f t="shared" si="3"/>
        <v>418.83600000000001</v>
      </c>
    </row>
    <row r="16" spans="1:44" x14ac:dyDescent="0.25">
      <c r="A16" s="2">
        <v>2016</v>
      </c>
      <c r="B16" s="2">
        <v>2016</v>
      </c>
      <c r="C16" s="3">
        <v>42401</v>
      </c>
      <c r="D16" s="11">
        <f t="shared" si="11"/>
        <v>418.83600000000001</v>
      </c>
      <c r="E16" s="155">
        <f t="shared" si="4"/>
        <v>123.50700000000001</v>
      </c>
      <c r="F16" s="156">
        <v>0</v>
      </c>
      <c r="G16" s="156">
        <v>123.50700000000001</v>
      </c>
      <c r="H16" s="157">
        <f t="shared" si="5"/>
        <v>86.774000000000001</v>
      </c>
      <c r="I16" s="130">
        <v>0</v>
      </c>
      <c r="J16" s="130">
        <v>86.774000000000001</v>
      </c>
      <c r="K16" s="17">
        <f t="shared" si="6"/>
        <v>4.75</v>
      </c>
      <c r="L16" s="18">
        <f t="shared" si="7"/>
        <v>2</v>
      </c>
      <c r="M16" s="18">
        <v>2</v>
      </c>
      <c r="P16" s="22">
        <f t="shared" si="8"/>
        <v>0</v>
      </c>
      <c r="Q16" s="14">
        <v>0</v>
      </c>
      <c r="R16" s="14">
        <v>0</v>
      </c>
      <c r="S16" s="16">
        <f t="shared" si="0"/>
        <v>2.75</v>
      </c>
      <c r="T16" s="16">
        <v>0</v>
      </c>
      <c r="U16" s="18">
        <v>0</v>
      </c>
      <c r="V16" s="16">
        <v>2.75</v>
      </c>
      <c r="W16" s="17">
        <f t="shared" si="1"/>
        <v>43.472999999999999</v>
      </c>
      <c r="X16" s="16">
        <f>SUM(Y16:AA16)</f>
        <v>0</v>
      </c>
      <c r="Y16" s="16">
        <v>0</v>
      </c>
      <c r="Z16" s="16">
        <v>0</v>
      </c>
      <c r="AA16" s="1">
        <v>0</v>
      </c>
      <c r="AB16" s="16">
        <f t="shared" si="2"/>
        <v>43.472999999999999</v>
      </c>
      <c r="AC16" s="131">
        <v>0</v>
      </c>
      <c r="AD16" s="131">
        <v>0</v>
      </c>
      <c r="AE16" s="131">
        <v>43.472999999999999</v>
      </c>
      <c r="AF16" s="131">
        <v>0</v>
      </c>
      <c r="AG16" s="131">
        <v>0</v>
      </c>
      <c r="AH16" s="131">
        <v>0</v>
      </c>
      <c r="AI16" s="131">
        <v>0</v>
      </c>
      <c r="AJ16" s="132">
        <v>0</v>
      </c>
      <c r="AK16" s="60">
        <f t="shared" si="10"/>
        <v>0</v>
      </c>
      <c r="AL16" s="133">
        <v>0</v>
      </c>
      <c r="AM16" s="133"/>
      <c r="AN16" s="133">
        <v>0</v>
      </c>
      <c r="AO16" s="11">
        <f t="shared" si="3"/>
        <v>494.29200000000009</v>
      </c>
    </row>
    <row r="17" spans="1:44" x14ac:dyDescent="0.25">
      <c r="A17" s="2">
        <v>2016</v>
      </c>
      <c r="B17" s="2">
        <v>2016</v>
      </c>
      <c r="C17" s="3">
        <v>42430</v>
      </c>
      <c r="D17" s="11">
        <f t="shared" si="11"/>
        <v>494.29200000000009</v>
      </c>
      <c r="E17" s="155">
        <f t="shared" si="4"/>
        <v>89.373000000000005</v>
      </c>
      <c r="F17" s="156">
        <v>0</v>
      </c>
      <c r="G17" s="156">
        <v>89.373000000000005</v>
      </c>
      <c r="H17" s="157">
        <f t="shared" si="5"/>
        <v>171.43100000000001</v>
      </c>
      <c r="I17" s="130">
        <v>0</v>
      </c>
      <c r="J17" s="130">
        <v>171.43100000000001</v>
      </c>
      <c r="K17" s="17">
        <f t="shared" si="6"/>
        <v>2.75</v>
      </c>
      <c r="L17" s="18">
        <f t="shared" si="7"/>
        <v>0</v>
      </c>
      <c r="M17" s="18">
        <v>0</v>
      </c>
      <c r="P17" s="22">
        <f t="shared" si="8"/>
        <v>0</v>
      </c>
      <c r="Q17" s="14">
        <v>0</v>
      </c>
      <c r="R17" s="14">
        <v>0</v>
      </c>
      <c r="S17" s="16">
        <f t="shared" si="0"/>
        <v>2.75</v>
      </c>
      <c r="T17" s="16">
        <v>0</v>
      </c>
      <c r="U17" s="18">
        <v>0</v>
      </c>
      <c r="V17" s="16">
        <v>2.75</v>
      </c>
      <c r="W17" s="17">
        <f t="shared" si="1"/>
        <v>83.021000000000001</v>
      </c>
      <c r="X17" s="16">
        <f t="shared" si="9"/>
        <v>0</v>
      </c>
      <c r="Y17" s="16">
        <v>0</v>
      </c>
      <c r="Z17" s="16">
        <v>0</v>
      </c>
      <c r="AA17" s="1">
        <v>0</v>
      </c>
      <c r="AB17" s="16">
        <f t="shared" si="2"/>
        <v>83.021000000000001</v>
      </c>
      <c r="AC17" s="131">
        <v>0</v>
      </c>
      <c r="AD17" s="131">
        <v>0</v>
      </c>
      <c r="AE17" s="131">
        <v>0</v>
      </c>
      <c r="AF17" s="131">
        <v>0</v>
      </c>
      <c r="AG17" s="131">
        <v>83.021000000000001</v>
      </c>
      <c r="AH17" s="131">
        <v>0</v>
      </c>
      <c r="AI17" s="131">
        <v>0</v>
      </c>
      <c r="AJ17" s="132">
        <v>0</v>
      </c>
      <c r="AK17" s="60">
        <f t="shared" si="10"/>
        <v>0</v>
      </c>
      <c r="AL17" s="133">
        <v>0</v>
      </c>
      <c r="AM17" s="133"/>
      <c r="AN17" s="133">
        <v>0</v>
      </c>
      <c r="AO17" s="11">
        <f t="shared" si="3"/>
        <v>492.50500000000005</v>
      </c>
    </row>
    <row r="18" spans="1:44" x14ac:dyDescent="0.25">
      <c r="A18" s="2">
        <v>2016</v>
      </c>
      <c r="B18" s="2">
        <v>2016</v>
      </c>
      <c r="C18" s="3">
        <v>42461</v>
      </c>
      <c r="D18" s="11">
        <f t="shared" si="11"/>
        <v>492.50500000000005</v>
      </c>
      <c r="E18" s="155">
        <f t="shared" si="4"/>
        <v>52.646000000000001</v>
      </c>
      <c r="F18" s="156">
        <v>0</v>
      </c>
      <c r="G18" s="156">
        <v>52.646000000000001</v>
      </c>
      <c r="H18" s="157">
        <f t="shared" si="5"/>
        <v>132.80600000000001</v>
      </c>
      <c r="I18" s="130">
        <v>0</v>
      </c>
      <c r="J18" s="130">
        <v>132.80600000000001</v>
      </c>
      <c r="K18" s="17">
        <f t="shared" si="6"/>
        <v>27.75</v>
      </c>
      <c r="L18" s="18">
        <f t="shared" si="7"/>
        <v>25</v>
      </c>
      <c r="M18" s="18">
        <v>25</v>
      </c>
      <c r="P18" s="22">
        <f t="shared" si="8"/>
        <v>0</v>
      </c>
      <c r="Q18" s="14">
        <v>0</v>
      </c>
      <c r="R18" s="14">
        <v>0</v>
      </c>
      <c r="S18" s="16">
        <f t="shared" si="0"/>
        <v>2.75</v>
      </c>
      <c r="T18" s="16">
        <v>0</v>
      </c>
      <c r="U18" s="18">
        <v>0</v>
      </c>
      <c r="V18" s="16">
        <v>2.75</v>
      </c>
      <c r="W18" s="17">
        <f t="shared" si="1"/>
        <v>87.07</v>
      </c>
      <c r="X18" s="16">
        <f t="shared" si="9"/>
        <v>0</v>
      </c>
      <c r="Y18" s="16">
        <v>0</v>
      </c>
      <c r="Z18" s="16">
        <v>0</v>
      </c>
      <c r="AA18" s="1">
        <v>0</v>
      </c>
      <c r="AB18" s="16">
        <f t="shared" si="2"/>
        <v>87.07</v>
      </c>
      <c r="AC18" s="131">
        <v>0</v>
      </c>
      <c r="AD18" s="131">
        <v>0</v>
      </c>
      <c r="AE18" s="131">
        <v>87.07</v>
      </c>
      <c r="AF18" s="131">
        <v>0</v>
      </c>
      <c r="AG18" s="131">
        <v>0</v>
      </c>
      <c r="AH18" s="131">
        <v>0</v>
      </c>
      <c r="AI18" s="131">
        <v>0</v>
      </c>
      <c r="AJ18" s="132">
        <v>0</v>
      </c>
      <c r="AK18" s="60">
        <f t="shared" si="10"/>
        <v>0</v>
      </c>
      <c r="AL18" s="133">
        <v>0</v>
      </c>
      <c r="AM18" s="133"/>
      <c r="AN18" s="133">
        <v>0</v>
      </c>
      <c r="AO18" s="11">
        <f t="shared" si="3"/>
        <v>471.66500000000002</v>
      </c>
    </row>
    <row r="19" spans="1:44" x14ac:dyDescent="0.25">
      <c r="A19" s="2">
        <v>2016</v>
      </c>
      <c r="B19" s="2">
        <v>2016</v>
      </c>
      <c r="C19" s="3">
        <v>42491</v>
      </c>
      <c r="D19" s="11">
        <f t="shared" si="11"/>
        <v>471.66500000000002</v>
      </c>
      <c r="E19" s="155">
        <f t="shared" si="4"/>
        <v>12.55</v>
      </c>
      <c r="F19" s="156">
        <v>0</v>
      </c>
      <c r="G19" s="156">
        <v>12.55</v>
      </c>
      <c r="H19" s="157">
        <f t="shared" si="5"/>
        <v>175.78299999999999</v>
      </c>
      <c r="I19" s="130">
        <v>0</v>
      </c>
      <c r="J19" s="130">
        <v>175.78299999999999</v>
      </c>
      <c r="K19" s="17">
        <f t="shared" si="6"/>
        <v>2.75</v>
      </c>
      <c r="L19" s="18">
        <f t="shared" si="7"/>
        <v>0</v>
      </c>
      <c r="M19" s="18">
        <v>0</v>
      </c>
      <c r="P19" s="22">
        <f t="shared" si="8"/>
        <v>0</v>
      </c>
      <c r="Q19" s="14">
        <v>0</v>
      </c>
      <c r="R19" s="14">
        <v>0</v>
      </c>
      <c r="S19" s="16">
        <f t="shared" si="0"/>
        <v>2.75</v>
      </c>
      <c r="T19" s="16">
        <v>0</v>
      </c>
      <c r="U19" s="18">
        <v>0</v>
      </c>
      <c r="V19" s="16">
        <v>2.75</v>
      </c>
      <c r="W19" s="17">
        <f t="shared" si="1"/>
        <v>150.40199999999999</v>
      </c>
      <c r="X19" s="16">
        <f t="shared" si="9"/>
        <v>0</v>
      </c>
      <c r="Y19" s="16">
        <v>0</v>
      </c>
      <c r="Z19" s="16">
        <v>0</v>
      </c>
      <c r="AA19" s="1">
        <v>0</v>
      </c>
      <c r="AB19" s="16">
        <f t="shared" si="2"/>
        <v>150.40199999999999</v>
      </c>
      <c r="AC19" s="131">
        <v>0</v>
      </c>
      <c r="AD19" s="131">
        <v>150.40199999999999</v>
      </c>
      <c r="AE19" s="131">
        <v>0</v>
      </c>
      <c r="AF19" s="131">
        <v>0</v>
      </c>
      <c r="AG19" s="131">
        <v>0</v>
      </c>
      <c r="AH19" s="131">
        <v>0</v>
      </c>
      <c r="AI19" s="131">
        <v>0</v>
      </c>
      <c r="AJ19" s="132">
        <v>0</v>
      </c>
      <c r="AK19" s="60">
        <f t="shared" si="10"/>
        <v>0</v>
      </c>
      <c r="AL19" s="133">
        <v>0</v>
      </c>
      <c r="AM19" s="133"/>
      <c r="AN19" s="133">
        <v>0</v>
      </c>
      <c r="AO19" s="11">
        <f t="shared" si="3"/>
        <v>456.084</v>
      </c>
    </row>
    <row r="20" spans="1:44" x14ac:dyDescent="0.25">
      <c r="A20" s="2">
        <v>2016</v>
      </c>
      <c r="B20" s="2">
        <v>2016</v>
      </c>
      <c r="C20" s="3">
        <v>42522</v>
      </c>
      <c r="D20" s="11">
        <f t="shared" si="11"/>
        <v>456.084</v>
      </c>
      <c r="E20" s="155">
        <f t="shared" si="4"/>
        <v>3.6960000000000002</v>
      </c>
      <c r="F20" s="156">
        <v>0</v>
      </c>
      <c r="G20" s="156">
        <v>3.6960000000000002</v>
      </c>
      <c r="H20" s="157">
        <f t="shared" si="5"/>
        <v>81.822000000000003</v>
      </c>
      <c r="I20" s="130">
        <v>0</v>
      </c>
      <c r="J20" s="130">
        <v>81.822000000000003</v>
      </c>
      <c r="K20" s="17">
        <f t="shared" si="6"/>
        <v>27.74</v>
      </c>
      <c r="L20" s="18">
        <f t="shared" si="7"/>
        <v>24.99</v>
      </c>
      <c r="M20" s="18">
        <v>24.99</v>
      </c>
      <c r="P20" s="22">
        <f t="shared" si="8"/>
        <v>0</v>
      </c>
      <c r="Q20" s="14">
        <v>0</v>
      </c>
      <c r="R20" s="14">
        <v>0</v>
      </c>
      <c r="S20" s="16">
        <f t="shared" si="0"/>
        <v>2.75</v>
      </c>
      <c r="T20" s="16">
        <v>0</v>
      </c>
      <c r="U20" s="18">
        <v>0</v>
      </c>
      <c r="V20" s="16">
        <v>2.75</v>
      </c>
      <c r="W20" s="17">
        <f t="shared" si="1"/>
        <v>94.337000000000003</v>
      </c>
      <c r="X20" s="16">
        <f t="shared" si="9"/>
        <v>0</v>
      </c>
      <c r="Y20" s="16">
        <v>0</v>
      </c>
      <c r="Z20" s="16">
        <v>0</v>
      </c>
      <c r="AA20" s="1">
        <v>0</v>
      </c>
      <c r="AB20" s="16">
        <f t="shared" si="2"/>
        <v>94.337000000000003</v>
      </c>
      <c r="AC20" s="131">
        <v>0</v>
      </c>
      <c r="AD20" s="131">
        <v>13.595000000000001</v>
      </c>
      <c r="AE20" s="131">
        <v>80.742000000000004</v>
      </c>
      <c r="AF20" s="131">
        <v>0</v>
      </c>
      <c r="AG20" s="131">
        <v>0</v>
      </c>
      <c r="AH20" s="131">
        <v>0</v>
      </c>
      <c r="AI20" s="131">
        <v>0</v>
      </c>
      <c r="AJ20" s="132">
        <v>0</v>
      </c>
      <c r="AK20" s="60">
        <f t="shared" si="10"/>
        <v>0</v>
      </c>
      <c r="AL20" s="133">
        <v>0</v>
      </c>
      <c r="AM20" s="133"/>
      <c r="AN20" s="133">
        <v>0</v>
      </c>
      <c r="AO20" s="11">
        <f t="shared" si="3"/>
        <v>444.55500000000001</v>
      </c>
    </row>
    <row r="21" spans="1:44" x14ac:dyDescent="0.25">
      <c r="A21" s="2">
        <v>2016</v>
      </c>
      <c r="B21" s="2">
        <v>2016</v>
      </c>
      <c r="C21" s="3">
        <v>42552</v>
      </c>
      <c r="D21" s="11">
        <f t="shared" si="11"/>
        <v>444.55500000000001</v>
      </c>
      <c r="E21" s="155">
        <f t="shared" si="4"/>
        <v>0</v>
      </c>
      <c r="F21" s="156">
        <v>0</v>
      </c>
      <c r="G21" s="156">
        <v>0</v>
      </c>
      <c r="H21" s="157">
        <f t="shared" si="5"/>
        <v>93.840999999999994</v>
      </c>
      <c r="I21" s="130">
        <v>0</v>
      </c>
      <c r="J21" s="130">
        <v>93.840999999999994</v>
      </c>
      <c r="K21" s="17">
        <f t="shared" si="6"/>
        <v>2.75</v>
      </c>
      <c r="L21" s="18">
        <f t="shared" si="7"/>
        <v>0</v>
      </c>
      <c r="M21" s="18">
        <v>0</v>
      </c>
      <c r="P21" s="22">
        <f t="shared" si="8"/>
        <v>0</v>
      </c>
      <c r="Q21" s="14">
        <v>0</v>
      </c>
      <c r="R21" s="14">
        <v>0</v>
      </c>
      <c r="S21" s="16">
        <f t="shared" si="0"/>
        <v>2.75</v>
      </c>
      <c r="T21" s="16">
        <v>0</v>
      </c>
      <c r="U21" s="18">
        <v>0</v>
      </c>
      <c r="V21" s="16">
        <v>2.75</v>
      </c>
      <c r="W21" s="17">
        <f t="shared" si="1"/>
        <v>89.004000000000005</v>
      </c>
      <c r="X21" s="16">
        <f>SUM(Y21:AA21)</f>
        <v>0</v>
      </c>
      <c r="Y21" s="16">
        <v>0</v>
      </c>
      <c r="Z21" s="16">
        <v>0</v>
      </c>
      <c r="AA21" s="1">
        <v>0</v>
      </c>
      <c r="AB21" s="16">
        <f t="shared" si="2"/>
        <v>89.004000000000005</v>
      </c>
      <c r="AC21" s="131">
        <v>0</v>
      </c>
      <c r="AD21" s="131">
        <v>0</v>
      </c>
      <c r="AE21" s="131">
        <v>0</v>
      </c>
      <c r="AF21" s="131">
        <v>0</v>
      </c>
      <c r="AG21" s="131">
        <v>89.004000000000005</v>
      </c>
      <c r="AH21" s="131">
        <v>0</v>
      </c>
      <c r="AI21" s="131">
        <v>0</v>
      </c>
      <c r="AJ21" s="132">
        <v>0</v>
      </c>
      <c r="AK21" s="60">
        <f t="shared" si="10"/>
        <v>0</v>
      </c>
      <c r="AL21" s="133">
        <v>0</v>
      </c>
      <c r="AM21" s="133"/>
      <c r="AN21" s="133">
        <v>0</v>
      </c>
      <c r="AO21" s="11">
        <f t="shared" si="3"/>
        <v>436.96800000000002</v>
      </c>
    </row>
    <row r="22" spans="1:44" x14ac:dyDescent="0.25">
      <c r="A22" s="2">
        <v>2016</v>
      </c>
      <c r="B22" s="2">
        <v>2016</v>
      </c>
      <c r="C22" s="3">
        <v>42583</v>
      </c>
      <c r="D22" s="11">
        <f t="shared" si="11"/>
        <v>436.96800000000002</v>
      </c>
      <c r="E22" s="155">
        <f t="shared" si="4"/>
        <v>0</v>
      </c>
      <c r="F22" s="156">
        <v>0</v>
      </c>
      <c r="G22" s="156">
        <v>0</v>
      </c>
      <c r="H22" s="157">
        <f t="shared" si="5"/>
        <v>192.303</v>
      </c>
      <c r="I22" s="130">
        <v>0</v>
      </c>
      <c r="J22" s="130">
        <v>192.303</v>
      </c>
      <c r="K22" s="17">
        <f t="shared" si="6"/>
        <v>27.75</v>
      </c>
      <c r="L22" s="18">
        <f t="shared" si="7"/>
        <v>25</v>
      </c>
      <c r="M22" s="18">
        <v>25</v>
      </c>
      <c r="P22" s="22">
        <f t="shared" si="8"/>
        <v>0</v>
      </c>
      <c r="Q22" s="14">
        <v>0</v>
      </c>
      <c r="R22" s="14">
        <v>0</v>
      </c>
      <c r="S22" s="16">
        <f t="shared" si="0"/>
        <v>2.75</v>
      </c>
      <c r="T22" s="16">
        <v>0</v>
      </c>
      <c r="U22" s="18">
        <v>0</v>
      </c>
      <c r="V22" s="16">
        <v>2.75</v>
      </c>
      <c r="W22" s="17">
        <f t="shared" si="1"/>
        <v>110.551</v>
      </c>
      <c r="X22" s="16">
        <f t="shared" si="9"/>
        <v>0</v>
      </c>
      <c r="Y22" s="16">
        <v>0</v>
      </c>
      <c r="Z22" s="16">
        <v>0</v>
      </c>
      <c r="AA22" s="1">
        <v>0</v>
      </c>
      <c r="AB22" s="16">
        <f t="shared" si="2"/>
        <v>110.551</v>
      </c>
      <c r="AC22" s="131">
        <v>0</v>
      </c>
      <c r="AD22" s="131">
        <v>0</v>
      </c>
      <c r="AE22" s="131">
        <v>42.323</v>
      </c>
      <c r="AF22" s="131">
        <v>34.975000000000001</v>
      </c>
      <c r="AG22" s="131">
        <v>0</v>
      </c>
      <c r="AH22" s="131">
        <v>33.253</v>
      </c>
      <c r="AI22" s="131">
        <v>0</v>
      </c>
      <c r="AJ22" s="132">
        <v>0</v>
      </c>
      <c r="AK22" s="60">
        <f t="shared" si="10"/>
        <v>0</v>
      </c>
      <c r="AL22" s="133">
        <v>0</v>
      </c>
      <c r="AM22" s="133"/>
      <c r="AN22" s="133">
        <v>0</v>
      </c>
      <c r="AO22" s="11">
        <f t="shared" si="3"/>
        <v>327.46600000000001</v>
      </c>
    </row>
    <row r="23" spans="1:44" x14ac:dyDescent="0.25">
      <c r="A23" s="2">
        <v>2016</v>
      </c>
      <c r="B23" s="2">
        <v>2016</v>
      </c>
      <c r="C23" s="3">
        <v>42614</v>
      </c>
      <c r="D23" s="11">
        <f t="shared" si="11"/>
        <v>327.46600000000001</v>
      </c>
      <c r="E23" s="155">
        <f t="shared" si="4"/>
        <v>0</v>
      </c>
      <c r="F23" s="156">
        <v>0</v>
      </c>
      <c r="G23" s="156">
        <v>0</v>
      </c>
      <c r="H23" s="157">
        <f t="shared" si="5"/>
        <v>77.22</v>
      </c>
      <c r="I23" s="130">
        <v>0</v>
      </c>
      <c r="J23" s="130">
        <v>77.22</v>
      </c>
      <c r="K23" s="17">
        <f t="shared" si="6"/>
        <v>2.75</v>
      </c>
      <c r="L23" s="18">
        <f t="shared" si="7"/>
        <v>0</v>
      </c>
      <c r="M23" s="18">
        <v>0</v>
      </c>
      <c r="P23" s="22">
        <f t="shared" si="8"/>
        <v>0</v>
      </c>
      <c r="Q23" s="14">
        <v>0</v>
      </c>
      <c r="R23" s="14">
        <v>0</v>
      </c>
      <c r="S23" s="16">
        <f t="shared" si="0"/>
        <v>2.75</v>
      </c>
      <c r="T23" s="16">
        <v>0</v>
      </c>
      <c r="U23" s="18">
        <v>0</v>
      </c>
      <c r="V23" s="16">
        <v>2.75</v>
      </c>
      <c r="W23" s="17">
        <f t="shared" si="1"/>
        <v>87.043000000000006</v>
      </c>
      <c r="X23" s="16">
        <f t="shared" si="9"/>
        <v>0</v>
      </c>
      <c r="Y23" s="16">
        <v>0</v>
      </c>
      <c r="Z23" s="16">
        <v>0</v>
      </c>
      <c r="AA23" s="1">
        <v>0</v>
      </c>
      <c r="AB23" s="16">
        <f t="shared" si="2"/>
        <v>87.043000000000006</v>
      </c>
      <c r="AC23" s="131">
        <v>0</v>
      </c>
      <c r="AD23" s="131">
        <v>0</v>
      </c>
      <c r="AE23" s="131">
        <v>61.865000000000002</v>
      </c>
      <c r="AF23" s="131">
        <v>0</v>
      </c>
      <c r="AG23" s="131">
        <v>25.178000000000001</v>
      </c>
      <c r="AH23" s="131">
        <v>0</v>
      </c>
      <c r="AI23" s="131">
        <v>0</v>
      </c>
      <c r="AJ23" s="132">
        <v>0</v>
      </c>
      <c r="AK23" s="60">
        <f t="shared" si="10"/>
        <v>0</v>
      </c>
      <c r="AL23" s="133">
        <v>0</v>
      </c>
      <c r="AM23" s="133"/>
      <c r="AN23" s="133">
        <v>0</v>
      </c>
      <c r="AO23" s="11">
        <f t="shared" si="3"/>
        <v>334.53899999999999</v>
      </c>
    </row>
    <row r="24" spans="1:44" x14ac:dyDescent="0.25">
      <c r="A24" s="2">
        <v>2016</v>
      </c>
      <c r="B24" s="2">
        <v>2016</v>
      </c>
      <c r="C24" s="3">
        <v>42644</v>
      </c>
      <c r="D24" s="11">
        <f t="shared" si="11"/>
        <v>334.53899999999999</v>
      </c>
      <c r="E24" s="155">
        <f t="shared" si="4"/>
        <v>0</v>
      </c>
      <c r="F24" s="156">
        <v>0</v>
      </c>
      <c r="G24" s="156">
        <v>0</v>
      </c>
      <c r="H24" s="157">
        <f t="shared" si="5"/>
        <v>156.042</v>
      </c>
      <c r="I24" s="130">
        <v>0</v>
      </c>
      <c r="J24" s="130">
        <v>156.042</v>
      </c>
      <c r="K24" s="17">
        <f t="shared" si="6"/>
        <v>2.75</v>
      </c>
      <c r="L24" s="18">
        <f t="shared" si="7"/>
        <v>0</v>
      </c>
      <c r="M24" s="18">
        <v>0</v>
      </c>
      <c r="P24" s="22">
        <f t="shared" si="8"/>
        <v>0</v>
      </c>
      <c r="Q24" s="14">
        <v>0</v>
      </c>
      <c r="R24" s="14">
        <v>0</v>
      </c>
      <c r="S24" s="16">
        <f t="shared" si="0"/>
        <v>2.75</v>
      </c>
      <c r="T24" s="16">
        <v>0</v>
      </c>
      <c r="U24" s="18">
        <v>0</v>
      </c>
      <c r="V24" s="16">
        <v>2.75</v>
      </c>
      <c r="W24" s="17">
        <f t="shared" si="1"/>
        <v>126.922</v>
      </c>
      <c r="X24" s="16">
        <f t="shared" si="9"/>
        <v>0</v>
      </c>
      <c r="Y24" s="16">
        <v>0</v>
      </c>
      <c r="Z24" s="16">
        <v>0</v>
      </c>
      <c r="AA24" s="1">
        <v>0</v>
      </c>
      <c r="AB24" s="16">
        <f t="shared" si="2"/>
        <v>126.922</v>
      </c>
      <c r="AC24" s="131">
        <v>98.072000000000003</v>
      </c>
      <c r="AD24" s="131">
        <v>0</v>
      </c>
      <c r="AE24" s="131">
        <v>28.85</v>
      </c>
      <c r="AF24" s="131">
        <v>0</v>
      </c>
      <c r="AG24" s="131">
        <v>0</v>
      </c>
      <c r="AH24" s="131">
        <v>0</v>
      </c>
      <c r="AI24" s="131">
        <v>0</v>
      </c>
      <c r="AJ24" s="132">
        <v>0</v>
      </c>
      <c r="AK24" s="60">
        <f t="shared" si="10"/>
        <v>0</v>
      </c>
      <c r="AL24" s="133">
        <v>0</v>
      </c>
      <c r="AM24" s="133"/>
      <c r="AN24" s="133">
        <v>0</v>
      </c>
      <c r="AO24" s="11">
        <f t="shared" si="3"/>
        <v>302.66899999999998</v>
      </c>
    </row>
    <row r="25" spans="1:44" x14ac:dyDescent="0.25">
      <c r="A25" s="2">
        <v>2016</v>
      </c>
      <c r="B25" s="2">
        <v>2016</v>
      </c>
      <c r="C25" s="3">
        <v>42675</v>
      </c>
      <c r="D25" s="11">
        <f t="shared" si="11"/>
        <v>302.66899999999998</v>
      </c>
      <c r="E25" s="155">
        <f t="shared" si="4"/>
        <v>63.36</v>
      </c>
      <c r="F25" s="156">
        <v>0</v>
      </c>
      <c r="G25" s="156">
        <v>63.36</v>
      </c>
      <c r="H25" s="157">
        <f t="shared" si="5"/>
        <v>69.778000000000006</v>
      </c>
      <c r="I25" s="130">
        <v>0</v>
      </c>
      <c r="J25" s="130">
        <v>69.778000000000006</v>
      </c>
      <c r="K25" s="17">
        <f t="shared" si="6"/>
        <v>2.75</v>
      </c>
      <c r="L25" s="18">
        <f t="shared" si="7"/>
        <v>0</v>
      </c>
      <c r="M25" s="18">
        <v>0</v>
      </c>
      <c r="P25" s="22">
        <f t="shared" si="8"/>
        <v>0</v>
      </c>
      <c r="Q25" s="14">
        <v>0</v>
      </c>
      <c r="R25" s="14">
        <v>0</v>
      </c>
      <c r="S25" s="16">
        <f t="shared" si="0"/>
        <v>2.75</v>
      </c>
      <c r="T25" s="16">
        <v>0</v>
      </c>
      <c r="U25" s="18">
        <v>0</v>
      </c>
      <c r="V25" s="16">
        <v>2.75</v>
      </c>
      <c r="W25" s="17">
        <f t="shared" si="1"/>
        <v>41.642000000000003</v>
      </c>
      <c r="X25" s="16">
        <f t="shared" si="9"/>
        <v>0</v>
      </c>
      <c r="Y25" s="16">
        <v>0</v>
      </c>
      <c r="Z25" s="16">
        <v>0</v>
      </c>
      <c r="AA25" s="1">
        <v>0</v>
      </c>
      <c r="AB25" s="16">
        <f t="shared" si="2"/>
        <v>41.642000000000003</v>
      </c>
      <c r="AC25" s="131">
        <v>0</v>
      </c>
      <c r="AD25" s="131">
        <v>0</v>
      </c>
      <c r="AE25" s="131">
        <v>41.642000000000003</v>
      </c>
      <c r="AF25" s="131">
        <v>0</v>
      </c>
      <c r="AG25" s="131">
        <v>0</v>
      </c>
      <c r="AH25" s="131">
        <v>0</v>
      </c>
      <c r="AI25" s="131">
        <v>0</v>
      </c>
      <c r="AJ25" s="132">
        <v>0</v>
      </c>
      <c r="AK25" s="60">
        <f t="shared" si="10"/>
        <v>0</v>
      </c>
      <c r="AL25" s="133">
        <v>0</v>
      </c>
      <c r="AM25" s="133"/>
      <c r="AN25" s="133">
        <v>0</v>
      </c>
      <c r="AO25" s="11">
        <f t="shared" si="3"/>
        <v>335.14299999999997</v>
      </c>
    </row>
    <row r="26" spans="1:44" s="59" customFormat="1" x14ac:dyDescent="0.25">
      <c r="A26" s="2">
        <v>2016</v>
      </c>
      <c r="B26" s="2">
        <v>2016</v>
      </c>
      <c r="C26" s="3">
        <v>42705</v>
      </c>
      <c r="D26" s="56">
        <f t="shared" si="11"/>
        <v>335.14299999999997</v>
      </c>
      <c r="E26" s="155">
        <f t="shared" si="4"/>
        <v>117.301</v>
      </c>
      <c r="F26" s="156">
        <v>0</v>
      </c>
      <c r="G26" s="156">
        <v>117.301</v>
      </c>
      <c r="H26" s="157">
        <f t="shared" si="5"/>
        <v>128.42500000000001</v>
      </c>
      <c r="I26" s="130">
        <v>0</v>
      </c>
      <c r="J26" s="130">
        <v>128.42500000000001</v>
      </c>
      <c r="K26" s="17">
        <f t="shared" si="6"/>
        <v>2.75</v>
      </c>
      <c r="L26" s="18">
        <f t="shared" si="7"/>
        <v>0</v>
      </c>
      <c r="M26" s="18">
        <v>0</v>
      </c>
      <c r="N26" s="18"/>
      <c r="O26" s="58"/>
      <c r="P26" s="22">
        <f t="shared" si="8"/>
        <v>0</v>
      </c>
      <c r="Q26" s="14">
        <v>0</v>
      </c>
      <c r="R26" s="14">
        <v>0</v>
      </c>
      <c r="S26" s="16">
        <f t="shared" si="0"/>
        <v>2.75</v>
      </c>
      <c r="T26" s="16">
        <v>0</v>
      </c>
      <c r="U26" s="18">
        <v>0</v>
      </c>
      <c r="V26" s="16">
        <v>2.75</v>
      </c>
      <c r="W26" s="17">
        <f t="shared" si="1"/>
        <v>97.198999999999998</v>
      </c>
      <c r="X26" s="16">
        <f>SUM(Y26:AA26)</f>
        <v>0</v>
      </c>
      <c r="Y26" s="16">
        <v>0</v>
      </c>
      <c r="Z26" s="16">
        <v>0</v>
      </c>
      <c r="AA26" s="1">
        <v>0</v>
      </c>
      <c r="AB26" s="16">
        <f t="shared" si="2"/>
        <v>97.198999999999998</v>
      </c>
      <c r="AC26" s="131">
        <v>0</v>
      </c>
      <c r="AD26" s="131">
        <v>0</v>
      </c>
      <c r="AE26" s="131">
        <v>31.692</v>
      </c>
      <c r="AF26" s="131">
        <v>0</v>
      </c>
      <c r="AG26" s="131">
        <v>0</v>
      </c>
      <c r="AH26" s="131">
        <v>0</v>
      </c>
      <c r="AI26" s="131">
        <v>26.507000000000001</v>
      </c>
      <c r="AJ26" s="132">
        <v>39</v>
      </c>
      <c r="AK26" s="60">
        <f t="shared" si="10"/>
        <v>0</v>
      </c>
      <c r="AL26" s="133">
        <v>0</v>
      </c>
      <c r="AM26" s="133"/>
      <c r="AN26" s="133">
        <v>0</v>
      </c>
      <c r="AO26" s="11">
        <f t="shared" si="3"/>
        <v>418.46799999999996</v>
      </c>
      <c r="AQ26" s="50"/>
      <c r="AR26" s="50"/>
    </row>
    <row r="27" spans="1:44" x14ac:dyDescent="0.25">
      <c r="A27" s="2">
        <v>2017</v>
      </c>
      <c r="B27" s="2">
        <v>2017</v>
      </c>
      <c r="C27" s="3">
        <v>42736</v>
      </c>
      <c r="D27" s="11">
        <f t="shared" si="11"/>
        <v>418.46799999999996</v>
      </c>
      <c r="E27" s="155">
        <f t="shared" si="4"/>
        <v>137.28299999999999</v>
      </c>
      <c r="F27" s="156">
        <v>0</v>
      </c>
      <c r="G27" s="156">
        <v>137.28299999999999</v>
      </c>
      <c r="H27" s="157">
        <f t="shared" si="5"/>
        <v>150.536</v>
      </c>
      <c r="I27" s="130">
        <v>0</v>
      </c>
      <c r="J27" s="130">
        <v>150.536</v>
      </c>
      <c r="K27" s="17">
        <f t="shared" si="6"/>
        <v>0</v>
      </c>
      <c r="L27" s="18">
        <f t="shared" si="7"/>
        <v>0</v>
      </c>
      <c r="P27" s="22">
        <f t="shared" si="8"/>
        <v>0</v>
      </c>
      <c r="Q27" s="14">
        <v>0</v>
      </c>
      <c r="R27" s="14">
        <v>0</v>
      </c>
      <c r="S27" s="16">
        <f t="shared" si="0"/>
        <v>0</v>
      </c>
      <c r="T27" s="16">
        <v>0</v>
      </c>
      <c r="U27" s="18">
        <v>0</v>
      </c>
      <c r="V27" s="16">
        <v>0</v>
      </c>
      <c r="W27" s="17">
        <f t="shared" si="1"/>
        <v>68.956999999999994</v>
      </c>
      <c r="X27" s="16">
        <f t="shared" si="9"/>
        <v>0</v>
      </c>
      <c r="Y27" s="16">
        <v>0</v>
      </c>
      <c r="Z27" s="16">
        <v>0</v>
      </c>
      <c r="AA27" s="1">
        <v>0</v>
      </c>
      <c r="AB27" s="16">
        <f t="shared" si="2"/>
        <v>68.956999999999994</v>
      </c>
      <c r="AC27" s="131">
        <v>0</v>
      </c>
      <c r="AD27" s="131">
        <v>0</v>
      </c>
      <c r="AE27" s="131">
        <v>68.956999999999994</v>
      </c>
      <c r="AF27" s="131">
        <v>0</v>
      </c>
      <c r="AG27" s="131">
        <v>0</v>
      </c>
      <c r="AH27" s="131">
        <v>0</v>
      </c>
      <c r="AI27" s="131">
        <v>0</v>
      </c>
      <c r="AJ27" s="132">
        <v>0</v>
      </c>
      <c r="AK27" s="60">
        <f t="shared" si="10"/>
        <v>0</v>
      </c>
      <c r="AL27" s="133">
        <v>0</v>
      </c>
      <c r="AM27" s="133"/>
      <c r="AN27" s="133">
        <v>0</v>
      </c>
      <c r="AO27" s="11">
        <f t="shared" si="3"/>
        <v>474.17199999999997</v>
      </c>
    </row>
    <row r="28" spans="1:44" x14ac:dyDescent="0.25">
      <c r="A28" s="2">
        <v>2017</v>
      </c>
      <c r="B28" s="2">
        <v>2017</v>
      </c>
      <c r="C28" s="3">
        <v>42767</v>
      </c>
      <c r="D28" s="11">
        <f t="shared" si="11"/>
        <v>474.17199999999997</v>
      </c>
      <c r="E28" s="155">
        <f t="shared" si="4"/>
        <v>118.929</v>
      </c>
      <c r="F28" s="156">
        <v>0</v>
      </c>
      <c r="G28" s="156">
        <v>118.929</v>
      </c>
      <c r="H28" s="157">
        <f t="shared" si="5"/>
        <v>163.245</v>
      </c>
      <c r="I28" s="130">
        <v>0</v>
      </c>
      <c r="J28" s="130">
        <v>163.245</v>
      </c>
      <c r="K28" s="17">
        <f t="shared" si="6"/>
        <v>0</v>
      </c>
      <c r="L28" s="18">
        <f t="shared" si="7"/>
        <v>0</v>
      </c>
      <c r="P28" s="22">
        <f t="shared" si="8"/>
        <v>0</v>
      </c>
      <c r="Q28" s="14">
        <v>0</v>
      </c>
      <c r="R28" s="14">
        <v>0</v>
      </c>
      <c r="S28" s="16">
        <f t="shared" si="0"/>
        <v>0</v>
      </c>
      <c r="T28" s="16">
        <v>0</v>
      </c>
      <c r="U28" s="18">
        <v>0</v>
      </c>
      <c r="V28" s="16">
        <v>0</v>
      </c>
      <c r="W28" s="17">
        <f t="shared" si="1"/>
        <v>122.991</v>
      </c>
      <c r="X28" s="16">
        <f t="shared" si="9"/>
        <v>0</v>
      </c>
      <c r="Y28" s="16">
        <v>0</v>
      </c>
      <c r="Z28" s="16">
        <v>0</v>
      </c>
      <c r="AA28" s="1">
        <v>0</v>
      </c>
      <c r="AB28" s="16">
        <f t="shared" si="2"/>
        <v>122.991</v>
      </c>
      <c r="AC28" s="131">
        <v>0</v>
      </c>
      <c r="AD28" s="131">
        <v>0</v>
      </c>
      <c r="AE28" s="131">
        <v>0</v>
      </c>
      <c r="AF28" s="131">
        <v>0</v>
      </c>
      <c r="AG28" s="131">
        <v>122.991</v>
      </c>
      <c r="AH28" s="131">
        <v>0</v>
      </c>
      <c r="AI28" s="131">
        <v>0</v>
      </c>
      <c r="AJ28" s="132">
        <v>0</v>
      </c>
      <c r="AK28" s="60">
        <f t="shared" si="10"/>
        <v>0</v>
      </c>
      <c r="AL28" s="133">
        <v>0</v>
      </c>
      <c r="AM28" s="133"/>
      <c r="AN28" s="133">
        <v>0</v>
      </c>
      <c r="AO28" s="11">
        <f t="shared" si="3"/>
        <v>552.84699999999998</v>
      </c>
    </row>
    <row r="29" spans="1:44" x14ac:dyDescent="0.25">
      <c r="A29" s="2">
        <v>2017</v>
      </c>
      <c r="B29" s="2">
        <v>2017</v>
      </c>
      <c r="C29" s="3">
        <v>42795</v>
      </c>
      <c r="D29" s="11">
        <f t="shared" si="11"/>
        <v>552.84699999999998</v>
      </c>
      <c r="E29" s="155">
        <f t="shared" si="4"/>
        <v>82.596000000000004</v>
      </c>
      <c r="F29" s="156">
        <v>0</v>
      </c>
      <c r="G29" s="156">
        <v>82.596000000000004</v>
      </c>
      <c r="H29" s="157">
        <f t="shared" si="5"/>
        <v>159.494</v>
      </c>
      <c r="I29" s="130">
        <v>0</v>
      </c>
      <c r="J29" s="130">
        <v>159.494</v>
      </c>
      <c r="K29" s="17">
        <f t="shared" si="6"/>
        <v>0</v>
      </c>
      <c r="L29" s="18">
        <f t="shared" si="7"/>
        <v>0</v>
      </c>
      <c r="P29" s="22">
        <f t="shared" si="8"/>
        <v>0</v>
      </c>
      <c r="Q29" s="14">
        <v>0</v>
      </c>
      <c r="R29" s="14">
        <v>0</v>
      </c>
      <c r="S29" s="16">
        <f t="shared" si="0"/>
        <v>0</v>
      </c>
      <c r="T29" s="16">
        <v>0</v>
      </c>
      <c r="U29" s="18">
        <v>0</v>
      </c>
      <c r="V29" s="16">
        <v>0</v>
      </c>
      <c r="W29" s="17">
        <f t="shared" si="1"/>
        <v>120.154</v>
      </c>
      <c r="X29" s="16">
        <f t="shared" si="9"/>
        <v>0</v>
      </c>
      <c r="Y29" s="16">
        <v>0</v>
      </c>
      <c r="Z29" s="16">
        <v>0</v>
      </c>
      <c r="AA29" s="1">
        <v>0</v>
      </c>
      <c r="AB29" s="16">
        <f t="shared" si="2"/>
        <v>120.154</v>
      </c>
      <c r="AC29" s="131">
        <v>61.912999999999997</v>
      </c>
      <c r="AD29" s="131">
        <v>0</v>
      </c>
      <c r="AE29" s="131">
        <v>58.241</v>
      </c>
      <c r="AF29" s="131">
        <v>0</v>
      </c>
      <c r="AG29" s="131">
        <v>0</v>
      </c>
      <c r="AH29" s="131">
        <v>0</v>
      </c>
      <c r="AI29" s="131">
        <v>0</v>
      </c>
      <c r="AJ29" s="132">
        <v>0</v>
      </c>
      <c r="AK29" s="60">
        <f t="shared" si="10"/>
        <v>0</v>
      </c>
      <c r="AL29" s="133">
        <v>0</v>
      </c>
      <c r="AM29" s="133"/>
      <c r="AN29" s="133">
        <v>0</v>
      </c>
      <c r="AO29" s="11">
        <f t="shared" si="3"/>
        <v>596.10299999999995</v>
      </c>
    </row>
    <row r="30" spans="1:44" x14ac:dyDescent="0.25">
      <c r="A30" s="2">
        <v>2017</v>
      </c>
      <c r="B30" s="2">
        <v>2017</v>
      </c>
      <c r="C30" s="3">
        <v>42826</v>
      </c>
      <c r="D30" s="11">
        <f t="shared" si="11"/>
        <v>596.10299999999995</v>
      </c>
      <c r="E30" s="155">
        <f t="shared" si="4"/>
        <v>46.23</v>
      </c>
      <c r="F30" s="156">
        <v>0</v>
      </c>
      <c r="G30" s="156">
        <v>46.23</v>
      </c>
      <c r="H30" s="157">
        <f t="shared" si="5"/>
        <v>151.80500000000001</v>
      </c>
      <c r="I30" s="130">
        <v>0</v>
      </c>
      <c r="J30" s="130">
        <v>151.80500000000001</v>
      </c>
      <c r="K30" s="17">
        <f t="shared" si="6"/>
        <v>0</v>
      </c>
      <c r="L30" s="18">
        <f t="shared" si="7"/>
        <v>0</v>
      </c>
      <c r="P30" s="22">
        <f t="shared" si="8"/>
        <v>0</v>
      </c>
      <c r="Q30" s="14">
        <v>0</v>
      </c>
      <c r="R30" s="14">
        <v>0</v>
      </c>
      <c r="S30" s="16">
        <f t="shared" si="0"/>
        <v>0</v>
      </c>
      <c r="T30" s="16">
        <v>0</v>
      </c>
      <c r="U30" s="18">
        <v>0</v>
      </c>
      <c r="V30" s="16">
        <v>0</v>
      </c>
      <c r="W30" s="17">
        <f t="shared" si="1"/>
        <v>111.28100000000001</v>
      </c>
      <c r="X30" s="16">
        <f t="shared" si="9"/>
        <v>0</v>
      </c>
      <c r="Y30" s="16">
        <v>0</v>
      </c>
      <c r="Z30" s="16">
        <v>0</v>
      </c>
      <c r="AA30" s="1">
        <v>0</v>
      </c>
      <c r="AB30" s="16">
        <f t="shared" si="2"/>
        <v>111.28100000000001</v>
      </c>
      <c r="AC30" s="131">
        <v>0</v>
      </c>
      <c r="AD30" s="131">
        <v>0</v>
      </c>
      <c r="AE30" s="131">
        <v>0</v>
      </c>
      <c r="AF30" s="131">
        <v>0</v>
      </c>
      <c r="AG30" s="131">
        <v>111.28100000000001</v>
      </c>
      <c r="AH30" s="131">
        <v>0</v>
      </c>
      <c r="AI30" s="131">
        <v>0</v>
      </c>
      <c r="AJ30" s="132">
        <v>0</v>
      </c>
      <c r="AK30" s="60">
        <f t="shared" si="10"/>
        <v>0</v>
      </c>
      <c r="AL30" s="133">
        <v>0</v>
      </c>
      <c r="AM30" s="133"/>
      <c r="AN30" s="133">
        <v>0</v>
      </c>
      <c r="AO30" s="11">
        <f t="shared" si="3"/>
        <v>601.80899999999997</v>
      </c>
    </row>
    <row r="31" spans="1:44" x14ac:dyDescent="0.25">
      <c r="A31" s="2">
        <v>2017</v>
      </c>
      <c r="B31" s="2">
        <v>2017</v>
      </c>
      <c r="C31" s="3">
        <v>42856</v>
      </c>
      <c r="D31" s="11">
        <f t="shared" si="11"/>
        <v>601.80899999999997</v>
      </c>
      <c r="E31" s="155">
        <f t="shared" si="4"/>
        <v>8.0519999999999996</v>
      </c>
      <c r="F31" s="156">
        <v>0</v>
      </c>
      <c r="G31" s="156">
        <v>8.0519999999999996</v>
      </c>
      <c r="H31" s="157">
        <f t="shared" si="5"/>
        <v>155.49199999999999</v>
      </c>
      <c r="I31" s="130">
        <v>0</v>
      </c>
      <c r="J31" s="130">
        <v>155.49199999999999</v>
      </c>
      <c r="K31" s="17">
        <f t="shared" si="6"/>
        <v>2</v>
      </c>
      <c r="L31" s="18">
        <f t="shared" si="7"/>
        <v>0</v>
      </c>
      <c r="P31" s="22">
        <f t="shared" si="8"/>
        <v>0</v>
      </c>
      <c r="Q31" s="14">
        <v>0</v>
      </c>
      <c r="R31" s="14">
        <v>0</v>
      </c>
      <c r="S31" s="16">
        <f t="shared" si="0"/>
        <v>2</v>
      </c>
      <c r="T31" s="16">
        <v>0</v>
      </c>
      <c r="U31" s="18">
        <v>0</v>
      </c>
      <c r="V31" s="16">
        <v>2</v>
      </c>
      <c r="W31" s="17">
        <f t="shared" si="1"/>
        <v>108.48399999999999</v>
      </c>
      <c r="X31" s="16">
        <f t="shared" si="9"/>
        <v>0</v>
      </c>
      <c r="Y31" s="16">
        <v>0</v>
      </c>
      <c r="Z31" s="16">
        <v>0</v>
      </c>
      <c r="AA31" s="1">
        <v>0</v>
      </c>
      <c r="AB31" s="16">
        <f t="shared" si="2"/>
        <v>108.48399999999999</v>
      </c>
      <c r="AC31" s="131">
        <v>0</v>
      </c>
      <c r="AD31" s="131">
        <v>54.576999999999998</v>
      </c>
      <c r="AE31" s="131">
        <v>53.906999999999996</v>
      </c>
      <c r="AF31" s="131">
        <v>0</v>
      </c>
      <c r="AG31" s="131">
        <v>0</v>
      </c>
      <c r="AH31" s="131">
        <v>0</v>
      </c>
      <c r="AI31" s="131">
        <v>0</v>
      </c>
      <c r="AJ31" s="132">
        <v>0</v>
      </c>
      <c r="AK31" s="60">
        <f t="shared" si="10"/>
        <v>0</v>
      </c>
      <c r="AL31" s="133">
        <v>0</v>
      </c>
      <c r="AM31" s="133"/>
      <c r="AN31" s="133">
        <v>0</v>
      </c>
      <c r="AO31" s="11">
        <f t="shared" si="3"/>
        <v>560.85300000000007</v>
      </c>
    </row>
    <row r="32" spans="1:44" x14ac:dyDescent="0.25">
      <c r="A32" s="2">
        <v>2017</v>
      </c>
      <c r="B32" s="2">
        <v>2017</v>
      </c>
      <c r="C32" s="3">
        <v>42887</v>
      </c>
      <c r="D32" s="11">
        <f t="shared" si="11"/>
        <v>560.85300000000007</v>
      </c>
      <c r="E32" s="155">
        <f t="shared" si="4"/>
        <v>0</v>
      </c>
      <c r="F32" s="156">
        <v>0</v>
      </c>
      <c r="G32" s="156">
        <v>0</v>
      </c>
      <c r="H32" s="157">
        <f t="shared" si="5"/>
        <v>95.756</v>
      </c>
      <c r="I32" s="130">
        <v>0</v>
      </c>
      <c r="J32" s="130">
        <v>95.756</v>
      </c>
      <c r="K32" s="17">
        <f t="shared" si="6"/>
        <v>0</v>
      </c>
      <c r="L32" s="18">
        <f t="shared" si="7"/>
        <v>0</v>
      </c>
      <c r="P32" s="22">
        <f t="shared" si="8"/>
        <v>0</v>
      </c>
      <c r="Q32" s="14">
        <v>0</v>
      </c>
      <c r="R32" s="14">
        <v>0</v>
      </c>
      <c r="S32" s="16">
        <f t="shared" si="0"/>
        <v>0</v>
      </c>
      <c r="T32" s="16">
        <v>0</v>
      </c>
      <c r="U32" s="18">
        <v>0</v>
      </c>
      <c r="V32" s="16">
        <v>0</v>
      </c>
      <c r="W32" s="17">
        <f t="shared" si="1"/>
        <v>47.756</v>
      </c>
      <c r="X32" s="16">
        <f t="shared" si="9"/>
        <v>0</v>
      </c>
      <c r="Y32" s="16">
        <v>0</v>
      </c>
      <c r="Z32" s="16">
        <v>0</v>
      </c>
      <c r="AA32" s="1">
        <v>0</v>
      </c>
      <c r="AB32" s="16">
        <f t="shared" si="2"/>
        <v>47.756</v>
      </c>
      <c r="AC32" s="131">
        <v>0</v>
      </c>
      <c r="AD32" s="131">
        <v>0</v>
      </c>
      <c r="AE32" s="131">
        <v>0</v>
      </c>
      <c r="AF32" s="131">
        <v>0</v>
      </c>
      <c r="AG32" s="131">
        <v>47.756</v>
      </c>
      <c r="AH32" s="131">
        <v>0</v>
      </c>
      <c r="AI32" s="131">
        <v>0</v>
      </c>
      <c r="AJ32" s="132">
        <v>0</v>
      </c>
      <c r="AK32" s="60">
        <f t="shared" si="10"/>
        <v>0</v>
      </c>
      <c r="AL32" s="133">
        <v>0</v>
      </c>
      <c r="AM32" s="133"/>
      <c r="AN32" s="133">
        <v>0</v>
      </c>
      <c r="AO32" s="11">
        <f t="shared" si="3"/>
        <v>512.85300000000007</v>
      </c>
    </row>
    <row r="33" spans="1:44" x14ac:dyDescent="0.25">
      <c r="A33" s="2">
        <v>2017</v>
      </c>
      <c r="B33" s="2">
        <v>2017</v>
      </c>
      <c r="C33" s="3">
        <v>42917</v>
      </c>
      <c r="D33" s="11">
        <f t="shared" si="11"/>
        <v>512.85300000000007</v>
      </c>
      <c r="E33" s="155">
        <f t="shared" si="4"/>
        <v>0</v>
      </c>
      <c r="F33" s="156">
        <v>0</v>
      </c>
      <c r="G33" s="156">
        <v>0</v>
      </c>
      <c r="H33" s="157">
        <f t="shared" si="5"/>
        <v>169.011</v>
      </c>
      <c r="I33" s="130">
        <v>0</v>
      </c>
      <c r="J33" s="130">
        <v>169.011</v>
      </c>
      <c r="K33" s="17">
        <f t="shared" si="6"/>
        <v>29</v>
      </c>
      <c r="L33" s="18">
        <f t="shared" si="7"/>
        <v>29</v>
      </c>
      <c r="M33" s="18">
        <v>29</v>
      </c>
      <c r="P33" s="22">
        <f t="shared" si="8"/>
        <v>0</v>
      </c>
      <c r="Q33" s="14">
        <v>0</v>
      </c>
      <c r="R33" s="14">
        <v>0</v>
      </c>
      <c r="S33" s="16">
        <f t="shared" si="0"/>
        <v>0</v>
      </c>
      <c r="T33" s="16">
        <v>0</v>
      </c>
      <c r="U33" s="18">
        <v>0</v>
      </c>
      <c r="V33" s="16">
        <v>0</v>
      </c>
      <c r="W33" s="17">
        <f t="shared" si="1"/>
        <v>137.21699999999998</v>
      </c>
      <c r="X33" s="16">
        <f t="shared" si="9"/>
        <v>0</v>
      </c>
      <c r="Y33" s="16">
        <v>0</v>
      </c>
      <c r="Z33" s="16">
        <v>0</v>
      </c>
      <c r="AA33" s="1">
        <v>0</v>
      </c>
      <c r="AB33" s="16">
        <f t="shared" si="2"/>
        <v>137.21699999999998</v>
      </c>
      <c r="AC33" s="131">
        <v>0</v>
      </c>
      <c r="AD33" s="131">
        <v>0</v>
      </c>
      <c r="AE33" s="131">
        <v>62.957999999999998</v>
      </c>
      <c r="AF33" s="131">
        <v>0</v>
      </c>
      <c r="AG33" s="131">
        <v>0</v>
      </c>
      <c r="AH33" s="131">
        <v>74.259</v>
      </c>
      <c r="AI33" s="131">
        <v>0</v>
      </c>
      <c r="AJ33" s="132">
        <v>0</v>
      </c>
      <c r="AK33" s="60">
        <f t="shared" si="10"/>
        <v>0</v>
      </c>
      <c r="AL33" s="133">
        <v>0</v>
      </c>
      <c r="AM33" s="133"/>
      <c r="AN33" s="133">
        <v>0</v>
      </c>
      <c r="AO33" s="11">
        <f t="shared" si="3"/>
        <v>452.05900000000008</v>
      </c>
    </row>
    <row r="34" spans="1:44" x14ac:dyDescent="0.25">
      <c r="A34" s="2">
        <v>2017</v>
      </c>
      <c r="B34" s="2">
        <v>2017</v>
      </c>
      <c r="C34" s="3">
        <v>42948</v>
      </c>
      <c r="D34" s="11">
        <f t="shared" si="11"/>
        <v>452.05900000000008</v>
      </c>
      <c r="E34" s="155">
        <f t="shared" si="4"/>
        <v>0</v>
      </c>
      <c r="F34" s="156">
        <v>0</v>
      </c>
      <c r="G34" s="156">
        <v>0</v>
      </c>
      <c r="H34" s="157">
        <f t="shared" si="5"/>
        <v>102.532</v>
      </c>
      <c r="I34" s="130">
        <v>0</v>
      </c>
      <c r="J34" s="130">
        <v>102.532</v>
      </c>
      <c r="K34" s="17">
        <f t="shared" si="6"/>
        <v>0</v>
      </c>
      <c r="L34" s="18">
        <f t="shared" si="7"/>
        <v>0</v>
      </c>
      <c r="P34" s="22">
        <f t="shared" si="8"/>
        <v>0</v>
      </c>
      <c r="Q34" s="14">
        <v>0</v>
      </c>
      <c r="R34" s="14">
        <v>0</v>
      </c>
      <c r="S34" s="16">
        <f t="shared" si="0"/>
        <v>0</v>
      </c>
      <c r="T34" s="16">
        <v>0</v>
      </c>
      <c r="U34" s="18">
        <v>0</v>
      </c>
      <c r="V34" s="16">
        <v>0</v>
      </c>
      <c r="W34" s="17">
        <f t="shared" si="1"/>
        <v>69.897999999999996</v>
      </c>
      <c r="X34" s="16">
        <f t="shared" si="9"/>
        <v>0</v>
      </c>
      <c r="Y34" s="16">
        <v>0</v>
      </c>
      <c r="Z34" s="16">
        <v>0</v>
      </c>
      <c r="AA34" s="1">
        <v>0</v>
      </c>
      <c r="AB34" s="16">
        <f>SUM(AC34:AJ34)</f>
        <v>69.897999999999996</v>
      </c>
      <c r="AC34" s="131">
        <v>0</v>
      </c>
      <c r="AD34" s="131">
        <v>0</v>
      </c>
      <c r="AE34" s="131">
        <v>69.897999999999996</v>
      </c>
      <c r="AF34" s="131">
        <v>0</v>
      </c>
      <c r="AG34" s="131">
        <v>0</v>
      </c>
      <c r="AH34" s="131">
        <v>0</v>
      </c>
      <c r="AI34" s="131">
        <v>0</v>
      </c>
      <c r="AJ34" s="132">
        <v>0</v>
      </c>
      <c r="AK34" s="60">
        <f t="shared" si="10"/>
        <v>0</v>
      </c>
      <c r="AL34" s="133">
        <v>0</v>
      </c>
      <c r="AM34" s="133"/>
      <c r="AN34" s="133">
        <v>0</v>
      </c>
      <c r="AO34" s="11">
        <f t="shared" si="3"/>
        <v>419.42500000000007</v>
      </c>
    </row>
    <row r="35" spans="1:44" x14ac:dyDescent="0.25">
      <c r="A35" s="2">
        <v>2017</v>
      </c>
      <c r="B35" s="2">
        <v>2017</v>
      </c>
      <c r="C35" s="3">
        <v>42979</v>
      </c>
      <c r="D35" s="11">
        <f t="shared" si="11"/>
        <v>419.42500000000007</v>
      </c>
      <c r="E35" s="155">
        <f t="shared" si="4"/>
        <v>0</v>
      </c>
      <c r="F35" s="156">
        <v>0</v>
      </c>
      <c r="G35" s="156">
        <v>0</v>
      </c>
      <c r="H35" s="157">
        <f t="shared" si="5"/>
        <v>164.375</v>
      </c>
      <c r="I35" s="130">
        <v>0</v>
      </c>
      <c r="J35" s="130">
        <v>164.375</v>
      </c>
      <c r="K35" s="17">
        <f t="shared" si="6"/>
        <v>0.84799999999999998</v>
      </c>
      <c r="L35" s="18">
        <f t="shared" si="7"/>
        <v>0.84799999999999998</v>
      </c>
      <c r="M35" s="18">
        <v>0.84799999999999998</v>
      </c>
      <c r="P35" s="22">
        <f t="shared" si="8"/>
        <v>0</v>
      </c>
      <c r="Q35" s="14">
        <v>0</v>
      </c>
      <c r="R35" s="14">
        <v>0</v>
      </c>
      <c r="S35" s="16">
        <f t="shared" si="0"/>
        <v>0</v>
      </c>
      <c r="T35" s="16">
        <v>0</v>
      </c>
      <c r="U35" s="18">
        <v>0</v>
      </c>
      <c r="V35" s="16">
        <v>0</v>
      </c>
      <c r="W35" s="17">
        <f t="shared" si="1"/>
        <v>154.154</v>
      </c>
      <c r="X35" s="16">
        <f t="shared" si="9"/>
        <v>0</v>
      </c>
      <c r="Y35" s="16">
        <v>0</v>
      </c>
      <c r="Z35" s="16">
        <v>0</v>
      </c>
      <c r="AA35" s="1">
        <v>0</v>
      </c>
      <c r="AB35" s="16">
        <f>SUM(AC35:AJ35)</f>
        <v>154.154</v>
      </c>
      <c r="AC35" s="131">
        <v>0</v>
      </c>
      <c r="AD35" s="131">
        <v>0</v>
      </c>
      <c r="AE35" s="131">
        <v>0</v>
      </c>
      <c r="AF35" s="131">
        <v>0</v>
      </c>
      <c r="AG35" s="131">
        <v>136.364</v>
      </c>
      <c r="AH35" s="131">
        <v>0</v>
      </c>
      <c r="AI35" s="131">
        <v>17.79</v>
      </c>
      <c r="AJ35" s="132">
        <v>0</v>
      </c>
      <c r="AK35" s="60">
        <f t="shared" si="10"/>
        <v>0</v>
      </c>
      <c r="AL35" s="133">
        <v>0</v>
      </c>
      <c r="AM35" s="133"/>
      <c r="AN35" s="133">
        <v>0</v>
      </c>
      <c r="AO35" s="11">
        <f t="shared" si="3"/>
        <v>408.35600000000005</v>
      </c>
    </row>
    <row r="36" spans="1:44" x14ac:dyDescent="0.25">
      <c r="A36" s="2">
        <v>2017</v>
      </c>
      <c r="B36" s="2">
        <v>2017</v>
      </c>
      <c r="C36" s="3">
        <v>43009</v>
      </c>
      <c r="D36" s="11">
        <f t="shared" si="11"/>
        <v>408.35600000000005</v>
      </c>
      <c r="E36" s="155">
        <f t="shared" si="4"/>
        <v>0</v>
      </c>
      <c r="F36" s="156">
        <v>0</v>
      </c>
      <c r="G36" s="156">
        <v>0</v>
      </c>
      <c r="H36" s="157">
        <f t="shared" si="5"/>
        <v>164.50899999999999</v>
      </c>
      <c r="I36" s="130">
        <v>0</v>
      </c>
      <c r="J36" s="130">
        <v>164.50899999999999</v>
      </c>
      <c r="K36" s="17">
        <f t="shared" si="6"/>
        <v>0</v>
      </c>
      <c r="L36" s="18">
        <f t="shared" si="7"/>
        <v>0</v>
      </c>
      <c r="P36" s="22">
        <f t="shared" si="8"/>
        <v>0</v>
      </c>
      <c r="Q36" s="14">
        <v>0</v>
      </c>
      <c r="R36" s="14">
        <v>0</v>
      </c>
      <c r="S36" s="16">
        <f t="shared" si="0"/>
        <v>0</v>
      </c>
      <c r="T36" s="16">
        <v>0</v>
      </c>
      <c r="U36" s="18">
        <v>0</v>
      </c>
      <c r="V36" s="16">
        <v>0</v>
      </c>
      <c r="W36" s="17">
        <f t="shared" si="1"/>
        <v>174.41200000000001</v>
      </c>
      <c r="X36" s="16">
        <f t="shared" si="9"/>
        <v>0</v>
      </c>
      <c r="Y36" s="16">
        <v>0</v>
      </c>
      <c r="Z36" s="16">
        <v>0</v>
      </c>
      <c r="AA36" s="1">
        <v>0</v>
      </c>
      <c r="AB36" s="16">
        <f>SUM(AC36:AJ36)</f>
        <v>174.41200000000001</v>
      </c>
      <c r="AC36" s="131">
        <v>0</v>
      </c>
      <c r="AD36" s="131">
        <v>0</v>
      </c>
      <c r="AE36" s="131">
        <v>155.97900000000001</v>
      </c>
      <c r="AF36" s="131">
        <v>0</v>
      </c>
      <c r="AG36" s="131">
        <v>0</v>
      </c>
      <c r="AH36" s="131">
        <v>0</v>
      </c>
      <c r="AI36" s="131">
        <v>18.433</v>
      </c>
      <c r="AJ36" s="132">
        <v>0</v>
      </c>
      <c r="AK36" s="60">
        <f t="shared" si="10"/>
        <v>0</v>
      </c>
      <c r="AL36" s="133">
        <v>0</v>
      </c>
      <c r="AM36" s="133"/>
      <c r="AN36" s="133">
        <v>0</v>
      </c>
      <c r="AO36" s="11">
        <f t="shared" si="3"/>
        <v>418.25900000000007</v>
      </c>
    </row>
    <row r="37" spans="1:44" x14ac:dyDescent="0.25">
      <c r="A37" s="2">
        <v>2017</v>
      </c>
      <c r="B37" s="2">
        <v>2017</v>
      </c>
      <c r="C37" s="3">
        <v>43040</v>
      </c>
      <c r="D37" s="11">
        <f t="shared" si="11"/>
        <v>418.25900000000007</v>
      </c>
      <c r="E37" s="155">
        <f t="shared" si="4"/>
        <v>65.456000000000003</v>
      </c>
      <c r="F37" s="156">
        <v>0</v>
      </c>
      <c r="G37" s="156">
        <v>65.456000000000003</v>
      </c>
      <c r="H37" s="157">
        <f t="shared" si="5"/>
        <v>91.036000000000001</v>
      </c>
      <c r="I37" s="130">
        <v>0</v>
      </c>
      <c r="J37" s="130">
        <v>91.036000000000001</v>
      </c>
      <c r="K37" s="17">
        <f t="shared" si="6"/>
        <v>0</v>
      </c>
      <c r="L37" s="18">
        <f t="shared" si="7"/>
        <v>0</v>
      </c>
      <c r="P37" s="22">
        <f t="shared" si="8"/>
        <v>0</v>
      </c>
      <c r="Q37" s="14">
        <v>0</v>
      </c>
      <c r="R37" s="14">
        <v>0</v>
      </c>
      <c r="S37" s="16">
        <f t="shared" si="0"/>
        <v>0</v>
      </c>
      <c r="T37" s="16">
        <v>0</v>
      </c>
      <c r="U37" s="18">
        <v>0</v>
      </c>
      <c r="V37" s="16">
        <v>0</v>
      </c>
      <c r="W37" s="17">
        <f t="shared" si="1"/>
        <v>61.122</v>
      </c>
      <c r="X37" s="16">
        <f t="shared" si="9"/>
        <v>0</v>
      </c>
      <c r="Y37" s="16">
        <v>0</v>
      </c>
      <c r="Z37" s="16">
        <v>0</v>
      </c>
      <c r="AA37" s="1">
        <v>0</v>
      </c>
      <c r="AB37" s="16">
        <f t="shared" ref="AB37:AB100" si="12">SUM(AC37:AJ37)</f>
        <v>61.122</v>
      </c>
      <c r="AC37" s="131">
        <v>0</v>
      </c>
      <c r="AD37" s="131">
        <v>0</v>
      </c>
      <c r="AE37" s="131">
        <v>0</v>
      </c>
      <c r="AF37" s="131">
        <v>0</v>
      </c>
      <c r="AG37" s="131">
        <v>0</v>
      </c>
      <c r="AH37" s="131">
        <v>0</v>
      </c>
      <c r="AI37" s="131">
        <v>0</v>
      </c>
      <c r="AJ37" s="132">
        <v>61.122</v>
      </c>
      <c r="AK37" s="60">
        <f t="shared" si="10"/>
        <v>0</v>
      </c>
      <c r="AL37" s="133">
        <v>0</v>
      </c>
      <c r="AM37" s="133"/>
      <c r="AN37" s="133">
        <v>0</v>
      </c>
      <c r="AO37" s="11">
        <f t="shared" si="3"/>
        <v>453.8010000000001</v>
      </c>
    </row>
    <row r="38" spans="1:44" s="59" customFormat="1" x14ac:dyDescent="0.25">
      <c r="A38" s="2">
        <v>2017</v>
      </c>
      <c r="B38" s="2">
        <v>2017</v>
      </c>
      <c r="C38" s="3">
        <v>43070</v>
      </c>
      <c r="D38" s="56">
        <f t="shared" si="11"/>
        <v>453.8010000000001</v>
      </c>
      <c r="E38" s="155">
        <f t="shared" si="4"/>
        <v>116.61499999999999</v>
      </c>
      <c r="F38" s="156">
        <v>0</v>
      </c>
      <c r="G38" s="156">
        <v>116.61499999999999</v>
      </c>
      <c r="H38" s="157">
        <f t="shared" si="5"/>
        <v>90.813999999999993</v>
      </c>
      <c r="I38" s="130">
        <v>0</v>
      </c>
      <c r="J38" s="130">
        <v>90.813999999999993</v>
      </c>
      <c r="K38" s="17">
        <f t="shared" si="6"/>
        <v>0</v>
      </c>
      <c r="L38" s="18">
        <f t="shared" si="7"/>
        <v>0</v>
      </c>
      <c r="M38" s="18"/>
      <c r="N38" s="18"/>
      <c r="O38" s="58"/>
      <c r="P38" s="22">
        <f t="shared" si="8"/>
        <v>0</v>
      </c>
      <c r="Q38" s="14">
        <v>0</v>
      </c>
      <c r="R38" s="14">
        <v>0</v>
      </c>
      <c r="S38" s="16">
        <f t="shared" si="0"/>
        <v>0</v>
      </c>
      <c r="T38" s="16">
        <v>0</v>
      </c>
      <c r="U38" s="18">
        <v>0</v>
      </c>
      <c r="V38" s="16">
        <v>0</v>
      </c>
      <c r="W38" s="17">
        <f t="shared" si="1"/>
        <v>59.006</v>
      </c>
      <c r="X38" s="16">
        <f t="shared" si="9"/>
        <v>0</v>
      </c>
      <c r="Y38" s="16">
        <v>0</v>
      </c>
      <c r="Z38" s="16">
        <v>0</v>
      </c>
      <c r="AA38" s="1">
        <v>0</v>
      </c>
      <c r="AB38" s="16">
        <f t="shared" si="12"/>
        <v>59.006</v>
      </c>
      <c r="AC38" s="131">
        <v>0</v>
      </c>
      <c r="AD38" s="131">
        <v>0</v>
      </c>
      <c r="AE38" s="131">
        <v>0</v>
      </c>
      <c r="AF38" s="131">
        <v>0</v>
      </c>
      <c r="AG38" s="131">
        <v>9.3919999999999995</v>
      </c>
      <c r="AH38" s="131">
        <v>0</v>
      </c>
      <c r="AI38" s="131">
        <v>0</v>
      </c>
      <c r="AJ38" s="132">
        <v>49.613999999999997</v>
      </c>
      <c r="AK38" s="60">
        <f t="shared" si="10"/>
        <v>0</v>
      </c>
      <c r="AL38" s="133">
        <v>0</v>
      </c>
      <c r="AM38" s="133"/>
      <c r="AN38" s="133">
        <v>0</v>
      </c>
      <c r="AO38" s="11">
        <f t="shared" si="3"/>
        <v>538.60800000000006</v>
      </c>
      <c r="AQ38" s="50"/>
      <c r="AR38" s="50"/>
    </row>
    <row r="39" spans="1:44" x14ac:dyDescent="0.25">
      <c r="A39" s="2">
        <v>2018</v>
      </c>
      <c r="B39" s="2">
        <v>2018</v>
      </c>
      <c r="C39" s="3">
        <v>43101</v>
      </c>
      <c r="D39" s="11">
        <f t="shared" si="11"/>
        <v>538.60800000000006</v>
      </c>
      <c r="E39" s="155">
        <f t="shared" si="4"/>
        <v>124</v>
      </c>
      <c r="F39" s="156">
        <v>0</v>
      </c>
      <c r="G39" s="156">
        <v>124</v>
      </c>
      <c r="H39" s="157">
        <f t="shared" si="5"/>
        <v>136.58330000000001</v>
      </c>
      <c r="I39" s="130">
        <v>0</v>
      </c>
      <c r="J39" s="130">
        <v>136.58330000000001</v>
      </c>
      <c r="K39" s="17">
        <f t="shared" si="6"/>
        <v>0</v>
      </c>
      <c r="L39" s="18">
        <f t="shared" si="7"/>
        <v>0</v>
      </c>
      <c r="P39" s="22">
        <f t="shared" si="8"/>
        <v>0</v>
      </c>
      <c r="Q39" s="14">
        <v>0</v>
      </c>
      <c r="R39" s="14">
        <v>0</v>
      </c>
      <c r="S39" s="16">
        <f t="shared" si="0"/>
        <v>0</v>
      </c>
      <c r="T39" s="16">
        <v>0</v>
      </c>
      <c r="U39" s="18">
        <v>0</v>
      </c>
      <c r="V39" s="16">
        <v>0</v>
      </c>
      <c r="W39" s="17">
        <f t="shared" si="1"/>
        <v>43.155999999999999</v>
      </c>
      <c r="X39" s="16">
        <f t="shared" si="9"/>
        <v>0</v>
      </c>
      <c r="Y39" s="16">
        <v>0</v>
      </c>
      <c r="Z39" s="16">
        <v>0</v>
      </c>
      <c r="AA39" s="1">
        <v>0</v>
      </c>
      <c r="AB39" s="16">
        <f t="shared" si="12"/>
        <v>43.155999999999999</v>
      </c>
      <c r="AC39" s="131">
        <v>0</v>
      </c>
      <c r="AD39" s="131">
        <v>0</v>
      </c>
      <c r="AE39" s="131">
        <v>43.155999999999999</v>
      </c>
      <c r="AF39" s="131">
        <v>0</v>
      </c>
      <c r="AG39" s="131">
        <v>0</v>
      </c>
      <c r="AH39" s="131">
        <v>0</v>
      </c>
      <c r="AI39" s="131">
        <v>0</v>
      </c>
      <c r="AJ39" s="132">
        <v>0</v>
      </c>
      <c r="AK39" s="60">
        <f t="shared" si="10"/>
        <v>0</v>
      </c>
      <c r="AL39" s="133">
        <v>0</v>
      </c>
      <c r="AM39" s="133"/>
      <c r="AN39" s="133">
        <v>0</v>
      </c>
      <c r="AO39" s="11">
        <f t="shared" si="3"/>
        <v>569.1807</v>
      </c>
    </row>
    <row r="40" spans="1:44" x14ac:dyDescent="0.25">
      <c r="A40" s="2">
        <v>2018</v>
      </c>
      <c r="B40" s="2">
        <v>2018</v>
      </c>
      <c r="C40" s="3">
        <v>43132</v>
      </c>
      <c r="D40" s="11">
        <f t="shared" si="11"/>
        <v>569.1807</v>
      </c>
      <c r="E40" s="155">
        <f t="shared" si="4"/>
        <v>118.929</v>
      </c>
      <c r="F40" s="156">
        <v>0</v>
      </c>
      <c r="G40" s="156">
        <v>118.929</v>
      </c>
      <c r="H40" s="157">
        <f t="shared" si="5"/>
        <v>136.58330000000001</v>
      </c>
      <c r="I40" s="130">
        <v>0</v>
      </c>
      <c r="J40" s="130">
        <v>136.58330000000001</v>
      </c>
      <c r="K40" s="17">
        <f t="shared" si="6"/>
        <v>0</v>
      </c>
      <c r="L40" s="18">
        <f t="shared" si="7"/>
        <v>0</v>
      </c>
      <c r="P40" s="22">
        <f t="shared" si="8"/>
        <v>0</v>
      </c>
      <c r="Q40" s="14">
        <v>0</v>
      </c>
      <c r="R40" s="14">
        <v>0</v>
      </c>
      <c r="S40" s="16">
        <f t="shared" si="0"/>
        <v>0</v>
      </c>
      <c r="T40" s="16">
        <v>0</v>
      </c>
      <c r="U40" s="18">
        <v>0</v>
      </c>
      <c r="V40" s="16">
        <v>0</v>
      </c>
      <c r="W40" s="17">
        <f t="shared" si="1"/>
        <v>35.603000000000002</v>
      </c>
      <c r="X40" s="16">
        <f t="shared" si="9"/>
        <v>0</v>
      </c>
      <c r="Y40" s="16">
        <v>0</v>
      </c>
      <c r="Z40" s="16">
        <v>0</v>
      </c>
      <c r="AA40" s="1">
        <v>0</v>
      </c>
      <c r="AB40" s="16">
        <f t="shared" si="12"/>
        <v>35.603000000000002</v>
      </c>
      <c r="AC40" s="131">
        <v>0</v>
      </c>
      <c r="AD40" s="131">
        <v>0</v>
      </c>
      <c r="AE40" s="131">
        <v>35.603000000000002</v>
      </c>
      <c r="AF40" s="131">
        <v>0</v>
      </c>
      <c r="AG40" s="131">
        <v>0</v>
      </c>
      <c r="AH40" s="131">
        <v>0</v>
      </c>
      <c r="AI40" s="131">
        <v>0</v>
      </c>
      <c r="AJ40" s="132">
        <v>0</v>
      </c>
      <c r="AK40" s="60">
        <f t="shared" si="10"/>
        <v>0</v>
      </c>
      <c r="AL40" s="133">
        <v>0</v>
      </c>
      <c r="AM40" s="133"/>
      <c r="AN40" s="133">
        <v>0</v>
      </c>
      <c r="AO40" s="11">
        <f t="shared" si="3"/>
        <v>587.12939999999992</v>
      </c>
    </row>
    <row r="41" spans="1:44" x14ac:dyDescent="0.25">
      <c r="A41" s="2">
        <v>2018</v>
      </c>
      <c r="B41" s="2">
        <v>2018</v>
      </c>
      <c r="C41" s="3">
        <v>43160</v>
      </c>
      <c r="D41" s="11">
        <f t="shared" si="11"/>
        <v>587.12939999999992</v>
      </c>
      <c r="E41" s="155">
        <f t="shared" si="4"/>
        <v>82.596000000000004</v>
      </c>
      <c r="F41" s="156">
        <v>0</v>
      </c>
      <c r="G41" s="156">
        <v>82.596000000000004</v>
      </c>
      <c r="H41" s="157">
        <f t="shared" si="5"/>
        <v>136.58330000000001</v>
      </c>
      <c r="I41" s="130">
        <v>0</v>
      </c>
      <c r="J41" s="130">
        <v>136.58330000000001</v>
      </c>
      <c r="K41" s="17">
        <f t="shared" si="6"/>
        <v>0</v>
      </c>
      <c r="L41" s="18">
        <f t="shared" si="7"/>
        <v>0</v>
      </c>
      <c r="P41" s="22">
        <f t="shared" si="8"/>
        <v>0</v>
      </c>
      <c r="Q41" s="14">
        <v>0</v>
      </c>
      <c r="R41" s="14">
        <v>0</v>
      </c>
      <c r="S41" s="16">
        <f t="shared" si="0"/>
        <v>0</v>
      </c>
      <c r="T41" s="16">
        <v>0</v>
      </c>
      <c r="U41" s="18">
        <v>0</v>
      </c>
      <c r="V41" s="16">
        <v>0</v>
      </c>
      <c r="W41" s="17">
        <f t="shared" si="1"/>
        <v>98.188000000000002</v>
      </c>
      <c r="X41" s="16">
        <f t="shared" si="9"/>
        <v>0</v>
      </c>
      <c r="Y41" s="16">
        <v>0</v>
      </c>
      <c r="Z41" s="16">
        <v>0</v>
      </c>
      <c r="AA41" s="1">
        <v>0</v>
      </c>
      <c r="AB41" s="16">
        <f t="shared" si="12"/>
        <v>98.188000000000002</v>
      </c>
      <c r="AC41" s="131">
        <v>0</v>
      </c>
      <c r="AD41" s="131">
        <v>0</v>
      </c>
      <c r="AE41" s="131">
        <v>0</v>
      </c>
      <c r="AF41" s="131">
        <v>98.188000000000002</v>
      </c>
      <c r="AG41" s="131">
        <v>0</v>
      </c>
      <c r="AH41" s="131">
        <v>0</v>
      </c>
      <c r="AI41" s="131">
        <v>0</v>
      </c>
      <c r="AJ41" s="132">
        <v>0</v>
      </c>
      <c r="AK41" s="60">
        <f t="shared" si="10"/>
        <v>0</v>
      </c>
      <c r="AL41" s="133">
        <v>0</v>
      </c>
      <c r="AM41" s="133"/>
      <c r="AN41" s="133">
        <v>0</v>
      </c>
      <c r="AO41" s="11">
        <f t="shared" si="3"/>
        <v>631.3300999999999</v>
      </c>
    </row>
    <row r="42" spans="1:44" x14ac:dyDescent="0.25">
      <c r="A42" s="2">
        <v>2018</v>
      </c>
      <c r="B42" s="2">
        <v>2018</v>
      </c>
      <c r="C42" s="3">
        <v>43191</v>
      </c>
      <c r="D42" s="11">
        <f t="shared" si="11"/>
        <v>631.3300999999999</v>
      </c>
      <c r="E42" s="155">
        <f t="shared" si="4"/>
        <v>46.23</v>
      </c>
      <c r="F42" s="156">
        <v>0</v>
      </c>
      <c r="G42" s="156">
        <v>46.23</v>
      </c>
      <c r="H42" s="157">
        <f t="shared" si="5"/>
        <v>136.58330000000001</v>
      </c>
      <c r="I42" s="130">
        <v>0</v>
      </c>
      <c r="J42" s="130">
        <v>136.58330000000001</v>
      </c>
      <c r="K42" s="17">
        <f t="shared" si="6"/>
        <v>0</v>
      </c>
      <c r="L42" s="18">
        <f t="shared" si="7"/>
        <v>0</v>
      </c>
      <c r="P42" s="22">
        <f t="shared" si="8"/>
        <v>0</v>
      </c>
      <c r="Q42" s="14">
        <v>0</v>
      </c>
      <c r="R42" s="14">
        <v>0</v>
      </c>
      <c r="S42" s="16">
        <f t="shared" si="0"/>
        <v>0</v>
      </c>
      <c r="T42" s="16">
        <v>0</v>
      </c>
      <c r="U42" s="18">
        <v>0</v>
      </c>
      <c r="V42" s="16">
        <v>0</v>
      </c>
      <c r="W42" s="17">
        <f t="shared" si="1"/>
        <v>136.453</v>
      </c>
      <c r="X42" s="16">
        <f t="shared" si="9"/>
        <v>0</v>
      </c>
      <c r="Y42" s="16">
        <v>0</v>
      </c>
      <c r="Z42" s="16">
        <v>0</v>
      </c>
      <c r="AA42" s="1">
        <v>0</v>
      </c>
      <c r="AB42" s="16">
        <f t="shared" si="12"/>
        <v>136.453</v>
      </c>
      <c r="AC42" s="131">
        <v>0</v>
      </c>
      <c r="AD42" s="131">
        <v>0</v>
      </c>
      <c r="AE42" s="131">
        <v>113.65</v>
      </c>
      <c r="AF42" s="131">
        <v>0</v>
      </c>
      <c r="AG42" s="131">
        <v>0</v>
      </c>
      <c r="AH42" s="131">
        <v>22.803000000000001</v>
      </c>
      <c r="AI42" s="131">
        <v>0</v>
      </c>
      <c r="AJ42" s="132">
        <v>0</v>
      </c>
      <c r="AK42" s="60">
        <f t="shared" si="10"/>
        <v>0</v>
      </c>
      <c r="AL42" s="133">
        <v>0</v>
      </c>
      <c r="AM42" s="133"/>
      <c r="AN42" s="133">
        <v>0</v>
      </c>
      <c r="AO42" s="11">
        <f t="shared" si="3"/>
        <v>677.42979999999989</v>
      </c>
    </row>
    <row r="43" spans="1:44" x14ac:dyDescent="0.25">
      <c r="A43" s="2">
        <v>2018</v>
      </c>
      <c r="B43" s="2">
        <v>2018</v>
      </c>
      <c r="C43" s="3">
        <v>43221</v>
      </c>
      <c r="D43" s="11">
        <f t="shared" si="11"/>
        <v>677.42979999999989</v>
      </c>
      <c r="E43" s="155">
        <f t="shared" si="4"/>
        <v>8.0519999999999996</v>
      </c>
      <c r="F43" s="156">
        <v>0</v>
      </c>
      <c r="G43" s="156">
        <v>8.0519999999999996</v>
      </c>
      <c r="H43" s="157">
        <f t="shared" si="5"/>
        <v>136.58330000000001</v>
      </c>
      <c r="I43" s="130">
        <v>0</v>
      </c>
      <c r="J43" s="130">
        <v>136.58330000000001</v>
      </c>
      <c r="K43" s="17">
        <f t="shared" si="6"/>
        <v>0</v>
      </c>
      <c r="L43" s="18">
        <f t="shared" si="7"/>
        <v>0</v>
      </c>
      <c r="P43" s="22">
        <f t="shared" si="8"/>
        <v>0</v>
      </c>
      <c r="Q43" s="14">
        <v>0</v>
      </c>
      <c r="R43" s="14">
        <v>0</v>
      </c>
      <c r="S43" s="16">
        <f t="shared" si="0"/>
        <v>0</v>
      </c>
      <c r="T43" s="16">
        <v>0</v>
      </c>
      <c r="U43" s="18">
        <v>0</v>
      </c>
      <c r="V43" s="16">
        <v>0</v>
      </c>
      <c r="W43" s="17">
        <f t="shared" si="1"/>
        <v>110.85299999999999</v>
      </c>
      <c r="X43" s="16">
        <f t="shared" si="9"/>
        <v>0</v>
      </c>
      <c r="Y43" s="16">
        <v>0</v>
      </c>
      <c r="Z43" s="16">
        <v>0</v>
      </c>
      <c r="AA43" s="1">
        <v>0</v>
      </c>
      <c r="AB43" s="16">
        <f t="shared" si="12"/>
        <v>110.85299999999999</v>
      </c>
      <c r="AC43" s="131">
        <v>0</v>
      </c>
      <c r="AD43" s="131">
        <v>0</v>
      </c>
      <c r="AE43" s="131">
        <v>110.85299999999999</v>
      </c>
      <c r="AF43" s="131">
        <v>0</v>
      </c>
      <c r="AG43" s="131">
        <v>0</v>
      </c>
      <c r="AH43" s="131">
        <v>0</v>
      </c>
      <c r="AI43" s="131">
        <v>0</v>
      </c>
      <c r="AJ43" s="132">
        <v>0</v>
      </c>
      <c r="AK43" s="60">
        <f t="shared" si="10"/>
        <v>0</v>
      </c>
      <c r="AL43" s="133">
        <v>0</v>
      </c>
      <c r="AM43" s="133"/>
      <c r="AN43" s="133">
        <v>0</v>
      </c>
      <c r="AO43" s="11">
        <f t="shared" si="3"/>
        <v>659.75149999999985</v>
      </c>
    </row>
    <row r="44" spans="1:44" x14ac:dyDescent="0.25">
      <c r="A44" s="2">
        <v>2018</v>
      </c>
      <c r="B44" s="2">
        <v>2018</v>
      </c>
      <c r="C44" s="3">
        <v>43252</v>
      </c>
      <c r="D44" s="11">
        <f t="shared" si="11"/>
        <v>659.75149999999985</v>
      </c>
      <c r="E44" s="155">
        <f t="shared" si="4"/>
        <v>0</v>
      </c>
      <c r="F44" s="156">
        <v>0</v>
      </c>
      <c r="G44" s="156">
        <v>0</v>
      </c>
      <c r="H44" s="157">
        <f t="shared" si="5"/>
        <v>136.58330000000001</v>
      </c>
      <c r="I44" s="130">
        <v>0</v>
      </c>
      <c r="J44" s="130">
        <v>136.58330000000001</v>
      </c>
      <c r="K44" s="17">
        <f t="shared" si="6"/>
        <v>0</v>
      </c>
      <c r="L44" s="18">
        <f t="shared" si="7"/>
        <v>0</v>
      </c>
      <c r="P44" s="22">
        <f t="shared" si="8"/>
        <v>0</v>
      </c>
      <c r="Q44" s="14">
        <v>0</v>
      </c>
      <c r="R44" s="14">
        <v>0</v>
      </c>
      <c r="S44" s="16">
        <f t="shared" si="0"/>
        <v>0</v>
      </c>
      <c r="T44" s="16">
        <v>0</v>
      </c>
      <c r="U44" s="18">
        <v>0</v>
      </c>
      <c r="V44" s="16">
        <v>0</v>
      </c>
      <c r="W44" s="17">
        <f t="shared" si="1"/>
        <v>96.766000000000005</v>
      </c>
      <c r="X44" s="16">
        <f t="shared" si="9"/>
        <v>0</v>
      </c>
      <c r="Y44" s="16">
        <v>0</v>
      </c>
      <c r="Z44" s="16">
        <v>0</v>
      </c>
      <c r="AA44" s="1">
        <v>0</v>
      </c>
      <c r="AB44" s="16">
        <f t="shared" si="12"/>
        <v>96.766000000000005</v>
      </c>
      <c r="AC44" s="131">
        <v>0</v>
      </c>
      <c r="AD44" s="131">
        <v>0</v>
      </c>
      <c r="AE44" s="131">
        <v>96.766000000000005</v>
      </c>
      <c r="AF44" s="131">
        <v>0</v>
      </c>
      <c r="AG44" s="131">
        <v>0</v>
      </c>
      <c r="AH44" s="131">
        <v>0</v>
      </c>
      <c r="AI44" s="131">
        <v>0</v>
      </c>
      <c r="AJ44" s="132">
        <v>0</v>
      </c>
      <c r="AK44" s="60">
        <f t="shared" si="10"/>
        <v>0</v>
      </c>
      <c r="AL44" s="133">
        <v>0</v>
      </c>
      <c r="AM44" s="133"/>
      <c r="AN44" s="133">
        <v>0</v>
      </c>
      <c r="AO44" s="11">
        <f t="shared" si="3"/>
        <v>619.93419999999981</v>
      </c>
    </row>
    <row r="45" spans="1:44" x14ac:dyDescent="0.25">
      <c r="A45" s="2">
        <v>2018</v>
      </c>
      <c r="B45" s="2">
        <v>2018</v>
      </c>
      <c r="C45" s="3">
        <v>43282</v>
      </c>
      <c r="D45" s="11">
        <f t="shared" si="11"/>
        <v>619.93419999999981</v>
      </c>
      <c r="E45" s="155">
        <f t="shared" si="4"/>
        <v>0</v>
      </c>
      <c r="F45" s="156">
        <v>0</v>
      </c>
      <c r="G45" s="156">
        <v>0</v>
      </c>
      <c r="H45" s="157">
        <f t="shared" si="5"/>
        <v>136.58330000000001</v>
      </c>
      <c r="I45" s="130">
        <v>0</v>
      </c>
      <c r="J45" s="130">
        <v>136.58330000000001</v>
      </c>
      <c r="K45" s="17">
        <f t="shared" si="6"/>
        <v>0</v>
      </c>
      <c r="L45" s="18">
        <f t="shared" si="7"/>
        <v>0</v>
      </c>
      <c r="P45" s="22">
        <f t="shared" si="8"/>
        <v>0</v>
      </c>
      <c r="Q45" s="14">
        <v>0</v>
      </c>
      <c r="R45" s="14">
        <v>0</v>
      </c>
      <c r="S45" s="16">
        <f t="shared" si="0"/>
        <v>0</v>
      </c>
      <c r="T45" s="16">
        <v>0</v>
      </c>
      <c r="U45" s="18">
        <v>0</v>
      </c>
      <c r="V45" s="16">
        <v>0</v>
      </c>
      <c r="W45" s="17">
        <f t="shared" si="1"/>
        <v>109.702</v>
      </c>
      <c r="X45" s="16">
        <f t="shared" si="9"/>
        <v>0</v>
      </c>
      <c r="Y45" s="16">
        <v>0</v>
      </c>
      <c r="Z45" s="16">
        <v>0</v>
      </c>
      <c r="AA45" s="1">
        <v>0</v>
      </c>
      <c r="AB45" s="16">
        <f t="shared" si="12"/>
        <v>109.702</v>
      </c>
      <c r="AC45" s="131">
        <v>0</v>
      </c>
      <c r="AD45" s="131">
        <v>0</v>
      </c>
      <c r="AE45" s="131">
        <v>0</v>
      </c>
      <c r="AF45" s="131">
        <v>109.702</v>
      </c>
      <c r="AG45" s="131">
        <v>0</v>
      </c>
      <c r="AH45" s="131">
        <v>0</v>
      </c>
      <c r="AI45" s="131">
        <v>0</v>
      </c>
      <c r="AJ45" s="132">
        <v>0</v>
      </c>
      <c r="AK45" s="60">
        <f t="shared" si="10"/>
        <v>0</v>
      </c>
      <c r="AL45" s="133">
        <v>0</v>
      </c>
      <c r="AM45" s="133"/>
      <c r="AN45" s="133">
        <v>0</v>
      </c>
      <c r="AO45" s="11">
        <f t="shared" si="3"/>
        <v>593.05289999999979</v>
      </c>
    </row>
    <row r="46" spans="1:44" x14ac:dyDescent="0.25">
      <c r="A46" s="2">
        <v>2018</v>
      </c>
      <c r="B46" s="2">
        <v>2018</v>
      </c>
      <c r="C46" s="3">
        <v>43313</v>
      </c>
      <c r="D46" s="11">
        <f t="shared" si="11"/>
        <v>593.05289999999979</v>
      </c>
      <c r="E46" s="155">
        <f t="shared" si="4"/>
        <v>0</v>
      </c>
      <c r="F46" s="156">
        <v>0</v>
      </c>
      <c r="G46" s="156">
        <v>0</v>
      </c>
      <c r="H46" s="157">
        <f t="shared" si="5"/>
        <v>136.58330000000001</v>
      </c>
      <c r="I46" s="130">
        <v>0</v>
      </c>
      <c r="J46" s="130">
        <v>136.58330000000001</v>
      </c>
      <c r="K46" s="17">
        <f t="shared" si="6"/>
        <v>0</v>
      </c>
      <c r="L46" s="18">
        <f t="shared" si="7"/>
        <v>0</v>
      </c>
      <c r="P46" s="22">
        <f t="shared" si="8"/>
        <v>0</v>
      </c>
      <c r="Q46" s="14">
        <v>0</v>
      </c>
      <c r="R46" s="14">
        <v>0</v>
      </c>
      <c r="S46" s="16">
        <f t="shared" si="0"/>
        <v>0</v>
      </c>
      <c r="T46" s="16">
        <v>0</v>
      </c>
      <c r="U46" s="18">
        <v>0</v>
      </c>
      <c r="V46" s="16">
        <v>0</v>
      </c>
      <c r="W46" s="17">
        <f t="shared" si="1"/>
        <v>61.534000000000006</v>
      </c>
      <c r="X46" s="16">
        <f t="shared" si="9"/>
        <v>0</v>
      </c>
      <c r="Y46" s="16">
        <v>0</v>
      </c>
      <c r="Z46" s="16">
        <v>0</v>
      </c>
      <c r="AA46" s="1">
        <v>0</v>
      </c>
      <c r="AB46" s="16">
        <f t="shared" si="12"/>
        <v>61.534000000000006</v>
      </c>
      <c r="AC46" s="131">
        <v>0</v>
      </c>
      <c r="AD46" s="131">
        <v>0</v>
      </c>
      <c r="AE46" s="131">
        <v>61.38</v>
      </c>
      <c r="AF46" s="131">
        <v>0.154</v>
      </c>
      <c r="AG46" s="131">
        <v>0</v>
      </c>
      <c r="AH46" s="131">
        <v>0</v>
      </c>
      <c r="AI46" s="131">
        <v>0</v>
      </c>
      <c r="AJ46" s="132">
        <v>0</v>
      </c>
      <c r="AK46" s="60">
        <f t="shared" si="10"/>
        <v>0</v>
      </c>
      <c r="AL46" s="133">
        <v>0</v>
      </c>
      <c r="AM46" s="133"/>
      <c r="AN46" s="133">
        <v>0</v>
      </c>
      <c r="AO46" s="11">
        <f t="shared" si="3"/>
        <v>518.00359999999978</v>
      </c>
    </row>
    <row r="47" spans="1:44" x14ac:dyDescent="0.25">
      <c r="A47" s="2">
        <v>2018</v>
      </c>
      <c r="B47" s="2">
        <v>2018</v>
      </c>
      <c r="C47" s="3">
        <v>43344</v>
      </c>
      <c r="D47" s="11">
        <f t="shared" si="11"/>
        <v>518.00359999999978</v>
      </c>
      <c r="E47" s="155">
        <f t="shared" si="4"/>
        <v>0</v>
      </c>
      <c r="F47" s="156">
        <v>0</v>
      </c>
      <c r="G47" s="156">
        <v>0</v>
      </c>
      <c r="H47" s="157">
        <f t="shared" si="5"/>
        <v>136.58330000000001</v>
      </c>
      <c r="I47" s="130">
        <v>0</v>
      </c>
      <c r="J47" s="130">
        <v>136.58330000000001</v>
      </c>
      <c r="K47" s="17">
        <f t="shared" si="6"/>
        <v>0</v>
      </c>
      <c r="L47" s="18">
        <f t="shared" si="7"/>
        <v>0</v>
      </c>
      <c r="P47" s="22">
        <f t="shared" si="8"/>
        <v>0</v>
      </c>
      <c r="Q47" s="14">
        <v>0</v>
      </c>
      <c r="R47" s="14">
        <v>0</v>
      </c>
      <c r="S47" s="16">
        <f t="shared" si="0"/>
        <v>0</v>
      </c>
      <c r="T47" s="16">
        <v>0</v>
      </c>
      <c r="U47" s="18">
        <v>0</v>
      </c>
      <c r="V47" s="16">
        <v>0</v>
      </c>
      <c r="W47" s="17">
        <f t="shared" si="1"/>
        <v>102.288</v>
      </c>
      <c r="X47" s="16">
        <f t="shared" si="9"/>
        <v>0</v>
      </c>
      <c r="Y47" s="16">
        <v>0</v>
      </c>
      <c r="Z47" s="16">
        <v>0</v>
      </c>
      <c r="AA47" s="1">
        <v>0</v>
      </c>
      <c r="AB47" s="16">
        <f t="shared" si="12"/>
        <v>102.288</v>
      </c>
      <c r="AC47" s="131">
        <v>0</v>
      </c>
      <c r="AD47" s="131">
        <v>0</v>
      </c>
      <c r="AE47" s="131">
        <v>0</v>
      </c>
      <c r="AF47" s="131">
        <v>102.288</v>
      </c>
      <c r="AG47" s="131">
        <v>0</v>
      </c>
      <c r="AH47" s="131">
        <v>0</v>
      </c>
      <c r="AI47" s="131">
        <v>0</v>
      </c>
      <c r="AJ47" s="132">
        <v>0</v>
      </c>
      <c r="AK47" s="60">
        <f t="shared" si="10"/>
        <v>0</v>
      </c>
      <c r="AL47" s="133">
        <v>0</v>
      </c>
      <c r="AM47" s="133"/>
      <c r="AN47" s="133">
        <v>0</v>
      </c>
      <c r="AO47" s="11">
        <f t="shared" si="3"/>
        <v>483.70829999999978</v>
      </c>
    </row>
    <row r="48" spans="1:44" x14ac:dyDescent="0.25">
      <c r="A48" s="2">
        <v>2018</v>
      </c>
      <c r="B48" s="2">
        <v>2018</v>
      </c>
      <c r="C48" s="3">
        <v>43374</v>
      </c>
      <c r="D48" s="11">
        <f t="shared" si="11"/>
        <v>483.70829999999978</v>
      </c>
      <c r="E48" s="155">
        <f t="shared" si="4"/>
        <v>0</v>
      </c>
      <c r="F48" s="156">
        <v>0</v>
      </c>
      <c r="G48" s="156">
        <v>0</v>
      </c>
      <c r="H48" s="157">
        <f t="shared" si="5"/>
        <v>136.58330000000001</v>
      </c>
      <c r="I48" s="130">
        <v>0</v>
      </c>
      <c r="J48" s="130">
        <v>136.58330000000001</v>
      </c>
      <c r="K48" s="17">
        <f t="shared" si="6"/>
        <v>0</v>
      </c>
      <c r="L48" s="18">
        <f t="shared" si="7"/>
        <v>0</v>
      </c>
      <c r="P48" s="22">
        <f t="shared" si="8"/>
        <v>0</v>
      </c>
      <c r="Q48" s="14">
        <v>0</v>
      </c>
      <c r="R48" s="14">
        <v>0</v>
      </c>
      <c r="S48" s="16">
        <f t="shared" si="0"/>
        <v>0</v>
      </c>
      <c r="T48" s="16">
        <v>0</v>
      </c>
      <c r="U48" s="18">
        <v>0</v>
      </c>
      <c r="V48" s="16">
        <v>0</v>
      </c>
      <c r="W48" s="17">
        <f t="shared" si="1"/>
        <v>66.665000000000006</v>
      </c>
      <c r="X48" s="16">
        <f t="shared" si="9"/>
        <v>0</v>
      </c>
      <c r="Y48" s="16">
        <v>0</v>
      </c>
      <c r="Z48" s="16">
        <v>0</v>
      </c>
      <c r="AA48" s="1">
        <v>0</v>
      </c>
      <c r="AB48" s="16">
        <f t="shared" si="12"/>
        <v>66.665000000000006</v>
      </c>
      <c r="AC48" s="131">
        <v>0</v>
      </c>
      <c r="AD48" s="131">
        <v>0</v>
      </c>
      <c r="AE48" s="131">
        <v>66.665000000000006</v>
      </c>
      <c r="AF48" s="131">
        <v>0</v>
      </c>
      <c r="AG48" s="131">
        <v>0</v>
      </c>
      <c r="AH48" s="131">
        <v>0</v>
      </c>
      <c r="AI48" s="131">
        <v>0</v>
      </c>
      <c r="AJ48" s="132">
        <v>0</v>
      </c>
      <c r="AK48" s="60">
        <f t="shared" si="10"/>
        <v>0</v>
      </c>
      <c r="AL48" s="133">
        <v>0</v>
      </c>
      <c r="AM48" s="133"/>
      <c r="AN48" s="133">
        <v>0</v>
      </c>
      <c r="AO48" s="11">
        <f t="shared" si="3"/>
        <v>413.78999999999979</v>
      </c>
    </row>
    <row r="49" spans="1:44" x14ac:dyDescent="0.25">
      <c r="A49" s="2">
        <v>2018</v>
      </c>
      <c r="B49" s="2">
        <v>2018</v>
      </c>
      <c r="C49" s="3">
        <v>43405</v>
      </c>
      <c r="D49" s="11">
        <f t="shared" si="11"/>
        <v>413.78999999999979</v>
      </c>
      <c r="E49" s="155">
        <f t="shared" si="4"/>
        <v>65.456000000000003</v>
      </c>
      <c r="F49" s="156">
        <v>0</v>
      </c>
      <c r="G49" s="156">
        <v>65.456000000000003</v>
      </c>
      <c r="H49" s="157">
        <f t="shared" si="5"/>
        <v>136.58330000000001</v>
      </c>
      <c r="I49" s="130">
        <v>0</v>
      </c>
      <c r="J49" s="130">
        <v>136.58330000000001</v>
      </c>
      <c r="K49" s="17">
        <f t="shared" si="6"/>
        <v>0</v>
      </c>
      <c r="L49" s="18">
        <f t="shared" si="7"/>
        <v>0</v>
      </c>
      <c r="P49" s="22">
        <f t="shared" si="8"/>
        <v>0</v>
      </c>
      <c r="Q49" s="14">
        <v>0</v>
      </c>
      <c r="R49" s="14">
        <v>0</v>
      </c>
      <c r="S49" s="16">
        <f t="shared" si="0"/>
        <v>0</v>
      </c>
      <c r="T49" s="16">
        <v>0</v>
      </c>
      <c r="U49" s="18">
        <v>0</v>
      </c>
      <c r="V49" s="16">
        <v>0</v>
      </c>
      <c r="W49" s="17">
        <f t="shared" si="1"/>
        <v>21.989000000000001</v>
      </c>
      <c r="X49" s="16">
        <f t="shared" si="9"/>
        <v>0</v>
      </c>
      <c r="Y49" s="16">
        <v>0</v>
      </c>
      <c r="Z49" s="16">
        <v>0</v>
      </c>
      <c r="AA49" s="1">
        <v>0</v>
      </c>
      <c r="AB49" s="16">
        <f t="shared" si="12"/>
        <v>21.989000000000001</v>
      </c>
      <c r="AC49" s="131">
        <v>0</v>
      </c>
      <c r="AD49" s="131">
        <v>0</v>
      </c>
      <c r="AE49" s="131">
        <v>21.989000000000001</v>
      </c>
      <c r="AF49" s="131">
        <v>0</v>
      </c>
      <c r="AG49" s="131">
        <v>0</v>
      </c>
      <c r="AH49" s="131">
        <v>0</v>
      </c>
      <c r="AI49" s="131">
        <v>0</v>
      </c>
      <c r="AJ49" s="132">
        <v>0</v>
      </c>
      <c r="AK49" s="60">
        <f t="shared" si="10"/>
        <v>0</v>
      </c>
      <c r="AL49" s="133">
        <v>0</v>
      </c>
      <c r="AM49" s="133"/>
      <c r="AN49" s="133">
        <v>0</v>
      </c>
      <c r="AO49" s="11">
        <f t="shared" si="3"/>
        <v>364.65169999999978</v>
      </c>
    </row>
    <row r="50" spans="1:44" x14ac:dyDescent="0.25">
      <c r="A50" s="2">
        <v>2018</v>
      </c>
      <c r="B50" s="2">
        <v>2018</v>
      </c>
      <c r="C50" s="3">
        <v>43435</v>
      </c>
      <c r="D50" s="11">
        <f t="shared" si="11"/>
        <v>364.65169999999978</v>
      </c>
      <c r="E50" s="155">
        <f t="shared" si="4"/>
        <v>125</v>
      </c>
      <c r="F50" s="156">
        <v>0</v>
      </c>
      <c r="G50" s="156">
        <v>125</v>
      </c>
      <c r="H50" s="157">
        <f t="shared" si="5"/>
        <v>136.58330000000001</v>
      </c>
      <c r="I50" s="130">
        <v>0</v>
      </c>
      <c r="J50" s="130">
        <v>136.58330000000001</v>
      </c>
      <c r="K50" s="17">
        <f t="shared" si="6"/>
        <v>0</v>
      </c>
      <c r="L50" s="18">
        <f t="shared" si="7"/>
        <v>0</v>
      </c>
      <c r="P50" s="22">
        <f t="shared" si="8"/>
        <v>0</v>
      </c>
      <c r="Q50" s="14">
        <v>0</v>
      </c>
      <c r="R50" s="14">
        <v>0</v>
      </c>
      <c r="S50" s="16">
        <f t="shared" si="0"/>
        <v>0</v>
      </c>
      <c r="T50" s="16">
        <v>0</v>
      </c>
      <c r="U50" s="18">
        <v>0</v>
      </c>
      <c r="V50" s="16">
        <v>0</v>
      </c>
      <c r="W50" s="17">
        <f t="shared" si="1"/>
        <v>75.625999999999991</v>
      </c>
      <c r="X50" s="16">
        <f t="shared" si="9"/>
        <v>0</v>
      </c>
      <c r="Y50" s="16">
        <v>0</v>
      </c>
      <c r="Z50" s="16">
        <v>0</v>
      </c>
      <c r="AA50" s="1">
        <v>0</v>
      </c>
      <c r="AB50" s="16">
        <f t="shared" si="12"/>
        <v>75.625999999999991</v>
      </c>
      <c r="AC50" s="131">
        <v>0</v>
      </c>
      <c r="AD50" s="131">
        <v>0</v>
      </c>
      <c r="AE50" s="131">
        <v>71.337999999999994</v>
      </c>
      <c r="AF50" s="131">
        <v>0</v>
      </c>
      <c r="AG50" s="131">
        <v>0</v>
      </c>
      <c r="AH50" s="131">
        <v>0</v>
      </c>
      <c r="AI50" s="131">
        <v>4.2880000000000003</v>
      </c>
      <c r="AJ50" s="132">
        <v>0</v>
      </c>
      <c r="AK50" s="60">
        <f t="shared" si="10"/>
        <v>0</v>
      </c>
      <c r="AL50" s="133">
        <v>0</v>
      </c>
      <c r="AM50" s="133"/>
      <c r="AN50" s="133">
        <v>0</v>
      </c>
      <c r="AO50" s="11">
        <f t="shared" si="3"/>
        <v>428.69439999999975</v>
      </c>
    </row>
    <row r="51" spans="1:44" s="59" customFormat="1" x14ac:dyDescent="0.25">
      <c r="A51" s="2">
        <v>2019</v>
      </c>
      <c r="B51" s="2">
        <v>2019</v>
      </c>
      <c r="C51" s="3">
        <v>43466</v>
      </c>
      <c r="D51" s="56">
        <f t="shared" si="11"/>
        <v>428.69439999999975</v>
      </c>
      <c r="E51" s="155">
        <f t="shared" si="4"/>
        <v>116.142</v>
      </c>
      <c r="F51" s="156">
        <v>0</v>
      </c>
      <c r="G51" s="156">
        <v>116.142</v>
      </c>
      <c r="H51" s="157">
        <f t="shared" si="5"/>
        <v>147.08330000000001</v>
      </c>
      <c r="I51" s="130">
        <v>0</v>
      </c>
      <c r="J51" s="130">
        <v>147.08330000000001</v>
      </c>
      <c r="K51" s="17">
        <f t="shared" si="6"/>
        <v>13.75</v>
      </c>
      <c r="L51" s="18">
        <f t="shared" si="7"/>
        <v>0</v>
      </c>
      <c r="M51" s="18"/>
      <c r="N51" s="18"/>
      <c r="P51" s="22">
        <f t="shared" si="8"/>
        <v>0</v>
      </c>
      <c r="Q51" s="14">
        <v>0</v>
      </c>
      <c r="R51" s="14">
        <v>0</v>
      </c>
      <c r="S51" s="16">
        <f t="shared" si="0"/>
        <v>13.75</v>
      </c>
      <c r="T51" s="16">
        <v>0</v>
      </c>
      <c r="U51" s="18">
        <v>0</v>
      </c>
      <c r="V51" s="16">
        <v>13.75</v>
      </c>
      <c r="W51" s="17">
        <f t="shared" si="1"/>
        <v>77.805000000000007</v>
      </c>
      <c r="X51" s="16">
        <f t="shared" si="9"/>
        <v>0</v>
      </c>
      <c r="Y51" s="16">
        <v>0</v>
      </c>
      <c r="Z51" s="16">
        <v>0</v>
      </c>
      <c r="AA51" s="1">
        <v>0</v>
      </c>
      <c r="AB51" s="16">
        <f t="shared" si="12"/>
        <v>77.805000000000007</v>
      </c>
      <c r="AC51" s="131">
        <v>0</v>
      </c>
      <c r="AD51" s="131">
        <v>0</v>
      </c>
      <c r="AE51" s="131">
        <v>77.805000000000007</v>
      </c>
      <c r="AF51" s="131">
        <v>0</v>
      </c>
      <c r="AG51" s="131">
        <v>0</v>
      </c>
      <c r="AH51" s="131">
        <v>0</v>
      </c>
      <c r="AI51" s="131">
        <v>0</v>
      </c>
      <c r="AJ51" s="132">
        <v>0</v>
      </c>
      <c r="AK51" s="60">
        <f t="shared" si="10"/>
        <v>0</v>
      </c>
      <c r="AL51" s="133">
        <v>0</v>
      </c>
      <c r="AM51" s="133"/>
      <c r="AN51" s="133">
        <v>0</v>
      </c>
      <c r="AO51" s="11">
        <f t="shared" si="3"/>
        <v>461.80809999999968</v>
      </c>
      <c r="AQ51" s="50"/>
      <c r="AR51" s="50"/>
    </row>
    <row r="52" spans="1:44" x14ac:dyDescent="0.25">
      <c r="A52" s="2">
        <v>2019</v>
      </c>
      <c r="B52" s="2">
        <v>2019</v>
      </c>
      <c r="C52" s="3">
        <v>43497</v>
      </c>
      <c r="D52" s="11">
        <f t="shared" si="11"/>
        <v>461.80809999999968</v>
      </c>
      <c r="E52" s="155">
        <f t="shared" si="4"/>
        <v>104.986</v>
      </c>
      <c r="F52" s="156">
        <v>0</v>
      </c>
      <c r="G52" s="156">
        <v>104.986</v>
      </c>
      <c r="H52" s="157">
        <f t="shared" si="5"/>
        <v>135</v>
      </c>
      <c r="I52" s="130">
        <v>0</v>
      </c>
      <c r="J52" s="130">
        <v>135</v>
      </c>
      <c r="K52" s="17">
        <f t="shared" si="6"/>
        <v>13.75</v>
      </c>
      <c r="L52" s="18">
        <f t="shared" si="7"/>
        <v>0</v>
      </c>
      <c r="P52" s="22">
        <f t="shared" si="8"/>
        <v>0</v>
      </c>
      <c r="Q52" s="14">
        <v>0</v>
      </c>
      <c r="R52" s="14">
        <v>0</v>
      </c>
      <c r="S52" s="16">
        <f t="shared" si="0"/>
        <v>13.75</v>
      </c>
      <c r="T52" s="16">
        <v>0</v>
      </c>
      <c r="U52" s="18">
        <v>0</v>
      </c>
      <c r="V52" s="16">
        <v>13.75</v>
      </c>
      <c r="W52" s="17">
        <f t="shared" si="1"/>
        <v>35.585999999999999</v>
      </c>
      <c r="X52" s="16">
        <f t="shared" si="9"/>
        <v>0</v>
      </c>
      <c r="Y52" s="16">
        <v>0</v>
      </c>
      <c r="Z52" s="16">
        <v>0</v>
      </c>
      <c r="AA52" s="1">
        <v>0</v>
      </c>
      <c r="AB52" s="16">
        <f t="shared" si="12"/>
        <v>35.585999999999999</v>
      </c>
      <c r="AC52" s="131">
        <v>0</v>
      </c>
      <c r="AD52" s="131">
        <v>0</v>
      </c>
      <c r="AE52" s="131">
        <v>35.585999999999999</v>
      </c>
      <c r="AF52" s="131">
        <v>0</v>
      </c>
      <c r="AG52" s="131">
        <v>0</v>
      </c>
      <c r="AH52" s="131">
        <v>0</v>
      </c>
      <c r="AI52" s="131">
        <v>0</v>
      </c>
      <c r="AJ52" s="132">
        <v>0</v>
      </c>
      <c r="AK52" s="60">
        <f t="shared" si="10"/>
        <v>0</v>
      </c>
      <c r="AL52" s="133">
        <v>0</v>
      </c>
      <c r="AM52" s="133"/>
      <c r="AN52" s="133">
        <v>0</v>
      </c>
      <c r="AO52" s="11">
        <f t="shared" si="3"/>
        <v>453.63009999999974</v>
      </c>
    </row>
    <row r="53" spans="1:44" x14ac:dyDescent="0.25">
      <c r="A53" s="2">
        <v>2019</v>
      </c>
      <c r="B53" s="2">
        <v>2019</v>
      </c>
      <c r="C53" s="3">
        <v>43525</v>
      </c>
      <c r="D53" s="11">
        <f t="shared" si="11"/>
        <v>453.63009999999974</v>
      </c>
      <c r="E53" s="155">
        <f t="shared" si="4"/>
        <v>104.54</v>
      </c>
      <c r="F53" s="156">
        <v>0</v>
      </c>
      <c r="G53" s="156">
        <v>104.54</v>
      </c>
      <c r="H53" s="157">
        <f t="shared" si="5"/>
        <v>135</v>
      </c>
      <c r="I53" s="130">
        <v>0</v>
      </c>
      <c r="J53" s="130">
        <v>135</v>
      </c>
      <c r="K53" s="17">
        <f t="shared" si="6"/>
        <v>13.75</v>
      </c>
      <c r="L53" s="18">
        <f t="shared" si="7"/>
        <v>0</v>
      </c>
      <c r="P53" s="22">
        <f t="shared" si="8"/>
        <v>0</v>
      </c>
      <c r="Q53" s="14">
        <v>0</v>
      </c>
      <c r="R53" s="14">
        <v>0</v>
      </c>
      <c r="S53" s="16">
        <f t="shared" si="0"/>
        <v>13.75</v>
      </c>
      <c r="T53" s="16">
        <v>0</v>
      </c>
      <c r="U53" s="18">
        <v>0</v>
      </c>
      <c r="V53" s="16">
        <v>13.75</v>
      </c>
      <c r="W53" s="17">
        <f t="shared" si="1"/>
        <v>88.126000000000005</v>
      </c>
      <c r="X53" s="16">
        <f t="shared" si="9"/>
        <v>0</v>
      </c>
      <c r="Y53" s="16">
        <v>0</v>
      </c>
      <c r="Z53" s="16">
        <v>0</v>
      </c>
      <c r="AA53" s="1">
        <v>0</v>
      </c>
      <c r="AB53" s="16">
        <f t="shared" si="12"/>
        <v>88.126000000000005</v>
      </c>
      <c r="AC53" s="131">
        <v>0</v>
      </c>
      <c r="AD53" s="131">
        <v>0</v>
      </c>
      <c r="AE53" s="131">
        <v>88.126000000000005</v>
      </c>
      <c r="AF53" s="131">
        <v>0</v>
      </c>
      <c r="AG53" s="131">
        <v>0</v>
      </c>
      <c r="AH53" s="131">
        <v>0</v>
      </c>
      <c r="AI53" s="131">
        <v>0</v>
      </c>
      <c r="AJ53" s="132">
        <v>0</v>
      </c>
      <c r="AK53" s="60">
        <f t="shared" si="10"/>
        <v>0</v>
      </c>
      <c r="AL53" s="133">
        <v>0</v>
      </c>
      <c r="AM53" s="133"/>
      <c r="AN53" s="133">
        <v>0</v>
      </c>
      <c r="AO53" s="11">
        <f t="shared" si="3"/>
        <v>497.54609999999968</v>
      </c>
    </row>
    <row r="54" spans="1:44" x14ac:dyDescent="0.25">
      <c r="A54" s="2">
        <v>2019</v>
      </c>
      <c r="B54" s="2">
        <v>2019</v>
      </c>
      <c r="C54" s="3">
        <v>43556</v>
      </c>
      <c r="D54" s="11">
        <f t="shared" si="11"/>
        <v>497.54609999999968</v>
      </c>
      <c r="E54" s="155">
        <f t="shared" si="4"/>
        <v>63.658000000000001</v>
      </c>
      <c r="F54" s="156">
        <v>0</v>
      </c>
      <c r="G54" s="156">
        <v>63.658000000000001</v>
      </c>
      <c r="H54" s="157">
        <f t="shared" si="5"/>
        <v>137</v>
      </c>
      <c r="I54" s="130">
        <v>0</v>
      </c>
      <c r="J54" s="130">
        <v>137</v>
      </c>
      <c r="K54" s="17">
        <f t="shared" si="6"/>
        <v>13.75</v>
      </c>
      <c r="L54" s="18">
        <f t="shared" si="7"/>
        <v>0</v>
      </c>
      <c r="P54" s="22">
        <f t="shared" si="8"/>
        <v>0</v>
      </c>
      <c r="Q54" s="14">
        <v>0</v>
      </c>
      <c r="R54" s="14">
        <v>0</v>
      </c>
      <c r="S54" s="16">
        <f t="shared" si="0"/>
        <v>13.75</v>
      </c>
      <c r="T54" s="16">
        <v>0</v>
      </c>
      <c r="U54" s="18">
        <v>0</v>
      </c>
      <c r="V54" s="16">
        <v>13.75</v>
      </c>
      <c r="W54" s="17">
        <f t="shared" si="1"/>
        <v>92.084999999999994</v>
      </c>
      <c r="X54" s="16">
        <f t="shared" si="9"/>
        <v>0</v>
      </c>
      <c r="Y54" s="16">
        <v>0</v>
      </c>
      <c r="Z54" s="16">
        <v>0</v>
      </c>
      <c r="AA54" s="1">
        <v>0</v>
      </c>
      <c r="AB54" s="16">
        <f t="shared" si="12"/>
        <v>92.084999999999994</v>
      </c>
      <c r="AC54" s="131">
        <v>0</v>
      </c>
      <c r="AD54" s="131">
        <v>0</v>
      </c>
      <c r="AE54" s="131">
        <v>92.084999999999994</v>
      </c>
      <c r="AF54" s="131">
        <v>0</v>
      </c>
      <c r="AG54" s="131">
        <v>0</v>
      </c>
      <c r="AH54" s="131">
        <v>0</v>
      </c>
      <c r="AI54" s="131">
        <v>0</v>
      </c>
      <c r="AJ54" s="132">
        <v>0</v>
      </c>
      <c r="AK54" s="60">
        <f t="shared" si="10"/>
        <v>0</v>
      </c>
      <c r="AL54" s="133">
        <v>0</v>
      </c>
      <c r="AM54" s="133"/>
      <c r="AN54" s="133">
        <v>0</v>
      </c>
      <c r="AO54" s="11">
        <f t="shared" si="3"/>
        <v>502.53909999999968</v>
      </c>
    </row>
    <row r="55" spans="1:44" x14ac:dyDescent="0.25">
      <c r="A55" s="2">
        <v>2019</v>
      </c>
      <c r="B55" s="2">
        <v>2019</v>
      </c>
      <c r="C55" s="3">
        <v>43586</v>
      </c>
      <c r="D55" s="11">
        <f t="shared" si="11"/>
        <v>502.53909999999968</v>
      </c>
      <c r="E55" s="155">
        <f t="shared" si="4"/>
        <v>1.5589999999999999</v>
      </c>
      <c r="F55" s="156">
        <v>0</v>
      </c>
      <c r="G55" s="156">
        <v>1.5589999999999999</v>
      </c>
      <c r="H55" s="157">
        <f t="shared" si="5"/>
        <v>130</v>
      </c>
      <c r="I55" s="130">
        <v>0</v>
      </c>
      <c r="J55" s="130">
        <v>130</v>
      </c>
      <c r="K55" s="17">
        <f t="shared" si="6"/>
        <v>13.75</v>
      </c>
      <c r="L55" s="18">
        <f t="shared" si="7"/>
        <v>0</v>
      </c>
      <c r="P55" s="22">
        <f t="shared" si="8"/>
        <v>0</v>
      </c>
      <c r="Q55" s="14">
        <v>0</v>
      </c>
      <c r="R55" s="14">
        <v>0</v>
      </c>
      <c r="S55" s="16">
        <f t="shared" si="0"/>
        <v>13.75</v>
      </c>
      <c r="T55" s="16">
        <v>0</v>
      </c>
      <c r="U55" s="18">
        <v>0</v>
      </c>
      <c r="V55" s="16">
        <v>13.75</v>
      </c>
      <c r="W55" s="17">
        <f t="shared" si="1"/>
        <v>43.192999999999998</v>
      </c>
      <c r="X55" s="16">
        <f t="shared" si="9"/>
        <v>0</v>
      </c>
      <c r="Y55" s="16">
        <v>0</v>
      </c>
      <c r="Z55" s="16">
        <v>0</v>
      </c>
      <c r="AA55" s="1">
        <v>0</v>
      </c>
      <c r="AB55" s="16">
        <f t="shared" si="12"/>
        <v>43.192999999999998</v>
      </c>
      <c r="AC55" s="131">
        <v>0</v>
      </c>
      <c r="AD55" s="131">
        <v>0</v>
      </c>
      <c r="AE55" s="131">
        <v>43.192999999999998</v>
      </c>
      <c r="AF55" s="131">
        <v>0</v>
      </c>
      <c r="AG55" s="131">
        <v>0</v>
      </c>
      <c r="AH55" s="131">
        <v>0</v>
      </c>
      <c r="AI55" s="131">
        <v>0</v>
      </c>
      <c r="AJ55" s="132">
        <v>0</v>
      </c>
      <c r="AK55" s="60">
        <f t="shared" si="10"/>
        <v>0</v>
      </c>
      <c r="AL55" s="133">
        <v>0</v>
      </c>
      <c r="AM55" s="133"/>
      <c r="AN55" s="133">
        <v>0</v>
      </c>
      <c r="AO55" s="11">
        <f t="shared" si="3"/>
        <v>403.54109999999969</v>
      </c>
    </row>
    <row r="56" spans="1:44" x14ac:dyDescent="0.25">
      <c r="A56" s="2">
        <v>2019</v>
      </c>
      <c r="B56" s="2">
        <v>2019</v>
      </c>
      <c r="C56" s="3">
        <v>43617</v>
      </c>
      <c r="D56" s="11">
        <f t="shared" si="11"/>
        <v>403.54109999999969</v>
      </c>
      <c r="E56" s="155">
        <f t="shared" si="4"/>
        <v>0</v>
      </c>
      <c r="F56" s="156">
        <v>0</v>
      </c>
      <c r="G56" s="156">
        <v>0</v>
      </c>
      <c r="H56" s="157">
        <f t="shared" si="5"/>
        <v>130</v>
      </c>
      <c r="I56" s="130">
        <v>0</v>
      </c>
      <c r="J56" s="130">
        <v>130</v>
      </c>
      <c r="K56" s="17">
        <f t="shared" si="6"/>
        <v>13.75</v>
      </c>
      <c r="L56" s="18">
        <f t="shared" si="7"/>
        <v>0</v>
      </c>
      <c r="P56" s="22">
        <f t="shared" si="8"/>
        <v>0</v>
      </c>
      <c r="Q56" s="14">
        <v>0</v>
      </c>
      <c r="R56" s="14">
        <v>0</v>
      </c>
      <c r="S56" s="16">
        <f t="shared" si="0"/>
        <v>13.75</v>
      </c>
      <c r="T56" s="16">
        <v>0</v>
      </c>
      <c r="U56" s="18">
        <v>0</v>
      </c>
      <c r="V56" s="16">
        <v>13.75</v>
      </c>
      <c r="W56" s="17">
        <f t="shared" si="1"/>
        <v>116.11199999999999</v>
      </c>
      <c r="X56" s="16">
        <f t="shared" si="9"/>
        <v>0</v>
      </c>
      <c r="Y56" s="16">
        <v>0</v>
      </c>
      <c r="Z56" s="16">
        <v>0</v>
      </c>
      <c r="AA56" s="1">
        <v>0</v>
      </c>
      <c r="AB56" s="16">
        <f t="shared" si="12"/>
        <v>116.11199999999999</v>
      </c>
      <c r="AC56" s="131">
        <v>0</v>
      </c>
      <c r="AD56" s="131">
        <v>0</v>
      </c>
      <c r="AE56" s="131">
        <v>116.11199999999999</v>
      </c>
      <c r="AF56" s="131">
        <v>0</v>
      </c>
      <c r="AG56" s="131">
        <v>0</v>
      </c>
      <c r="AH56" s="131">
        <v>0</v>
      </c>
      <c r="AI56" s="131">
        <v>0</v>
      </c>
      <c r="AJ56" s="132">
        <v>0</v>
      </c>
      <c r="AK56" s="60">
        <f t="shared" si="10"/>
        <v>0</v>
      </c>
      <c r="AL56" s="133">
        <v>0</v>
      </c>
      <c r="AM56" s="133"/>
      <c r="AN56" s="133">
        <v>0</v>
      </c>
      <c r="AO56" s="11">
        <f t="shared" si="3"/>
        <v>375.90309999999965</v>
      </c>
    </row>
    <row r="57" spans="1:44" x14ac:dyDescent="0.25">
      <c r="A57" s="2">
        <v>2019</v>
      </c>
      <c r="B57" s="2">
        <v>2019</v>
      </c>
      <c r="C57" s="3">
        <v>43647</v>
      </c>
      <c r="D57" s="11">
        <f t="shared" si="11"/>
        <v>375.90309999999965</v>
      </c>
      <c r="E57" s="155">
        <f t="shared" si="4"/>
        <v>0</v>
      </c>
      <c r="F57" s="156">
        <v>0</v>
      </c>
      <c r="G57" s="156">
        <v>0</v>
      </c>
      <c r="H57" s="157">
        <f t="shared" si="5"/>
        <v>130</v>
      </c>
      <c r="I57" s="130">
        <v>0</v>
      </c>
      <c r="J57" s="130">
        <v>130</v>
      </c>
      <c r="K57" s="17">
        <f t="shared" si="6"/>
        <v>13.75</v>
      </c>
      <c r="L57" s="18">
        <f t="shared" si="7"/>
        <v>0</v>
      </c>
      <c r="P57" s="22">
        <f t="shared" si="8"/>
        <v>0</v>
      </c>
      <c r="Q57" s="14">
        <v>0</v>
      </c>
      <c r="R57" s="14">
        <v>0</v>
      </c>
      <c r="S57" s="16">
        <f t="shared" si="0"/>
        <v>13.75</v>
      </c>
      <c r="T57" s="16">
        <v>0</v>
      </c>
      <c r="U57" s="18">
        <v>0</v>
      </c>
      <c r="V57" s="16">
        <v>13.75</v>
      </c>
      <c r="W57" s="17">
        <f t="shared" si="1"/>
        <v>70.781999999999996</v>
      </c>
      <c r="X57" s="16">
        <f t="shared" si="9"/>
        <v>0</v>
      </c>
      <c r="Y57" s="16">
        <v>0</v>
      </c>
      <c r="Z57" s="16">
        <v>0</v>
      </c>
      <c r="AA57" s="1">
        <v>0</v>
      </c>
      <c r="AB57" s="16">
        <f t="shared" si="12"/>
        <v>70.781999999999996</v>
      </c>
      <c r="AC57" s="131">
        <v>0</v>
      </c>
      <c r="AD57" s="131">
        <v>0</v>
      </c>
      <c r="AE57" s="131">
        <v>70.781999999999996</v>
      </c>
      <c r="AF57" s="131">
        <v>0</v>
      </c>
      <c r="AG57" s="131">
        <v>0</v>
      </c>
      <c r="AH57" s="131">
        <v>0</v>
      </c>
      <c r="AI57" s="131">
        <v>0</v>
      </c>
      <c r="AJ57" s="132">
        <v>0</v>
      </c>
      <c r="AK57" s="60">
        <f t="shared" si="10"/>
        <v>0</v>
      </c>
      <c r="AL57" s="133">
        <v>0</v>
      </c>
      <c r="AM57" s="133"/>
      <c r="AN57" s="133">
        <v>0</v>
      </c>
      <c r="AO57" s="11">
        <f t="shared" si="3"/>
        <v>302.93509999999964</v>
      </c>
    </row>
    <row r="58" spans="1:44" x14ac:dyDescent="0.25">
      <c r="A58" s="2">
        <v>2019</v>
      </c>
      <c r="B58" s="2">
        <v>2019</v>
      </c>
      <c r="C58" s="3">
        <v>43678</v>
      </c>
      <c r="D58" s="11">
        <f t="shared" si="11"/>
        <v>302.93509999999964</v>
      </c>
      <c r="E58" s="155">
        <f t="shared" si="4"/>
        <v>0</v>
      </c>
      <c r="F58" s="156">
        <v>0</v>
      </c>
      <c r="G58" s="156">
        <v>0</v>
      </c>
      <c r="H58" s="157">
        <f t="shared" si="5"/>
        <v>130</v>
      </c>
      <c r="I58" s="130">
        <v>0</v>
      </c>
      <c r="J58" s="130">
        <v>130</v>
      </c>
      <c r="K58" s="17">
        <f t="shared" si="6"/>
        <v>13.75</v>
      </c>
      <c r="L58" s="18">
        <f t="shared" si="7"/>
        <v>0</v>
      </c>
      <c r="P58" s="22">
        <f t="shared" si="8"/>
        <v>0</v>
      </c>
      <c r="Q58" s="14">
        <v>0</v>
      </c>
      <c r="R58" s="14">
        <v>0</v>
      </c>
      <c r="S58" s="16">
        <f t="shared" si="0"/>
        <v>13.75</v>
      </c>
      <c r="T58" s="16">
        <v>0</v>
      </c>
      <c r="U58" s="18">
        <v>0</v>
      </c>
      <c r="V58" s="16">
        <v>13.75</v>
      </c>
      <c r="W58" s="17">
        <f t="shared" si="1"/>
        <v>112.849</v>
      </c>
      <c r="X58" s="16">
        <f t="shared" si="9"/>
        <v>0</v>
      </c>
      <c r="Y58" s="16">
        <v>0</v>
      </c>
      <c r="Z58" s="16">
        <v>0</v>
      </c>
      <c r="AA58" s="1">
        <v>0</v>
      </c>
      <c r="AB58" s="16">
        <f t="shared" si="12"/>
        <v>112.849</v>
      </c>
      <c r="AC58" s="131">
        <v>0</v>
      </c>
      <c r="AD58" s="131">
        <v>0</v>
      </c>
      <c r="AE58" s="131">
        <v>112.849</v>
      </c>
      <c r="AF58" s="131">
        <v>0</v>
      </c>
      <c r="AG58" s="131">
        <v>0</v>
      </c>
      <c r="AH58" s="131">
        <v>0</v>
      </c>
      <c r="AI58" s="131">
        <v>0</v>
      </c>
      <c r="AJ58" s="132">
        <v>0</v>
      </c>
      <c r="AK58" s="60">
        <f t="shared" si="10"/>
        <v>0</v>
      </c>
      <c r="AL58" s="133">
        <v>0</v>
      </c>
      <c r="AM58" s="133"/>
      <c r="AN58" s="133">
        <v>0</v>
      </c>
      <c r="AO58" s="11">
        <f t="shared" si="3"/>
        <v>272.03409999999963</v>
      </c>
    </row>
    <row r="59" spans="1:44" x14ac:dyDescent="0.25">
      <c r="A59" s="2">
        <v>2019</v>
      </c>
      <c r="B59" s="2">
        <v>2019</v>
      </c>
      <c r="C59" s="3">
        <v>43709</v>
      </c>
      <c r="D59" s="11">
        <f t="shared" si="11"/>
        <v>272.03409999999963</v>
      </c>
      <c r="E59" s="155">
        <f t="shared" si="4"/>
        <v>0</v>
      </c>
      <c r="F59" s="156">
        <v>0</v>
      </c>
      <c r="G59" s="156">
        <v>0</v>
      </c>
      <c r="H59" s="157">
        <f t="shared" si="5"/>
        <v>137</v>
      </c>
      <c r="I59" s="130">
        <v>0</v>
      </c>
      <c r="J59" s="130">
        <v>137</v>
      </c>
      <c r="K59" s="17">
        <f t="shared" si="6"/>
        <v>13.75</v>
      </c>
      <c r="L59" s="18">
        <f t="shared" si="7"/>
        <v>0</v>
      </c>
      <c r="P59" s="22">
        <f t="shared" si="8"/>
        <v>0</v>
      </c>
      <c r="Q59" s="14">
        <v>0</v>
      </c>
      <c r="R59" s="14">
        <v>0</v>
      </c>
      <c r="S59" s="16">
        <f t="shared" si="0"/>
        <v>13.75</v>
      </c>
      <c r="T59" s="16">
        <v>0</v>
      </c>
      <c r="U59" s="18">
        <v>0</v>
      </c>
      <c r="V59" s="16">
        <v>13.75</v>
      </c>
      <c r="W59" s="17">
        <f t="shared" si="1"/>
        <v>219.625</v>
      </c>
      <c r="X59" s="16">
        <f t="shared" si="9"/>
        <v>0</v>
      </c>
      <c r="Y59" s="16">
        <v>0</v>
      </c>
      <c r="Z59" s="16">
        <v>0</v>
      </c>
      <c r="AA59" s="1">
        <v>0</v>
      </c>
      <c r="AB59" s="16">
        <f t="shared" si="12"/>
        <v>219.625</v>
      </c>
      <c r="AC59" s="131">
        <v>0</v>
      </c>
      <c r="AD59" s="131">
        <v>0</v>
      </c>
      <c r="AE59" s="131">
        <v>19.625</v>
      </c>
      <c r="AF59" s="131">
        <v>200</v>
      </c>
      <c r="AG59" s="131">
        <v>0</v>
      </c>
      <c r="AH59" s="131">
        <v>0</v>
      </c>
      <c r="AI59" s="131">
        <v>0</v>
      </c>
      <c r="AJ59" s="132">
        <v>0</v>
      </c>
      <c r="AK59" s="60">
        <f t="shared" si="10"/>
        <v>0</v>
      </c>
      <c r="AL59" s="133">
        <v>0</v>
      </c>
      <c r="AM59" s="133"/>
      <c r="AN59" s="133">
        <v>0</v>
      </c>
      <c r="AO59" s="11">
        <f t="shared" si="3"/>
        <v>340.90909999999963</v>
      </c>
    </row>
    <row r="60" spans="1:44" x14ac:dyDescent="0.25">
      <c r="A60" s="2">
        <v>2019</v>
      </c>
      <c r="B60" s="2">
        <v>2019</v>
      </c>
      <c r="C60" s="3">
        <v>43739</v>
      </c>
      <c r="D60" s="11">
        <f t="shared" si="11"/>
        <v>340.90909999999963</v>
      </c>
      <c r="E60" s="155">
        <f t="shared" si="4"/>
        <v>0</v>
      </c>
      <c r="F60" s="156">
        <v>0</v>
      </c>
      <c r="G60" s="156">
        <v>0</v>
      </c>
      <c r="H60" s="157">
        <f t="shared" si="5"/>
        <v>137</v>
      </c>
      <c r="I60" s="130">
        <v>0</v>
      </c>
      <c r="J60" s="130">
        <v>137</v>
      </c>
      <c r="K60" s="17">
        <f t="shared" si="6"/>
        <v>13.75</v>
      </c>
      <c r="L60" s="18">
        <f t="shared" si="7"/>
        <v>0</v>
      </c>
      <c r="P60" s="22">
        <f t="shared" si="8"/>
        <v>0</v>
      </c>
      <c r="Q60" s="14">
        <v>0</v>
      </c>
      <c r="R60" s="14">
        <v>0</v>
      </c>
      <c r="S60" s="16">
        <f t="shared" si="0"/>
        <v>13.75</v>
      </c>
      <c r="T60" s="16">
        <v>0</v>
      </c>
      <c r="U60" s="18">
        <v>0</v>
      </c>
      <c r="V60" s="16">
        <v>13.75</v>
      </c>
      <c r="W60" s="17">
        <f t="shared" si="1"/>
        <v>109.878</v>
      </c>
      <c r="X60" s="16">
        <f t="shared" si="9"/>
        <v>0</v>
      </c>
      <c r="Y60" s="16">
        <v>0</v>
      </c>
      <c r="Z60" s="16">
        <v>0</v>
      </c>
      <c r="AA60" s="1">
        <v>0</v>
      </c>
      <c r="AB60" s="16">
        <f t="shared" si="12"/>
        <v>109.878</v>
      </c>
      <c r="AC60" s="131">
        <v>0</v>
      </c>
      <c r="AD60" s="131">
        <v>0</v>
      </c>
      <c r="AE60" s="131">
        <v>49.878</v>
      </c>
      <c r="AF60" s="131">
        <v>0</v>
      </c>
      <c r="AG60" s="131">
        <v>60</v>
      </c>
      <c r="AH60" s="131">
        <v>0</v>
      </c>
      <c r="AI60" s="131">
        <v>0</v>
      </c>
      <c r="AJ60" s="132">
        <v>0</v>
      </c>
      <c r="AK60" s="60">
        <f t="shared" si="10"/>
        <v>0</v>
      </c>
      <c r="AL60" s="133">
        <v>0</v>
      </c>
      <c r="AM60" s="133"/>
      <c r="AN60" s="133">
        <v>0</v>
      </c>
      <c r="AO60" s="11">
        <f t="shared" si="3"/>
        <v>300.03709999999961</v>
      </c>
    </row>
    <row r="61" spans="1:44" x14ac:dyDescent="0.25">
      <c r="A61" s="2">
        <v>2019</v>
      </c>
      <c r="B61" s="2">
        <v>2019</v>
      </c>
      <c r="C61" s="3">
        <v>43770</v>
      </c>
      <c r="D61" s="11">
        <f t="shared" si="11"/>
        <v>300.03709999999961</v>
      </c>
      <c r="E61" s="155">
        <f t="shared" si="4"/>
        <v>9.0869999999999997</v>
      </c>
      <c r="F61" s="156">
        <v>0</v>
      </c>
      <c r="G61" s="156">
        <v>9.0869999999999997</v>
      </c>
      <c r="H61" s="157">
        <f t="shared" si="5"/>
        <v>147.08330000000001</v>
      </c>
      <c r="I61" s="130">
        <v>0</v>
      </c>
      <c r="J61" s="130">
        <v>147.08330000000001</v>
      </c>
      <c r="K61" s="17">
        <f t="shared" si="6"/>
        <v>13.75</v>
      </c>
      <c r="L61" s="18">
        <f t="shared" si="7"/>
        <v>0</v>
      </c>
      <c r="P61" s="22">
        <f t="shared" si="8"/>
        <v>0</v>
      </c>
      <c r="Q61" s="14">
        <v>0</v>
      </c>
      <c r="R61" s="14">
        <v>0</v>
      </c>
      <c r="S61" s="16">
        <f t="shared" si="0"/>
        <v>13.75</v>
      </c>
      <c r="T61" s="16">
        <v>0</v>
      </c>
      <c r="U61" s="18">
        <v>0</v>
      </c>
      <c r="V61" s="16">
        <v>13.75</v>
      </c>
      <c r="W61" s="17">
        <f t="shared" si="1"/>
        <v>117.15600000000001</v>
      </c>
      <c r="X61" s="16">
        <f t="shared" si="9"/>
        <v>0</v>
      </c>
      <c r="Y61" s="16">
        <v>0</v>
      </c>
      <c r="Z61" s="16">
        <v>0</v>
      </c>
      <c r="AA61" s="1">
        <v>0</v>
      </c>
      <c r="AB61" s="16">
        <f t="shared" si="12"/>
        <v>117.15600000000001</v>
      </c>
      <c r="AC61" s="131">
        <v>0</v>
      </c>
      <c r="AD61" s="131">
        <v>0</v>
      </c>
      <c r="AE61" s="131">
        <v>52.764000000000003</v>
      </c>
      <c r="AF61" s="131">
        <v>0</v>
      </c>
      <c r="AG61" s="131">
        <v>64.391999999999996</v>
      </c>
      <c r="AH61" s="131">
        <v>0</v>
      </c>
      <c r="AI61" s="131">
        <v>0</v>
      </c>
      <c r="AJ61" s="132">
        <v>0</v>
      </c>
      <c r="AK61" s="60">
        <f t="shared" si="10"/>
        <v>0</v>
      </c>
      <c r="AL61" s="133">
        <v>0</v>
      </c>
      <c r="AM61" s="133"/>
      <c r="AN61" s="133">
        <v>0</v>
      </c>
      <c r="AO61" s="11">
        <f t="shared" si="3"/>
        <v>265.4467999999996</v>
      </c>
    </row>
    <row r="62" spans="1:44" s="59" customFormat="1" x14ac:dyDescent="0.25">
      <c r="A62" s="2">
        <v>2019</v>
      </c>
      <c r="B62" s="2">
        <v>2019</v>
      </c>
      <c r="C62" s="3">
        <v>43800</v>
      </c>
      <c r="D62" s="56">
        <f t="shared" si="11"/>
        <v>265.4467999999996</v>
      </c>
      <c r="E62" s="155">
        <f t="shared" si="4"/>
        <v>81.248000000000005</v>
      </c>
      <c r="F62" s="156">
        <v>0</v>
      </c>
      <c r="G62" s="156">
        <v>81.248000000000005</v>
      </c>
      <c r="H62" s="157">
        <f t="shared" si="5"/>
        <v>147.08330000000001</v>
      </c>
      <c r="I62" s="130">
        <v>0</v>
      </c>
      <c r="J62" s="130">
        <v>147.08330000000001</v>
      </c>
      <c r="K62" s="17">
        <f t="shared" si="6"/>
        <v>13.75</v>
      </c>
      <c r="L62" s="18">
        <f t="shared" si="7"/>
        <v>0</v>
      </c>
      <c r="M62" s="18"/>
      <c r="N62" s="18"/>
      <c r="P62" s="22">
        <f t="shared" si="8"/>
        <v>0</v>
      </c>
      <c r="Q62" s="14">
        <v>0</v>
      </c>
      <c r="R62" s="14">
        <v>0</v>
      </c>
      <c r="S62" s="16">
        <f t="shared" si="0"/>
        <v>13.75</v>
      </c>
      <c r="T62" s="16">
        <v>0</v>
      </c>
      <c r="U62" s="18">
        <v>0</v>
      </c>
      <c r="V62" s="16">
        <v>13.75</v>
      </c>
      <c r="W62" s="17">
        <f t="shared" si="1"/>
        <v>120.17700000000001</v>
      </c>
      <c r="X62" s="16">
        <f t="shared" si="9"/>
        <v>0</v>
      </c>
      <c r="Y62" s="16">
        <v>0</v>
      </c>
      <c r="Z62" s="16">
        <v>0</v>
      </c>
      <c r="AA62" s="1">
        <v>0</v>
      </c>
      <c r="AB62" s="16">
        <f t="shared" si="12"/>
        <v>120.17700000000001</v>
      </c>
      <c r="AC62" s="131">
        <v>58.293999999999997</v>
      </c>
      <c r="AD62" s="131">
        <v>7.3250000000000002</v>
      </c>
      <c r="AE62" s="131">
        <v>13.015000000000001</v>
      </c>
      <c r="AF62" s="131">
        <v>40.170999999999999</v>
      </c>
      <c r="AG62" s="131">
        <v>0</v>
      </c>
      <c r="AH62" s="131">
        <v>0</v>
      </c>
      <c r="AI62" s="131">
        <v>0.96699999999999997</v>
      </c>
      <c r="AJ62" s="132">
        <v>0.40500000000000003</v>
      </c>
      <c r="AK62" s="60">
        <f t="shared" si="10"/>
        <v>0</v>
      </c>
      <c r="AL62" s="133">
        <v>0</v>
      </c>
      <c r="AM62" s="133"/>
      <c r="AN62" s="133">
        <v>0</v>
      </c>
      <c r="AO62" s="11">
        <f t="shared" si="3"/>
        <v>306.0384999999996</v>
      </c>
      <c r="AQ62" s="50"/>
      <c r="AR62" s="50"/>
    </row>
    <row r="63" spans="1:44" x14ac:dyDescent="0.25">
      <c r="A63" s="2">
        <v>2020</v>
      </c>
      <c r="B63" s="2">
        <v>2020</v>
      </c>
      <c r="C63" s="3">
        <v>43831</v>
      </c>
      <c r="D63" s="11">
        <f t="shared" si="11"/>
        <v>306.0384999999996</v>
      </c>
      <c r="E63" s="155">
        <f t="shared" si="4"/>
        <v>79.498999999999995</v>
      </c>
      <c r="F63" s="156">
        <v>0</v>
      </c>
      <c r="G63" s="156">
        <v>79.498999999999995</v>
      </c>
      <c r="H63" s="157">
        <f t="shared" si="5"/>
        <v>129.833</v>
      </c>
      <c r="I63" s="130">
        <v>0</v>
      </c>
      <c r="J63" s="130">
        <v>129.833</v>
      </c>
      <c r="K63" s="17">
        <f t="shared" si="6"/>
        <v>20.832999999999998</v>
      </c>
      <c r="L63" s="18">
        <f t="shared" si="7"/>
        <v>0</v>
      </c>
      <c r="P63" s="22">
        <f t="shared" si="8"/>
        <v>0</v>
      </c>
      <c r="Q63" s="14">
        <v>0</v>
      </c>
      <c r="R63" s="14">
        <v>0</v>
      </c>
      <c r="S63" s="16">
        <f t="shared" si="0"/>
        <v>20.832999999999998</v>
      </c>
      <c r="T63" s="16">
        <v>0</v>
      </c>
      <c r="U63" s="18">
        <v>0</v>
      </c>
      <c r="V63" s="16">
        <v>20.832999999999998</v>
      </c>
      <c r="W63" s="17">
        <f t="shared" si="1"/>
        <v>23.606000000000002</v>
      </c>
      <c r="X63" s="16">
        <f t="shared" si="9"/>
        <v>0</v>
      </c>
      <c r="Y63" s="16">
        <v>0</v>
      </c>
      <c r="Z63" s="16">
        <v>0</v>
      </c>
      <c r="AA63" s="1">
        <v>0</v>
      </c>
      <c r="AB63" s="16">
        <f t="shared" si="12"/>
        <v>23.606000000000002</v>
      </c>
      <c r="AC63" s="131">
        <v>0</v>
      </c>
      <c r="AD63" s="131">
        <v>0</v>
      </c>
      <c r="AE63" s="131">
        <v>23.606000000000002</v>
      </c>
      <c r="AF63" s="131">
        <v>0</v>
      </c>
      <c r="AG63" s="131">
        <v>0</v>
      </c>
      <c r="AH63" s="131">
        <v>0</v>
      </c>
      <c r="AI63" s="131">
        <v>0</v>
      </c>
      <c r="AJ63" s="132">
        <v>0</v>
      </c>
      <c r="AK63" s="60">
        <f t="shared" si="10"/>
        <v>0</v>
      </c>
      <c r="AL63" s="133">
        <v>0</v>
      </c>
      <c r="AM63" s="133"/>
      <c r="AN63" s="133">
        <v>0</v>
      </c>
      <c r="AO63" s="11">
        <f t="shared" si="3"/>
        <v>258.47749999999957</v>
      </c>
    </row>
    <row r="64" spans="1:44" x14ac:dyDescent="0.25">
      <c r="A64" s="2">
        <v>2020</v>
      </c>
      <c r="B64" s="2">
        <v>2020</v>
      </c>
      <c r="C64" s="3">
        <v>43862</v>
      </c>
      <c r="D64" s="11">
        <f t="shared" si="11"/>
        <v>258.47749999999957</v>
      </c>
      <c r="E64" s="155">
        <f t="shared" si="4"/>
        <v>102.88200000000001</v>
      </c>
      <c r="F64" s="156">
        <v>0</v>
      </c>
      <c r="G64" s="156">
        <v>102.88200000000001</v>
      </c>
      <c r="H64" s="157">
        <f t="shared" si="5"/>
        <v>129.833</v>
      </c>
      <c r="I64" s="130">
        <v>0</v>
      </c>
      <c r="J64" s="130">
        <v>129.833</v>
      </c>
      <c r="K64" s="17">
        <f t="shared" si="6"/>
        <v>20.832999999999998</v>
      </c>
      <c r="L64" s="18">
        <f t="shared" si="7"/>
        <v>0</v>
      </c>
      <c r="P64" s="22">
        <f t="shared" si="8"/>
        <v>0</v>
      </c>
      <c r="Q64" s="14">
        <v>0</v>
      </c>
      <c r="R64" s="14">
        <v>0</v>
      </c>
      <c r="S64" s="16">
        <f t="shared" si="0"/>
        <v>20.832999999999998</v>
      </c>
      <c r="T64" s="16">
        <v>0</v>
      </c>
      <c r="U64" s="18">
        <v>0</v>
      </c>
      <c r="V64" s="16">
        <v>20.832999999999998</v>
      </c>
      <c r="W64" s="17">
        <f t="shared" si="1"/>
        <v>85.46</v>
      </c>
      <c r="X64" s="16">
        <f t="shared" si="9"/>
        <v>0</v>
      </c>
      <c r="Y64" s="16">
        <v>0</v>
      </c>
      <c r="Z64" s="16">
        <v>0</v>
      </c>
      <c r="AA64" s="1">
        <v>0</v>
      </c>
      <c r="AB64" s="16">
        <f t="shared" si="12"/>
        <v>85.46</v>
      </c>
      <c r="AC64" s="131">
        <v>0</v>
      </c>
      <c r="AD64" s="131">
        <v>0</v>
      </c>
      <c r="AE64" s="131">
        <v>85.46</v>
      </c>
      <c r="AF64" s="131">
        <v>0</v>
      </c>
      <c r="AG64" s="131">
        <v>0</v>
      </c>
      <c r="AH64" s="131">
        <v>0</v>
      </c>
      <c r="AI64" s="131">
        <v>0</v>
      </c>
      <c r="AJ64" s="132">
        <v>0</v>
      </c>
      <c r="AK64" s="60">
        <f t="shared" si="10"/>
        <v>0</v>
      </c>
      <c r="AL64" s="133">
        <v>0</v>
      </c>
      <c r="AM64" s="133"/>
      <c r="AN64" s="133">
        <v>0</v>
      </c>
      <c r="AO64" s="11">
        <f t="shared" si="3"/>
        <v>296.15349999999955</v>
      </c>
    </row>
    <row r="65" spans="1:44" x14ac:dyDescent="0.25">
      <c r="A65" s="2">
        <v>2020</v>
      </c>
      <c r="B65" s="2">
        <v>2020</v>
      </c>
      <c r="C65" s="3">
        <v>43891</v>
      </c>
      <c r="D65" s="11">
        <f t="shared" si="11"/>
        <v>296.15349999999955</v>
      </c>
      <c r="E65" s="155">
        <f t="shared" si="4"/>
        <v>102.88200000000001</v>
      </c>
      <c r="F65" s="156">
        <v>0</v>
      </c>
      <c r="G65" s="156">
        <v>102.88200000000001</v>
      </c>
      <c r="H65" s="157">
        <f t="shared" si="5"/>
        <v>129.833</v>
      </c>
      <c r="I65" s="130">
        <v>0</v>
      </c>
      <c r="J65" s="130">
        <v>129.833</v>
      </c>
      <c r="K65" s="17">
        <f t="shared" si="6"/>
        <v>20.832999999999998</v>
      </c>
      <c r="L65" s="18">
        <f t="shared" si="7"/>
        <v>0</v>
      </c>
      <c r="P65" s="22">
        <f t="shared" si="8"/>
        <v>0</v>
      </c>
      <c r="Q65" s="14">
        <v>0</v>
      </c>
      <c r="R65" s="14">
        <v>0</v>
      </c>
      <c r="S65" s="16">
        <f t="shared" si="0"/>
        <v>20.832999999999998</v>
      </c>
      <c r="T65" s="16">
        <v>0</v>
      </c>
      <c r="U65" s="18">
        <v>0</v>
      </c>
      <c r="V65" s="16">
        <v>20.832999999999998</v>
      </c>
      <c r="W65" s="17">
        <f t="shared" si="1"/>
        <v>117.342</v>
      </c>
      <c r="X65" s="16">
        <f t="shared" si="9"/>
        <v>0</v>
      </c>
      <c r="Y65" s="16">
        <v>0</v>
      </c>
      <c r="Z65" s="16">
        <v>0</v>
      </c>
      <c r="AA65" s="1">
        <v>0</v>
      </c>
      <c r="AB65" s="16">
        <f t="shared" si="12"/>
        <v>117.342</v>
      </c>
      <c r="AC65" s="131">
        <v>0</v>
      </c>
      <c r="AD65" s="131">
        <v>0</v>
      </c>
      <c r="AE65" s="131">
        <v>117.342</v>
      </c>
      <c r="AF65" s="131">
        <v>0</v>
      </c>
      <c r="AG65" s="131">
        <v>0</v>
      </c>
      <c r="AH65" s="131">
        <v>0</v>
      </c>
      <c r="AI65" s="131">
        <v>0</v>
      </c>
      <c r="AJ65" s="132">
        <v>0</v>
      </c>
      <c r="AK65" s="60">
        <f t="shared" si="10"/>
        <v>0</v>
      </c>
      <c r="AL65" s="133">
        <v>0</v>
      </c>
      <c r="AM65" s="133"/>
      <c r="AN65" s="133">
        <v>0</v>
      </c>
      <c r="AO65" s="11">
        <f t="shared" si="3"/>
        <v>365.71149999999955</v>
      </c>
    </row>
    <row r="66" spans="1:44" x14ac:dyDescent="0.25">
      <c r="A66" s="2">
        <v>2020</v>
      </c>
      <c r="B66" s="2">
        <v>2020</v>
      </c>
      <c r="C66" s="3">
        <v>43922</v>
      </c>
      <c r="D66" s="11">
        <f t="shared" si="11"/>
        <v>365.71149999999955</v>
      </c>
      <c r="E66" s="155">
        <f t="shared" si="4"/>
        <v>79.498999999999995</v>
      </c>
      <c r="F66" s="156">
        <v>0</v>
      </c>
      <c r="G66" s="156">
        <v>79.498999999999995</v>
      </c>
      <c r="H66" s="157">
        <f t="shared" si="5"/>
        <v>129.833</v>
      </c>
      <c r="I66" s="130">
        <v>0</v>
      </c>
      <c r="J66" s="130">
        <v>129.833</v>
      </c>
      <c r="K66" s="17">
        <f t="shared" si="6"/>
        <v>20.832999999999998</v>
      </c>
      <c r="L66" s="18">
        <f t="shared" si="7"/>
        <v>0</v>
      </c>
      <c r="P66" s="22">
        <f t="shared" si="8"/>
        <v>0</v>
      </c>
      <c r="Q66" s="14">
        <v>0</v>
      </c>
      <c r="R66" s="14">
        <v>0</v>
      </c>
      <c r="S66" s="16">
        <f t="shared" si="0"/>
        <v>20.832999999999998</v>
      </c>
      <c r="T66" s="16">
        <v>0</v>
      </c>
      <c r="U66" s="18">
        <v>0</v>
      </c>
      <c r="V66" s="16">
        <v>20.832999999999998</v>
      </c>
      <c r="W66" s="17">
        <f t="shared" si="1"/>
        <v>116.584</v>
      </c>
      <c r="X66" s="16">
        <f t="shared" si="9"/>
        <v>0</v>
      </c>
      <c r="Y66" s="16">
        <v>0</v>
      </c>
      <c r="Z66" s="16">
        <v>0</v>
      </c>
      <c r="AA66" s="1">
        <v>0</v>
      </c>
      <c r="AB66" s="16">
        <f t="shared" si="12"/>
        <v>116.584</v>
      </c>
      <c r="AC66" s="131">
        <v>0</v>
      </c>
      <c r="AD66" s="131">
        <v>0</v>
      </c>
      <c r="AE66" s="131">
        <v>113.703</v>
      </c>
      <c r="AF66" s="131">
        <v>0</v>
      </c>
      <c r="AG66" s="131">
        <v>0</v>
      </c>
      <c r="AH66" s="131">
        <v>0</v>
      </c>
      <c r="AI66" s="131">
        <v>0</v>
      </c>
      <c r="AJ66" s="132">
        <v>2.8809999999999998</v>
      </c>
      <c r="AK66" s="60">
        <f t="shared" si="10"/>
        <v>0</v>
      </c>
      <c r="AL66" s="133">
        <v>0</v>
      </c>
      <c r="AM66" s="133"/>
      <c r="AN66" s="133">
        <v>0</v>
      </c>
      <c r="AO66" s="11">
        <f t="shared" si="3"/>
        <v>411.12849999999963</v>
      </c>
    </row>
    <row r="67" spans="1:44" x14ac:dyDescent="0.25">
      <c r="A67" s="2">
        <v>2020</v>
      </c>
      <c r="B67" s="2">
        <v>2020</v>
      </c>
      <c r="C67" s="3">
        <v>43952</v>
      </c>
      <c r="D67" s="11">
        <f t="shared" si="11"/>
        <v>411.12849999999963</v>
      </c>
      <c r="E67" s="155">
        <f t="shared" si="4"/>
        <v>9.3529999999999998</v>
      </c>
      <c r="F67" s="156">
        <v>0</v>
      </c>
      <c r="G67" s="156">
        <v>9.3529999999999998</v>
      </c>
      <c r="H67" s="157">
        <f t="shared" si="5"/>
        <v>129.833</v>
      </c>
      <c r="I67" s="130">
        <v>0</v>
      </c>
      <c r="J67" s="130">
        <v>129.833</v>
      </c>
      <c r="K67" s="17">
        <f t="shared" si="6"/>
        <v>20.832999999999998</v>
      </c>
      <c r="L67" s="18">
        <f t="shared" si="7"/>
        <v>0</v>
      </c>
      <c r="P67" s="22">
        <f t="shared" si="8"/>
        <v>0</v>
      </c>
      <c r="Q67" s="14">
        <v>0</v>
      </c>
      <c r="R67" s="14">
        <v>0</v>
      </c>
      <c r="S67" s="16">
        <f t="shared" ref="S67:S98" si="13">SUM(T67:V67)</f>
        <v>20.832999999999998</v>
      </c>
      <c r="T67" s="16">
        <v>0</v>
      </c>
      <c r="U67" s="18">
        <v>0</v>
      </c>
      <c r="V67" s="16">
        <v>20.832999999999998</v>
      </c>
      <c r="W67" s="17">
        <f t="shared" ref="W67:W130" si="14">X67+AB67+AK67</f>
        <v>90.019000000000005</v>
      </c>
      <c r="X67" s="16">
        <f t="shared" si="9"/>
        <v>0</v>
      </c>
      <c r="Y67" s="16">
        <v>0</v>
      </c>
      <c r="Z67" s="16">
        <v>0</v>
      </c>
      <c r="AA67" s="1">
        <v>0</v>
      </c>
      <c r="AB67" s="16">
        <f t="shared" si="12"/>
        <v>90.019000000000005</v>
      </c>
      <c r="AC67" s="131">
        <v>0</v>
      </c>
      <c r="AD67" s="131">
        <v>0</v>
      </c>
      <c r="AE67" s="131">
        <v>90.019000000000005</v>
      </c>
      <c r="AF67" s="131">
        <v>0</v>
      </c>
      <c r="AG67" s="131">
        <v>0</v>
      </c>
      <c r="AH67" s="131">
        <v>0</v>
      </c>
      <c r="AI67" s="131">
        <v>0</v>
      </c>
      <c r="AJ67" s="132">
        <v>0</v>
      </c>
      <c r="AK67" s="60">
        <f t="shared" si="10"/>
        <v>0</v>
      </c>
      <c r="AL67" s="133">
        <v>0</v>
      </c>
      <c r="AM67" s="133"/>
      <c r="AN67" s="133">
        <v>0</v>
      </c>
      <c r="AO67" s="11">
        <f t="shared" ref="AO67:AO130" si="15">D67+E67-H67-K67+W67</f>
        <v>359.83449999999971</v>
      </c>
    </row>
    <row r="68" spans="1:44" x14ac:dyDescent="0.25">
      <c r="A68" s="2">
        <v>2020</v>
      </c>
      <c r="B68" s="2">
        <v>2020</v>
      </c>
      <c r="C68" s="3">
        <v>43983</v>
      </c>
      <c r="D68" s="11">
        <f t="shared" si="11"/>
        <v>359.83449999999971</v>
      </c>
      <c r="E68" s="155">
        <f t="shared" ref="E68:E131" si="16">SUM(F68:G68)</f>
        <v>0</v>
      </c>
      <c r="F68" s="156">
        <v>0</v>
      </c>
      <c r="G68" s="156">
        <v>0</v>
      </c>
      <c r="H68" s="157">
        <f t="shared" ref="H68:H131" si="17">SUM(I68:J68)</f>
        <v>129.833</v>
      </c>
      <c r="I68" s="130">
        <v>0</v>
      </c>
      <c r="J68" s="130">
        <v>129.833</v>
      </c>
      <c r="K68" s="17">
        <f t="shared" ref="K68:K131" si="18">P68+S68+L68</f>
        <v>20.832999999999998</v>
      </c>
      <c r="L68" s="18">
        <f t="shared" ref="L68:L131" si="19">SUM(M68:O68)</f>
        <v>0</v>
      </c>
      <c r="P68" s="22">
        <f t="shared" ref="P68:P131" si="20">SUM(Q68:R68)</f>
        <v>0</v>
      </c>
      <c r="Q68" s="14">
        <v>0</v>
      </c>
      <c r="R68" s="14">
        <v>0</v>
      </c>
      <c r="S68" s="16">
        <f t="shared" si="13"/>
        <v>20.832999999999998</v>
      </c>
      <c r="T68" s="16">
        <v>0</v>
      </c>
      <c r="U68" s="18">
        <v>0</v>
      </c>
      <c r="V68" s="16">
        <v>20.832999999999998</v>
      </c>
      <c r="W68" s="17">
        <f t="shared" si="14"/>
        <v>241.12100000000001</v>
      </c>
      <c r="X68" s="16">
        <f t="shared" ref="X68:X131" si="21">SUM(Y68:AA68)</f>
        <v>0</v>
      </c>
      <c r="Y68" s="16">
        <v>0</v>
      </c>
      <c r="Z68" s="16">
        <v>0</v>
      </c>
      <c r="AA68" s="1">
        <v>0</v>
      </c>
      <c r="AB68" s="16">
        <f t="shared" si="12"/>
        <v>241.12100000000001</v>
      </c>
      <c r="AC68" s="131">
        <v>0</v>
      </c>
      <c r="AD68" s="131">
        <v>0</v>
      </c>
      <c r="AE68" s="131">
        <v>42.145000000000003</v>
      </c>
      <c r="AF68" s="131">
        <v>198.976</v>
      </c>
      <c r="AG68" s="131">
        <v>0</v>
      </c>
      <c r="AH68" s="131">
        <v>0</v>
      </c>
      <c r="AI68" s="131">
        <v>0</v>
      </c>
      <c r="AJ68" s="132">
        <v>0</v>
      </c>
      <c r="AK68" s="60">
        <f t="shared" ref="AK68:AK131" si="22">SUM(AL68:AN68)</f>
        <v>0</v>
      </c>
      <c r="AL68" s="133">
        <v>0</v>
      </c>
      <c r="AM68" s="133"/>
      <c r="AN68" s="133">
        <v>0</v>
      </c>
      <c r="AO68" s="11">
        <f t="shared" si="15"/>
        <v>450.28949999999975</v>
      </c>
    </row>
    <row r="69" spans="1:44" x14ac:dyDescent="0.25">
      <c r="A69" s="2">
        <v>2020</v>
      </c>
      <c r="B69" s="2">
        <v>2020</v>
      </c>
      <c r="C69" s="3">
        <v>44013</v>
      </c>
      <c r="D69" s="11">
        <f t="shared" ref="D69:D132" si="23">AO68</f>
        <v>450.28949999999975</v>
      </c>
      <c r="E69" s="155">
        <f t="shared" si="16"/>
        <v>0</v>
      </c>
      <c r="F69" s="156">
        <v>0</v>
      </c>
      <c r="G69" s="156">
        <v>0</v>
      </c>
      <c r="H69" s="157">
        <f t="shared" si="17"/>
        <v>129.833</v>
      </c>
      <c r="I69" s="130">
        <v>0</v>
      </c>
      <c r="J69" s="130">
        <v>129.833</v>
      </c>
      <c r="K69" s="17">
        <f t="shared" si="18"/>
        <v>20.832999999999998</v>
      </c>
      <c r="L69" s="18">
        <f t="shared" si="19"/>
        <v>0</v>
      </c>
      <c r="P69" s="22">
        <f t="shared" si="20"/>
        <v>0</v>
      </c>
      <c r="Q69" s="14">
        <v>0</v>
      </c>
      <c r="R69" s="14">
        <v>0</v>
      </c>
      <c r="S69" s="16">
        <f t="shared" si="13"/>
        <v>20.832999999999998</v>
      </c>
      <c r="T69" s="16">
        <v>0</v>
      </c>
      <c r="U69" s="18">
        <v>0</v>
      </c>
      <c r="V69" s="16">
        <v>20.832999999999998</v>
      </c>
      <c r="W69" s="17">
        <f t="shared" si="14"/>
        <v>97.679000000000002</v>
      </c>
      <c r="X69" s="16">
        <f t="shared" si="21"/>
        <v>0</v>
      </c>
      <c r="Y69" s="16">
        <v>0</v>
      </c>
      <c r="Z69" s="16">
        <v>0</v>
      </c>
      <c r="AA69" s="1">
        <v>0</v>
      </c>
      <c r="AB69" s="16">
        <f t="shared" si="12"/>
        <v>97.679000000000002</v>
      </c>
      <c r="AC69" s="131">
        <v>0</v>
      </c>
      <c r="AD69" s="131">
        <v>0</v>
      </c>
      <c r="AE69" s="131">
        <v>97.679000000000002</v>
      </c>
      <c r="AF69" s="131">
        <v>0</v>
      </c>
      <c r="AG69" s="131">
        <v>0</v>
      </c>
      <c r="AH69" s="131">
        <v>0</v>
      </c>
      <c r="AI69" s="131">
        <v>0</v>
      </c>
      <c r="AJ69" s="132">
        <v>0</v>
      </c>
      <c r="AK69" s="60">
        <f t="shared" si="22"/>
        <v>0</v>
      </c>
      <c r="AL69" s="133">
        <v>0</v>
      </c>
      <c r="AM69" s="133"/>
      <c r="AN69" s="133">
        <v>0</v>
      </c>
      <c r="AO69" s="11">
        <f t="shared" si="15"/>
        <v>397.30249999999978</v>
      </c>
    </row>
    <row r="70" spans="1:44" x14ac:dyDescent="0.25">
      <c r="A70" s="2">
        <v>2020</v>
      </c>
      <c r="B70" s="2">
        <v>2020</v>
      </c>
      <c r="C70" s="3">
        <v>44044</v>
      </c>
      <c r="D70" s="11">
        <f t="shared" si="23"/>
        <v>397.30249999999978</v>
      </c>
      <c r="E70" s="155">
        <f t="shared" si="16"/>
        <v>0</v>
      </c>
      <c r="F70" s="156">
        <v>0</v>
      </c>
      <c r="G70" s="156">
        <v>0</v>
      </c>
      <c r="H70" s="157">
        <f t="shared" si="17"/>
        <v>129.833</v>
      </c>
      <c r="I70" s="130">
        <v>0</v>
      </c>
      <c r="J70" s="130">
        <v>129.833</v>
      </c>
      <c r="K70" s="17">
        <f t="shared" si="18"/>
        <v>20.832999999999998</v>
      </c>
      <c r="L70" s="18">
        <f t="shared" si="19"/>
        <v>0</v>
      </c>
      <c r="P70" s="22">
        <f t="shared" si="20"/>
        <v>0</v>
      </c>
      <c r="Q70" s="14">
        <v>0</v>
      </c>
      <c r="R70" s="14">
        <v>0</v>
      </c>
      <c r="S70" s="16">
        <f t="shared" si="13"/>
        <v>20.832999999999998</v>
      </c>
      <c r="T70" s="16">
        <v>0</v>
      </c>
      <c r="U70" s="18">
        <v>0</v>
      </c>
      <c r="V70" s="16">
        <v>20.832999999999998</v>
      </c>
      <c r="W70" s="17">
        <f t="shared" si="14"/>
        <v>113.54900000000001</v>
      </c>
      <c r="X70" s="16">
        <f t="shared" si="21"/>
        <v>0</v>
      </c>
      <c r="Y70" s="16">
        <v>0</v>
      </c>
      <c r="Z70" s="16">
        <v>0</v>
      </c>
      <c r="AA70" s="1">
        <v>0</v>
      </c>
      <c r="AB70" s="16">
        <f t="shared" si="12"/>
        <v>113.54900000000001</v>
      </c>
      <c r="AC70" s="131">
        <v>32.715000000000003</v>
      </c>
      <c r="AD70" s="131">
        <v>0</v>
      </c>
      <c r="AE70" s="131">
        <v>80.834000000000003</v>
      </c>
      <c r="AF70" s="131">
        <v>0</v>
      </c>
      <c r="AG70" s="131">
        <v>0</v>
      </c>
      <c r="AH70" s="131">
        <v>0</v>
      </c>
      <c r="AI70" s="131">
        <v>0</v>
      </c>
      <c r="AJ70" s="132">
        <v>0</v>
      </c>
      <c r="AK70" s="60">
        <f t="shared" si="22"/>
        <v>0</v>
      </c>
      <c r="AL70" s="133">
        <v>0</v>
      </c>
      <c r="AM70" s="133"/>
      <c r="AN70" s="133">
        <v>0</v>
      </c>
      <c r="AO70" s="11">
        <f t="shared" si="15"/>
        <v>360.18549999999982</v>
      </c>
    </row>
    <row r="71" spans="1:44" x14ac:dyDescent="0.25">
      <c r="A71" s="2">
        <v>2020</v>
      </c>
      <c r="B71" s="2">
        <v>2020</v>
      </c>
      <c r="C71" s="3">
        <v>44075</v>
      </c>
      <c r="D71" s="11">
        <f t="shared" si="23"/>
        <v>360.18549999999982</v>
      </c>
      <c r="E71" s="155">
        <f t="shared" si="16"/>
        <v>0</v>
      </c>
      <c r="F71" s="156">
        <v>0</v>
      </c>
      <c r="G71" s="156">
        <v>0</v>
      </c>
      <c r="H71" s="157">
        <f t="shared" si="17"/>
        <v>129.833</v>
      </c>
      <c r="I71" s="130">
        <v>0</v>
      </c>
      <c r="J71" s="130">
        <v>129.833</v>
      </c>
      <c r="K71" s="17">
        <f t="shared" si="18"/>
        <v>20.832999999999998</v>
      </c>
      <c r="L71" s="18">
        <f t="shared" si="19"/>
        <v>0</v>
      </c>
      <c r="P71" s="22">
        <f t="shared" si="20"/>
        <v>0</v>
      </c>
      <c r="Q71" s="14">
        <v>0</v>
      </c>
      <c r="R71" s="14">
        <v>0</v>
      </c>
      <c r="S71" s="16">
        <f t="shared" si="13"/>
        <v>20.832999999999998</v>
      </c>
      <c r="T71" s="16">
        <v>0</v>
      </c>
      <c r="U71" s="18">
        <v>0</v>
      </c>
      <c r="V71" s="16">
        <v>20.832999999999998</v>
      </c>
      <c r="W71" s="17">
        <f t="shared" si="14"/>
        <v>192.398</v>
      </c>
      <c r="X71" s="16">
        <f t="shared" si="21"/>
        <v>0</v>
      </c>
      <c r="Y71" s="16">
        <v>0</v>
      </c>
      <c r="Z71" s="16">
        <v>0</v>
      </c>
      <c r="AA71" s="1">
        <v>0</v>
      </c>
      <c r="AB71" s="16">
        <f t="shared" si="12"/>
        <v>192.398</v>
      </c>
      <c r="AC71" s="131">
        <v>157.02799999999999</v>
      </c>
      <c r="AD71" s="131">
        <v>35.369999999999997</v>
      </c>
      <c r="AE71" s="131">
        <v>0</v>
      </c>
      <c r="AF71" s="131">
        <v>0</v>
      </c>
      <c r="AG71" s="131">
        <v>0</v>
      </c>
      <c r="AH71" s="131">
        <v>0</v>
      </c>
      <c r="AI71" s="131">
        <v>0</v>
      </c>
      <c r="AJ71" s="132">
        <v>0</v>
      </c>
      <c r="AK71" s="60">
        <f t="shared" si="22"/>
        <v>0</v>
      </c>
      <c r="AL71" s="133">
        <v>0</v>
      </c>
      <c r="AM71" s="133"/>
      <c r="AN71" s="133">
        <v>0</v>
      </c>
      <c r="AO71" s="11">
        <f t="shared" si="15"/>
        <v>401.91749999999979</v>
      </c>
    </row>
    <row r="72" spans="1:44" x14ac:dyDescent="0.25">
      <c r="A72" s="2">
        <v>2020</v>
      </c>
      <c r="B72" s="2">
        <v>2020</v>
      </c>
      <c r="C72" s="3">
        <v>44105</v>
      </c>
      <c r="D72" s="11">
        <f t="shared" si="23"/>
        <v>401.91749999999979</v>
      </c>
      <c r="E72" s="155">
        <f t="shared" si="16"/>
        <v>0</v>
      </c>
      <c r="F72" s="156">
        <v>0</v>
      </c>
      <c r="G72" s="156">
        <v>0</v>
      </c>
      <c r="H72" s="157">
        <f t="shared" si="17"/>
        <v>129.833</v>
      </c>
      <c r="I72" s="130">
        <v>0</v>
      </c>
      <c r="J72" s="130">
        <v>129.833</v>
      </c>
      <c r="K72" s="17">
        <f t="shared" si="18"/>
        <v>20.832999999999998</v>
      </c>
      <c r="L72" s="18">
        <f t="shared" si="19"/>
        <v>0</v>
      </c>
      <c r="P72" s="22">
        <f t="shared" si="20"/>
        <v>0</v>
      </c>
      <c r="Q72" s="14">
        <v>0</v>
      </c>
      <c r="R72" s="14">
        <v>0</v>
      </c>
      <c r="S72" s="16">
        <f t="shared" si="13"/>
        <v>20.832999999999998</v>
      </c>
      <c r="T72" s="16">
        <v>0</v>
      </c>
      <c r="U72" s="18">
        <v>0</v>
      </c>
      <c r="V72" s="16">
        <v>20.832999999999998</v>
      </c>
      <c r="W72" s="17">
        <f t="shared" si="14"/>
        <v>87.744</v>
      </c>
      <c r="X72" s="16">
        <f t="shared" si="21"/>
        <v>0</v>
      </c>
      <c r="Y72" s="16">
        <v>0</v>
      </c>
      <c r="Z72" s="16">
        <v>0</v>
      </c>
      <c r="AA72" s="1">
        <v>0</v>
      </c>
      <c r="AB72" s="16">
        <f t="shared" si="12"/>
        <v>87.744</v>
      </c>
      <c r="AC72" s="131">
        <v>0</v>
      </c>
      <c r="AD72" s="131">
        <v>0</v>
      </c>
      <c r="AE72" s="131">
        <v>87.744</v>
      </c>
      <c r="AF72" s="131">
        <v>0</v>
      </c>
      <c r="AG72" s="131">
        <v>0</v>
      </c>
      <c r="AH72" s="131">
        <v>0</v>
      </c>
      <c r="AI72" s="131">
        <v>0</v>
      </c>
      <c r="AJ72" s="132">
        <v>0</v>
      </c>
      <c r="AK72" s="60">
        <f t="shared" si="22"/>
        <v>0</v>
      </c>
      <c r="AL72" s="133">
        <v>0</v>
      </c>
      <c r="AM72" s="133"/>
      <c r="AN72" s="133">
        <v>0</v>
      </c>
      <c r="AO72" s="11">
        <f t="shared" si="15"/>
        <v>338.99549999999982</v>
      </c>
    </row>
    <row r="73" spans="1:44" x14ac:dyDescent="0.25">
      <c r="A73" s="2">
        <v>2020</v>
      </c>
      <c r="B73" s="2">
        <v>2020</v>
      </c>
      <c r="C73" s="3">
        <v>44136</v>
      </c>
      <c r="D73" s="11">
        <f t="shared" si="23"/>
        <v>338.99549999999982</v>
      </c>
      <c r="E73" s="155">
        <f t="shared" si="16"/>
        <v>9.3529999999999998</v>
      </c>
      <c r="F73" s="156">
        <v>0</v>
      </c>
      <c r="G73" s="156">
        <v>9.3529999999999998</v>
      </c>
      <c r="H73" s="157">
        <f t="shared" si="17"/>
        <v>129.833</v>
      </c>
      <c r="I73" s="130">
        <v>0</v>
      </c>
      <c r="J73" s="130">
        <v>129.833</v>
      </c>
      <c r="K73" s="17">
        <f t="shared" si="18"/>
        <v>20.832999999999998</v>
      </c>
      <c r="L73" s="18">
        <f t="shared" si="19"/>
        <v>0</v>
      </c>
      <c r="P73" s="22">
        <f t="shared" si="20"/>
        <v>0</v>
      </c>
      <c r="Q73" s="14">
        <v>0</v>
      </c>
      <c r="R73" s="14">
        <v>0</v>
      </c>
      <c r="S73" s="16">
        <f t="shared" si="13"/>
        <v>20.832999999999998</v>
      </c>
      <c r="T73" s="16">
        <v>0</v>
      </c>
      <c r="U73" s="18">
        <v>0</v>
      </c>
      <c r="V73" s="16">
        <v>20.832999999999998</v>
      </c>
      <c r="W73" s="17">
        <f t="shared" si="14"/>
        <v>133.14500000000001</v>
      </c>
      <c r="X73" s="16">
        <f t="shared" si="21"/>
        <v>0</v>
      </c>
      <c r="Y73" s="16">
        <v>0</v>
      </c>
      <c r="Z73" s="16">
        <v>0</v>
      </c>
      <c r="AA73" s="1">
        <v>0</v>
      </c>
      <c r="AB73" s="16">
        <f t="shared" si="12"/>
        <v>133.14500000000001</v>
      </c>
      <c r="AC73" s="131">
        <v>0</v>
      </c>
      <c r="AD73" s="131">
        <v>0</v>
      </c>
      <c r="AE73" s="131">
        <v>98.837000000000003</v>
      </c>
      <c r="AF73" s="131">
        <v>0</v>
      </c>
      <c r="AG73" s="131">
        <v>0</v>
      </c>
      <c r="AH73" s="131">
        <v>34.308</v>
      </c>
      <c r="AI73" s="131">
        <v>0</v>
      </c>
      <c r="AJ73" s="132">
        <v>0</v>
      </c>
      <c r="AK73" s="60">
        <f t="shared" si="22"/>
        <v>0</v>
      </c>
      <c r="AL73" s="133">
        <v>0</v>
      </c>
      <c r="AM73" s="133"/>
      <c r="AN73" s="133">
        <v>0</v>
      </c>
      <c r="AO73" s="11">
        <f t="shared" si="15"/>
        <v>330.82749999999987</v>
      </c>
    </row>
    <row r="74" spans="1:44" s="59" customFormat="1" x14ac:dyDescent="0.25">
      <c r="A74" s="2">
        <v>2020</v>
      </c>
      <c r="B74" s="2">
        <v>2020</v>
      </c>
      <c r="C74" s="3">
        <v>44166</v>
      </c>
      <c r="D74" s="56">
        <f t="shared" si="23"/>
        <v>330.82749999999987</v>
      </c>
      <c r="E74" s="155">
        <f t="shared" si="16"/>
        <v>84.176000000000002</v>
      </c>
      <c r="F74" s="156">
        <v>0</v>
      </c>
      <c r="G74" s="156">
        <v>84.176000000000002</v>
      </c>
      <c r="H74" s="157">
        <f t="shared" si="17"/>
        <v>129.833</v>
      </c>
      <c r="I74" s="130">
        <v>0</v>
      </c>
      <c r="J74" s="130">
        <v>129.833</v>
      </c>
      <c r="K74" s="17">
        <f t="shared" si="18"/>
        <v>20.832999999999998</v>
      </c>
      <c r="L74" s="18">
        <f t="shared" si="19"/>
        <v>0</v>
      </c>
      <c r="M74" s="18"/>
      <c r="N74" s="18"/>
      <c r="P74" s="22">
        <f t="shared" si="20"/>
        <v>0</v>
      </c>
      <c r="Q74" s="14">
        <v>0</v>
      </c>
      <c r="R74" s="14">
        <v>0</v>
      </c>
      <c r="S74" s="16">
        <f t="shared" si="13"/>
        <v>20.832999999999998</v>
      </c>
      <c r="T74" s="16">
        <v>0</v>
      </c>
      <c r="U74" s="18">
        <v>0</v>
      </c>
      <c r="V74" s="16">
        <v>20.832999999999998</v>
      </c>
      <c r="W74" s="17">
        <f t="shared" si="14"/>
        <v>360.68700000000001</v>
      </c>
      <c r="X74" s="16">
        <f t="shared" si="21"/>
        <v>0</v>
      </c>
      <c r="Y74" s="16">
        <v>0</v>
      </c>
      <c r="Z74" s="16">
        <v>0</v>
      </c>
      <c r="AA74" s="1">
        <v>0</v>
      </c>
      <c r="AB74" s="16">
        <f t="shared" si="12"/>
        <v>360.68700000000001</v>
      </c>
      <c r="AC74" s="131">
        <v>0</v>
      </c>
      <c r="AD74" s="131">
        <v>0</v>
      </c>
      <c r="AE74" s="131">
        <v>40.396000000000001</v>
      </c>
      <c r="AF74" s="131">
        <v>0</v>
      </c>
      <c r="AG74" s="131">
        <v>320.291</v>
      </c>
      <c r="AH74" s="131">
        <v>0</v>
      </c>
      <c r="AI74" s="131">
        <v>0</v>
      </c>
      <c r="AJ74" s="132">
        <v>0</v>
      </c>
      <c r="AK74" s="60">
        <f t="shared" si="22"/>
        <v>0</v>
      </c>
      <c r="AL74" s="133">
        <v>0</v>
      </c>
      <c r="AM74" s="133"/>
      <c r="AN74" s="133">
        <v>0</v>
      </c>
      <c r="AO74" s="11">
        <f t="shared" si="15"/>
        <v>625.02449999999988</v>
      </c>
      <c r="AQ74" s="50"/>
      <c r="AR74" s="50"/>
    </row>
    <row r="75" spans="1:44" x14ac:dyDescent="0.25">
      <c r="A75" s="2">
        <v>2021</v>
      </c>
      <c r="B75" s="2">
        <v>2021</v>
      </c>
      <c r="C75" s="3">
        <v>44197</v>
      </c>
      <c r="D75" s="11">
        <f t="shared" si="23"/>
        <v>625.02449999999988</v>
      </c>
      <c r="E75" s="155">
        <f t="shared" si="16"/>
        <v>76</v>
      </c>
      <c r="F75" s="156">
        <v>0</v>
      </c>
      <c r="G75" s="156">
        <v>76</v>
      </c>
      <c r="H75" s="157">
        <f t="shared" si="17"/>
        <v>137.25</v>
      </c>
      <c r="I75" s="130">
        <v>0</v>
      </c>
      <c r="J75" s="130">
        <v>137.25</v>
      </c>
      <c r="K75" s="17">
        <f t="shared" si="18"/>
        <v>27.082999999999998</v>
      </c>
      <c r="L75" s="18">
        <f t="shared" si="19"/>
        <v>0</v>
      </c>
      <c r="P75" s="22">
        <f t="shared" si="20"/>
        <v>6.25</v>
      </c>
      <c r="Q75" s="14">
        <v>0</v>
      </c>
      <c r="R75" s="14">
        <v>6.25</v>
      </c>
      <c r="S75" s="16">
        <f t="shared" si="13"/>
        <v>20.832999999999998</v>
      </c>
      <c r="T75" s="16">
        <v>0</v>
      </c>
      <c r="U75" s="18">
        <v>0</v>
      </c>
      <c r="V75" s="16">
        <v>20.832999999999998</v>
      </c>
      <c r="W75" s="17">
        <f t="shared" si="14"/>
        <v>33.44</v>
      </c>
      <c r="X75" s="16">
        <f t="shared" si="21"/>
        <v>0</v>
      </c>
      <c r="Y75" s="16">
        <v>0</v>
      </c>
      <c r="Z75" s="16">
        <v>0</v>
      </c>
      <c r="AA75" s="1">
        <v>0</v>
      </c>
      <c r="AB75" s="16">
        <f t="shared" si="12"/>
        <v>27.5</v>
      </c>
      <c r="AC75" s="131">
        <v>0</v>
      </c>
      <c r="AD75" s="131">
        <v>0</v>
      </c>
      <c r="AE75" s="131">
        <v>27.5</v>
      </c>
      <c r="AF75" s="131">
        <v>0</v>
      </c>
      <c r="AG75" s="131">
        <v>0</v>
      </c>
      <c r="AH75" s="131">
        <v>0</v>
      </c>
      <c r="AI75" s="131">
        <v>0</v>
      </c>
      <c r="AJ75" s="132">
        <v>0</v>
      </c>
      <c r="AK75" s="60">
        <f t="shared" si="22"/>
        <v>5.94</v>
      </c>
      <c r="AL75" s="133">
        <v>0</v>
      </c>
      <c r="AM75" s="133">
        <v>5.94</v>
      </c>
      <c r="AN75" s="133">
        <v>0</v>
      </c>
      <c r="AO75" s="11">
        <f t="shared" si="15"/>
        <v>570.13149999999996</v>
      </c>
    </row>
    <row r="76" spans="1:44" x14ac:dyDescent="0.25">
      <c r="A76" s="2">
        <v>2021</v>
      </c>
      <c r="B76" s="2">
        <v>2021</v>
      </c>
      <c r="C76" s="3">
        <v>44228</v>
      </c>
      <c r="D76" s="11">
        <f t="shared" si="23"/>
        <v>570.13149999999996</v>
      </c>
      <c r="E76" s="155">
        <f t="shared" si="16"/>
        <v>95</v>
      </c>
      <c r="F76" s="156">
        <v>0</v>
      </c>
      <c r="G76" s="156">
        <v>95</v>
      </c>
      <c r="H76" s="157">
        <f t="shared" si="17"/>
        <v>137.25</v>
      </c>
      <c r="I76" s="130">
        <v>0</v>
      </c>
      <c r="J76" s="130">
        <v>137.25</v>
      </c>
      <c r="K76" s="17">
        <f t="shared" si="18"/>
        <v>27.082999999999998</v>
      </c>
      <c r="L76" s="18">
        <f t="shared" si="19"/>
        <v>0</v>
      </c>
      <c r="P76" s="22">
        <f t="shared" si="20"/>
        <v>6.25</v>
      </c>
      <c r="Q76" s="14">
        <v>0</v>
      </c>
      <c r="R76" s="14">
        <v>6.25</v>
      </c>
      <c r="S76" s="16">
        <f t="shared" si="13"/>
        <v>20.832999999999998</v>
      </c>
      <c r="T76" s="16">
        <v>0</v>
      </c>
      <c r="U76" s="18">
        <v>0</v>
      </c>
      <c r="V76" s="16">
        <v>20.832999999999998</v>
      </c>
      <c r="W76" s="17">
        <f t="shared" si="14"/>
        <v>110.149</v>
      </c>
      <c r="X76" s="16">
        <f t="shared" si="21"/>
        <v>0</v>
      </c>
      <c r="Y76" s="16">
        <v>0</v>
      </c>
      <c r="Z76" s="16">
        <v>0</v>
      </c>
      <c r="AA76" s="1">
        <v>0</v>
      </c>
      <c r="AB76" s="16">
        <f t="shared" si="12"/>
        <v>104.3</v>
      </c>
      <c r="AC76" s="131">
        <v>0</v>
      </c>
      <c r="AD76" s="131">
        <v>0</v>
      </c>
      <c r="AE76" s="131">
        <v>104.3</v>
      </c>
      <c r="AF76" s="131">
        <v>0</v>
      </c>
      <c r="AG76" s="131">
        <v>0</v>
      </c>
      <c r="AH76" s="131">
        <v>0</v>
      </c>
      <c r="AI76" s="131">
        <v>0</v>
      </c>
      <c r="AJ76" s="132">
        <v>0</v>
      </c>
      <c r="AK76" s="60">
        <f t="shared" si="22"/>
        <v>5.8490000000000002</v>
      </c>
      <c r="AL76" s="133">
        <v>0</v>
      </c>
      <c r="AM76" s="133">
        <v>5.8490000000000002</v>
      </c>
      <c r="AN76" s="133">
        <v>0</v>
      </c>
      <c r="AO76" s="11">
        <f t="shared" si="15"/>
        <v>610.94749999999999</v>
      </c>
    </row>
    <row r="77" spans="1:44" x14ac:dyDescent="0.25">
      <c r="A77" s="2">
        <v>2021</v>
      </c>
      <c r="B77" s="2">
        <v>2021</v>
      </c>
      <c r="C77" s="3">
        <v>44256</v>
      </c>
      <c r="D77" s="11">
        <f t="shared" si="23"/>
        <v>610.94749999999999</v>
      </c>
      <c r="E77" s="155">
        <f t="shared" si="16"/>
        <v>72</v>
      </c>
      <c r="F77" s="156">
        <v>0</v>
      </c>
      <c r="G77" s="156">
        <v>72</v>
      </c>
      <c r="H77" s="157">
        <f t="shared" si="17"/>
        <v>137.25</v>
      </c>
      <c r="I77" s="130">
        <v>0</v>
      </c>
      <c r="J77" s="130">
        <v>137.25</v>
      </c>
      <c r="K77" s="17">
        <f t="shared" si="18"/>
        <v>27.082999999999998</v>
      </c>
      <c r="L77" s="18">
        <f t="shared" si="19"/>
        <v>0</v>
      </c>
      <c r="P77" s="22">
        <f t="shared" si="20"/>
        <v>6.25</v>
      </c>
      <c r="Q77" s="14">
        <v>0</v>
      </c>
      <c r="R77" s="14">
        <v>6.25</v>
      </c>
      <c r="S77" s="16">
        <f t="shared" si="13"/>
        <v>20.832999999999998</v>
      </c>
      <c r="T77" s="16">
        <v>0</v>
      </c>
      <c r="U77" s="18">
        <v>0</v>
      </c>
      <c r="V77" s="16">
        <v>20.832999999999998</v>
      </c>
      <c r="W77" s="17">
        <f t="shared" si="14"/>
        <v>178.97</v>
      </c>
      <c r="X77" s="16">
        <f t="shared" si="21"/>
        <v>0</v>
      </c>
      <c r="Y77" s="16">
        <v>0</v>
      </c>
      <c r="Z77" s="16">
        <v>0</v>
      </c>
      <c r="AA77" s="1">
        <v>0</v>
      </c>
      <c r="AB77" s="16">
        <f t="shared" si="12"/>
        <v>139</v>
      </c>
      <c r="AC77" s="131">
        <v>0</v>
      </c>
      <c r="AD77" s="131">
        <v>0</v>
      </c>
      <c r="AE77" s="131">
        <v>89</v>
      </c>
      <c r="AF77" s="131">
        <v>50</v>
      </c>
      <c r="AG77" s="131">
        <v>0</v>
      </c>
      <c r="AH77" s="131">
        <v>0</v>
      </c>
      <c r="AI77" s="131">
        <v>0</v>
      </c>
      <c r="AJ77" s="132">
        <v>0</v>
      </c>
      <c r="AK77" s="60">
        <f t="shared" si="22"/>
        <v>39.97</v>
      </c>
      <c r="AL77" s="133">
        <v>0</v>
      </c>
      <c r="AM77" s="133">
        <v>39.97</v>
      </c>
      <c r="AN77" s="133">
        <v>0</v>
      </c>
      <c r="AO77" s="11">
        <f t="shared" si="15"/>
        <v>697.58450000000005</v>
      </c>
    </row>
    <row r="78" spans="1:44" x14ac:dyDescent="0.25">
      <c r="A78" s="2">
        <v>2021</v>
      </c>
      <c r="B78" s="2">
        <v>2021</v>
      </c>
      <c r="C78" s="3">
        <v>44287</v>
      </c>
      <c r="D78" s="11">
        <f t="shared" si="23"/>
        <v>697.58450000000005</v>
      </c>
      <c r="E78" s="155">
        <f t="shared" si="16"/>
        <v>65</v>
      </c>
      <c r="F78" s="156">
        <v>0</v>
      </c>
      <c r="G78" s="156">
        <v>65</v>
      </c>
      <c r="H78" s="157">
        <f t="shared" si="17"/>
        <v>137.25</v>
      </c>
      <c r="I78" s="130">
        <v>0</v>
      </c>
      <c r="J78" s="130">
        <v>137.25</v>
      </c>
      <c r="K78" s="17">
        <f t="shared" si="18"/>
        <v>27.082999999999998</v>
      </c>
      <c r="L78" s="18">
        <f t="shared" si="19"/>
        <v>0</v>
      </c>
      <c r="P78" s="22">
        <f t="shared" si="20"/>
        <v>6.25</v>
      </c>
      <c r="Q78" s="14">
        <v>0</v>
      </c>
      <c r="R78" s="14">
        <v>6.25</v>
      </c>
      <c r="S78" s="16">
        <f t="shared" si="13"/>
        <v>20.832999999999998</v>
      </c>
      <c r="T78" s="16">
        <v>0</v>
      </c>
      <c r="U78" s="18">
        <v>0</v>
      </c>
      <c r="V78" s="16">
        <v>20.832999999999998</v>
      </c>
      <c r="W78" s="17">
        <f t="shared" si="14"/>
        <v>52.43</v>
      </c>
      <c r="X78" s="16">
        <f t="shared" si="21"/>
        <v>0</v>
      </c>
      <c r="Y78" s="16">
        <v>0</v>
      </c>
      <c r="Z78" s="16">
        <v>0</v>
      </c>
      <c r="AA78" s="1">
        <v>0</v>
      </c>
      <c r="AB78" s="16">
        <f t="shared" si="12"/>
        <v>50</v>
      </c>
      <c r="AC78" s="131">
        <v>0</v>
      </c>
      <c r="AD78" s="131">
        <v>0</v>
      </c>
      <c r="AE78" s="131">
        <v>0</v>
      </c>
      <c r="AF78" s="131">
        <v>50</v>
      </c>
      <c r="AG78" s="131">
        <v>0</v>
      </c>
      <c r="AH78" s="131">
        <v>0</v>
      </c>
      <c r="AI78" s="131">
        <v>0</v>
      </c>
      <c r="AJ78" s="132">
        <v>0</v>
      </c>
      <c r="AK78" s="60">
        <f t="shared" si="22"/>
        <v>2.4300000000000002</v>
      </c>
      <c r="AL78" s="133">
        <v>0</v>
      </c>
      <c r="AM78" s="133">
        <v>2.4300000000000002</v>
      </c>
      <c r="AN78" s="133">
        <v>0</v>
      </c>
      <c r="AO78" s="11">
        <f t="shared" si="15"/>
        <v>650.68150000000003</v>
      </c>
    </row>
    <row r="79" spans="1:44" x14ac:dyDescent="0.25">
      <c r="A79" s="2">
        <v>2021</v>
      </c>
      <c r="B79" s="2">
        <v>2021</v>
      </c>
      <c r="C79" s="3">
        <v>44317</v>
      </c>
      <c r="D79" s="11">
        <f t="shared" si="23"/>
        <v>650.68150000000003</v>
      </c>
      <c r="E79" s="155">
        <f t="shared" si="16"/>
        <v>10</v>
      </c>
      <c r="F79" s="156">
        <v>0</v>
      </c>
      <c r="G79" s="156">
        <v>10</v>
      </c>
      <c r="H79" s="157">
        <f t="shared" si="17"/>
        <v>137.25</v>
      </c>
      <c r="I79" s="130">
        <v>0</v>
      </c>
      <c r="J79" s="130">
        <v>137.25</v>
      </c>
      <c r="K79" s="17">
        <f t="shared" si="18"/>
        <v>27.082999999999998</v>
      </c>
      <c r="L79" s="18">
        <f t="shared" si="19"/>
        <v>0</v>
      </c>
      <c r="P79" s="22">
        <f t="shared" si="20"/>
        <v>6.25</v>
      </c>
      <c r="Q79" s="14">
        <v>0</v>
      </c>
      <c r="R79" s="14">
        <v>6.25</v>
      </c>
      <c r="S79" s="16">
        <f t="shared" si="13"/>
        <v>20.832999999999998</v>
      </c>
      <c r="T79" s="16">
        <v>0</v>
      </c>
      <c r="U79" s="18">
        <v>0</v>
      </c>
      <c r="V79" s="16">
        <v>20.832999999999998</v>
      </c>
      <c r="W79" s="17">
        <f t="shared" si="14"/>
        <v>54.05</v>
      </c>
      <c r="X79" s="16">
        <f t="shared" si="21"/>
        <v>0</v>
      </c>
      <c r="Y79" s="16">
        <v>0</v>
      </c>
      <c r="Z79" s="16">
        <v>0</v>
      </c>
      <c r="AA79" s="1">
        <v>0</v>
      </c>
      <c r="AB79" s="16">
        <f t="shared" si="12"/>
        <v>50</v>
      </c>
      <c r="AC79" s="131">
        <v>0</v>
      </c>
      <c r="AD79" s="131">
        <v>0</v>
      </c>
      <c r="AE79" s="131">
        <v>50</v>
      </c>
      <c r="AF79" s="131">
        <v>0</v>
      </c>
      <c r="AG79" s="131">
        <v>0</v>
      </c>
      <c r="AH79" s="131">
        <v>0</v>
      </c>
      <c r="AI79" s="131">
        <v>0</v>
      </c>
      <c r="AJ79" s="132">
        <v>0</v>
      </c>
      <c r="AK79" s="60">
        <f t="shared" si="22"/>
        <v>4.05</v>
      </c>
      <c r="AL79" s="133">
        <v>0</v>
      </c>
      <c r="AM79" s="133">
        <v>4.05</v>
      </c>
      <c r="AN79" s="133">
        <v>0</v>
      </c>
      <c r="AO79" s="11">
        <f t="shared" si="15"/>
        <v>550.39850000000001</v>
      </c>
    </row>
    <row r="80" spans="1:44" x14ac:dyDescent="0.25">
      <c r="A80" s="2">
        <v>2021</v>
      </c>
      <c r="B80" s="2">
        <v>2021</v>
      </c>
      <c r="C80" s="3">
        <v>44348</v>
      </c>
      <c r="D80" s="11">
        <f t="shared" si="23"/>
        <v>550.39850000000001</v>
      </c>
      <c r="E80" s="155">
        <f t="shared" si="16"/>
        <v>0</v>
      </c>
      <c r="F80" s="156">
        <v>0</v>
      </c>
      <c r="G80" s="156">
        <v>0</v>
      </c>
      <c r="H80" s="157">
        <f t="shared" si="17"/>
        <v>137.25</v>
      </c>
      <c r="I80" s="130">
        <v>0</v>
      </c>
      <c r="J80" s="130">
        <v>137.25</v>
      </c>
      <c r="K80" s="17">
        <f t="shared" si="18"/>
        <v>27.082999999999998</v>
      </c>
      <c r="L80" s="18">
        <f t="shared" si="19"/>
        <v>0</v>
      </c>
      <c r="P80" s="22">
        <f t="shared" si="20"/>
        <v>6.25</v>
      </c>
      <c r="Q80" s="14">
        <v>0</v>
      </c>
      <c r="R80" s="14">
        <v>6.25</v>
      </c>
      <c r="S80" s="16">
        <f t="shared" si="13"/>
        <v>20.832999999999998</v>
      </c>
      <c r="T80" s="16">
        <v>0</v>
      </c>
      <c r="U80" s="18">
        <v>0</v>
      </c>
      <c r="V80" s="16">
        <v>20.832999999999998</v>
      </c>
      <c r="W80" s="17">
        <f t="shared" si="14"/>
        <v>93.864999999999995</v>
      </c>
      <c r="X80" s="16">
        <f t="shared" si="21"/>
        <v>0</v>
      </c>
      <c r="Y80" s="16">
        <v>0</v>
      </c>
      <c r="Z80" s="16">
        <v>0</v>
      </c>
      <c r="AA80" s="1">
        <v>0</v>
      </c>
      <c r="AB80" s="16">
        <f t="shared" si="12"/>
        <v>88</v>
      </c>
      <c r="AC80" s="131">
        <v>0</v>
      </c>
      <c r="AD80" s="131">
        <v>0</v>
      </c>
      <c r="AE80" s="131">
        <v>63</v>
      </c>
      <c r="AF80" s="131">
        <v>0</v>
      </c>
      <c r="AG80" s="131">
        <v>0</v>
      </c>
      <c r="AH80" s="131">
        <v>25</v>
      </c>
      <c r="AI80" s="131">
        <v>0</v>
      </c>
      <c r="AJ80" s="132">
        <v>0</v>
      </c>
      <c r="AK80" s="60">
        <f t="shared" si="22"/>
        <v>5.8650000000000002</v>
      </c>
      <c r="AL80" s="133">
        <v>0</v>
      </c>
      <c r="AM80" s="133">
        <v>5.8650000000000002</v>
      </c>
      <c r="AN80" s="133">
        <v>0</v>
      </c>
      <c r="AO80" s="11">
        <f t="shared" si="15"/>
        <v>479.93050000000005</v>
      </c>
    </row>
    <row r="81" spans="1:44" x14ac:dyDescent="0.25">
      <c r="A81" s="2">
        <v>2021</v>
      </c>
      <c r="B81" s="2">
        <v>2021</v>
      </c>
      <c r="C81" s="3">
        <v>44378</v>
      </c>
      <c r="D81" s="11">
        <f t="shared" si="23"/>
        <v>479.93050000000005</v>
      </c>
      <c r="E81" s="155">
        <f t="shared" si="16"/>
        <v>0</v>
      </c>
      <c r="F81" s="156">
        <v>0</v>
      </c>
      <c r="G81" s="156">
        <v>0</v>
      </c>
      <c r="H81" s="157">
        <f t="shared" si="17"/>
        <v>137.25</v>
      </c>
      <c r="I81" s="130">
        <v>0</v>
      </c>
      <c r="J81" s="130">
        <v>137.25</v>
      </c>
      <c r="K81" s="17">
        <f t="shared" si="18"/>
        <v>27.082999999999998</v>
      </c>
      <c r="L81" s="18">
        <f t="shared" si="19"/>
        <v>0</v>
      </c>
      <c r="P81" s="22">
        <f t="shared" si="20"/>
        <v>6.25</v>
      </c>
      <c r="Q81" s="14">
        <v>0</v>
      </c>
      <c r="R81" s="14">
        <v>6.25</v>
      </c>
      <c r="S81" s="16">
        <f t="shared" si="13"/>
        <v>20.832999999999998</v>
      </c>
      <c r="T81" s="16">
        <v>0</v>
      </c>
      <c r="U81" s="18">
        <v>0</v>
      </c>
      <c r="V81" s="16">
        <v>20.832999999999998</v>
      </c>
      <c r="W81" s="17">
        <f t="shared" si="14"/>
        <v>77.625</v>
      </c>
      <c r="X81" s="16">
        <f t="shared" si="21"/>
        <v>0</v>
      </c>
      <c r="Y81" s="16">
        <v>0</v>
      </c>
      <c r="Z81" s="16">
        <v>0</v>
      </c>
      <c r="AA81" s="1">
        <v>0</v>
      </c>
      <c r="AB81" s="16">
        <f t="shared" si="12"/>
        <v>74.25</v>
      </c>
      <c r="AC81" s="131">
        <v>0</v>
      </c>
      <c r="AD81" s="131">
        <v>0</v>
      </c>
      <c r="AE81" s="131">
        <v>74.25</v>
      </c>
      <c r="AF81" s="131">
        <v>0</v>
      </c>
      <c r="AG81" s="131">
        <v>0</v>
      </c>
      <c r="AH81" s="131">
        <v>0</v>
      </c>
      <c r="AI81" s="131">
        <v>0</v>
      </c>
      <c r="AJ81" s="132">
        <v>0</v>
      </c>
      <c r="AK81" s="60">
        <f t="shared" si="22"/>
        <v>3.375</v>
      </c>
      <c r="AL81" s="133">
        <v>0</v>
      </c>
      <c r="AM81" s="133">
        <v>3.375</v>
      </c>
      <c r="AN81" s="133">
        <v>0</v>
      </c>
      <c r="AO81" s="11">
        <f t="shared" si="15"/>
        <v>393.22250000000008</v>
      </c>
    </row>
    <row r="82" spans="1:44" x14ac:dyDescent="0.25">
      <c r="A82" s="2">
        <v>2021</v>
      </c>
      <c r="B82" s="2">
        <v>2021</v>
      </c>
      <c r="C82" s="3">
        <v>44409</v>
      </c>
      <c r="D82" s="11">
        <f t="shared" si="23"/>
        <v>393.22250000000008</v>
      </c>
      <c r="E82" s="155">
        <f t="shared" si="16"/>
        <v>0</v>
      </c>
      <c r="F82" s="156">
        <v>0</v>
      </c>
      <c r="G82" s="156">
        <v>0</v>
      </c>
      <c r="H82" s="157">
        <f t="shared" si="17"/>
        <v>137.25</v>
      </c>
      <c r="I82" s="130">
        <v>0</v>
      </c>
      <c r="J82" s="130">
        <v>137.25</v>
      </c>
      <c r="K82" s="17">
        <f t="shared" si="18"/>
        <v>27.082999999999998</v>
      </c>
      <c r="L82" s="18">
        <f t="shared" si="19"/>
        <v>0</v>
      </c>
      <c r="P82" s="22">
        <f t="shared" si="20"/>
        <v>6.25</v>
      </c>
      <c r="Q82" s="14">
        <v>0</v>
      </c>
      <c r="R82" s="14">
        <v>6.25</v>
      </c>
      <c r="S82" s="16">
        <f t="shared" si="13"/>
        <v>20.832999999999998</v>
      </c>
      <c r="T82" s="16">
        <v>0</v>
      </c>
      <c r="U82" s="18">
        <v>0</v>
      </c>
      <c r="V82" s="16">
        <v>20.832999999999998</v>
      </c>
      <c r="W82" s="17">
        <f t="shared" si="14"/>
        <v>107.47200000000001</v>
      </c>
      <c r="X82" s="16">
        <f t="shared" si="21"/>
        <v>0</v>
      </c>
      <c r="Y82" s="16">
        <v>0</v>
      </c>
      <c r="Z82" s="16">
        <v>0</v>
      </c>
      <c r="AA82" s="1">
        <v>0</v>
      </c>
      <c r="AB82" s="16">
        <f t="shared" si="12"/>
        <v>104.77000000000001</v>
      </c>
      <c r="AC82" s="131">
        <v>0</v>
      </c>
      <c r="AD82" s="131">
        <v>0</v>
      </c>
      <c r="AE82" s="131">
        <v>54.77</v>
      </c>
      <c r="AF82" s="131">
        <v>0</v>
      </c>
      <c r="AG82" s="131">
        <v>50</v>
      </c>
      <c r="AH82" s="131">
        <v>0</v>
      </c>
      <c r="AI82" s="131">
        <v>0</v>
      </c>
      <c r="AJ82" s="132">
        <v>0</v>
      </c>
      <c r="AK82" s="60">
        <f t="shared" si="22"/>
        <v>2.702</v>
      </c>
      <c r="AL82" s="133">
        <v>0</v>
      </c>
      <c r="AM82" s="133">
        <v>2.702</v>
      </c>
      <c r="AN82" s="133">
        <v>0</v>
      </c>
      <c r="AO82" s="11">
        <f t="shared" si="15"/>
        <v>336.36150000000009</v>
      </c>
    </row>
    <row r="83" spans="1:44" x14ac:dyDescent="0.25">
      <c r="A83" s="2">
        <v>2021</v>
      </c>
      <c r="B83" s="2">
        <v>2021</v>
      </c>
      <c r="C83" s="3">
        <v>44440</v>
      </c>
      <c r="D83" s="11">
        <f t="shared" si="23"/>
        <v>336.36150000000009</v>
      </c>
      <c r="E83" s="155">
        <f t="shared" si="16"/>
        <v>0</v>
      </c>
      <c r="F83" s="156">
        <v>0</v>
      </c>
      <c r="G83" s="156">
        <v>0</v>
      </c>
      <c r="H83" s="157">
        <f t="shared" si="17"/>
        <v>137.25</v>
      </c>
      <c r="I83" s="130">
        <v>0</v>
      </c>
      <c r="J83" s="130">
        <v>137.25</v>
      </c>
      <c r="K83" s="17">
        <f t="shared" si="18"/>
        <v>27.082999999999998</v>
      </c>
      <c r="L83" s="18">
        <f t="shared" si="19"/>
        <v>0</v>
      </c>
      <c r="P83" s="22">
        <f t="shared" si="20"/>
        <v>6.25</v>
      </c>
      <c r="Q83" s="14">
        <v>0</v>
      </c>
      <c r="R83" s="14">
        <v>6.25</v>
      </c>
      <c r="S83" s="16">
        <f t="shared" si="13"/>
        <v>20.832999999999998</v>
      </c>
      <c r="T83" s="16">
        <v>0</v>
      </c>
      <c r="U83" s="18">
        <v>0</v>
      </c>
      <c r="V83" s="16">
        <v>20.832999999999998</v>
      </c>
      <c r="W83" s="17">
        <f t="shared" si="14"/>
        <v>79.082999999999998</v>
      </c>
      <c r="X83" s="16">
        <f t="shared" si="21"/>
        <v>0</v>
      </c>
      <c r="Y83" s="16">
        <v>0</v>
      </c>
      <c r="Z83" s="16">
        <v>0</v>
      </c>
      <c r="AA83" s="1">
        <v>0</v>
      </c>
      <c r="AB83" s="16">
        <f t="shared" si="12"/>
        <v>75.302999999999997</v>
      </c>
      <c r="AC83" s="131">
        <v>0</v>
      </c>
      <c r="AD83" s="131">
        <v>0</v>
      </c>
      <c r="AE83" s="131">
        <v>49.7</v>
      </c>
      <c r="AF83" s="131">
        <v>0</v>
      </c>
      <c r="AG83" s="131">
        <v>0</v>
      </c>
      <c r="AH83" s="131">
        <v>25.603000000000002</v>
      </c>
      <c r="AI83" s="131">
        <v>0</v>
      </c>
      <c r="AJ83" s="132">
        <v>0</v>
      </c>
      <c r="AK83" s="60">
        <f t="shared" si="22"/>
        <v>3.78</v>
      </c>
      <c r="AL83" s="133">
        <v>0</v>
      </c>
      <c r="AM83" s="133">
        <v>3.78</v>
      </c>
      <c r="AN83" s="133">
        <v>0</v>
      </c>
      <c r="AO83" s="11">
        <f t="shared" si="15"/>
        <v>251.11150000000009</v>
      </c>
    </row>
    <row r="84" spans="1:44" x14ac:dyDescent="0.25">
      <c r="A84" s="2">
        <v>2021</v>
      </c>
      <c r="B84" s="2">
        <v>2021</v>
      </c>
      <c r="C84" s="3">
        <v>44470</v>
      </c>
      <c r="D84" s="11">
        <f t="shared" si="23"/>
        <v>251.11150000000009</v>
      </c>
      <c r="E84" s="155">
        <f t="shared" si="16"/>
        <v>0</v>
      </c>
      <c r="F84" s="156">
        <v>0</v>
      </c>
      <c r="G84" s="156">
        <v>0</v>
      </c>
      <c r="H84" s="157">
        <f t="shared" si="17"/>
        <v>137.25</v>
      </c>
      <c r="I84" s="130">
        <v>0</v>
      </c>
      <c r="J84" s="130">
        <v>137.25</v>
      </c>
      <c r="K84" s="17">
        <f t="shared" si="18"/>
        <v>27.082999999999998</v>
      </c>
      <c r="L84" s="18">
        <f t="shared" si="19"/>
        <v>0</v>
      </c>
      <c r="P84" s="22">
        <f t="shared" si="20"/>
        <v>6.25</v>
      </c>
      <c r="Q84" s="14">
        <v>0</v>
      </c>
      <c r="R84" s="14">
        <v>6.25</v>
      </c>
      <c r="S84" s="16">
        <f t="shared" si="13"/>
        <v>20.832999999999998</v>
      </c>
      <c r="T84" s="16">
        <v>0</v>
      </c>
      <c r="U84" s="18">
        <v>0</v>
      </c>
      <c r="V84" s="16">
        <v>20.832999999999998</v>
      </c>
      <c r="W84" s="17">
        <f t="shared" si="14"/>
        <v>187.5</v>
      </c>
      <c r="X84" s="16">
        <f t="shared" si="21"/>
        <v>0</v>
      </c>
      <c r="Y84" s="16">
        <v>0</v>
      </c>
      <c r="Z84" s="16">
        <v>0</v>
      </c>
      <c r="AA84" s="1">
        <v>0</v>
      </c>
      <c r="AB84" s="16">
        <f t="shared" si="12"/>
        <v>187.5</v>
      </c>
      <c r="AC84" s="131">
        <v>0</v>
      </c>
      <c r="AD84" s="131">
        <v>0</v>
      </c>
      <c r="AE84" s="131">
        <v>137.5</v>
      </c>
      <c r="AF84" s="131">
        <v>0</v>
      </c>
      <c r="AG84" s="131">
        <v>50</v>
      </c>
      <c r="AH84" s="131">
        <v>0</v>
      </c>
      <c r="AI84" s="131">
        <v>0</v>
      </c>
      <c r="AJ84" s="132">
        <v>0</v>
      </c>
      <c r="AK84" s="60">
        <f t="shared" si="22"/>
        <v>0</v>
      </c>
      <c r="AL84" s="133">
        <v>0</v>
      </c>
      <c r="AM84" s="133"/>
      <c r="AN84" s="133">
        <v>0</v>
      </c>
      <c r="AO84" s="11">
        <f t="shared" si="15"/>
        <v>274.27850000000012</v>
      </c>
    </row>
    <row r="85" spans="1:44" x14ac:dyDescent="0.25">
      <c r="A85" s="2">
        <v>2021</v>
      </c>
      <c r="B85" s="2">
        <v>2021</v>
      </c>
      <c r="C85" s="3">
        <v>44501</v>
      </c>
      <c r="D85" s="11">
        <f t="shared" si="23"/>
        <v>274.27850000000012</v>
      </c>
      <c r="E85" s="155">
        <f t="shared" si="16"/>
        <v>0</v>
      </c>
      <c r="F85" s="156">
        <v>0</v>
      </c>
      <c r="G85" s="156">
        <v>0</v>
      </c>
      <c r="H85" s="157">
        <f t="shared" si="17"/>
        <v>137.25</v>
      </c>
      <c r="I85" s="130">
        <v>0</v>
      </c>
      <c r="J85" s="130">
        <v>137.25</v>
      </c>
      <c r="K85" s="17">
        <f t="shared" si="18"/>
        <v>27.082999999999998</v>
      </c>
      <c r="L85" s="18">
        <f t="shared" si="19"/>
        <v>0</v>
      </c>
      <c r="P85" s="22">
        <f t="shared" si="20"/>
        <v>6.25</v>
      </c>
      <c r="Q85" s="14">
        <v>0</v>
      </c>
      <c r="R85" s="14">
        <v>6.25</v>
      </c>
      <c r="S85" s="16">
        <f t="shared" si="13"/>
        <v>20.832999999999998</v>
      </c>
      <c r="T85" s="16">
        <v>0</v>
      </c>
      <c r="U85" s="18">
        <v>0</v>
      </c>
      <c r="V85" s="16">
        <v>20.832999999999998</v>
      </c>
      <c r="W85" s="17">
        <f t="shared" si="14"/>
        <v>63.5</v>
      </c>
      <c r="X85" s="16">
        <f t="shared" si="21"/>
        <v>0</v>
      </c>
      <c r="Y85" s="16">
        <v>0</v>
      </c>
      <c r="Z85" s="16">
        <v>0</v>
      </c>
      <c r="AA85" s="1">
        <v>0</v>
      </c>
      <c r="AB85" s="16">
        <f t="shared" si="12"/>
        <v>63.5</v>
      </c>
      <c r="AC85" s="131">
        <v>0</v>
      </c>
      <c r="AD85" s="131">
        <v>0</v>
      </c>
      <c r="AE85" s="131">
        <v>43.5</v>
      </c>
      <c r="AF85" s="131">
        <v>0</v>
      </c>
      <c r="AG85" s="131">
        <v>20</v>
      </c>
      <c r="AH85" s="131">
        <v>0</v>
      </c>
      <c r="AI85" s="131">
        <v>0</v>
      </c>
      <c r="AJ85" s="132">
        <v>0</v>
      </c>
      <c r="AK85" s="60">
        <f t="shared" si="22"/>
        <v>0</v>
      </c>
      <c r="AL85" s="133">
        <v>0</v>
      </c>
      <c r="AM85" s="133"/>
      <c r="AN85" s="133">
        <v>0</v>
      </c>
      <c r="AO85" s="11">
        <f t="shared" si="15"/>
        <v>173.44550000000012</v>
      </c>
    </row>
    <row r="86" spans="1:44" s="59" customFormat="1" x14ac:dyDescent="0.25">
      <c r="A86" s="2">
        <v>2021</v>
      </c>
      <c r="B86" s="2">
        <v>2021</v>
      </c>
      <c r="C86" s="3">
        <v>44531</v>
      </c>
      <c r="D86" s="56">
        <f t="shared" si="23"/>
        <v>173.44550000000012</v>
      </c>
      <c r="E86" s="155">
        <f t="shared" si="16"/>
        <v>84.176000000000002</v>
      </c>
      <c r="F86" s="156">
        <v>0</v>
      </c>
      <c r="G86" s="156">
        <v>84.176000000000002</v>
      </c>
      <c r="H86" s="157">
        <f t="shared" si="17"/>
        <v>162.25</v>
      </c>
      <c r="I86" s="130">
        <v>25</v>
      </c>
      <c r="J86" s="130">
        <v>137.25</v>
      </c>
      <c r="K86" s="17">
        <f t="shared" si="18"/>
        <v>27.082999999999998</v>
      </c>
      <c r="L86" s="18">
        <f t="shared" si="19"/>
        <v>0</v>
      </c>
      <c r="M86" s="18"/>
      <c r="N86" s="18"/>
      <c r="P86" s="22">
        <f t="shared" si="20"/>
        <v>6.25</v>
      </c>
      <c r="Q86" s="14">
        <v>0</v>
      </c>
      <c r="R86" s="14">
        <v>6.25</v>
      </c>
      <c r="S86" s="16">
        <f t="shared" si="13"/>
        <v>20.832999999999998</v>
      </c>
      <c r="T86" s="16">
        <v>0</v>
      </c>
      <c r="U86" s="18">
        <v>0</v>
      </c>
      <c r="V86" s="16">
        <v>20.832999999999998</v>
      </c>
      <c r="W86" s="17">
        <f t="shared" si="14"/>
        <v>280.67199999999997</v>
      </c>
      <c r="X86" s="16">
        <f t="shared" si="21"/>
        <v>0</v>
      </c>
      <c r="Y86" s="16">
        <v>0</v>
      </c>
      <c r="Z86" s="16">
        <v>0</v>
      </c>
      <c r="AA86" s="1">
        <v>0</v>
      </c>
      <c r="AB86" s="16">
        <f t="shared" si="12"/>
        <v>254.7</v>
      </c>
      <c r="AC86" s="131">
        <v>0</v>
      </c>
      <c r="AD86" s="131">
        <v>0</v>
      </c>
      <c r="AE86" s="131">
        <v>159.69999999999999</v>
      </c>
      <c r="AF86" s="131">
        <v>0</v>
      </c>
      <c r="AG86" s="131">
        <v>50</v>
      </c>
      <c r="AH86" s="131">
        <v>45</v>
      </c>
      <c r="AI86" s="131">
        <v>0</v>
      </c>
      <c r="AJ86" s="132">
        <v>0</v>
      </c>
      <c r="AK86" s="60">
        <f t="shared" si="22"/>
        <v>25.972000000000001</v>
      </c>
      <c r="AL86" s="133">
        <v>0</v>
      </c>
      <c r="AM86" s="133">
        <v>25.972000000000001</v>
      </c>
      <c r="AN86" s="133">
        <v>0</v>
      </c>
      <c r="AO86" s="11">
        <f t="shared" si="15"/>
        <v>348.96050000000014</v>
      </c>
      <c r="AQ86" s="50"/>
      <c r="AR86" s="50"/>
    </row>
    <row r="87" spans="1:44" x14ac:dyDescent="0.25">
      <c r="A87" s="2">
        <v>2022</v>
      </c>
      <c r="B87" s="2">
        <v>2022</v>
      </c>
      <c r="C87" s="3">
        <v>44562</v>
      </c>
      <c r="D87" s="11">
        <f t="shared" si="23"/>
        <v>348.96050000000014</v>
      </c>
      <c r="E87" s="155">
        <f t="shared" si="16"/>
        <v>56</v>
      </c>
      <c r="F87" s="156">
        <v>0</v>
      </c>
      <c r="G87" s="156">
        <v>56</v>
      </c>
      <c r="H87" s="157">
        <f t="shared" si="17"/>
        <v>137.91659999999999</v>
      </c>
      <c r="I87" s="130">
        <v>0</v>
      </c>
      <c r="J87" s="130">
        <v>137.91659999999999</v>
      </c>
      <c r="K87" s="17">
        <f t="shared" si="18"/>
        <v>20.832999999999998</v>
      </c>
      <c r="L87" s="18">
        <f t="shared" si="19"/>
        <v>0</v>
      </c>
      <c r="P87" s="22">
        <f t="shared" si="20"/>
        <v>0</v>
      </c>
      <c r="Q87" s="14">
        <v>0</v>
      </c>
      <c r="R87" s="14">
        <v>0</v>
      </c>
      <c r="S87" s="16">
        <f t="shared" si="13"/>
        <v>20.832999999999998</v>
      </c>
      <c r="T87" s="16">
        <v>0</v>
      </c>
      <c r="U87" s="18">
        <v>0</v>
      </c>
      <c r="V87" s="16">
        <v>20.832999999999998</v>
      </c>
      <c r="W87" s="17">
        <f t="shared" si="14"/>
        <v>220.85</v>
      </c>
      <c r="X87" s="16">
        <f t="shared" si="21"/>
        <v>0</v>
      </c>
      <c r="Y87" s="16">
        <v>0</v>
      </c>
      <c r="Z87" s="16">
        <v>0</v>
      </c>
      <c r="AA87" s="1">
        <v>0</v>
      </c>
      <c r="AB87" s="16">
        <f t="shared" si="12"/>
        <v>220.85</v>
      </c>
      <c r="AC87" s="131">
        <v>0</v>
      </c>
      <c r="AD87" s="131">
        <v>0</v>
      </c>
      <c r="AE87" s="131">
        <v>220.85</v>
      </c>
      <c r="AF87" s="131">
        <v>0</v>
      </c>
      <c r="AG87" s="131">
        <v>0</v>
      </c>
      <c r="AH87" s="131">
        <v>0</v>
      </c>
      <c r="AI87" s="131">
        <v>0</v>
      </c>
      <c r="AJ87" s="132">
        <v>0</v>
      </c>
      <c r="AK87" s="60">
        <f t="shared" si="22"/>
        <v>0</v>
      </c>
      <c r="AL87" s="133">
        <v>0</v>
      </c>
      <c r="AM87" s="133"/>
      <c r="AN87" s="133">
        <v>0</v>
      </c>
      <c r="AO87" s="11">
        <f t="shared" si="15"/>
        <v>467.06090000000012</v>
      </c>
    </row>
    <row r="88" spans="1:44" x14ac:dyDescent="0.25">
      <c r="A88" s="2">
        <v>2022</v>
      </c>
      <c r="B88" s="2">
        <v>2022</v>
      </c>
      <c r="C88" s="3">
        <v>44593</v>
      </c>
      <c r="D88" s="11">
        <f t="shared" si="23"/>
        <v>467.06090000000012</v>
      </c>
      <c r="E88" s="155">
        <f t="shared" si="16"/>
        <v>55</v>
      </c>
      <c r="F88" s="156">
        <v>0</v>
      </c>
      <c r="G88" s="156">
        <v>55</v>
      </c>
      <c r="H88" s="157">
        <f t="shared" si="17"/>
        <v>137.91659999999999</v>
      </c>
      <c r="I88" s="130">
        <v>0</v>
      </c>
      <c r="J88" s="130">
        <v>137.91659999999999</v>
      </c>
      <c r="K88" s="17">
        <f t="shared" si="18"/>
        <v>20.832999999999998</v>
      </c>
      <c r="L88" s="18">
        <f t="shared" si="19"/>
        <v>0</v>
      </c>
      <c r="P88" s="22">
        <f t="shared" si="20"/>
        <v>0</v>
      </c>
      <c r="Q88" s="14">
        <v>0</v>
      </c>
      <c r="R88" s="14">
        <v>0</v>
      </c>
      <c r="S88" s="16">
        <f t="shared" si="13"/>
        <v>20.832999999999998</v>
      </c>
      <c r="T88" s="16">
        <v>0</v>
      </c>
      <c r="U88" s="18">
        <v>0</v>
      </c>
      <c r="V88" s="16">
        <v>20.832999999999998</v>
      </c>
      <c r="W88" s="17">
        <f t="shared" si="14"/>
        <v>143.5</v>
      </c>
      <c r="X88" s="16">
        <f t="shared" si="21"/>
        <v>0</v>
      </c>
      <c r="Y88" s="16">
        <v>0</v>
      </c>
      <c r="Z88" s="16">
        <v>0</v>
      </c>
      <c r="AA88" s="1">
        <v>0</v>
      </c>
      <c r="AB88" s="16">
        <f t="shared" si="12"/>
        <v>143.5</v>
      </c>
      <c r="AC88" s="131">
        <v>0</v>
      </c>
      <c r="AD88" s="131">
        <v>0</v>
      </c>
      <c r="AE88" s="131">
        <v>143.5</v>
      </c>
      <c r="AF88" s="131">
        <v>0</v>
      </c>
      <c r="AG88" s="131">
        <v>0</v>
      </c>
      <c r="AH88" s="131">
        <v>0</v>
      </c>
      <c r="AI88" s="131">
        <v>0</v>
      </c>
      <c r="AJ88" s="132">
        <v>0</v>
      </c>
      <c r="AK88" s="60">
        <f t="shared" si="22"/>
        <v>0</v>
      </c>
      <c r="AL88" s="133">
        <v>0</v>
      </c>
      <c r="AM88" s="133"/>
      <c r="AN88" s="133">
        <v>0</v>
      </c>
      <c r="AO88" s="11">
        <f t="shared" si="15"/>
        <v>506.81130000000019</v>
      </c>
    </row>
    <row r="89" spans="1:44" x14ac:dyDescent="0.25">
      <c r="A89" s="2">
        <v>2022</v>
      </c>
      <c r="B89" s="2">
        <v>2022</v>
      </c>
      <c r="C89" s="3">
        <v>44621</v>
      </c>
      <c r="D89" s="11">
        <f t="shared" si="23"/>
        <v>506.81130000000019</v>
      </c>
      <c r="E89" s="155">
        <f t="shared" si="16"/>
        <v>57</v>
      </c>
      <c r="F89" s="156">
        <v>0</v>
      </c>
      <c r="G89" s="156">
        <v>57</v>
      </c>
      <c r="H89" s="157">
        <f t="shared" si="17"/>
        <v>137.91659999999999</v>
      </c>
      <c r="I89" s="130">
        <v>0</v>
      </c>
      <c r="J89" s="130">
        <v>137.91659999999999</v>
      </c>
      <c r="K89" s="17">
        <f t="shared" si="18"/>
        <v>20.832999999999998</v>
      </c>
      <c r="L89" s="18">
        <f t="shared" si="19"/>
        <v>0</v>
      </c>
      <c r="P89" s="22">
        <f t="shared" si="20"/>
        <v>0</v>
      </c>
      <c r="Q89" s="14">
        <v>0</v>
      </c>
      <c r="R89" s="14">
        <v>0</v>
      </c>
      <c r="S89" s="16">
        <f t="shared" si="13"/>
        <v>20.832999999999998</v>
      </c>
      <c r="T89" s="16">
        <v>0</v>
      </c>
      <c r="U89" s="18">
        <v>0</v>
      </c>
      <c r="V89" s="16">
        <v>20.832999999999998</v>
      </c>
      <c r="W89" s="17">
        <f t="shared" si="14"/>
        <v>113.85</v>
      </c>
      <c r="X89" s="16">
        <f t="shared" si="21"/>
        <v>0</v>
      </c>
      <c r="Y89" s="16">
        <v>0</v>
      </c>
      <c r="Z89" s="16">
        <v>0</v>
      </c>
      <c r="AA89" s="1">
        <v>0</v>
      </c>
      <c r="AB89" s="16">
        <f t="shared" si="12"/>
        <v>113.85</v>
      </c>
      <c r="AC89" s="131">
        <v>0</v>
      </c>
      <c r="AD89" s="131">
        <v>0</v>
      </c>
      <c r="AE89" s="131">
        <v>113.85</v>
      </c>
      <c r="AF89" s="131">
        <v>0</v>
      </c>
      <c r="AG89" s="131">
        <v>0</v>
      </c>
      <c r="AH89" s="131">
        <v>0</v>
      </c>
      <c r="AI89" s="131">
        <v>0</v>
      </c>
      <c r="AJ89" s="132">
        <v>0</v>
      </c>
      <c r="AK89" s="60">
        <f t="shared" si="22"/>
        <v>0</v>
      </c>
      <c r="AL89" s="133">
        <v>0</v>
      </c>
      <c r="AM89" s="133"/>
      <c r="AN89" s="133">
        <v>0</v>
      </c>
      <c r="AO89" s="11">
        <f t="shared" si="15"/>
        <v>518.91170000000022</v>
      </c>
    </row>
    <row r="90" spans="1:44" x14ac:dyDescent="0.25">
      <c r="A90" s="2">
        <v>2022</v>
      </c>
      <c r="B90" s="2">
        <v>2022</v>
      </c>
      <c r="C90" s="3">
        <v>44652</v>
      </c>
      <c r="D90" s="11">
        <f t="shared" si="23"/>
        <v>518.91170000000022</v>
      </c>
      <c r="E90" s="155">
        <f t="shared" si="16"/>
        <v>45</v>
      </c>
      <c r="F90" s="156">
        <v>0</v>
      </c>
      <c r="G90" s="156">
        <v>45</v>
      </c>
      <c r="H90" s="157">
        <f t="shared" si="17"/>
        <v>137.91659999999999</v>
      </c>
      <c r="I90" s="130">
        <v>0</v>
      </c>
      <c r="J90" s="130">
        <v>137.91659999999999</v>
      </c>
      <c r="K90" s="17">
        <f t="shared" si="18"/>
        <v>30.832999999999998</v>
      </c>
      <c r="L90" s="18">
        <f t="shared" si="19"/>
        <v>0</v>
      </c>
      <c r="P90" s="22">
        <f t="shared" si="20"/>
        <v>10</v>
      </c>
      <c r="Q90" s="14">
        <v>0</v>
      </c>
      <c r="R90" s="14">
        <v>10</v>
      </c>
      <c r="S90" s="16">
        <f t="shared" si="13"/>
        <v>20.832999999999998</v>
      </c>
      <c r="T90" s="16">
        <v>0</v>
      </c>
      <c r="U90" s="18">
        <v>0</v>
      </c>
      <c r="V90" s="16">
        <v>20.832999999999998</v>
      </c>
      <c r="W90" s="17">
        <f t="shared" si="14"/>
        <v>101.46000000000001</v>
      </c>
      <c r="X90" s="16">
        <f t="shared" si="21"/>
        <v>0</v>
      </c>
      <c r="Y90" s="16">
        <v>0</v>
      </c>
      <c r="Z90" s="16">
        <v>0</v>
      </c>
      <c r="AA90" s="1">
        <v>0</v>
      </c>
      <c r="AB90" s="16">
        <f t="shared" si="12"/>
        <v>100.65</v>
      </c>
      <c r="AC90" s="131">
        <v>0</v>
      </c>
      <c r="AD90" s="131">
        <v>0</v>
      </c>
      <c r="AE90" s="131">
        <v>100.65</v>
      </c>
      <c r="AF90" s="131">
        <v>0</v>
      </c>
      <c r="AG90" s="131">
        <v>0</v>
      </c>
      <c r="AH90" s="131">
        <v>0</v>
      </c>
      <c r="AI90" s="131">
        <v>0</v>
      </c>
      <c r="AJ90" s="132">
        <v>0</v>
      </c>
      <c r="AK90" s="60">
        <f t="shared" si="22"/>
        <v>0.81</v>
      </c>
      <c r="AL90" s="133">
        <v>0</v>
      </c>
      <c r="AM90" s="133">
        <v>0.81</v>
      </c>
      <c r="AN90" s="133">
        <v>0</v>
      </c>
      <c r="AO90" s="11">
        <f t="shared" si="15"/>
        <v>496.62210000000027</v>
      </c>
    </row>
    <row r="91" spans="1:44" x14ac:dyDescent="0.25">
      <c r="A91" s="2">
        <v>2022</v>
      </c>
      <c r="B91" s="2">
        <v>2022</v>
      </c>
      <c r="C91" s="3">
        <v>44682</v>
      </c>
      <c r="D91" s="11">
        <f t="shared" si="23"/>
        <v>496.62210000000027</v>
      </c>
      <c r="E91" s="155">
        <f t="shared" si="16"/>
        <v>7</v>
      </c>
      <c r="F91" s="156">
        <v>0</v>
      </c>
      <c r="G91" s="156">
        <v>7</v>
      </c>
      <c r="H91" s="157">
        <f t="shared" si="17"/>
        <v>137.91659999999999</v>
      </c>
      <c r="I91" s="130">
        <v>0</v>
      </c>
      <c r="J91" s="130">
        <v>137.91659999999999</v>
      </c>
      <c r="K91" s="17">
        <f t="shared" si="18"/>
        <v>30.832999999999998</v>
      </c>
      <c r="L91" s="18">
        <f t="shared" si="19"/>
        <v>0</v>
      </c>
      <c r="P91" s="22">
        <f t="shared" si="20"/>
        <v>10</v>
      </c>
      <c r="Q91" s="14">
        <v>0</v>
      </c>
      <c r="R91" s="14">
        <v>10</v>
      </c>
      <c r="S91" s="16">
        <f t="shared" si="13"/>
        <v>20.832999999999998</v>
      </c>
      <c r="T91" s="16">
        <v>0</v>
      </c>
      <c r="U91" s="18">
        <v>0</v>
      </c>
      <c r="V91" s="16">
        <v>20.832999999999998</v>
      </c>
      <c r="W91" s="17">
        <f t="shared" si="14"/>
        <v>41.058</v>
      </c>
      <c r="X91" s="16">
        <f t="shared" si="21"/>
        <v>0</v>
      </c>
      <c r="Y91" s="16">
        <v>0</v>
      </c>
      <c r="Z91" s="16">
        <v>0</v>
      </c>
      <c r="AA91" s="1">
        <v>0</v>
      </c>
      <c r="AB91" s="16">
        <f t="shared" si="12"/>
        <v>27.5</v>
      </c>
      <c r="AC91" s="131">
        <v>0</v>
      </c>
      <c r="AD91" s="131">
        <v>0</v>
      </c>
      <c r="AE91" s="131">
        <v>27.5</v>
      </c>
      <c r="AF91" s="131">
        <v>0</v>
      </c>
      <c r="AG91" s="131">
        <v>0</v>
      </c>
      <c r="AH91" s="131">
        <v>0</v>
      </c>
      <c r="AI91" s="131">
        <v>0</v>
      </c>
      <c r="AJ91" s="132">
        <v>0</v>
      </c>
      <c r="AK91" s="60">
        <f t="shared" si="22"/>
        <v>13.558</v>
      </c>
      <c r="AL91" s="133">
        <v>0</v>
      </c>
      <c r="AM91" s="133">
        <v>13.558</v>
      </c>
      <c r="AN91" s="133">
        <v>0</v>
      </c>
      <c r="AO91" s="11">
        <f t="shared" si="15"/>
        <v>375.93050000000028</v>
      </c>
    </row>
    <row r="92" spans="1:44" x14ac:dyDescent="0.25">
      <c r="A92" s="2">
        <v>2022</v>
      </c>
      <c r="B92" s="2">
        <v>2022</v>
      </c>
      <c r="C92" s="3">
        <v>44713</v>
      </c>
      <c r="D92" s="11">
        <f t="shared" si="23"/>
        <v>375.93050000000028</v>
      </c>
      <c r="E92" s="155">
        <f t="shared" si="16"/>
        <v>0</v>
      </c>
      <c r="F92" s="156">
        <v>0</v>
      </c>
      <c r="G92" s="156">
        <v>0</v>
      </c>
      <c r="H92" s="157">
        <f t="shared" si="17"/>
        <v>137.91659999999999</v>
      </c>
      <c r="I92" s="130">
        <v>0</v>
      </c>
      <c r="J92" s="130">
        <v>137.91659999999999</v>
      </c>
      <c r="K92" s="17">
        <f t="shared" si="18"/>
        <v>25.832999999999998</v>
      </c>
      <c r="L92" s="18">
        <f t="shared" si="19"/>
        <v>0</v>
      </c>
      <c r="P92" s="22">
        <f t="shared" si="20"/>
        <v>5</v>
      </c>
      <c r="Q92" s="14">
        <v>0</v>
      </c>
      <c r="R92" s="14">
        <v>5</v>
      </c>
      <c r="S92" s="16">
        <f t="shared" si="13"/>
        <v>20.832999999999998</v>
      </c>
      <c r="T92" s="16">
        <v>0</v>
      </c>
      <c r="U92" s="18">
        <v>0</v>
      </c>
      <c r="V92" s="16">
        <v>20.832999999999998</v>
      </c>
      <c r="W92" s="17">
        <f t="shared" si="14"/>
        <v>176.119</v>
      </c>
      <c r="X92" s="16">
        <f t="shared" si="21"/>
        <v>0</v>
      </c>
      <c r="Y92" s="16">
        <v>0</v>
      </c>
      <c r="Z92" s="16">
        <v>0</v>
      </c>
      <c r="AA92" s="1">
        <v>0</v>
      </c>
      <c r="AB92" s="16">
        <f t="shared" si="12"/>
        <v>158.80000000000001</v>
      </c>
      <c r="AC92" s="131">
        <v>0</v>
      </c>
      <c r="AD92" s="131">
        <v>0</v>
      </c>
      <c r="AE92" s="131">
        <v>158.80000000000001</v>
      </c>
      <c r="AF92" s="131">
        <v>0</v>
      </c>
      <c r="AG92" s="131">
        <v>0</v>
      </c>
      <c r="AH92" s="131">
        <v>0</v>
      </c>
      <c r="AI92" s="131">
        <v>0</v>
      </c>
      <c r="AJ92" s="132">
        <v>0</v>
      </c>
      <c r="AK92" s="60">
        <f t="shared" si="22"/>
        <v>17.318999999999999</v>
      </c>
      <c r="AL92" s="133">
        <v>0</v>
      </c>
      <c r="AM92" s="133">
        <v>17.318999999999999</v>
      </c>
      <c r="AN92" s="133">
        <v>0</v>
      </c>
      <c r="AO92" s="11">
        <f t="shared" si="15"/>
        <v>388.29990000000032</v>
      </c>
    </row>
    <row r="93" spans="1:44" x14ac:dyDescent="0.25">
      <c r="A93" s="2">
        <v>2022</v>
      </c>
      <c r="B93" s="2">
        <v>2022</v>
      </c>
      <c r="C93" s="3">
        <v>44743</v>
      </c>
      <c r="D93" s="11">
        <f t="shared" si="23"/>
        <v>388.29990000000032</v>
      </c>
      <c r="E93" s="155">
        <f t="shared" si="16"/>
        <v>0</v>
      </c>
      <c r="F93" s="156">
        <v>0</v>
      </c>
      <c r="G93" s="156">
        <v>0</v>
      </c>
      <c r="H93" s="157">
        <f t="shared" si="17"/>
        <v>137.91659999999999</v>
      </c>
      <c r="I93" s="130">
        <v>0</v>
      </c>
      <c r="J93" s="130">
        <v>137.91659999999999</v>
      </c>
      <c r="K93" s="17">
        <f t="shared" si="18"/>
        <v>25.832999999999998</v>
      </c>
      <c r="L93" s="18">
        <f t="shared" si="19"/>
        <v>0</v>
      </c>
      <c r="P93" s="22">
        <f t="shared" si="20"/>
        <v>5</v>
      </c>
      <c r="Q93" s="14">
        <v>0</v>
      </c>
      <c r="R93" s="14">
        <v>5</v>
      </c>
      <c r="S93" s="16">
        <f t="shared" si="13"/>
        <v>20.832999999999998</v>
      </c>
      <c r="T93" s="16">
        <v>0</v>
      </c>
      <c r="U93" s="18">
        <v>0</v>
      </c>
      <c r="V93" s="16">
        <v>20.832999999999998</v>
      </c>
      <c r="W93" s="17">
        <f t="shared" si="14"/>
        <v>179.2</v>
      </c>
      <c r="X93" s="16">
        <f t="shared" si="21"/>
        <v>0</v>
      </c>
      <c r="Y93" s="16">
        <v>0</v>
      </c>
      <c r="Z93" s="16">
        <v>0</v>
      </c>
      <c r="AA93" s="1">
        <v>0</v>
      </c>
      <c r="AB93" s="16">
        <f t="shared" si="12"/>
        <v>179.2</v>
      </c>
      <c r="AC93" s="131">
        <v>0</v>
      </c>
      <c r="AD93" s="131">
        <v>0</v>
      </c>
      <c r="AE93" s="131">
        <v>129.19999999999999</v>
      </c>
      <c r="AF93" s="131">
        <v>0</v>
      </c>
      <c r="AG93" s="131">
        <v>50</v>
      </c>
      <c r="AH93" s="131">
        <v>0</v>
      </c>
      <c r="AI93" s="131">
        <v>0</v>
      </c>
      <c r="AJ93" s="132">
        <v>0</v>
      </c>
      <c r="AK93" s="60">
        <f t="shared" si="22"/>
        <v>0</v>
      </c>
      <c r="AL93" s="133">
        <v>0</v>
      </c>
      <c r="AM93" s="133"/>
      <c r="AN93" s="133">
        <v>0</v>
      </c>
      <c r="AO93" s="11">
        <f t="shared" si="15"/>
        <v>403.75030000000032</v>
      </c>
    </row>
    <row r="94" spans="1:44" x14ac:dyDescent="0.25">
      <c r="A94" s="2">
        <v>2022</v>
      </c>
      <c r="B94" s="2">
        <v>2022</v>
      </c>
      <c r="C94" s="3">
        <v>44774</v>
      </c>
      <c r="D94" s="11">
        <f t="shared" si="23"/>
        <v>403.75030000000032</v>
      </c>
      <c r="E94" s="155">
        <f t="shared" si="16"/>
        <v>0</v>
      </c>
      <c r="F94" s="156">
        <v>0</v>
      </c>
      <c r="G94" s="156">
        <v>0</v>
      </c>
      <c r="H94" s="157">
        <f t="shared" si="17"/>
        <v>137.91659999999999</v>
      </c>
      <c r="I94" s="130">
        <v>0</v>
      </c>
      <c r="J94" s="130">
        <v>137.91659999999999</v>
      </c>
      <c r="K94" s="17">
        <f t="shared" si="18"/>
        <v>25.832999999999998</v>
      </c>
      <c r="L94" s="18">
        <f t="shared" si="19"/>
        <v>0</v>
      </c>
      <c r="P94" s="22">
        <f t="shared" si="20"/>
        <v>5</v>
      </c>
      <c r="Q94" s="14">
        <v>0</v>
      </c>
      <c r="R94" s="14">
        <v>5</v>
      </c>
      <c r="S94" s="16">
        <f t="shared" si="13"/>
        <v>20.832999999999998</v>
      </c>
      <c r="T94" s="16">
        <v>0</v>
      </c>
      <c r="U94" s="18">
        <v>0</v>
      </c>
      <c r="V94" s="16">
        <v>20.832999999999998</v>
      </c>
      <c r="W94" s="17">
        <f t="shared" si="14"/>
        <v>81.009999999999991</v>
      </c>
      <c r="X94" s="16">
        <f t="shared" si="21"/>
        <v>0</v>
      </c>
      <c r="Y94" s="16">
        <v>0</v>
      </c>
      <c r="Z94" s="16">
        <v>0</v>
      </c>
      <c r="AA94" s="1">
        <v>0</v>
      </c>
      <c r="AB94" s="16">
        <f t="shared" si="12"/>
        <v>56.01</v>
      </c>
      <c r="AC94" s="131">
        <v>0</v>
      </c>
      <c r="AD94" s="131">
        <v>0</v>
      </c>
      <c r="AE94" s="131">
        <v>36.01</v>
      </c>
      <c r="AF94" s="131">
        <v>0</v>
      </c>
      <c r="AG94" s="131">
        <v>20</v>
      </c>
      <c r="AH94" s="131">
        <v>0</v>
      </c>
      <c r="AI94" s="131">
        <v>0</v>
      </c>
      <c r="AJ94" s="132">
        <v>0</v>
      </c>
      <c r="AK94" s="60">
        <f t="shared" si="22"/>
        <v>25</v>
      </c>
      <c r="AL94" s="133">
        <v>0</v>
      </c>
      <c r="AM94" s="133">
        <v>25</v>
      </c>
      <c r="AN94" s="133">
        <v>0</v>
      </c>
      <c r="AO94" s="11">
        <f t="shared" si="15"/>
        <v>321.01070000000038</v>
      </c>
    </row>
    <row r="95" spans="1:44" x14ac:dyDescent="0.25">
      <c r="A95" s="2">
        <v>2022</v>
      </c>
      <c r="B95" s="2">
        <v>2022</v>
      </c>
      <c r="C95" s="3">
        <v>44805</v>
      </c>
      <c r="D95" s="11">
        <f t="shared" si="23"/>
        <v>321.01070000000038</v>
      </c>
      <c r="E95" s="155">
        <f t="shared" si="16"/>
        <v>0</v>
      </c>
      <c r="F95" s="156">
        <v>0</v>
      </c>
      <c r="G95" s="156">
        <v>0</v>
      </c>
      <c r="H95" s="157">
        <f t="shared" si="17"/>
        <v>137.91659999999999</v>
      </c>
      <c r="I95" s="130">
        <v>0</v>
      </c>
      <c r="J95" s="130">
        <v>137.91659999999999</v>
      </c>
      <c r="K95" s="17">
        <f t="shared" si="18"/>
        <v>25.832999999999998</v>
      </c>
      <c r="L95" s="18">
        <f t="shared" si="19"/>
        <v>0</v>
      </c>
      <c r="P95" s="22">
        <f t="shared" si="20"/>
        <v>5</v>
      </c>
      <c r="Q95" s="14">
        <v>0</v>
      </c>
      <c r="R95" s="14">
        <v>5</v>
      </c>
      <c r="S95" s="16">
        <f t="shared" si="13"/>
        <v>20.832999999999998</v>
      </c>
      <c r="T95" s="16">
        <v>0</v>
      </c>
      <c r="U95" s="18">
        <v>0</v>
      </c>
      <c r="V95" s="16">
        <v>20.832999999999998</v>
      </c>
      <c r="W95" s="17">
        <f t="shared" si="14"/>
        <v>100.06700000000001</v>
      </c>
      <c r="X95" s="16">
        <f t="shared" si="21"/>
        <v>0</v>
      </c>
      <c r="Y95" s="16">
        <v>0</v>
      </c>
      <c r="Z95" s="16">
        <v>0</v>
      </c>
      <c r="AA95" s="1">
        <v>0</v>
      </c>
      <c r="AB95" s="16">
        <f t="shared" si="12"/>
        <v>91.2</v>
      </c>
      <c r="AC95" s="131">
        <v>0</v>
      </c>
      <c r="AD95" s="131">
        <v>0</v>
      </c>
      <c r="AE95" s="131">
        <v>91.2</v>
      </c>
      <c r="AF95" s="131">
        <v>0</v>
      </c>
      <c r="AG95" s="131">
        <v>0</v>
      </c>
      <c r="AH95" s="131">
        <v>0</v>
      </c>
      <c r="AI95" s="131">
        <v>0</v>
      </c>
      <c r="AJ95" s="132">
        <v>0</v>
      </c>
      <c r="AK95" s="60">
        <f t="shared" si="22"/>
        <v>8.8670000000000009</v>
      </c>
      <c r="AL95" s="133">
        <v>0</v>
      </c>
      <c r="AM95" s="133">
        <v>8.8670000000000009</v>
      </c>
      <c r="AN95" s="133">
        <v>0</v>
      </c>
      <c r="AO95" s="11">
        <f t="shared" si="15"/>
        <v>257.3281000000004</v>
      </c>
    </row>
    <row r="96" spans="1:44" x14ac:dyDescent="0.25">
      <c r="A96" s="2">
        <v>2022</v>
      </c>
      <c r="B96" s="2">
        <v>2022</v>
      </c>
      <c r="C96" s="3">
        <v>44835</v>
      </c>
      <c r="D96" s="11">
        <f t="shared" si="23"/>
        <v>257.3281000000004</v>
      </c>
      <c r="E96" s="155">
        <f t="shared" si="16"/>
        <v>0</v>
      </c>
      <c r="F96" s="156">
        <v>0</v>
      </c>
      <c r="G96" s="156">
        <v>0</v>
      </c>
      <c r="H96" s="157">
        <f t="shared" si="17"/>
        <v>137.91659999999999</v>
      </c>
      <c r="I96" s="130">
        <v>0</v>
      </c>
      <c r="J96" s="130">
        <v>137.91659999999999</v>
      </c>
      <c r="K96" s="17">
        <f t="shared" si="18"/>
        <v>25.832999999999998</v>
      </c>
      <c r="L96" s="18">
        <f t="shared" si="19"/>
        <v>0</v>
      </c>
      <c r="P96" s="22">
        <f t="shared" si="20"/>
        <v>5</v>
      </c>
      <c r="Q96" s="14">
        <v>0</v>
      </c>
      <c r="R96" s="14">
        <v>5</v>
      </c>
      <c r="S96" s="16">
        <f t="shared" si="13"/>
        <v>20.832999999999998</v>
      </c>
      <c r="T96" s="16">
        <v>0</v>
      </c>
      <c r="U96" s="18">
        <v>0</v>
      </c>
      <c r="V96" s="16">
        <v>20.832999999999998</v>
      </c>
      <c r="W96" s="17">
        <f t="shared" si="14"/>
        <v>232.785</v>
      </c>
      <c r="X96" s="16">
        <f t="shared" si="21"/>
        <v>0</v>
      </c>
      <c r="Y96" s="16">
        <v>0</v>
      </c>
      <c r="Z96" s="16">
        <v>0</v>
      </c>
      <c r="AA96" s="1">
        <v>0</v>
      </c>
      <c r="AB96" s="16">
        <f t="shared" si="12"/>
        <v>232.785</v>
      </c>
      <c r="AC96" s="131">
        <v>0</v>
      </c>
      <c r="AD96" s="131">
        <v>0</v>
      </c>
      <c r="AE96" s="131">
        <v>171.185</v>
      </c>
      <c r="AF96" s="131">
        <f>27.1+18.5+16</f>
        <v>61.6</v>
      </c>
      <c r="AG96" s="131">
        <v>0</v>
      </c>
      <c r="AH96" s="131">
        <v>0</v>
      </c>
      <c r="AI96" s="131">
        <v>0</v>
      </c>
      <c r="AJ96" s="132">
        <v>0</v>
      </c>
      <c r="AK96" s="60">
        <f t="shared" si="22"/>
        <v>0</v>
      </c>
      <c r="AL96" s="133">
        <v>0</v>
      </c>
      <c r="AM96" s="133"/>
      <c r="AN96" s="133">
        <v>0</v>
      </c>
      <c r="AO96" s="11">
        <f t="shared" si="15"/>
        <v>326.36350000000039</v>
      </c>
    </row>
    <row r="97" spans="1:44" x14ac:dyDescent="0.25">
      <c r="A97" s="2">
        <v>2022</v>
      </c>
      <c r="B97" s="2">
        <v>2022</v>
      </c>
      <c r="C97" s="3">
        <v>44866</v>
      </c>
      <c r="D97" s="11">
        <f t="shared" si="23"/>
        <v>326.36350000000039</v>
      </c>
      <c r="E97" s="155">
        <f t="shared" si="16"/>
        <v>10</v>
      </c>
      <c r="F97" s="156">
        <v>0</v>
      </c>
      <c r="G97" s="156">
        <v>10</v>
      </c>
      <c r="H97" s="157">
        <f t="shared" si="17"/>
        <v>137.91659999999999</v>
      </c>
      <c r="I97" s="130">
        <v>0</v>
      </c>
      <c r="J97" s="130">
        <v>137.91659999999999</v>
      </c>
      <c r="K97" s="17">
        <f t="shared" si="18"/>
        <v>37.832999999999998</v>
      </c>
      <c r="L97" s="18">
        <f t="shared" si="19"/>
        <v>0</v>
      </c>
      <c r="P97" s="22">
        <f t="shared" si="20"/>
        <v>17</v>
      </c>
      <c r="Q97" s="14">
        <v>0</v>
      </c>
      <c r="R97" s="14">
        <v>17</v>
      </c>
      <c r="S97" s="16">
        <f t="shared" si="13"/>
        <v>20.832999999999998</v>
      </c>
      <c r="T97" s="16">
        <v>0</v>
      </c>
      <c r="U97" s="18">
        <v>0</v>
      </c>
      <c r="V97" s="16">
        <v>20.832999999999998</v>
      </c>
      <c r="W97" s="17">
        <f t="shared" si="14"/>
        <v>137.5</v>
      </c>
      <c r="X97" s="16">
        <f t="shared" si="21"/>
        <v>0</v>
      </c>
      <c r="Y97" s="16">
        <v>0</v>
      </c>
      <c r="Z97" s="16">
        <v>0</v>
      </c>
      <c r="AA97" s="1">
        <v>0</v>
      </c>
      <c r="AB97" s="16">
        <f t="shared" si="12"/>
        <v>137.5</v>
      </c>
      <c r="AC97" s="131">
        <v>0</v>
      </c>
      <c r="AD97" s="131">
        <v>0</v>
      </c>
      <c r="AE97" s="131">
        <v>137.5</v>
      </c>
      <c r="AF97" s="131">
        <v>0</v>
      </c>
      <c r="AG97" s="131">
        <v>0</v>
      </c>
      <c r="AH97" s="131">
        <v>0</v>
      </c>
      <c r="AI97" s="131">
        <v>0</v>
      </c>
      <c r="AJ97" s="132">
        <v>0</v>
      </c>
      <c r="AK97" s="60">
        <f t="shared" si="22"/>
        <v>0</v>
      </c>
      <c r="AL97" s="133">
        <v>0</v>
      </c>
      <c r="AM97" s="133"/>
      <c r="AN97" s="133">
        <v>0</v>
      </c>
      <c r="AO97" s="11">
        <f t="shared" si="15"/>
        <v>298.1139000000004</v>
      </c>
    </row>
    <row r="98" spans="1:44" s="59" customFormat="1" x14ac:dyDescent="0.25">
      <c r="A98" s="2">
        <v>2022</v>
      </c>
      <c r="B98" s="2">
        <v>2022</v>
      </c>
      <c r="C98" s="3">
        <v>44896</v>
      </c>
      <c r="D98" s="56">
        <f t="shared" si="23"/>
        <v>298.1139000000004</v>
      </c>
      <c r="E98" s="155">
        <f t="shared" si="16"/>
        <v>60.176000000000002</v>
      </c>
      <c r="F98" s="156">
        <v>0</v>
      </c>
      <c r="G98" s="156">
        <v>60.176000000000002</v>
      </c>
      <c r="H98" s="157">
        <f t="shared" si="17"/>
        <v>137.91659999999999</v>
      </c>
      <c r="I98" s="130">
        <v>0</v>
      </c>
      <c r="J98" s="130">
        <v>137.91659999999999</v>
      </c>
      <c r="K98" s="17">
        <f t="shared" si="18"/>
        <v>30.832999999999998</v>
      </c>
      <c r="L98" s="18">
        <f t="shared" si="19"/>
        <v>0</v>
      </c>
      <c r="M98" s="18"/>
      <c r="N98" s="18"/>
      <c r="P98" s="22">
        <f t="shared" si="20"/>
        <v>10</v>
      </c>
      <c r="Q98" s="14">
        <v>0</v>
      </c>
      <c r="R98" s="14">
        <v>10</v>
      </c>
      <c r="S98" s="16">
        <f t="shared" si="13"/>
        <v>20.832999999999998</v>
      </c>
      <c r="T98" s="16">
        <v>0</v>
      </c>
      <c r="U98" s="18">
        <v>0</v>
      </c>
      <c r="V98" s="16">
        <v>20.832999999999998</v>
      </c>
      <c r="W98" s="17">
        <f t="shared" si="14"/>
        <v>305.83500000000004</v>
      </c>
      <c r="X98" s="16">
        <f t="shared" si="21"/>
        <v>0</v>
      </c>
      <c r="Y98" s="16">
        <v>0</v>
      </c>
      <c r="Z98" s="16">
        <v>0</v>
      </c>
      <c r="AA98" s="1">
        <v>0</v>
      </c>
      <c r="AB98" s="16">
        <f t="shared" si="12"/>
        <v>286.92700000000002</v>
      </c>
      <c r="AC98" s="131">
        <v>0</v>
      </c>
      <c r="AD98" s="131">
        <v>0</v>
      </c>
      <c r="AE98" s="131">
        <v>237.85</v>
      </c>
      <c r="AF98" s="131">
        <v>0</v>
      </c>
      <c r="AG98" s="131">
        <v>0</v>
      </c>
      <c r="AH98" s="131">
        <v>49.076999999999998</v>
      </c>
      <c r="AI98" s="131">
        <v>0</v>
      </c>
      <c r="AJ98" s="132">
        <v>0</v>
      </c>
      <c r="AK98" s="60">
        <f t="shared" si="22"/>
        <v>18.908000000000001</v>
      </c>
      <c r="AL98" s="133">
        <v>0</v>
      </c>
      <c r="AM98" s="133">
        <v>18.908000000000001</v>
      </c>
      <c r="AN98" s="133">
        <v>0</v>
      </c>
      <c r="AO98" s="11">
        <f t="shared" si="15"/>
        <v>495.37530000000044</v>
      </c>
      <c r="AQ98" s="50"/>
      <c r="AR98" s="50"/>
    </row>
    <row r="99" spans="1:44" x14ac:dyDescent="0.25">
      <c r="A99" s="2">
        <v>2023</v>
      </c>
      <c r="B99" s="2">
        <v>2023</v>
      </c>
      <c r="C99" s="3">
        <v>44927</v>
      </c>
      <c r="D99" s="11">
        <f t="shared" si="23"/>
        <v>495.37530000000044</v>
      </c>
      <c r="E99" s="155">
        <f t="shared" si="16"/>
        <v>51</v>
      </c>
      <c r="F99" s="156">
        <v>0</v>
      </c>
      <c r="G99" s="156">
        <v>51</v>
      </c>
      <c r="H99" s="157">
        <f t="shared" si="17"/>
        <v>140.75</v>
      </c>
      <c r="I99" s="130">
        <v>0</v>
      </c>
      <c r="J99" s="130">
        <v>140.75</v>
      </c>
      <c r="K99" s="17">
        <f t="shared" si="18"/>
        <v>10</v>
      </c>
      <c r="L99" s="18">
        <f t="shared" si="19"/>
        <v>0</v>
      </c>
      <c r="P99" s="22">
        <f t="shared" si="20"/>
        <v>0</v>
      </c>
      <c r="Q99" s="14">
        <v>0</v>
      </c>
      <c r="R99" s="14">
        <v>0</v>
      </c>
      <c r="S99" s="16">
        <f t="shared" ref="S99:S130" si="24">SUM(T99:V99)</f>
        <v>10</v>
      </c>
      <c r="T99" s="16">
        <v>0</v>
      </c>
      <c r="U99" s="18">
        <v>0</v>
      </c>
      <c r="V99" s="16">
        <v>10</v>
      </c>
      <c r="W99" s="17">
        <f t="shared" si="14"/>
        <v>144.792</v>
      </c>
      <c r="X99" s="16">
        <f t="shared" si="21"/>
        <v>0</v>
      </c>
      <c r="Y99" s="16">
        <v>0</v>
      </c>
      <c r="Z99" s="16">
        <v>0</v>
      </c>
      <c r="AA99" s="1">
        <v>0</v>
      </c>
      <c r="AB99" s="16">
        <f t="shared" si="12"/>
        <v>135.44999999999999</v>
      </c>
      <c r="AC99" s="131">
        <v>0</v>
      </c>
      <c r="AD99" s="131">
        <v>0</v>
      </c>
      <c r="AE99" s="131">
        <v>102.45</v>
      </c>
      <c r="AF99" s="131">
        <v>33</v>
      </c>
      <c r="AG99" s="131">
        <v>0</v>
      </c>
      <c r="AH99" s="131">
        <v>0</v>
      </c>
      <c r="AI99" s="131">
        <v>0</v>
      </c>
      <c r="AJ99" s="132">
        <v>0</v>
      </c>
      <c r="AK99" s="60">
        <f t="shared" si="22"/>
        <v>9.3420000000000005</v>
      </c>
      <c r="AL99" s="133">
        <v>0</v>
      </c>
      <c r="AM99" s="133">
        <v>9.3420000000000005</v>
      </c>
      <c r="AN99" s="133">
        <v>0</v>
      </c>
      <c r="AO99" s="11">
        <f t="shared" si="15"/>
        <v>540.41730000000041</v>
      </c>
    </row>
    <row r="100" spans="1:44" x14ac:dyDescent="0.25">
      <c r="A100" s="2">
        <v>2023</v>
      </c>
      <c r="B100" s="2">
        <v>2023</v>
      </c>
      <c r="C100" s="3">
        <v>44958</v>
      </c>
      <c r="D100" s="11">
        <f t="shared" si="23"/>
        <v>540.41730000000041</v>
      </c>
      <c r="E100" s="155">
        <f t="shared" si="16"/>
        <v>55</v>
      </c>
      <c r="F100" s="156">
        <v>0</v>
      </c>
      <c r="G100" s="156">
        <v>55</v>
      </c>
      <c r="H100" s="157">
        <f t="shared" si="17"/>
        <v>140.75</v>
      </c>
      <c r="I100" s="130">
        <v>0</v>
      </c>
      <c r="J100" s="130">
        <v>140.75</v>
      </c>
      <c r="K100" s="17">
        <f t="shared" si="18"/>
        <v>10</v>
      </c>
      <c r="L100" s="18">
        <f t="shared" si="19"/>
        <v>0</v>
      </c>
      <c r="P100" s="22">
        <f t="shared" si="20"/>
        <v>0</v>
      </c>
      <c r="Q100" s="14">
        <v>0</v>
      </c>
      <c r="R100" s="14">
        <v>0</v>
      </c>
      <c r="S100" s="16">
        <f t="shared" si="24"/>
        <v>10</v>
      </c>
      <c r="T100" s="16">
        <v>0</v>
      </c>
      <c r="U100" s="18">
        <v>0</v>
      </c>
      <c r="V100" s="16">
        <v>10</v>
      </c>
      <c r="W100" s="17">
        <f t="shared" si="14"/>
        <v>148.57499999999999</v>
      </c>
      <c r="X100" s="16">
        <f t="shared" si="21"/>
        <v>0</v>
      </c>
      <c r="Y100" s="16">
        <v>0</v>
      </c>
      <c r="Z100" s="16">
        <v>0</v>
      </c>
      <c r="AA100" s="1">
        <v>0</v>
      </c>
      <c r="AB100" s="16">
        <f t="shared" si="12"/>
        <v>137.1</v>
      </c>
      <c r="AC100" s="131">
        <v>0</v>
      </c>
      <c r="AD100" s="131">
        <v>0</v>
      </c>
      <c r="AE100" s="131">
        <v>137.1</v>
      </c>
      <c r="AF100" s="131">
        <v>0</v>
      </c>
      <c r="AG100" s="131">
        <v>0</v>
      </c>
      <c r="AH100" s="131">
        <v>0</v>
      </c>
      <c r="AI100" s="131">
        <v>0</v>
      </c>
      <c r="AJ100" s="132">
        <v>0</v>
      </c>
      <c r="AK100" s="60">
        <f t="shared" si="22"/>
        <v>11.475</v>
      </c>
      <c r="AL100" s="133">
        <v>0</v>
      </c>
      <c r="AM100" s="133">
        <v>11.475</v>
      </c>
      <c r="AN100" s="133">
        <v>0</v>
      </c>
      <c r="AO100" s="11">
        <f t="shared" si="15"/>
        <v>593.24230000000034</v>
      </c>
    </row>
    <row r="101" spans="1:44" x14ac:dyDescent="0.25">
      <c r="A101" s="2">
        <v>2023</v>
      </c>
      <c r="B101" s="2">
        <v>2023</v>
      </c>
      <c r="C101" s="3">
        <v>44986</v>
      </c>
      <c r="D101" s="11">
        <f t="shared" si="23"/>
        <v>593.24230000000034</v>
      </c>
      <c r="E101" s="155">
        <f t="shared" si="16"/>
        <v>42</v>
      </c>
      <c r="F101" s="156">
        <v>0</v>
      </c>
      <c r="G101" s="156">
        <v>42</v>
      </c>
      <c r="H101" s="157">
        <f t="shared" si="17"/>
        <v>140.75</v>
      </c>
      <c r="I101" s="130">
        <v>0</v>
      </c>
      <c r="J101" s="130">
        <v>140.75</v>
      </c>
      <c r="K101" s="17">
        <f t="shared" si="18"/>
        <v>10</v>
      </c>
      <c r="L101" s="18">
        <f t="shared" si="19"/>
        <v>0</v>
      </c>
      <c r="P101" s="22">
        <f t="shared" si="20"/>
        <v>0</v>
      </c>
      <c r="Q101" s="14">
        <v>0</v>
      </c>
      <c r="R101" s="14">
        <v>0</v>
      </c>
      <c r="S101" s="16">
        <f t="shared" si="24"/>
        <v>10</v>
      </c>
      <c r="T101" s="16">
        <v>0</v>
      </c>
      <c r="U101" s="18">
        <v>0</v>
      </c>
      <c r="V101" s="16">
        <v>10</v>
      </c>
      <c r="W101" s="17">
        <f t="shared" si="14"/>
        <v>41.91</v>
      </c>
      <c r="X101" s="16">
        <f t="shared" si="21"/>
        <v>0</v>
      </c>
      <c r="Y101" s="16">
        <v>0</v>
      </c>
      <c r="Z101" s="16">
        <v>0</v>
      </c>
      <c r="AA101" s="1">
        <v>0</v>
      </c>
      <c r="AB101" s="16">
        <f t="shared" ref="AB101:AB134" si="25">SUM(AC101:AJ101)</f>
        <v>33</v>
      </c>
      <c r="AC101" s="131">
        <v>0</v>
      </c>
      <c r="AD101" s="131">
        <v>0</v>
      </c>
      <c r="AE101" s="131">
        <v>33</v>
      </c>
      <c r="AF101" s="131">
        <v>0</v>
      </c>
      <c r="AG101" s="131">
        <v>0</v>
      </c>
      <c r="AH101" s="131">
        <v>0</v>
      </c>
      <c r="AI101" s="131">
        <v>0</v>
      </c>
      <c r="AJ101" s="132">
        <v>0</v>
      </c>
      <c r="AK101" s="60">
        <f t="shared" si="22"/>
        <v>8.91</v>
      </c>
      <c r="AL101" s="133">
        <v>0</v>
      </c>
      <c r="AM101" s="133">
        <v>8.91</v>
      </c>
      <c r="AN101" s="133">
        <v>0</v>
      </c>
      <c r="AO101" s="11">
        <f t="shared" si="15"/>
        <v>526.40230000000031</v>
      </c>
    </row>
    <row r="102" spans="1:44" x14ac:dyDescent="0.25">
      <c r="A102" s="2">
        <v>2023</v>
      </c>
      <c r="B102" s="2">
        <v>2023</v>
      </c>
      <c r="C102" s="3">
        <v>45017</v>
      </c>
      <c r="D102" s="11">
        <f t="shared" si="23"/>
        <v>526.40230000000031</v>
      </c>
      <c r="E102" s="155">
        <f t="shared" si="16"/>
        <v>40</v>
      </c>
      <c r="F102" s="156">
        <v>0</v>
      </c>
      <c r="G102" s="156">
        <v>40</v>
      </c>
      <c r="H102" s="157">
        <f t="shared" si="17"/>
        <v>90.75</v>
      </c>
      <c r="I102" s="130">
        <v>0</v>
      </c>
      <c r="J102" s="130">
        <v>90.75</v>
      </c>
      <c r="K102" s="17">
        <f t="shared" si="18"/>
        <v>0</v>
      </c>
      <c r="L102" s="18">
        <f t="shared" si="19"/>
        <v>0</v>
      </c>
      <c r="P102" s="22">
        <f t="shared" si="20"/>
        <v>0</v>
      </c>
      <c r="Q102" s="14">
        <v>0</v>
      </c>
      <c r="R102" s="14">
        <v>0</v>
      </c>
      <c r="S102" s="16">
        <f t="shared" si="24"/>
        <v>0</v>
      </c>
      <c r="T102" s="16">
        <v>0</v>
      </c>
      <c r="U102" s="18">
        <v>0</v>
      </c>
      <c r="V102" s="16">
        <v>0</v>
      </c>
      <c r="W102" s="17">
        <f t="shared" si="14"/>
        <v>22.094000000000001</v>
      </c>
      <c r="X102" s="16">
        <f t="shared" si="21"/>
        <v>0</v>
      </c>
      <c r="Y102" s="16">
        <v>0</v>
      </c>
      <c r="Z102" s="16">
        <v>0</v>
      </c>
      <c r="AA102" s="1">
        <v>0</v>
      </c>
      <c r="AB102" s="16">
        <f t="shared" si="25"/>
        <v>21.5</v>
      </c>
      <c r="AC102" s="131">
        <v>0</v>
      </c>
      <c r="AD102" s="131">
        <v>0</v>
      </c>
      <c r="AE102" s="131">
        <v>21.5</v>
      </c>
      <c r="AF102" s="131">
        <v>0</v>
      </c>
      <c r="AG102" s="131">
        <v>0</v>
      </c>
      <c r="AH102" s="131">
        <v>0</v>
      </c>
      <c r="AI102" s="131">
        <v>0</v>
      </c>
      <c r="AJ102" s="132">
        <v>0</v>
      </c>
      <c r="AK102" s="60">
        <f t="shared" si="22"/>
        <v>0.59399999999999997</v>
      </c>
      <c r="AL102" s="133">
        <v>0</v>
      </c>
      <c r="AM102" s="133">
        <v>0.59399999999999997</v>
      </c>
      <c r="AN102" s="133">
        <v>0</v>
      </c>
      <c r="AO102" s="11">
        <f t="shared" si="15"/>
        <v>497.7463000000003</v>
      </c>
    </row>
    <row r="103" spans="1:44" x14ac:dyDescent="0.25">
      <c r="A103" s="2">
        <v>2023</v>
      </c>
      <c r="B103" s="2">
        <v>2023</v>
      </c>
      <c r="C103" s="3">
        <v>45047</v>
      </c>
      <c r="D103" s="11">
        <f t="shared" si="23"/>
        <v>497.7463000000003</v>
      </c>
      <c r="E103" s="155">
        <f t="shared" si="16"/>
        <v>0</v>
      </c>
      <c r="F103" s="156">
        <v>0</v>
      </c>
      <c r="G103" s="156">
        <v>0</v>
      </c>
      <c r="H103" s="157">
        <f t="shared" si="17"/>
        <v>100.75</v>
      </c>
      <c r="I103" s="130">
        <v>0</v>
      </c>
      <c r="J103" s="130">
        <v>100.75</v>
      </c>
      <c r="K103" s="17">
        <f t="shared" si="18"/>
        <v>0</v>
      </c>
      <c r="L103" s="18">
        <f t="shared" si="19"/>
        <v>0</v>
      </c>
      <c r="P103" s="22">
        <f t="shared" si="20"/>
        <v>0</v>
      </c>
      <c r="Q103" s="14">
        <v>0</v>
      </c>
      <c r="R103" s="14">
        <v>0</v>
      </c>
      <c r="S103" s="16">
        <f t="shared" si="24"/>
        <v>0</v>
      </c>
      <c r="T103" s="16">
        <v>0</v>
      </c>
      <c r="U103" s="18">
        <v>0</v>
      </c>
      <c r="V103" s="16">
        <v>0</v>
      </c>
      <c r="W103" s="17">
        <f t="shared" si="14"/>
        <v>45</v>
      </c>
      <c r="X103" s="16">
        <f t="shared" si="21"/>
        <v>0</v>
      </c>
      <c r="Y103" s="16">
        <v>0</v>
      </c>
      <c r="Z103" s="16">
        <v>0</v>
      </c>
      <c r="AA103" s="1">
        <v>0</v>
      </c>
      <c r="AB103" s="16">
        <f t="shared" si="25"/>
        <v>45</v>
      </c>
      <c r="AC103" s="131">
        <v>0</v>
      </c>
      <c r="AD103" s="131">
        <v>0</v>
      </c>
      <c r="AE103" s="131">
        <v>45</v>
      </c>
      <c r="AF103" s="131">
        <v>0</v>
      </c>
      <c r="AG103" s="131">
        <v>0</v>
      </c>
      <c r="AH103" s="131">
        <v>0</v>
      </c>
      <c r="AI103" s="131">
        <v>0</v>
      </c>
      <c r="AJ103" s="132">
        <v>0</v>
      </c>
      <c r="AK103" s="60">
        <f t="shared" si="22"/>
        <v>0</v>
      </c>
      <c r="AL103" s="133">
        <v>0</v>
      </c>
      <c r="AM103" s="133"/>
      <c r="AN103" s="133">
        <v>0</v>
      </c>
      <c r="AO103" s="11">
        <f t="shared" si="15"/>
        <v>441.9963000000003</v>
      </c>
    </row>
    <row r="104" spans="1:44" x14ac:dyDescent="0.25">
      <c r="A104" s="2">
        <v>2023</v>
      </c>
      <c r="B104" s="2">
        <v>2023</v>
      </c>
      <c r="C104" s="3">
        <v>45078</v>
      </c>
      <c r="D104" s="11">
        <f t="shared" si="23"/>
        <v>441.9963000000003</v>
      </c>
      <c r="E104" s="155">
        <f t="shared" si="16"/>
        <v>0</v>
      </c>
      <c r="F104" s="156">
        <v>0</v>
      </c>
      <c r="G104" s="156">
        <v>0</v>
      </c>
      <c r="H104" s="157">
        <f t="shared" si="17"/>
        <v>112.75</v>
      </c>
      <c r="I104" s="130">
        <v>0</v>
      </c>
      <c r="J104" s="130">
        <v>112.75</v>
      </c>
      <c r="K104" s="17">
        <f t="shared" si="18"/>
        <v>0</v>
      </c>
      <c r="L104" s="18">
        <f t="shared" si="19"/>
        <v>0</v>
      </c>
      <c r="P104" s="22">
        <f t="shared" si="20"/>
        <v>0</v>
      </c>
      <c r="Q104" s="14">
        <v>0</v>
      </c>
      <c r="R104" s="14">
        <v>0</v>
      </c>
      <c r="S104" s="16">
        <f t="shared" si="24"/>
        <v>0</v>
      </c>
      <c r="T104" s="16">
        <v>0</v>
      </c>
      <c r="U104" s="18">
        <v>0</v>
      </c>
      <c r="V104" s="16">
        <v>0</v>
      </c>
      <c r="W104" s="17">
        <f t="shared" si="14"/>
        <v>58.925000000000004</v>
      </c>
      <c r="X104" s="16">
        <f t="shared" si="21"/>
        <v>0</v>
      </c>
      <c r="Y104" s="16">
        <v>0</v>
      </c>
      <c r="Z104" s="16">
        <v>0</v>
      </c>
      <c r="AA104" s="1">
        <v>0</v>
      </c>
      <c r="AB104" s="16">
        <f t="shared" si="25"/>
        <v>58.925000000000004</v>
      </c>
      <c r="AC104" s="131">
        <v>0</v>
      </c>
      <c r="AD104" s="131">
        <v>0</v>
      </c>
      <c r="AE104" s="131">
        <v>56.325000000000003</v>
      </c>
      <c r="AF104" s="131">
        <v>0</v>
      </c>
      <c r="AG104" s="131">
        <v>2.6</v>
      </c>
      <c r="AH104" s="131">
        <v>0</v>
      </c>
      <c r="AI104" s="131">
        <v>0</v>
      </c>
      <c r="AJ104" s="132">
        <v>0</v>
      </c>
      <c r="AK104" s="60">
        <f t="shared" si="22"/>
        <v>0</v>
      </c>
      <c r="AL104" s="133">
        <v>0</v>
      </c>
      <c r="AM104" s="133"/>
      <c r="AN104" s="133">
        <v>0</v>
      </c>
      <c r="AO104" s="11">
        <f t="shared" si="15"/>
        <v>388.17130000000031</v>
      </c>
    </row>
    <row r="105" spans="1:44" x14ac:dyDescent="0.25">
      <c r="A105" s="2">
        <v>2023</v>
      </c>
      <c r="B105" s="2">
        <v>2023</v>
      </c>
      <c r="C105" s="3">
        <v>45108</v>
      </c>
      <c r="D105" s="11">
        <f t="shared" si="23"/>
        <v>388.17130000000031</v>
      </c>
      <c r="E105" s="155">
        <f t="shared" si="16"/>
        <v>0</v>
      </c>
      <c r="F105" s="156">
        <v>0</v>
      </c>
      <c r="G105" s="156">
        <v>0</v>
      </c>
      <c r="H105" s="157">
        <f t="shared" si="17"/>
        <v>125.75</v>
      </c>
      <c r="I105" s="130">
        <v>0</v>
      </c>
      <c r="J105" s="130">
        <v>125.75</v>
      </c>
      <c r="K105" s="17">
        <f t="shared" si="18"/>
        <v>10</v>
      </c>
      <c r="L105" s="18">
        <f t="shared" si="19"/>
        <v>0</v>
      </c>
      <c r="P105" s="22">
        <f t="shared" si="20"/>
        <v>0</v>
      </c>
      <c r="Q105" s="14">
        <v>0</v>
      </c>
      <c r="R105" s="14">
        <v>0</v>
      </c>
      <c r="S105" s="16">
        <f t="shared" si="24"/>
        <v>10</v>
      </c>
      <c r="T105" s="16">
        <v>0</v>
      </c>
      <c r="U105" s="18">
        <v>0</v>
      </c>
      <c r="V105" s="16">
        <v>10</v>
      </c>
      <c r="W105" s="17">
        <f t="shared" si="14"/>
        <v>104.30000000000001</v>
      </c>
      <c r="X105" s="16">
        <f t="shared" si="21"/>
        <v>0</v>
      </c>
      <c r="Y105" s="16">
        <v>0</v>
      </c>
      <c r="Z105" s="16">
        <v>0</v>
      </c>
      <c r="AA105" s="1">
        <v>0</v>
      </c>
      <c r="AB105" s="16">
        <f t="shared" si="25"/>
        <v>89.300000000000011</v>
      </c>
      <c r="AC105" s="131">
        <v>0</v>
      </c>
      <c r="AD105" s="131">
        <v>0</v>
      </c>
      <c r="AE105" s="131">
        <v>89.04</v>
      </c>
      <c r="AF105" s="131">
        <v>0</v>
      </c>
      <c r="AG105" s="131">
        <v>0.26</v>
      </c>
      <c r="AH105" s="131">
        <v>0</v>
      </c>
      <c r="AI105" s="131">
        <v>0</v>
      </c>
      <c r="AJ105" s="132">
        <v>0</v>
      </c>
      <c r="AK105" s="60">
        <f t="shared" si="22"/>
        <v>15</v>
      </c>
      <c r="AL105" s="133">
        <v>0</v>
      </c>
      <c r="AM105" s="133"/>
      <c r="AN105" s="146">
        <v>15</v>
      </c>
      <c r="AO105" s="11">
        <f t="shared" si="15"/>
        <v>356.72130000000033</v>
      </c>
    </row>
    <row r="106" spans="1:44" x14ac:dyDescent="0.25">
      <c r="A106" s="2">
        <v>2023</v>
      </c>
      <c r="B106" s="2">
        <v>2023</v>
      </c>
      <c r="C106" s="3">
        <v>45139</v>
      </c>
      <c r="D106" s="11">
        <f t="shared" si="23"/>
        <v>356.72130000000033</v>
      </c>
      <c r="E106" s="155">
        <f t="shared" si="16"/>
        <v>0</v>
      </c>
      <c r="F106" s="156">
        <v>0</v>
      </c>
      <c r="G106" s="156">
        <v>0</v>
      </c>
      <c r="H106" s="157">
        <f t="shared" si="17"/>
        <v>133.75</v>
      </c>
      <c r="I106" s="130">
        <v>0</v>
      </c>
      <c r="J106" s="130">
        <v>133.75</v>
      </c>
      <c r="K106" s="17">
        <f t="shared" si="18"/>
        <v>10</v>
      </c>
      <c r="L106" s="18">
        <f t="shared" si="19"/>
        <v>0</v>
      </c>
      <c r="P106" s="22">
        <f t="shared" si="20"/>
        <v>0</v>
      </c>
      <c r="Q106" s="14">
        <v>0</v>
      </c>
      <c r="R106" s="14">
        <v>0</v>
      </c>
      <c r="S106" s="16">
        <f t="shared" si="24"/>
        <v>10</v>
      </c>
      <c r="T106" s="16">
        <v>0</v>
      </c>
      <c r="U106" s="18">
        <v>0</v>
      </c>
      <c r="V106" s="16">
        <v>10</v>
      </c>
      <c r="W106" s="17">
        <f t="shared" si="14"/>
        <v>115.745</v>
      </c>
      <c r="X106" s="16">
        <f t="shared" si="21"/>
        <v>0</v>
      </c>
      <c r="Y106" s="16">
        <v>0</v>
      </c>
      <c r="Z106" s="16">
        <v>0</v>
      </c>
      <c r="AA106" s="1">
        <v>0</v>
      </c>
      <c r="AB106" s="16">
        <f t="shared" si="25"/>
        <v>100.745</v>
      </c>
      <c r="AC106" s="131">
        <v>0</v>
      </c>
      <c r="AD106" s="131">
        <v>0</v>
      </c>
      <c r="AE106" s="131">
        <v>93.599000000000004</v>
      </c>
      <c r="AF106" s="131">
        <v>0</v>
      </c>
      <c r="AG106" s="131">
        <v>7.1459999999999999</v>
      </c>
      <c r="AH106" s="131">
        <v>0</v>
      </c>
      <c r="AI106" s="131">
        <v>0</v>
      </c>
      <c r="AJ106" s="132">
        <v>0</v>
      </c>
      <c r="AK106" s="60">
        <f t="shared" si="22"/>
        <v>15</v>
      </c>
      <c r="AL106" s="133">
        <v>0</v>
      </c>
      <c r="AM106" s="133"/>
      <c r="AN106" s="146">
        <v>15</v>
      </c>
      <c r="AO106" s="11">
        <f t="shared" si="15"/>
        <v>328.71630000000033</v>
      </c>
    </row>
    <row r="107" spans="1:44" x14ac:dyDescent="0.25">
      <c r="A107" s="2">
        <v>2023</v>
      </c>
      <c r="B107" s="2">
        <v>2023</v>
      </c>
      <c r="C107" s="3">
        <v>45170</v>
      </c>
      <c r="D107" s="11">
        <f t="shared" si="23"/>
        <v>328.71630000000033</v>
      </c>
      <c r="E107" s="155">
        <f t="shared" si="16"/>
        <v>0</v>
      </c>
      <c r="F107" s="156">
        <v>0</v>
      </c>
      <c r="G107" s="156">
        <v>0</v>
      </c>
      <c r="H107" s="157">
        <f t="shared" si="17"/>
        <v>135.75</v>
      </c>
      <c r="I107" s="130">
        <v>0</v>
      </c>
      <c r="J107" s="130">
        <v>135.75</v>
      </c>
      <c r="K107" s="17">
        <f t="shared" si="18"/>
        <v>10</v>
      </c>
      <c r="L107" s="18">
        <f t="shared" si="19"/>
        <v>0</v>
      </c>
      <c r="P107" s="22">
        <f t="shared" si="20"/>
        <v>0</v>
      </c>
      <c r="Q107" s="14">
        <v>0</v>
      </c>
      <c r="R107" s="14">
        <v>0</v>
      </c>
      <c r="S107" s="16">
        <f t="shared" si="24"/>
        <v>10</v>
      </c>
      <c r="T107" s="16">
        <v>0</v>
      </c>
      <c r="U107" s="18">
        <v>0</v>
      </c>
      <c r="V107" s="16">
        <v>10</v>
      </c>
      <c r="W107" s="17">
        <f t="shared" si="14"/>
        <v>92.009999999999991</v>
      </c>
      <c r="X107" s="16">
        <f t="shared" si="21"/>
        <v>0</v>
      </c>
      <c r="Y107" s="16">
        <v>0</v>
      </c>
      <c r="Z107" s="16">
        <v>0</v>
      </c>
      <c r="AA107" s="1">
        <v>0</v>
      </c>
      <c r="AB107" s="16">
        <f t="shared" si="25"/>
        <v>92.009999999999991</v>
      </c>
      <c r="AC107" s="131">
        <v>0</v>
      </c>
      <c r="AD107" s="131">
        <v>0</v>
      </c>
      <c r="AE107" s="131">
        <v>89.8</v>
      </c>
      <c r="AF107" s="131">
        <v>0</v>
      </c>
      <c r="AG107" s="131">
        <v>2.21</v>
      </c>
      <c r="AH107" s="131">
        <v>0</v>
      </c>
      <c r="AI107" s="131">
        <v>0</v>
      </c>
      <c r="AJ107" s="132">
        <v>0</v>
      </c>
      <c r="AK107" s="60">
        <f t="shared" si="22"/>
        <v>0</v>
      </c>
      <c r="AL107" s="133">
        <v>0</v>
      </c>
      <c r="AM107" s="133"/>
      <c r="AN107" s="133">
        <v>0</v>
      </c>
      <c r="AO107" s="11">
        <f t="shared" si="15"/>
        <v>274.97630000000032</v>
      </c>
    </row>
    <row r="108" spans="1:44" x14ac:dyDescent="0.25">
      <c r="A108" s="2">
        <v>2023</v>
      </c>
      <c r="B108" s="2">
        <v>2023</v>
      </c>
      <c r="C108" s="3">
        <v>45200</v>
      </c>
      <c r="D108" s="11">
        <f t="shared" si="23"/>
        <v>274.97630000000032</v>
      </c>
      <c r="E108" s="155">
        <f t="shared" si="16"/>
        <v>0</v>
      </c>
      <c r="F108" s="156">
        <v>0</v>
      </c>
      <c r="G108" s="156">
        <v>0</v>
      </c>
      <c r="H108" s="157">
        <f t="shared" si="17"/>
        <v>137.75</v>
      </c>
      <c r="I108" s="130">
        <v>0</v>
      </c>
      <c r="J108" s="130">
        <v>137.75</v>
      </c>
      <c r="K108" s="17">
        <f t="shared" si="18"/>
        <v>10</v>
      </c>
      <c r="L108" s="18">
        <f t="shared" si="19"/>
        <v>0</v>
      </c>
      <c r="P108" s="22">
        <f t="shared" si="20"/>
        <v>0</v>
      </c>
      <c r="Q108" s="14">
        <v>0</v>
      </c>
      <c r="R108" s="14">
        <v>0</v>
      </c>
      <c r="S108" s="16">
        <f t="shared" si="24"/>
        <v>10</v>
      </c>
      <c r="T108" s="16">
        <v>0</v>
      </c>
      <c r="U108" s="18">
        <v>0</v>
      </c>
      <c r="V108" s="16">
        <v>10</v>
      </c>
      <c r="W108" s="17">
        <f t="shared" si="14"/>
        <v>118.52</v>
      </c>
      <c r="X108" s="16">
        <f t="shared" si="21"/>
        <v>0</v>
      </c>
      <c r="Y108" s="16">
        <v>0</v>
      </c>
      <c r="Z108" s="16">
        <v>0</v>
      </c>
      <c r="AA108" s="1">
        <v>0</v>
      </c>
      <c r="AB108" s="16">
        <f t="shared" si="25"/>
        <v>118.52</v>
      </c>
      <c r="AC108" s="131">
        <v>0</v>
      </c>
      <c r="AD108" s="131">
        <v>0</v>
      </c>
      <c r="AE108" s="131">
        <v>118</v>
      </c>
      <c r="AF108" s="131">
        <v>0</v>
      </c>
      <c r="AG108" s="131">
        <v>0.52</v>
      </c>
      <c r="AH108" s="131">
        <v>0</v>
      </c>
      <c r="AI108" s="131">
        <v>0</v>
      </c>
      <c r="AJ108" s="132">
        <v>0</v>
      </c>
      <c r="AK108" s="60">
        <f t="shared" si="22"/>
        <v>0</v>
      </c>
      <c r="AL108" s="133">
        <v>0</v>
      </c>
      <c r="AM108" s="133"/>
      <c r="AN108" s="133">
        <v>0</v>
      </c>
      <c r="AO108" s="11">
        <f t="shared" si="15"/>
        <v>245.7463000000003</v>
      </c>
    </row>
    <row r="109" spans="1:44" x14ac:dyDescent="0.25">
      <c r="A109" s="2">
        <v>2023</v>
      </c>
      <c r="B109" s="2">
        <v>2023</v>
      </c>
      <c r="C109" s="3">
        <v>45231</v>
      </c>
      <c r="D109" s="11">
        <f t="shared" si="23"/>
        <v>245.7463000000003</v>
      </c>
      <c r="E109" s="155">
        <f t="shared" si="16"/>
        <v>12</v>
      </c>
      <c r="F109" s="156">
        <v>0</v>
      </c>
      <c r="G109" s="156">
        <v>12</v>
      </c>
      <c r="H109" s="157">
        <f t="shared" si="17"/>
        <v>139.75</v>
      </c>
      <c r="I109" s="130">
        <v>0</v>
      </c>
      <c r="J109" s="130">
        <v>139.75</v>
      </c>
      <c r="K109" s="17">
        <f t="shared" si="18"/>
        <v>10</v>
      </c>
      <c r="L109" s="18">
        <f t="shared" si="19"/>
        <v>0</v>
      </c>
      <c r="P109" s="22">
        <f t="shared" si="20"/>
        <v>0</v>
      </c>
      <c r="Q109" s="14">
        <v>0</v>
      </c>
      <c r="R109" s="14">
        <v>0</v>
      </c>
      <c r="S109" s="16">
        <f t="shared" si="24"/>
        <v>10</v>
      </c>
      <c r="T109" s="16">
        <v>0</v>
      </c>
      <c r="U109" s="18">
        <v>0</v>
      </c>
      <c r="V109" s="16">
        <v>10</v>
      </c>
      <c r="W109" s="17">
        <f t="shared" si="14"/>
        <v>110</v>
      </c>
      <c r="X109" s="16">
        <f t="shared" si="21"/>
        <v>0</v>
      </c>
      <c r="Y109" s="16">
        <v>0</v>
      </c>
      <c r="Z109" s="16">
        <v>0</v>
      </c>
      <c r="AA109" s="1">
        <v>0</v>
      </c>
      <c r="AB109" s="16">
        <f t="shared" si="25"/>
        <v>110</v>
      </c>
      <c r="AC109" s="131">
        <v>0</v>
      </c>
      <c r="AD109" s="131">
        <v>0</v>
      </c>
      <c r="AE109" s="131">
        <v>110</v>
      </c>
      <c r="AF109" s="131">
        <v>0</v>
      </c>
      <c r="AG109" s="131">
        <v>0</v>
      </c>
      <c r="AH109" s="131">
        <v>0</v>
      </c>
      <c r="AI109" s="131">
        <v>0</v>
      </c>
      <c r="AJ109" s="132">
        <v>0</v>
      </c>
      <c r="AK109" s="60">
        <f t="shared" si="22"/>
        <v>0</v>
      </c>
      <c r="AL109" s="133">
        <v>0</v>
      </c>
      <c r="AM109" s="133"/>
      <c r="AN109" s="133">
        <v>0</v>
      </c>
      <c r="AO109" s="11">
        <f t="shared" si="15"/>
        <v>217.9963000000003</v>
      </c>
    </row>
    <row r="110" spans="1:44" s="59" customFormat="1" x14ac:dyDescent="0.25">
      <c r="A110" s="2">
        <v>2023</v>
      </c>
      <c r="B110" s="2">
        <v>2023</v>
      </c>
      <c r="C110" s="3">
        <v>45261</v>
      </c>
      <c r="D110" s="56">
        <f t="shared" si="23"/>
        <v>217.9963000000003</v>
      </c>
      <c r="E110" s="155">
        <f t="shared" si="16"/>
        <v>40</v>
      </c>
      <c r="F110" s="156">
        <v>0</v>
      </c>
      <c r="G110" s="156">
        <v>40</v>
      </c>
      <c r="H110" s="157">
        <f t="shared" si="17"/>
        <v>139.75</v>
      </c>
      <c r="I110" s="130">
        <v>0</v>
      </c>
      <c r="J110" s="130">
        <v>139.75</v>
      </c>
      <c r="K110" s="17">
        <f t="shared" si="18"/>
        <v>10</v>
      </c>
      <c r="L110" s="18">
        <f t="shared" si="19"/>
        <v>0</v>
      </c>
      <c r="M110" s="18"/>
      <c r="N110" s="18"/>
      <c r="P110" s="22">
        <f t="shared" si="20"/>
        <v>0</v>
      </c>
      <c r="Q110" s="14">
        <v>0</v>
      </c>
      <c r="R110" s="14">
        <v>0</v>
      </c>
      <c r="S110" s="16">
        <f t="shared" si="24"/>
        <v>10</v>
      </c>
      <c r="T110" s="16">
        <v>0</v>
      </c>
      <c r="U110" s="18">
        <v>0</v>
      </c>
      <c r="V110" s="16">
        <v>10</v>
      </c>
      <c r="W110" s="17">
        <f t="shared" si="14"/>
        <v>180</v>
      </c>
      <c r="X110" s="16">
        <f t="shared" si="21"/>
        <v>0</v>
      </c>
      <c r="Y110" s="16">
        <v>0</v>
      </c>
      <c r="Z110" s="16">
        <v>0</v>
      </c>
      <c r="AA110" s="1">
        <v>0</v>
      </c>
      <c r="AB110" s="16">
        <f t="shared" si="25"/>
        <v>180</v>
      </c>
      <c r="AC110" s="131">
        <v>0</v>
      </c>
      <c r="AD110" s="131">
        <v>0</v>
      </c>
      <c r="AE110" s="131">
        <v>120</v>
      </c>
      <c r="AF110" s="131">
        <v>0</v>
      </c>
      <c r="AG110" s="131">
        <v>10</v>
      </c>
      <c r="AH110" s="131">
        <v>50</v>
      </c>
      <c r="AI110" s="131">
        <v>0</v>
      </c>
      <c r="AJ110" s="132">
        <v>0</v>
      </c>
      <c r="AK110" s="60">
        <f t="shared" si="22"/>
        <v>0</v>
      </c>
      <c r="AL110" s="133">
        <v>0</v>
      </c>
      <c r="AM110" s="133"/>
      <c r="AN110" s="133">
        <v>0</v>
      </c>
      <c r="AO110" s="11">
        <f t="shared" si="15"/>
        <v>288.2463000000003</v>
      </c>
      <c r="AQ110" s="50"/>
      <c r="AR110" s="50"/>
    </row>
    <row r="111" spans="1:44" x14ac:dyDescent="0.25">
      <c r="A111" s="2">
        <v>2024</v>
      </c>
      <c r="B111" s="2">
        <v>2024</v>
      </c>
      <c r="C111" s="3">
        <v>45292</v>
      </c>
      <c r="D111" s="11">
        <f t="shared" si="23"/>
        <v>288.2463000000003</v>
      </c>
      <c r="E111" s="155">
        <f t="shared" si="16"/>
        <v>56</v>
      </c>
      <c r="F111" s="156">
        <v>0</v>
      </c>
      <c r="G111" s="156">
        <v>56</v>
      </c>
      <c r="H111" s="157">
        <f t="shared" si="17"/>
        <v>139.58330000000001</v>
      </c>
      <c r="I111" s="130">
        <v>0</v>
      </c>
      <c r="J111" s="130">
        <v>139.58330000000001</v>
      </c>
      <c r="K111" s="17">
        <f t="shared" si="18"/>
        <v>15.8</v>
      </c>
      <c r="L111" s="18">
        <f t="shared" si="19"/>
        <v>0</v>
      </c>
      <c r="P111" s="22">
        <f t="shared" si="20"/>
        <v>0</v>
      </c>
      <c r="Q111" s="14">
        <v>0</v>
      </c>
      <c r="R111" s="14">
        <v>0</v>
      </c>
      <c r="S111" s="16">
        <f t="shared" si="24"/>
        <v>15.8</v>
      </c>
      <c r="T111" s="16">
        <v>0</v>
      </c>
      <c r="U111" s="18">
        <v>0</v>
      </c>
      <c r="V111" s="16">
        <v>15.8</v>
      </c>
      <c r="W111" s="17">
        <f t="shared" si="14"/>
        <v>105.666</v>
      </c>
      <c r="X111" s="16">
        <f t="shared" si="21"/>
        <v>0</v>
      </c>
      <c r="Y111" s="16">
        <v>0</v>
      </c>
      <c r="Z111" s="16">
        <v>0</v>
      </c>
      <c r="AA111" s="1">
        <v>0</v>
      </c>
      <c r="AB111" s="16">
        <f t="shared" si="25"/>
        <v>105.666</v>
      </c>
      <c r="AC111" s="131">
        <v>0</v>
      </c>
      <c r="AD111" s="131">
        <v>0</v>
      </c>
      <c r="AE111" s="131">
        <v>105.666</v>
      </c>
      <c r="AF111" s="131">
        <v>0</v>
      </c>
      <c r="AG111" s="131">
        <v>0</v>
      </c>
      <c r="AH111" s="131">
        <v>0</v>
      </c>
      <c r="AI111" s="131">
        <v>0</v>
      </c>
      <c r="AJ111" s="132">
        <v>0</v>
      </c>
      <c r="AK111" s="60">
        <f t="shared" si="22"/>
        <v>0</v>
      </c>
      <c r="AL111" s="133">
        <v>0</v>
      </c>
      <c r="AM111" s="133"/>
      <c r="AN111" s="133">
        <v>0</v>
      </c>
      <c r="AO111" s="11">
        <f t="shared" si="15"/>
        <v>294.52900000000028</v>
      </c>
    </row>
    <row r="112" spans="1:44" x14ac:dyDescent="0.25">
      <c r="A112" s="2">
        <v>2024</v>
      </c>
      <c r="B112" s="2">
        <v>2024</v>
      </c>
      <c r="C112" s="3">
        <v>45323</v>
      </c>
      <c r="D112" s="11">
        <f t="shared" si="23"/>
        <v>294.52900000000028</v>
      </c>
      <c r="E112" s="155">
        <f t="shared" si="16"/>
        <v>55</v>
      </c>
      <c r="F112" s="156">
        <v>0</v>
      </c>
      <c r="G112" s="156">
        <v>55</v>
      </c>
      <c r="H112" s="157">
        <f t="shared" si="17"/>
        <v>139.58330000000001</v>
      </c>
      <c r="I112" s="130">
        <v>0</v>
      </c>
      <c r="J112" s="130">
        <v>139.58330000000001</v>
      </c>
      <c r="K112" s="17">
        <f t="shared" si="18"/>
        <v>15.8</v>
      </c>
      <c r="L112" s="18">
        <f t="shared" si="19"/>
        <v>0</v>
      </c>
      <c r="P112" s="22">
        <f t="shared" si="20"/>
        <v>0</v>
      </c>
      <c r="Q112" s="14">
        <v>0</v>
      </c>
      <c r="R112" s="14">
        <v>0</v>
      </c>
      <c r="S112" s="16">
        <f t="shared" si="24"/>
        <v>15.8</v>
      </c>
      <c r="T112" s="16">
        <v>0</v>
      </c>
      <c r="U112" s="18">
        <v>0</v>
      </c>
      <c r="V112" s="16">
        <v>15.8</v>
      </c>
      <c r="W112" s="17">
        <f t="shared" si="14"/>
        <v>105.666</v>
      </c>
      <c r="X112" s="16">
        <f t="shared" si="21"/>
        <v>0</v>
      </c>
      <c r="Y112" s="16">
        <v>0</v>
      </c>
      <c r="Z112" s="16">
        <v>0</v>
      </c>
      <c r="AA112" s="1">
        <v>0</v>
      </c>
      <c r="AB112" s="16">
        <f t="shared" si="25"/>
        <v>105.666</v>
      </c>
      <c r="AC112" s="131">
        <v>0</v>
      </c>
      <c r="AD112" s="131">
        <v>0</v>
      </c>
      <c r="AE112" s="131">
        <v>105.666</v>
      </c>
      <c r="AF112" s="131">
        <v>0</v>
      </c>
      <c r="AG112" s="131">
        <v>0</v>
      </c>
      <c r="AH112" s="131">
        <v>0</v>
      </c>
      <c r="AI112" s="131">
        <v>0</v>
      </c>
      <c r="AJ112" s="132">
        <v>0</v>
      </c>
      <c r="AK112" s="60">
        <f t="shared" si="22"/>
        <v>0</v>
      </c>
      <c r="AL112" s="133">
        <v>0</v>
      </c>
      <c r="AM112" s="133"/>
      <c r="AN112" s="133">
        <v>0</v>
      </c>
      <c r="AO112" s="11">
        <f t="shared" si="15"/>
        <v>299.81170000000026</v>
      </c>
    </row>
    <row r="113" spans="1:44" x14ac:dyDescent="0.25">
      <c r="A113" s="2">
        <v>2024</v>
      </c>
      <c r="B113" s="2">
        <v>2024</v>
      </c>
      <c r="C113" s="3">
        <v>45352</v>
      </c>
      <c r="D113" s="11">
        <f t="shared" si="23"/>
        <v>299.81170000000026</v>
      </c>
      <c r="E113" s="155">
        <f t="shared" si="16"/>
        <v>47</v>
      </c>
      <c r="F113" s="156">
        <v>0</v>
      </c>
      <c r="G113" s="156">
        <v>47</v>
      </c>
      <c r="H113" s="157">
        <f t="shared" si="17"/>
        <v>139.58330000000001</v>
      </c>
      <c r="I113" s="130">
        <v>0</v>
      </c>
      <c r="J113" s="130">
        <v>139.58330000000001</v>
      </c>
      <c r="K113" s="17">
        <f t="shared" si="18"/>
        <v>15.8</v>
      </c>
      <c r="L113" s="18">
        <f t="shared" si="19"/>
        <v>0</v>
      </c>
      <c r="P113" s="22">
        <f t="shared" si="20"/>
        <v>0</v>
      </c>
      <c r="Q113" s="14">
        <v>0</v>
      </c>
      <c r="R113" s="14">
        <v>0</v>
      </c>
      <c r="S113" s="16">
        <f t="shared" si="24"/>
        <v>15.8</v>
      </c>
      <c r="T113" s="16">
        <v>0</v>
      </c>
      <c r="U113" s="18">
        <v>0</v>
      </c>
      <c r="V113" s="16">
        <v>15.8</v>
      </c>
      <c r="W113" s="17">
        <f t="shared" si="14"/>
        <v>105.666</v>
      </c>
      <c r="X113" s="16">
        <f t="shared" si="21"/>
        <v>0</v>
      </c>
      <c r="Y113" s="16">
        <v>0</v>
      </c>
      <c r="Z113" s="16">
        <v>0</v>
      </c>
      <c r="AA113" s="1">
        <v>0</v>
      </c>
      <c r="AB113" s="16">
        <f t="shared" si="25"/>
        <v>105.666</v>
      </c>
      <c r="AC113" s="131">
        <v>0</v>
      </c>
      <c r="AD113" s="131">
        <v>0</v>
      </c>
      <c r="AE113" s="131">
        <v>105.666</v>
      </c>
      <c r="AF113" s="131">
        <v>0</v>
      </c>
      <c r="AG113" s="131">
        <v>0</v>
      </c>
      <c r="AH113" s="131">
        <v>0</v>
      </c>
      <c r="AI113" s="131">
        <v>0</v>
      </c>
      <c r="AJ113" s="132">
        <v>0</v>
      </c>
      <c r="AK113" s="60">
        <f t="shared" si="22"/>
        <v>0</v>
      </c>
      <c r="AL113" s="133">
        <v>0</v>
      </c>
      <c r="AM113" s="133"/>
      <c r="AN113" s="133">
        <v>0</v>
      </c>
      <c r="AO113" s="11">
        <f t="shared" si="15"/>
        <v>297.09440000000023</v>
      </c>
    </row>
    <row r="114" spans="1:44" x14ac:dyDescent="0.25">
      <c r="A114" s="2">
        <v>2024</v>
      </c>
      <c r="B114" s="2">
        <v>2024</v>
      </c>
      <c r="C114" s="3">
        <v>45383</v>
      </c>
      <c r="D114" s="11">
        <f t="shared" si="23"/>
        <v>297.09440000000023</v>
      </c>
      <c r="E114" s="155">
        <f t="shared" si="16"/>
        <v>40</v>
      </c>
      <c r="F114" s="156">
        <v>0</v>
      </c>
      <c r="G114" s="156">
        <v>40</v>
      </c>
      <c r="H114" s="157">
        <f t="shared" si="17"/>
        <v>139.58330000000001</v>
      </c>
      <c r="I114" s="130">
        <v>0</v>
      </c>
      <c r="J114" s="130">
        <v>139.58330000000001</v>
      </c>
      <c r="K114" s="17">
        <f t="shared" si="18"/>
        <v>15.8</v>
      </c>
      <c r="L114" s="18">
        <f t="shared" si="19"/>
        <v>0</v>
      </c>
      <c r="P114" s="22">
        <f t="shared" si="20"/>
        <v>0</v>
      </c>
      <c r="Q114" s="14">
        <v>0</v>
      </c>
      <c r="R114" s="14">
        <v>0</v>
      </c>
      <c r="S114" s="16">
        <f t="shared" si="24"/>
        <v>15.8</v>
      </c>
      <c r="T114" s="16">
        <v>0</v>
      </c>
      <c r="U114" s="18">
        <v>0</v>
      </c>
      <c r="V114" s="16">
        <v>15.8</v>
      </c>
      <c r="W114" s="17">
        <f t="shared" si="14"/>
        <v>135.666</v>
      </c>
      <c r="X114" s="16">
        <f t="shared" si="21"/>
        <v>0</v>
      </c>
      <c r="Y114" s="16">
        <v>0</v>
      </c>
      <c r="Z114" s="16">
        <v>0</v>
      </c>
      <c r="AA114" s="1">
        <v>0</v>
      </c>
      <c r="AB114" s="16">
        <f t="shared" si="25"/>
        <v>135.666</v>
      </c>
      <c r="AC114" s="131">
        <v>0</v>
      </c>
      <c r="AD114" s="131">
        <v>0</v>
      </c>
      <c r="AE114" s="131">
        <v>105.666</v>
      </c>
      <c r="AF114" s="131">
        <v>30</v>
      </c>
      <c r="AG114" s="131">
        <v>0</v>
      </c>
      <c r="AH114" s="131">
        <v>0</v>
      </c>
      <c r="AI114" s="131">
        <v>0</v>
      </c>
      <c r="AJ114" s="132">
        <v>0</v>
      </c>
      <c r="AK114" s="60">
        <f t="shared" si="22"/>
        <v>0</v>
      </c>
      <c r="AL114" s="133">
        <v>0</v>
      </c>
      <c r="AM114" s="133"/>
      <c r="AN114" s="133">
        <v>0</v>
      </c>
      <c r="AO114" s="11">
        <f t="shared" si="15"/>
        <v>317.37710000000021</v>
      </c>
    </row>
    <row r="115" spans="1:44" x14ac:dyDescent="0.25">
      <c r="A115" s="2">
        <v>2024</v>
      </c>
      <c r="B115" s="2">
        <v>2024</v>
      </c>
      <c r="C115" s="3">
        <v>45413</v>
      </c>
      <c r="D115" s="11">
        <f t="shared" si="23"/>
        <v>317.37710000000021</v>
      </c>
      <c r="E115" s="155">
        <f t="shared" si="16"/>
        <v>0</v>
      </c>
      <c r="F115" s="156">
        <v>0</v>
      </c>
      <c r="G115" s="156">
        <v>0</v>
      </c>
      <c r="H115" s="157">
        <f t="shared" si="17"/>
        <v>139.58330000000001</v>
      </c>
      <c r="I115" s="130">
        <v>0</v>
      </c>
      <c r="J115" s="130">
        <v>139.58330000000001</v>
      </c>
      <c r="K115" s="17">
        <f t="shared" si="18"/>
        <v>15.8</v>
      </c>
      <c r="L115" s="18">
        <f t="shared" si="19"/>
        <v>0</v>
      </c>
      <c r="P115" s="22">
        <f t="shared" si="20"/>
        <v>0</v>
      </c>
      <c r="Q115" s="14">
        <v>0</v>
      </c>
      <c r="R115" s="14">
        <v>0</v>
      </c>
      <c r="S115" s="16">
        <f t="shared" si="24"/>
        <v>15.8</v>
      </c>
      <c r="T115" s="16">
        <v>0</v>
      </c>
      <c r="U115" s="18">
        <v>0</v>
      </c>
      <c r="V115" s="16">
        <v>15.8</v>
      </c>
      <c r="W115" s="17">
        <f t="shared" si="14"/>
        <v>155.666</v>
      </c>
      <c r="X115" s="16">
        <f t="shared" si="21"/>
        <v>0</v>
      </c>
      <c r="Y115" s="16">
        <v>0</v>
      </c>
      <c r="Z115" s="16">
        <v>0</v>
      </c>
      <c r="AA115" s="1">
        <v>0</v>
      </c>
      <c r="AB115" s="16">
        <f t="shared" si="25"/>
        <v>155.666</v>
      </c>
      <c r="AC115" s="131">
        <v>0</v>
      </c>
      <c r="AD115" s="131">
        <v>0</v>
      </c>
      <c r="AE115" s="131">
        <v>105.666</v>
      </c>
      <c r="AF115" s="131">
        <v>50</v>
      </c>
      <c r="AG115" s="131">
        <v>0</v>
      </c>
      <c r="AH115" s="131">
        <v>0</v>
      </c>
      <c r="AI115" s="131">
        <v>0</v>
      </c>
      <c r="AJ115" s="132">
        <v>0</v>
      </c>
      <c r="AK115" s="60">
        <f t="shared" si="22"/>
        <v>0</v>
      </c>
      <c r="AL115" s="133">
        <v>0</v>
      </c>
      <c r="AM115" s="133"/>
      <c r="AN115" s="133">
        <v>0</v>
      </c>
      <c r="AO115" s="11">
        <f t="shared" si="15"/>
        <v>317.65980000000019</v>
      </c>
    </row>
    <row r="116" spans="1:44" x14ac:dyDescent="0.25">
      <c r="A116" s="2">
        <v>2024</v>
      </c>
      <c r="B116" s="2">
        <v>2024</v>
      </c>
      <c r="C116" s="3">
        <v>45444</v>
      </c>
      <c r="D116" s="11">
        <f t="shared" si="23"/>
        <v>317.65980000000019</v>
      </c>
      <c r="E116" s="155">
        <f t="shared" si="16"/>
        <v>0</v>
      </c>
      <c r="F116" s="156">
        <v>0</v>
      </c>
      <c r="G116" s="156">
        <v>0</v>
      </c>
      <c r="H116" s="157">
        <f t="shared" si="17"/>
        <v>139.58330000000001</v>
      </c>
      <c r="I116" s="130">
        <v>0</v>
      </c>
      <c r="J116" s="130">
        <v>139.58330000000001</v>
      </c>
      <c r="K116" s="17">
        <f t="shared" si="18"/>
        <v>15.8</v>
      </c>
      <c r="L116" s="18">
        <f t="shared" si="19"/>
        <v>0</v>
      </c>
      <c r="P116" s="22">
        <f t="shared" si="20"/>
        <v>0</v>
      </c>
      <c r="Q116" s="14">
        <v>0</v>
      </c>
      <c r="R116" s="14">
        <v>0</v>
      </c>
      <c r="S116" s="16">
        <f t="shared" si="24"/>
        <v>15.8</v>
      </c>
      <c r="T116" s="16">
        <v>0</v>
      </c>
      <c r="U116" s="18">
        <v>0</v>
      </c>
      <c r="V116" s="16">
        <v>15.8</v>
      </c>
      <c r="W116" s="17">
        <f t="shared" si="14"/>
        <v>105.666</v>
      </c>
      <c r="X116" s="16">
        <f t="shared" si="21"/>
        <v>0</v>
      </c>
      <c r="Y116" s="16">
        <v>0</v>
      </c>
      <c r="Z116" s="16">
        <v>0</v>
      </c>
      <c r="AA116" s="1">
        <v>0</v>
      </c>
      <c r="AB116" s="16">
        <f t="shared" si="25"/>
        <v>105.666</v>
      </c>
      <c r="AC116" s="131">
        <v>0</v>
      </c>
      <c r="AD116" s="131">
        <v>0</v>
      </c>
      <c r="AE116" s="131">
        <v>105.666</v>
      </c>
      <c r="AF116" s="131">
        <v>0</v>
      </c>
      <c r="AG116" s="131">
        <v>0</v>
      </c>
      <c r="AH116" s="131">
        <v>0</v>
      </c>
      <c r="AI116" s="131">
        <v>0</v>
      </c>
      <c r="AJ116" s="132">
        <v>0</v>
      </c>
      <c r="AK116" s="60">
        <f t="shared" si="22"/>
        <v>0</v>
      </c>
      <c r="AL116" s="133">
        <v>0</v>
      </c>
      <c r="AM116" s="133"/>
      <c r="AN116" s="133">
        <v>0</v>
      </c>
      <c r="AO116" s="11">
        <f t="shared" si="15"/>
        <v>267.94250000000017</v>
      </c>
    </row>
    <row r="117" spans="1:44" x14ac:dyDescent="0.25">
      <c r="A117" s="2">
        <v>2024</v>
      </c>
      <c r="B117" s="2">
        <v>2024</v>
      </c>
      <c r="C117" s="3">
        <v>45474</v>
      </c>
      <c r="D117" s="11">
        <f t="shared" si="23"/>
        <v>267.94250000000017</v>
      </c>
      <c r="E117" s="155">
        <f t="shared" si="16"/>
        <v>0</v>
      </c>
      <c r="F117" s="156">
        <v>0</v>
      </c>
      <c r="G117" s="156">
        <v>0</v>
      </c>
      <c r="H117" s="157">
        <f t="shared" si="17"/>
        <v>139.58330000000001</v>
      </c>
      <c r="I117" s="130">
        <v>0</v>
      </c>
      <c r="J117" s="130">
        <v>139.58330000000001</v>
      </c>
      <c r="K117" s="17">
        <f t="shared" si="18"/>
        <v>15.8</v>
      </c>
      <c r="L117" s="18">
        <f t="shared" si="19"/>
        <v>0</v>
      </c>
      <c r="P117" s="22">
        <f t="shared" si="20"/>
        <v>0</v>
      </c>
      <c r="Q117" s="14">
        <v>0</v>
      </c>
      <c r="R117" s="14">
        <v>0</v>
      </c>
      <c r="S117" s="16">
        <f t="shared" si="24"/>
        <v>15.8</v>
      </c>
      <c r="T117" s="16">
        <v>0</v>
      </c>
      <c r="U117" s="18">
        <v>0</v>
      </c>
      <c r="V117" s="16">
        <v>15.8</v>
      </c>
      <c r="W117" s="17">
        <f t="shared" si="14"/>
        <v>150.666</v>
      </c>
      <c r="X117" s="16">
        <f t="shared" si="21"/>
        <v>0</v>
      </c>
      <c r="Y117" s="16">
        <v>0</v>
      </c>
      <c r="Z117" s="16">
        <v>0</v>
      </c>
      <c r="AA117" s="1">
        <v>0</v>
      </c>
      <c r="AB117" s="16">
        <f t="shared" si="25"/>
        <v>150.666</v>
      </c>
      <c r="AC117" s="131">
        <v>45</v>
      </c>
      <c r="AD117" s="131">
        <v>0</v>
      </c>
      <c r="AE117" s="131">
        <v>105.666</v>
      </c>
      <c r="AF117" s="131">
        <v>0</v>
      </c>
      <c r="AG117" s="131">
        <v>0</v>
      </c>
      <c r="AH117" s="131">
        <v>0</v>
      </c>
      <c r="AI117" s="131">
        <v>0</v>
      </c>
      <c r="AJ117" s="132">
        <v>0</v>
      </c>
      <c r="AK117" s="60">
        <f t="shared" si="22"/>
        <v>0</v>
      </c>
      <c r="AL117" s="133">
        <v>0</v>
      </c>
      <c r="AM117" s="133"/>
      <c r="AN117" s="133">
        <v>0</v>
      </c>
      <c r="AO117" s="11">
        <f t="shared" si="15"/>
        <v>263.22520000000014</v>
      </c>
    </row>
    <row r="118" spans="1:44" x14ac:dyDescent="0.25">
      <c r="A118" s="2">
        <v>2024</v>
      </c>
      <c r="B118" s="2">
        <v>2024</v>
      </c>
      <c r="C118" s="3">
        <v>45505</v>
      </c>
      <c r="D118" s="11">
        <f t="shared" si="23"/>
        <v>263.22520000000014</v>
      </c>
      <c r="E118" s="155">
        <f t="shared" si="16"/>
        <v>0</v>
      </c>
      <c r="F118" s="156">
        <v>0</v>
      </c>
      <c r="G118" s="156">
        <v>0</v>
      </c>
      <c r="H118" s="157">
        <f t="shared" si="17"/>
        <v>139.58330000000001</v>
      </c>
      <c r="I118" s="130">
        <v>0</v>
      </c>
      <c r="J118" s="130">
        <v>139.58330000000001</v>
      </c>
      <c r="K118" s="17">
        <f t="shared" si="18"/>
        <v>15.8</v>
      </c>
      <c r="L118" s="18">
        <f t="shared" si="19"/>
        <v>0</v>
      </c>
      <c r="P118" s="22">
        <f t="shared" si="20"/>
        <v>0</v>
      </c>
      <c r="Q118" s="14">
        <v>0</v>
      </c>
      <c r="R118" s="14">
        <v>0</v>
      </c>
      <c r="S118" s="16">
        <f t="shared" si="24"/>
        <v>15.8</v>
      </c>
      <c r="T118" s="16">
        <v>0</v>
      </c>
      <c r="U118" s="18">
        <v>0</v>
      </c>
      <c r="V118" s="16">
        <v>15.8</v>
      </c>
      <c r="W118" s="17">
        <f t="shared" si="14"/>
        <v>200.666</v>
      </c>
      <c r="X118" s="16">
        <f t="shared" si="21"/>
        <v>0</v>
      </c>
      <c r="Y118" s="16">
        <v>0</v>
      </c>
      <c r="Z118" s="16">
        <v>0</v>
      </c>
      <c r="AA118" s="1">
        <v>0</v>
      </c>
      <c r="AB118" s="16">
        <f t="shared" si="25"/>
        <v>200.666</v>
      </c>
      <c r="AC118" s="131">
        <v>45</v>
      </c>
      <c r="AD118" s="131">
        <v>0</v>
      </c>
      <c r="AE118" s="131">
        <v>105.666</v>
      </c>
      <c r="AF118" s="131">
        <v>0</v>
      </c>
      <c r="AG118" s="131">
        <v>50</v>
      </c>
      <c r="AH118" s="131">
        <v>0</v>
      </c>
      <c r="AI118" s="131">
        <v>0</v>
      </c>
      <c r="AJ118" s="132">
        <v>0</v>
      </c>
      <c r="AK118" s="60">
        <f t="shared" si="22"/>
        <v>0</v>
      </c>
      <c r="AL118" s="133">
        <v>0</v>
      </c>
      <c r="AM118" s="133"/>
      <c r="AN118" s="133">
        <v>0</v>
      </c>
      <c r="AO118" s="11">
        <f t="shared" si="15"/>
        <v>308.50790000000012</v>
      </c>
    </row>
    <row r="119" spans="1:44" x14ac:dyDescent="0.25">
      <c r="A119" s="2">
        <v>2024</v>
      </c>
      <c r="B119" s="2">
        <v>2024</v>
      </c>
      <c r="C119" s="3">
        <v>45536</v>
      </c>
      <c r="D119" s="11">
        <f t="shared" si="23"/>
        <v>308.50790000000012</v>
      </c>
      <c r="E119" s="155">
        <f t="shared" si="16"/>
        <v>0</v>
      </c>
      <c r="F119" s="156">
        <v>0</v>
      </c>
      <c r="G119" s="156">
        <v>0</v>
      </c>
      <c r="H119" s="157">
        <f t="shared" si="17"/>
        <v>139.58330000000001</v>
      </c>
      <c r="I119" s="130">
        <v>0</v>
      </c>
      <c r="J119" s="130">
        <v>139.58330000000001</v>
      </c>
      <c r="K119" s="17">
        <f t="shared" si="18"/>
        <v>15.8</v>
      </c>
      <c r="L119" s="18">
        <f t="shared" si="19"/>
        <v>0</v>
      </c>
      <c r="P119" s="22">
        <f t="shared" si="20"/>
        <v>0</v>
      </c>
      <c r="Q119" s="14">
        <v>0</v>
      </c>
      <c r="R119" s="14">
        <v>0</v>
      </c>
      <c r="S119" s="16">
        <f t="shared" si="24"/>
        <v>15.8</v>
      </c>
      <c r="T119" s="16">
        <v>0</v>
      </c>
      <c r="U119" s="18">
        <v>0</v>
      </c>
      <c r="V119" s="16">
        <v>15.8</v>
      </c>
      <c r="W119" s="17">
        <f t="shared" si="14"/>
        <v>250.666</v>
      </c>
      <c r="X119" s="16">
        <f t="shared" si="21"/>
        <v>0</v>
      </c>
      <c r="Y119" s="16">
        <v>0</v>
      </c>
      <c r="Z119" s="16">
        <v>0</v>
      </c>
      <c r="AA119" s="1">
        <v>0</v>
      </c>
      <c r="AB119" s="16">
        <f t="shared" si="25"/>
        <v>250.666</v>
      </c>
      <c r="AC119" s="131">
        <v>45</v>
      </c>
      <c r="AD119" s="131">
        <v>0</v>
      </c>
      <c r="AE119" s="131">
        <v>105.666</v>
      </c>
      <c r="AF119" s="131">
        <v>0</v>
      </c>
      <c r="AG119" s="131">
        <v>50</v>
      </c>
      <c r="AH119" s="131">
        <v>50</v>
      </c>
      <c r="AI119" s="131">
        <v>0</v>
      </c>
      <c r="AJ119" s="132">
        <v>0</v>
      </c>
      <c r="AK119" s="60">
        <f t="shared" si="22"/>
        <v>0</v>
      </c>
      <c r="AL119" s="133">
        <v>0</v>
      </c>
      <c r="AM119" s="133"/>
      <c r="AN119" s="133">
        <v>0</v>
      </c>
      <c r="AO119" s="11">
        <f t="shared" si="15"/>
        <v>403.7906000000001</v>
      </c>
    </row>
    <row r="120" spans="1:44" x14ac:dyDescent="0.25">
      <c r="A120" s="2">
        <v>2024</v>
      </c>
      <c r="B120" s="2">
        <v>2024</v>
      </c>
      <c r="C120" s="3">
        <v>45566</v>
      </c>
      <c r="D120" s="11">
        <f t="shared" si="23"/>
        <v>403.7906000000001</v>
      </c>
      <c r="E120" s="155">
        <f t="shared" si="16"/>
        <v>0</v>
      </c>
      <c r="F120" s="156">
        <v>0</v>
      </c>
      <c r="G120" s="156">
        <v>0</v>
      </c>
      <c r="H120" s="157">
        <f t="shared" si="17"/>
        <v>139.58330000000001</v>
      </c>
      <c r="I120" s="130">
        <v>0</v>
      </c>
      <c r="J120" s="130">
        <v>139.58330000000001</v>
      </c>
      <c r="K120" s="17">
        <f t="shared" si="18"/>
        <v>15.8</v>
      </c>
      <c r="L120" s="18">
        <f t="shared" si="19"/>
        <v>0</v>
      </c>
      <c r="P120" s="22">
        <f t="shared" si="20"/>
        <v>0</v>
      </c>
      <c r="Q120" s="14">
        <v>0</v>
      </c>
      <c r="R120" s="14">
        <v>0</v>
      </c>
      <c r="S120" s="16">
        <f t="shared" si="24"/>
        <v>15.8</v>
      </c>
      <c r="T120" s="16">
        <v>0</v>
      </c>
      <c r="U120" s="18">
        <v>0</v>
      </c>
      <c r="V120" s="16">
        <v>15.8</v>
      </c>
      <c r="W120" s="17">
        <f t="shared" si="14"/>
        <v>132.666</v>
      </c>
      <c r="X120" s="16">
        <f t="shared" si="21"/>
        <v>0</v>
      </c>
      <c r="Y120" s="16">
        <v>0</v>
      </c>
      <c r="Z120" s="16">
        <v>0</v>
      </c>
      <c r="AA120" s="1">
        <v>0</v>
      </c>
      <c r="AB120" s="16">
        <f t="shared" si="25"/>
        <v>132.666</v>
      </c>
      <c r="AC120" s="131">
        <v>27</v>
      </c>
      <c r="AD120" s="131">
        <v>0</v>
      </c>
      <c r="AE120" s="131">
        <v>105.666</v>
      </c>
      <c r="AF120" s="131">
        <v>0</v>
      </c>
      <c r="AG120" s="131">
        <v>0</v>
      </c>
      <c r="AH120" s="131">
        <v>0</v>
      </c>
      <c r="AI120" s="131">
        <v>0</v>
      </c>
      <c r="AJ120" s="132">
        <v>0</v>
      </c>
      <c r="AK120" s="60">
        <f t="shared" si="22"/>
        <v>0</v>
      </c>
      <c r="AL120" s="133">
        <v>0</v>
      </c>
      <c r="AM120" s="133"/>
      <c r="AN120" s="133">
        <v>0</v>
      </c>
      <c r="AO120" s="11">
        <f t="shared" si="15"/>
        <v>381.07330000000007</v>
      </c>
    </row>
    <row r="121" spans="1:44" x14ac:dyDescent="0.25">
      <c r="A121" s="2">
        <v>2024</v>
      </c>
      <c r="B121" s="2">
        <v>2024</v>
      </c>
      <c r="C121" s="3">
        <v>45597</v>
      </c>
      <c r="D121" s="11">
        <f t="shared" si="23"/>
        <v>381.07330000000007</v>
      </c>
      <c r="E121" s="155">
        <f t="shared" si="16"/>
        <v>20</v>
      </c>
      <c r="F121" s="156">
        <v>0</v>
      </c>
      <c r="G121" s="156">
        <v>20</v>
      </c>
      <c r="H121" s="157">
        <f t="shared" si="17"/>
        <v>139.58330000000001</v>
      </c>
      <c r="I121" s="130">
        <v>0</v>
      </c>
      <c r="J121" s="130">
        <v>139.58330000000001</v>
      </c>
      <c r="K121" s="17">
        <f t="shared" si="18"/>
        <v>15.8</v>
      </c>
      <c r="L121" s="18">
        <f t="shared" si="19"/>
        <v>0</v>
      </c>
      <c r="P121" s="22">
        <f t="shared" si="20"/>
        <v>0</v>
      </c>
      <c r="Q121" s="14">
        <v>0</v>
      </c>
      <c r="R121" s="14">
        <v>0</v>
      </c>
      <c r="S121" s="16">
        <f t="shared" si="24"/>
        <v>15.8</v>
      </c>
      <c r="T121" s="16">
        <v>0</v>
      </c>
      <c r="U121" s="18">
        <v>0</v>
      </c>
      <c r="V121" s="16">
        <v>15.8</v>
      </c>
      <c r="W121" s="17">
        <f t="shared" si="14"/>
        <v>105.666</v>
      </c>
      <c r="X121" s="16">
        <f t="shared" si="21"/>
        <v>0</v>
      </c>
      <c r="Y121" s="16">
        <v>0</v>
      </c>
      <c r="Z121" s="16">
        <v>0</v>
      </c>
      <c r="AA121" s="1">
        <v>0</v>
      </c>
      <c r="AB121" s="16">
        <f t="shared" si="25"/>
        <v>105.666</v>
      </c>
      <c r="AC121" s="131">
        <v>0</v>
      </c>
      <c r="AD121" s="131">
        <v>0</v>
      </c>
      <c r="AE121" s="131">
        <v>105.666</v>
      </c>
      <c r="AF121" s="131">
        <v>0</v>
      </c>
      <c r="AG121" s="131">
        <v>0</v>
      </c>
      <c r="AH121" s="131">
        <v>0</v>
      </c>
      <c r="AI121" s="131">
        <v>0</v>
      </c>
      <c r="AJ121" s="132">
        <v>0</v>
      </c>
      <c r="AK121" s="60">
        <f t="shared" si="22"/>
        <v>0</v>
      </c>
      <c r="AL121" s="133">
        <v>0</v>
      </c>
      <c r="AM121" s="133"/>
      <c r="AN121" s="133">
        <v>0</v>
      </c>
      <c r="AO121" s="11">
        <f t="shared" si="15"/>
        <v>351.35600000000005</v>
      </c>
    </row>
    <row r="122" spans="1:44" s="59" customFormat="1" x14ac:dyDescent="0.25">
      <c r="A122" s="2">
        <v>2024</v>
      </c>
      <c r="B122" s="2">
        <v>2024</v>
      </c>
      <c r="C122" s="3">
        <v>45627</v>
      </c>
      <c r="D122" s="56">
        <f t="shared" si="23"/>
        <v>351.35600000000005</v>
      </c>
      <c r="E122" s="155">
        <f t="shared" si="16"/>
        <v>40</v>
      </c>
      <c r="F122" s="156">
        <v>0</v>
      </c>
      <c r="G122" s="156">
        <v>40</v>
      </c>
      <c r="H122" s="157">
        <f t="shared" si="17"/>
        <v>139.58330000000001</v>
      </c>
      <c r="I122" s="130">
        <v>0</v>
      </c>
      <c r="J122" s="130">
        <v>139.58330000000001</v>
      </c>
      <c r="K122" s="17">
        <f t="shared" si="18"/>
        <v>15.8</v>
      </c>
      <c r="L122" s="18">
        <f t="shared" si="19"/>
        <v>0</v>
      </c>
      <c r="M122" s="18"/>
      <c r="N122" s="18"/>
      <c r="P122" s="22">
        <f t="shared" si="20"/>
        <v>0</v>
      </c>
      <c r="Q122" s="14">
        <v>0</v>
      </c>
      <c r="R122" s="14">
        <v>0</v>
      </c>
      <c r="S122" s="16">
        <f t="shared" si="24"/>
        <v>15.8</v>
      </c>
      <c r="T122" s="16">
        <v>0</v>
      </c>
      <c r="U122" s="18">
        <v>0</v>
      </c>
      <c r="V122" s="16">
        <v>15.8</v>
      </c>
      <c r="W122" s="17">
        <f t="shared" si="14"/>
        <v>155.666</v>
      </c>
      <c r="X122" s="16">
        <f t="shared" si="21"/>
        <v>0</v>
      </c>
      <c r="Y122" s="16">
        <v>0</v>
      </c>
      <c r="Z122" s="16">
        <v>0</v>
      </c>
      <c r="AA122" s="1">
        <v>0</v>
      </c>
      <c r="AB122" s="16">
        <f t="shared" si="25"/>
        <v>155.666</v>
      </c>
      <c r="AC122" s="131">
        <v>0</v>
      </c>
      <c r="AD122" s="131">
        <v>0</v>
      </c>
      <c r="AE122" s="131">
        <v>105.666</v>
      </c>
      <c r="AF122" s="131">
        <v>0</v>
      </c>
      <c r="AG122" s="131">
        <v>0</v>
      </c>
      <c r="AH122" s="131">
        <v>50</v>
      </c>
      <c r="AI122" s="131">
        <v>0</v>
      </c>
      <c r="AJ122" s="132">
        <v>0</v>
      </c>
      <c r="AK122" s="60">
        <f t="shared" si="22"/>
        <v>0</v>
      </c>
      <c r="AL122" s="133">
        <v>0</v>
      </c>
      <c r="AM122" s="133"/>
      <c r="AN122" s="133">
        <v>0</v>
      </c>
      <c r="AO122" s="11">
        <f t="shared" si="15"/>
        <v>391.63870000000003</v>
      </c>
      <c r="AQ122" s="50"/>
      <c r="AR122" s="50"/>
    </row>
    <row r="123" spans="1:44" x14ac:dyDescent="0.25">
      <c r="A123" s="2">
        <v>2025</v>
      </c>
      <c r="B123" s="2">
        <v>2025</v>
      </c>
      <c r="C123" s="3">
        <v>45658</v>
      </c>
      <c r="D123" s="11">
        <f t="shared" si="23"/>
        <v>391.63870000000003</v>
      </c>
      <c r="E123" s="155">
        <f t="shared" si="16"/>
        <v>56</v>
      </c>
      <c r="F123" s="156">
        <v>0</v>
      </c>
      <c r="G123" s="156">
        <v>56</v>
      </c>
      <c r="H123" s="157">
        <f t="shared" si="17"/>
        <v>142.416</v>
      </c>
      <c r="I123" s="130">
        <v>0</v>
      </c>
      <c r="J123" s="130">
        <v>142.416</v>
      </c>
      <c r="K123" s="17">
        <f t="shared" si="18"/>
        <v>15</v>
      </c>
      <c r="L123" s="18">
        <f t="shared" si="19"/>
        <v>0</v>
      </c>
      <c r="P123" s="22">
        <f t="shared" si="20"/>
        <v>0</v>
      </c>
      <c r="Q123" s="14">
        <v>0</v>
      </c>
      <c r="R123" s="14">
        <v>0</v>
      </c>
      <c r="S123" s="16">
        <f t="shared" si="24"/>
        <v>15</v>
      </c>
      <c r="T123" s="16">
        <v>0</v>
      </c>
      <c r="U123" s="18">
        <v>0</v>
      </c>
      <c r="V123" s="16">
        <v>15</v>
      </c>
      <c r="W123" s="17">
        <f t="shared" si="14"/>
        <v>100</v>
      </c>
      <c r="X123" s="16">
        <f t="shared" si="21"/>
        <v>0</v>
      </c>
      <c r="Y123" s="16">
        <v>0</v>
      </c>
      <c r="Z123" s="16">
        <v>0</v>
      </c>
      <c r="AA123" s="1">
        <v>0</v>
      </c>
      <c r="AB123" s="16">
        <f t="shared" si="25"/>
        <v>100</v>
      </c>
      <c r="AC123" s="131">
        <v>0</v>
      </c>
      <c r="AD123" s="131">
        <v>0</v>
      </c>
      <c r="AE123" s="131">
        <v>100</v>
      </c>
      <c r="AF123" s="131">
        <v>0</v>
      </c>
      <c r="AG123" s="131">
        <v>0</v>
      </c>
      <c r="AH123" s="131">
        <v>0</v>
      </c>
      <c r="AI123" s="131">
        <v>0</v>
      </c>
      <c r="AJ123" s="132">
        <v>0</v>
      </c>
      <c r="AK123" s="60">
        <f t="shared" si="22"/>
        <v>0</v>
      </c>
      <c r="AL123" s="133">
        <v>0</v>
      </c>
      <c r="AM123" s="133"/>
      <c r="AN123" s="133">
        <v>0</v>
      </c>
      <c r="AO123" s="11">
        <f t="shared" si="15"/>
        <v>390.22270000000003</v>
      </c>
    </row>
    <row r="124" spans="1:44" x14ac:dyDescent="0.25">
      <c r="A124" s="2">
        <v>2025</v>
      </c>
      <c r="B124" s="2">
        <v>2025</v>
      </c>
      <c r="C124" s="3">
        <v>45689</v>
      </c>
      <c r="D124" s="11">
        <f t="shared" si="23"/>
        <v>390.22270000000003</v>
      </c>
      <c r="E124" s="155">
        <f t="shared" si="16"/>
        <v>55</v>
      </c>
      <c r="F124" s="156">
        <v>0</v>
      </c>
      <c r="G124" s="156">
        <v>55</v>
      </c>
      <c r="H124" s="157">
        <f t="shared" si="17"/>
        <v>142.416</v>
      </c>
      <c r="I124" s="130">
        <v>0</v>
      </c>
      <c r="J124" s="130">
        <v>142.416</v>
      </c>
      <c r="K124" s="17">
        <f t="shared" si="18"/>
        <v>15</v>
      </c>
      <c r="L124" s="18">
        <f t="shared" si="19"/>
        <v>0</v>
      </c>
      <c r="P124" s="22">
        <f t="shared" si="20"/>
        <v>0</v>
      </c>
      <c r="Q124" s="14">
        <v>0</v>
      </c>
      <c r="R124" s="14">
        <v>0</v>
      </c>
      <c r="S124" s="16">
        <f t="shared" si="24"/>
        <v>15</v>
      </c>
      <c r="T124" s="16">
        <v>0</v>
      </c>
      <c r="U124" s="18">
        <v>0</v>
      </c>
      <c r="V124" s="16">
        <v>15</v>
      </c>
      <c r="W124" s="17">
        <f t="shared" si="14"/>
        <v>100</v>
      </c>
      <c r="X124" s="16">
        <f t="shared" si="21"/>
        <v>0</v>
      </c>
      <c r="Y124" s="16">
        <v>0</v>
      </c>
      <c r="Z124" s="16">
        <v>0</v>
      </c>
      <c r="AA124" s="1">
        <v>0</v>
      </c>
      <c r="AB124" s="16">
        <f t="shared" si="25"/>
        <v>100</v>
      </c>
      <c r="AC124" s="131">
        <v>0</v>
      </c>
      <c r="AD124" s="131">
        <v>0</v>
      </c>
      <c r="AE124" s="131">
        <v>100</v>
      </c>
      <c r="AF124" s="131">
        <v>0</v>
      </c>
      <c r="AG124" s="131">
        <v>0</v>
      </c>
      <c r="AH124" s="131">
        <v>0</v>
      </c>
      <c r="AI124" s="131">
        <v>0</v>
      </c>
      <c r="AJ124" s="132">
        <v>0</v>
      </c>
      <c r="AK124" s="60">
        <f t="shared" si="22"/>
        <v>0</v>
      </c>
      <c r="AL124" s="133">
        <v>0</v>
      </c>
      <c r="AM124" s="133"/>
      <c r="AN124" s="133">
        <v>0</v>
      </c>
      <c r="AO124" s="11">
        <f t="shared" si="15"/>
        <v>387.80670000000003</v>
      </c>
    </row>
    <row r="125" spans="1:44" x14ac:dyDescent="0.25">
      <c r="A125" s="2">
        <v>2025</v>
      </c>
      <c r="B125" s="2">
        <v>2025</v>
      </c>
      <c r="C125" s="3">
        <v>45717</v>
      </c>
      <c r="D125" s="11">
        <f t="shared" si="23"/>
        <v>387.80670000000003</v>
      </c>
      <c r="E125" s="155">
        <f t="shared" si="16"/>
        <v>47</v>
      </c>
      <c r="F125" s="156">
        <v>0</v>
      </c>
      <c r="G125" s="156">
        <v>47</v>
      </c>
      <c r="H125" s="157">
        <f t="shared" si="17"/>
        <v>142.416</v>
      </c>
      <c r="I125" s="130">
        <v>0</v>
      </c>
      <c r="J125" s="130">
        <v>142.416</v>
      </c>
      <c r="K125" s="17">
        <f t="shared" si="18"/>
        <v>15</v>
      </c>
      <c r="L125" s="18">
        <f t="shared" si="19"/>
        <v>0</v>
      </c>
      <c r="P125" s="22">
        <f t="shared" si="20"/>
        <v>0</v>
      </c>
      <c r="Q125" s="14">
        <v>0</v>
      </c>
      <c r="R125" s="14">
        <v>0</v>
      </c>
      <c r="S125" s="16">
        <f t="shared" si="24"/>
        <v>15</v>
      </c>
      <c r="T125" s="16">
        <v>0</v>
      </c>
      <c r="U125" s="18">
        <v>0</v>
      </c>
      <c r="V125" s="16">
        <v>15</v>
      </c>
      <c r="W125" s="17">
        <f t="shared" si="14"/>
        <v>100</v>
      </c>
      <c r="X125" s="16">
        <f t="shared" si="21"/>
        <v>0</v>
      </c>
      <c r="Y125" s="16">
        <v>0</v>
      </c>
      <c r="Z125" s="16">
        <v>0</v>
      </c>
      <c r="AA125" s="1">
        <v>0</v>
      </c>
      <c r="AB125" s="16">
        <f t="shared" si="25"/>
        <v>100</v>
      </c>
      <c r="AC125" s="131">
        <v>0</v>
      </c>
      <c r="AD125" s="131">
        <v>0</v>
      </c>
      <c r="AE125" s="131">
        <v>100</v>
      </c>
      <c r="AF125" s="131">
        <v>0</v>
      </c>
      <c r="AG125" s="131">
        <v>0</v>
      </c>
      <c r="AH125" s="131">
        <v>0</v>
      </c>
      <c r="AI125" s="131">
        <v>0</v>
      </c>
      <c r="AJ125" s="132">
        <v>0</v>
      </c>
      <c r="AK125" s="60">
        <f t="shared" si="22"/>
        <v>0</v>
      </c>
      <c r="AL125" s="133">
        <v>0</v>
      </c>
      <c r="AM125" s="133"/>
      <c r="AN125" s="133">
        <v>0</v>
      </c>
      <c r="AO125" s="11">
        <f t="shared" si="15"/>
        <v>377.39070000000004</v>
      </c>
    </row>
    <row r="126" spans="1:44" x14ac:dyDescent="0.25">
      <c r="A126" s="2">
        <v>2025</v>
      </c>
      <c r="B126" s="2">
        <v>2025</v>
      </c>
      <c r="C126" s="3">
        <v>45748</v>
      </c>
      <c r="D126" s="11">
        <f t="shared" si="23"/>
        <v>377.39070000000004</v>
      </c>
      <c r="E126" s="155">
        <f t="shared" si="16"/>
        <v>45</v>
      </c>
      <c r="F126" s="156">
        <v>0</v>
      </c>
      <c r="G126" s="156">
        <v>45</v>
      </c>
      <c r="H126" s="157">
        <f t="shared" si="17"/>
        <v>142.416</v>
      </c>
      <c r="I126" s="130">
        <v>0</v>
      </c>
      <c r="J126" s="130">
        <v>142.416</v>
      </c>
      <c r="K126" s="17">
        <f t="shared" si="18"/>
        <v>15</v>
      </c>
      <c r="L126" s="18">
        <f t="shared" si="19"/>
        <v>0</v>
      </c>
      <c r="P126" s="22">
        <f t="shared" si="20"/>
        <v>0</v>
      </c>
      <c r="Q126" s="14">
        <v>0</v>
      </c>
      <c r="R126" s="14">
        <v>0</v>
      </c>
      <c r="S126" s="16">
        <f t="shared" si="24"/>
        <v>15</v>
      </c>
      <c r="T126" s="16">
        <v>0</v>
      </c>
      <c r="U126" s="18">
        <v>0</v>
      </c>
      <c r="V126" s="16">
        <v>15</v>
      </c>
      <c r="W126" s="17">
        <f t="shared" si="14"/>
        <v>135</v>
      </c>
      <c r="X126" s="16">
        <f t="shared" si="21"/>
        <v>0</v>
      </c>
      <c r="Y126" s="16">
        <v>0</v>
      </c>
      <c r="Z126" s="16">
        <v>0</v>
      </c>
      <c r="AA126" s="1">
        <v>0</v>
      </c>
      <c r="AB126" s="16">
        <f t="shared" si="25"/>
        <v>135</v>
      </c>
      <c r="AC126" s="131">
        <v>0</v>
      </c>
      <c r="AD126" s="131">
        <v>0</v>
      </c>
      <c r="AE126" s="131">
        <v>65</v>
      </c>
      <c r="AF126" s="131">
        <v>70</v>
      </c>
      <c r="AG126" s="131">
        <v>0</v>
      </c>
      <c r="AH126" s="131">
        <v>0</v>
      </c>
      <c r="AI126" s="131">
        <v>0</v>
      </c>
      <c r="AJ126" s="132">
        <v>0</v>
      </c>
      <c r="AK126" s="60">
        <f t="shared" si="22"/>
        <v>0</v>
      </c>
      <c r="AL126" s="133">
        <v>0</v>
      </c>
      <c r="AM126" s="133"/>
      <c r="AN126" s="133">
        <v>0</v>
      </c>
      <c r="AO126" s="11">
        <f t="shared" si="15"/>
        <v>399.97470000000004</v>
      </c>
    </row>
    <row r="127" spans="1:44" x14ac:dyDescent="0.25">
      <c r="A127" s="2">
        <v>2025</v>
      </c>
      <c r="B127" s="2">
        <v>2025</v>
      </c>
      <c r="C127" s="3">
        <v>45778</v>
      </c>
      <c r="D127" s="11">
        <f t="shared" si="23"/>
        <v>399.97470000000004</v>
      </c>
      <c r="E127" s="155">
        <f t="shared" si="16"/>
        <v>0</v>
      </c>
      <c r="F127" s="156">
        <v>0</v>
      </c>
      <c r="G127" s="156">
        <v>0</v>
      </c>
      <c r="H127" s="157">
        <f t="shared" si="17"/>
        <v>142.416</v>
      </c>
      <c r="I127" s="130">
        <v>0</v>
      </c>
      <c r="J127" s="130">
        <v>142.416</v>
      </c>
      <c r="K127" s="17">
        <f t="shared" si="18"/>
        <v>15</v>
      </c>
      <c r="L127" s="18">
        <f t="shared" si="19"/>
        <v>0</v>
      </c>
      <c r="P127" s="22">
        <f t="shared" si="20"/>
        <v>0</v>
      </c>
      <c r="Q127" s="14">
        <v>0</v>
      </c>
      <c r="R127" s="14">
        <v>0</v>
      </c>
      <c r="S127" s="16">
        <f t="shared" si="24"/>
        <v>15</v>
      </c>
      <c r="T127" s="16">
        <v>0</v>
      </c>
      <c r="U127" s="18">
        <v>0</v>
      </c>
      <c r="V127" s="16">
        <v>15</v>
      </c>
      <c r="W127" s="17">
        <f t="shared" si="14"/>
        <v>130</v>
      </c>
      <c r="X127" s="16">
        <f t="shared" si="21"/>
        <v>0</v>
      </c>
      <c r="Y127" s="16">
        <v>0</v>
      </c>
      <c r="Z127" s="16">
        <v>0</v>
      </c>
      <c r="AA127" s="1">
        <v>0</v>
      </c>
      <c r="AB127" s="16">
        <f t="shared" si="25"/>
        <v>130</v>
      </c>
      <c r="AC127" s="131">
        <v>0</v>
      </c>
      <c r="AD127" s="131">
        <v>0</v>
      </c>
      <c r="AE127" s="131">
        <v>80</v>
      </c>
      <c r="AF127" s="131">
        <v>50</v>
      </c>
      <c r="AG127" s="131">
        <v>0</v>
      </c>
      <c r="AH127" s="131">
        <v>0</v>
      </c>
      <c r="AI127" s="131">
        <v>0</v>
      </c>
      <c r="AJ127" s="132">
        <v>0</v>
      </c>
      <c r="AK127" s="60">
        <f t="shared" si="22"/>
        <v>0</v>
      </c>
      <c r="AL127" s="133">
        <v>0</v>
      </c>
      <c r="AM127" s="133"/>
      <c r="AN127" s="133">
        <v>0</v>
      </c>
      <c r="AO127" s="11">
        <f t="shared" si="15"/>
        <v>372.55870000000004</v>
      </c>
    </row>
    <row r="128" spans="1:44" x14ac:dyDescent="0.25">
      <c r="A128" s="2">
        <v>2025</v>
      </c>
      <c r="B128" s="2">
        <v>2025</v>
      </c>
      <c r="C128" s="3">
        <v>45809</v>
      </c>
      <c r="D128" s="11">
        <f t="shared" si="23"/>
        <v>372.55870000000004</v>
      </c>
      <c r="E128" s="155">
        <f t="shared" si="16"/>
        <v>0</v>
      </c>
      <c r="F128" s="156">
        <v>0</v>
      </c>
      <c r="G128" s="156">
        <v>0</v>
      </c>
      <c r="H128" s="157">
        <f t="shared" si="17"/>
        <v>142.416</v>
      </c>
      <c r="I128" s="130">
        <v>0</v>
      </c>
      <c r="J128" s="130">
        <v>142.416</v>
      </c>
      <c r="K128" s="17">
        <f t="shared" si="18"/>
        <v>15</v>
      </c>
      <c r="L128" s="18">
        <f t="shared" si="19"/>
        <v>0</v>
      </c>
      <c r="P128" s="22">
        <f t="shared" si="20"/>
        <v>0</v>
      </c>
      <c r="Q128" s="14">
        <v>0</v>
      </c>
      <c r="R128" s="14">
        <v>0</v>
      </c>
      <c r="S128" s="16">
        <f t="shared" si="24"/>
        <v>15</v>
      </c>
      <c r="T128" s="16">
        <v>0</v>
      </c>
      <c r="U128" s="18">
        <v>0</v>
      </c>
      <c r="V128" s="16">
        <v>15</v>
      </c>
      <c r="W128" s="17">
        <f t="shared" si="14"/>
        <v>100</v>
      </c>
      <c r="X128" s="16">
        <f t="shared" si="21"/>
        <v>0</v>
      </c>
      <c r="Y128" s="16">
        <v>0</v>
      </c>
      <c r="Z128" s="16">
        <v>0</v>
      </c>
      <c r="AA128" s="1">
        <v>0</v>
      </c>
      <c r="AB128" s="16">
        <f t="shared" si="25"/>
        <v>100</v>
      </c>
      <c r="AC128" s="131">
        <v>0</v>
      </c>
      <c r="AD128" s="131">
        <v>0</v>
      </c>
      <c r="AE128" s="131">
        <v>100</v>
      </c>
      <c r="AF128" s="131">
        <v>0</v>
      </c>
      <c r="AG128" s="131">
        <v>0</v>
      </c>
      <c r="AH128" s="131">
        <v>0</v>
      </c>
      <c r="AI128" s="131">
        <v>0</v>
      </c>
      <c r="AJ128" s="132">
        <v>0</v>
      </c>
      <c r="AK128" s="60">
        <f t="shared" si="22"/>
        <v>0</v>
      </c>
      <c r="AL128" s="133">
        <v>0</v>
      </c>
      <c r="AM128" s="133"/>
      <c r="AN128" s="133">
        <v>0</v>
      </c>
      <c r="AO128" s="11">
        <f t="shared" si="15"/>
        <v>315.14270000000005</v>
      </c>
    </row>
    <row r="129" spans="1:44" x14ac:dyDescent="0.25">
      <c r="A129" s="2">
        <v>2025</v>
      </c>
      <c r="B129" s="2">
        <v>2025</v>
      </c>
      <c r="C129" s="3">
        <v>45839</v>
      </c>
      <c r="D129" s="11">
        <f t="shared" si="23"/>
        <v>315.14270000000005</v>
      </c>
      <c r="E129" s="155">
        <f t="shared" si="16"/>
        <v>0</v>
      </c>
      <c r="F129" s="156">
        <v>0</v>
      </c>
      <c r="G129" s="156">
        <v>0</v>
      </c>
      <c r="H129" s="157">
        <f t="shared" si="17"/>
        <v>142.416</v>
      </c>
      <c r="I129" s="130">
        <v>0</v>
      </c>
      <c r="J129" s="130">
        <v>142.416</v>
      </c>
      <c r="K129" s="17">
        <f t="shared" si="18"/>
        <v>15</v>
      </c>
      <c r="L129" s="18">
        <f t="shared" si="19"/>
        <v>0</v>
      </c>
      <c r="P129" s="22">
        <f t="shared" si="20"/>
        <v>0</v>
      </c>
      <c r="Q129" s="14">
        <v>0</v>
      </c>
      <c r="R129" s="14">
        <v>0</v>
      </c>
      <c r="S129" s="16">
        <f t="shared" si="24"/>
        <v>15</v>
      </c>
      <c r="T129" s="16">
        <v>0</v>
      </c>
      <c r="U129" s="18">
        <v>0</v>
      </c>
      <c r="V129" s="16">
        <v>15</v>
      </c>
      <c r="W129" s="17">
        <f t="shared" si="14"/>
        <v>160</v>
      </c>
      <c r="X129" s="16">
        <f t="shared" si="21"/>
        <v>0</v>
      </c>
      <c r="Y129" s="16">
        <v>0</v>
      </c>
      <c r="Z129" s="16">
        <v>0</v>
      </c>
      <c r="AA129" s="1">
        <v>0</v>
      </c>
      <c r="AB129" s="16">
        <f t="shared" si="25"/>
        <v>160</v>
      </c>
      <c r="AC129" s="131">
        <v>0</v>
      </c>
      <c r="AD129" s="131">
        <v>0</v>
      </c>
      <c r="AE129" s="131">
        <v>160</v>
      </c>
      <c r="AF129" s="131">
        <v>0</v>
      </c>
      <c r="AG129" s="131">
        <v>0</v>
      </c>
      <c r="AH129" s="131">
        <v>0</v>
      </c>
      <c r="AI129" s="131">
        <v>0</v>
      </c>
      <c r="AJ129" s="132">
        <v>0</v>
      </c>
      <c r="AK129" s="60">
        <f t="shared" si="22"/>
        <v>0</v>
      </c>
      <c r="AL129" s="133">
        <v>0</v>
      </c>
      <c r="AM129" s="133"/>
      <c r="AN129" s="133">
        <v>0</v>
      </c>
      <c r="AO129" s="11">
        <f t="shared" si="15"/>
        <v>317.72670000000005</v>
      </c>
    </row>
    <row r="130" spans="1:44" x14ac:dyDescent="0.25">
      <c r="A130" s="2">
        <v>2025</v>
      </c>
      <c r="B130" s="2">
        <v>2025</v>
      </c>
      <c r="C130" s="3">
        <v>45870</v>
      </c>
      <c r="D130" s="11">
        <f t="shared" si="23"/>
        <v>317.72670000000005</v>
      </c>
      <c r="E130" s="155">
        <f t="shared" si="16"/>
        <v>0</v>
      </c>
      <c r="F130" s="156">
        <v>0</v>
      </c>
      <c r="G130" s="156">
        <v>0</v>
      </c>
      <c r="H130" s="157">
        <f t="shared" si="17"/>
        <v>142.416</v>
      </c>
      <c r="I130" s="130">
        <v>0</v>
      </c>
      <c r="J130" s="130">
        <v>142.416</v>
      </c>
      <c r="K130" s="17">
        <f t="shared" si="18"/>
        <v>15</v>
      </c>
      <c r="L130" s="18">
        <f t="shared" si="19"/>
        <v>0</v>
      </c>
      <c r="P130" s="22">
        <f t="shared" si="20"/>
        <v>0</v>
      </c>
      <c r="Q130" s="14">
        <v>0</v>
      </c>
      <c r="R130" s="14">
        <v>0</v>
      </c>
      <c r="S130" s="16">
        <f t="shared" si="24"/>
        <v>15</v>
      </c>
      <c r="T130" s="16">
        <v>0</v>
      </c>
      <c r="U130" s="18">
        <v>0</v>
      </c>
      <c r="V130" s="16">
        <v>15</v>
      </c>
      <c r="W130" s="17">
        <f t="shared" si="14"/>
        <v>195</v>
      </c>
      <c r="X130" s="16">
        <f t="shared" si="21"/>
        <v>0</v>
      </c>
      <c r="Y130" s="16">
        <v>0</v>
      </c>
      <c r="Z130" s="16">
        <v>0</v>
      </c>
      <c r="AA130" s="1">
        <v>0</v>
      </c>
      <c r="AB130" s="16">
        <f t="shared" si="25"/>
        <v>195</v>
      </c>
      <c r="AC130" s="131">
        <v>45</v>
      </c>
      <c r="AD130" s="131">
        <v>0</v>
      </c>
      <c r="AE130" s="131">
        <v>100</v>
      </c>
      <c r="AF130" s="131">
        <v>0</v>
      </c>
      <c r="AG130" s="131">
        <v>50</v>
      </c>
      <c r="AH130" s="131">
        <v>0</v>
      </c>
      <c r="AI130" s="131">
        <v>0</v>
      </c>
      <c r="AJ130" s="132">
        <v>0</v>
      </c>
      <c r="AK130" s="60">
        <f t="shared" si="22"/>
        <v>0</v>
      </c>
      <c r="AL130" s="133">
        <v>0</v>
      </c>
      <c r="AM130" s="133"/>
      <c r="AN130" s="133">
        <v>0</v>
      </c>
      <c r="AO130" s="11">
        <f t="shared" si="15"/>
        <v>355.31070000000005</v>
      </c>
    </row>
    <row r="131" spans="1:44" x14ac:dyDescent="0.25">
      <c r="A131" s="2">
        <v>2025</v>
      </c>
      <c r="B131" s="2">
        <v>2025</v>
      </c>
      <c r="C131" s="3">
        <v>45901</v>
      </c>
      <c r="D131" s="11">
        <f t="shared" si="23"/>
        <v>355.31070000000005</v>
      </c>
      <c r="E131" s="155">
        <f t="shared" si="16"/>
        <v>0</v>
      </c>
      <c r="F131" s="156">
        <v>0</v>
      </c>
      <c r="G131" s="156">
        <v>0</v>
      </c>
      <c r="H131" s="157">
        <f t="shared" si="17"/>
        <v>142.416</v>
      </c>
      <c r="I131" s="130">
        <v>0</v>
      </c>
      <c r="J131" s="130">
        <v>142.416</v>
      </c>
      <c r="K131" s="17">
        <f t="shared" si="18"/>
        <v>15</v>
      </c>
      <c r="L131" s="18">
        <f t="shared" si="19"/>
        <v>0</v>
      </c>
      <c r="P131" s="22">
        <f t="shared" si="20"/>
        <v>0</v>
      </c>
      <c r="Q131" s="14">
        <v>0</v>
      </c>
      <c r="R131" s="14">
        <v>0</v>
      </c>
      <c r="S131" s="16">
        <f t="shared" ref="S131:S134" si="26">SUM(T131:V131)</f>
        <v>15</v>
      </c>
      <c r="T131" s="16">
        <v>0</v>
      </c>
      <c r="U131" s="18">
        <v>0</v>
      </c>
      <c r="V131" s="16">
        <v>15</v>
      </c>
      <c r="W131" s="17">
        <f t="shared" ref="W131:W134" si="27">X131+AB131+AK131</f>
        <v>195</v>
      </c>
      <c r="X131" s="16">
        <f t="shared" si="21"/>
        <v>0</v>
      </c>
      <c r="Y131" s="16">
        <v>0</v>
      </c>
      <c r="Z131" s="16">
        <v>0</v>
      </c>
      <c r="AA131" s="1">
        <v>0</v>
      </c>
      <c r="AB131" s="16">
        <f t="shared" si="25"/>
        <v>195</v>
      </c>
      <c r="AC131" s="131">
        <v>45</v>
      </c>
      <c r="AD131" s="131">
        <v>0</v>
      </c>
      <c r="AE131" s="131">
        <v>100</v>
      </c>
      <c r="AF131" s="131">
        <v>0</v>
      </c>
      <c r="AG131" s="131">
        <v>50</v>
      </c>
      <c r="AH131" s="131">
        <v>0</v>
      </c>
      <c r="AI131" s="131">
        <v>0</v>
      </c>
      <c r="AJ131" s="132">
        <v>0</v>
      </c>
      <c r="AK131" s="60">
        <f t="shared" si="22"/>
        <v>0</v>
      </c>
      <c r="AL131" s="133">
        <v>0</v>
      </c>
      <c r="AM131" s="133"/>
      <c r="AN131" s="133">
        <v>0</v>
      </c>
      <c r="AO131" s="11">
        <f t="shared" ref="AO131:AO134" si="28">D131+E131-H131-K131+W131</f>
        <v>392.89470000000006</v>
      </c>
    </row>
    <row r="132" spans="1:44" x14ac:dyDescent="0.25">
      <c r="A132" s="2">
        <v>2025</v>
      </c>
      <c r="B132" s="2">
        <v>2025</v>
      </c>
      <c r="C132" s="3">
        <v>45931</v>
      </c>
      <c r="D132" s="11">
        <f t="shared" si="23"/>
        <v>392.89470000000006</v>
      </c>
      <c r="E132" s="155">
        <f t="shared" ref="E132:E134" si="29">SUM(F132:G132)</f>
        <v>0</v>
      </c>
      <c r="F132" s="156">
        <v>0</v>
      </c>
      <c r="G132" s="156">
        <v>0</v>
      </c>
      <c r="H132" s="157">
        <f t="shared" ref="H132:H134" si="30">SUM(I132:J132)</f>
        <v>142.416</v>
      </c>
      <c r="I132" s="130">
        <v>0</v>
      </c>
      <c r="J132" s="130">
        <v>142.416</v>
      </c>
      <c r="K132" s="17">
        <f t="shared" ref="K132:K134" si="31">P132+S132+L132</f>
        <v>15</v>
      </c>
      <c r="L132" s="18">
        <f t="shared" ref="L132:L134" si="32">SUM(M132:O132)</f>
        <v>0</v>
      </c>
      <c r="P132" s="22">
        <f t="shared" ref="P132:P133" si="33">SUM(Q132:R132)</f>
        <v>0</v>
      </c>
      <c r="Q132" s="14">
        <v>0</v>
      </c>
      <c r="R132" s="14">
        <v>0</v>
      </c>
      <c r="S132" s="16">
        <f t="shared" si="26"/>
        <v>15</v>
      </c>
      <c r="T132" s="16">
        <v>0</v>
      </c>
      <c r="U132" s="18">
        <v>0</v>
      </c>
      <c r="V132" s="16">
        <v>15</v>
      </c>
      <c r="W132" s="17">
        <f t="shared" si="27"/>
        <v>245</v>
      </c>
      <c r="X132" s="16">
        <f t="shared" ref="X132:X134" si="34">SUM(Y132:AA132)</f>
        <v>0</v>
      </c>
      <c r="Y132" s="16">
        <v>0</v>
      </c>
      <c r="Z132" s="16">
        <v>0</v>
      </c>
      <c r="AA132" s="1">
        <v>0</v>
      </c>
      <c r="AB132" s="16">
        <f t="shared" si="25"/>
        <v>245</v>
      </c>
      <c r="AC132" s="131">
        <v>25</v>
      </c>
      <c r="AD132" s="131">
        <v>0</v>
      </c>
      <c r="AE132" s="131">
        <v>100</v>
      </c>
      <c r="AF132" s="131">
        <v>0</v>
      </c>
      <c r="AG132" s="131">
        <v>50</v>
      </c>
      <c r="AH132" s="131">
        <v>70</v>
      </c>
      <c r="AI132" s="131">
        <v>0</v>
      </c>
      <c r="AJ132" s="132">
        <v>0</v>
      </c>
      <c r="AK132" s="60">
        <f t="shared" ref="AK132:AK134" si="35">SUM(AL132:AN132)</f>
        <v>0</v>
      </c>
      <c r="AL132" s="133">
        <v>0</v>
      </c>
      <c r="AM132" s="133"/>
      <c r="AN132" s="133">
        <v>0</v>
      </c>
      <c r="AO132" s="11">
        <f t="shared" si="28"/>
        <v>480.47870000000006</v>
      </c>
    </row>
    <row r="133" spans="1:44" x14ac:dyDescent="0.25">
      <c r="A133" s="2">
        <v>2025</v>
      </c>
      <c r="B133" s="2">
        <v>2025</v>
      </c>
      <c r="C133" s="3">
        <v>45962</v>
      </c>
      <c r="D133" s="11">
        <f t="shared" ref="D133:D134" si="36">AO132</f>
        <v>480.47870000000006</v>
      </c>
      <c r="E133" s="155">
        <f t="shared" si="29"/>
        <v>18</v>
      </c>
      <c r="F133" s="156">
        <v>0</v>
      </c>
      <c r="G133" s="156">
        <v>18</v>
      </c>
      <c r="H133" s="157">
        <f t="shared" si="30"/>
        <v>142.416</v>
      </c>
      <c r="I133" s="130">
        <v>0</v>
      </c>
      <c r="J133" s="130">
        <v>142.416</v>
      </c>
      <c r="K133" s="17">
        <f t="shared" si="31"/>
        <v>15</v>
      </c>
      <c r="L133" s="18">
        <f t="shared" si="32"/>
        <v>0</v>
      </c>
      <c r="P133" s="22">
        <f t="shared" si="33"/>
        <v>0</v>
      </c>
      <c r="Q133" s="14">
        <v>0</v>
      </c>
      <c r="R133" s="14">
        <v>0</v>
      </c>
      <c r="S133" s="16">
        <f t="shared" si="26"/>
        <v>15</v>
      </c>
      <c r="T133" s="16">
        <v>0</v>
      </c>
      <c r="U133" s="18">
        <v>0</v>
      </c>
      <c r="V133" s="16">
        <v>15</v>
      </c>
      <c r="W133" s="17">
        <f t="shared" si="27"/>
        <v>110</v>
      </c>
      <c r="X133" s="16">
        <f t="shared" si="34"/>
        <v>0</v>
      </c>
      <c r="Y133" s="16">
        <v>0</v>
      </c>
      <c r="Z133" s="16">
        <v>0</v>
      </c>
      <c r="AA133" s="1">
        <v>0</v>
      </c>
      <c r="AB133" s="16">
        <f t="shared" si="25"/>
        <v>110</v>
      </c>
      <c r="AC133" s="131">
        <v>0</v>
      </c>
      <c r="AD133" s="131">
        <v>0</v>
      </c>
      <c r="AE133" s="131">
        <v>60</v>
      </c>
      <c r="AF133" s="131">
        <v>0</v>
      </c>
      <c r="AG133" s="131">
        <v>50</v>
      </c>
      <c r="AH133" s="131">
        <v>0</v>
      </c>
      <c r="AI133" s="131">
        <v>0</v>
      </c>
      <c r="AJ133" s="132">
        <v>0</v>
      </c>
      <c r="AK133" s="60">
        <f t="shared" si="35"/>
        <v>0</v>
      </c>
      <c r="AL133" s="133">
        <v>0</v>
      </c>
      <c r="AM133" s="133"/>
      <c r="AN133" s="133">
        <v>0</v>
      </c>
      <c r="AO133" s="11">
        <f t="shared" si="28"/>
        <v>451.06270000000006</v>
      </c>
    </row>
    <row r="134" spans="1:44" s="59" customFormat="1" x14ac:dyDescent="0.25">
      <c r="A134" s="2">
        <v>2025</v>
      </c>
      <c r="B134" s="2">
        <v>2025</v>
      </c>
      <c r="C134" s="3">
        <v>45992</v>
      </c>
      <c r="D134" s="56">
        <f t="shared" si="36"/>
        <v>451.06270000000006</v>
      </c>
      <c r="E134" s="155">
        <f t="shared" si="29"/>
        <v>50</v>
      </c>
      <c r="F134" s="156">
        <v>0</v>
      </c>
      <c r="G134" s="156">
        <v>50</v>
      </c>
      <c r="H134" s="157">
        <f t="shared" si="30"/>
        <v>142.416</v>
      </c>
      <c r="I134" s="130">
        <v>0</v>
      </c>
      <c r="J134" s="130">
        <v>142.416</v>
      </c>
      <c r="K134" s="17">
        <f t="shared" si="31"/>
        <v>15</v>
      </c>
      <c r="L134" s="18">
        <f t="shared" si="32"/>
        <v>0</v>
      </c>
      <c r="M134" s="18"/>
      <c r="N134" s="18"/>
      <c r="P134" s="22">
        <f>SUM(Q134:R134)</f>
        <v>0</v>
      </c>
      <c r="Q134" s="14">
        <v>0</v>
      </c>
      <c r="R134" s="14">
        <v>0</v>
      </c>
      <c r="S134" s="16">
        <f t="shared" si="26"/>
        <v>15</v>
      </c>
      <c r="T134" s="16">
        <v>0</v>
      </c>
      <c r="U134" s="18">
        <v>0</v>
      </c>
      <c r="V134" s="16">
        <v>15</v>
      </c>
      <c r="W134" s="17">
        <f t="shared" si="27"/>
        <v>110</v>
      </c>
      <c r="X134" s="16">
        <f t="shared" si="34"/>
        <v>0</v>
      </c>
      <c r="Y134" s="16">
        <v>0</v>
      </c>
      <c r="Z134" s="16">
        <v>0</v>
      </c>
      <c r="AA134" s="1">
        <v>0</v>
      </c>
      <c r="AB134" s="16">
        <f t="shared" si="25"/>
        <v>110</v>
      </c>
      <c r="AC134" s="131">
        <v>0</v>
      </c>
      <c r="AD134" s="131">
        <v>0</v>
      </c>
      <c r="AE134" s="131">
        <v>60</v>
      </c>
      <c r="AF134" s="131">
        <v>0</v>
      </c>
      <c r="AG134" s="131">
        <v>0</v>
      </c>
      <c r="AH134" s="131">
        <v>50</v>
      </c>
      <c r="AI134" s="131">
        <v>0</v>
      </c>
      <c r="AJ134" s="132">
        <v>0</v>
      </c>
      <c r="AK134" s="60">
        <f t="shared" si="35"/>
        <v>0</v>
      </c>
      <c r="AL134" s="133">
        <v>0</v>
      </c>
      <c r="AM134" s="133"/>
      <c r="AN134" s="133">
        <v>0</v>
      </c>
      <c r="AO134" s="11">
        <f t="shared" si="28"/>
        <v>453.64670000000007</v>
      </c>
      <c r="AQ134" s="50"/>
      <c r="AR134" s="50"/>
    </row>
  </sheetData>
  <conditionalFormatting sqref="X3:AI134">
    <cfRule type="cellIs" dxfId="2" priority="3" operator="lessThan">
      <formula>0</formula>
    </cfRule>
  </conditionalFormatting>
  <conditionalFormatting sqref="AJ12">
    <cfRule type="cellIs" dxfId="1" priority="2" operator="lessThan">
      <formula>0</formula>
    </cfRule>
  </conditionalFormatting>
  <conditionalFormatting sqref="AJ14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Methodology</vt:lpstr>
      <vt:lpstr>OutputTable</vt:lpstr>
      <vt:lpstr>Sudan</vt:lpstr>
      <vt:lpstr>Sudan_Copy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2017-06-21T11:54:13Z</cp:lastPrinted>
  <dcterms:created xsi:type="dcterms:W3CDTF">2015-11-26T14:27:34Z</dcterms:created>
  <dcterms:modified xsi:type="dcterms:W3CDTF">2023-10-31T09:07:30Z</dcterms:modified>
</cp:coreProperties>
</file>