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afdab2fb8b8d059/Tutoriali/Microsoft Excel/"/>
    </mc:Choice>
  </mc:AlternateContent>
  <xr:revisionPtr revIDLastSave="1" documentId="13_ncr:1_{237C7AC7-42E2-47D0-958C-D0211FF5C2F2}" xr6:coauthVersionLast="47" xr6:coauthVersionMax="47" xr10:uidLastSave="{BC400D84-F9C2-4AFC-B7AD-998D452C6EFE}"/>
  <bookViews>
    <workbookView xWindow="-120" yWindow="-120" windowWidth="29040" windowHeight="15720" activeTab="6" xr2:uid="{47981922-77C5-4EC3-A76E-98D6CE997DC2}"/>
  </bookViews>
  <sheets>
    <sheet name="IF &amp; IFS" sheetId="8" r:id="rId1"/>
    <sheet name="LEN" sheetId="2" r:id="rId2"/>
    <sheet name="LEFT &amp; RIGHT" sheetId="4" r:id="rId3"/>
    <sheet name="TRIM" sheetId="6" r:id="rId4"/>
    <sheet name="SUBSTITUTE" sheetId="7" r:id="rId5"/>
    <sheet name="SUMIF &amp; SUMIFS" sheetId="12" r:id="rId6"/>
    <sheet name="COUNTIF &amp; COUNTIFS" sheetId="5" r:id="rId7"/>
    <sheet name="CONCAT" sheetId="1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5" i="1" l="1"/>
  <c r="K5" i="4" a="1"/>
  <c r="K5" i="4" s="1"/>
  <c r="L5" i="4" a="1"/>
  <c r="L5" i="4" s="1"/>
  <c r="M5" i="4" a="1"/>
  <c r="M5" i="4" s="1"/>
  <c r="J5" i="2" a="1"/>
  <c r="J5" i="2" s="1"/>
  <c r="K5" i="5"/>
  <c r="J5" i="5"/>
  <c r="K5" i="12"/>
  <c r="J5" i="12"/>
  <c r="K5" i="7" a="1"/>
  <c r="K5" i="7" s="1"/>
  <c r="J5" i="7" a="1"/>
  <c r="J5" i="7" s="1"/>
  <c r="J6" i="1"/>
  <c r="J7" i="1"/>
  <c r="J8" i="1"/>
  <c r="J9" i="1"/>
  <c r="J10" i="1"/>
  <c r="J11" i="1"/>
  <c r="J12" i="1"/>
  <c r="J13" i="1"/>
  <c r="J5" i="6" a="1"/>
  <c r="J5" i="6" s="1"/>
  <c r="K5" i="8" a="1"/>
  <c r="K5" i="8" s="1"/>
  <c r="J5" i="8" a="1"/>
  <c r="J5" i="8" s="1"/>
  <c r="H14" i="1"/>
  <c r="H1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<sst xmlns="http://schemas.openxmlformats.org/spreadsheetml/2006/main" count="428" uniqueCount="86">
  <si>
    <t>FirstName</t>
  </si>
  <si>
    <t>LastName</t>
  </si>
  <si>
    <t>Jim</t>
  </si>
  <si>
    <t>Halpert</t>
  </si>
  <si>
    <t>Pam</t>
  </si>
  <si>
    <t>Beasley</t>
  </si>
  <si>
    <t>Dwight</t>
  </si>
  <si>
    <t>Schrute</t>
  </si>
  <si>
    <t>Michael</t>
  </si>
  <si>
    <t>Scott</t>
  </si>
  <si>
    <t>Kevin</t>
  </si>
  <si>
    <t>Malone</t>
  </si>
  <si>
    <t>Martin</t>
  </si>
  <si>
    <t>Angela</t>
  </si>
  <si>
    <t>Toby</t>
  </si>
  <si>
    <t>Flenderson</t>
  </si>
  <si>
    <t>Stanley</t>
  </si>
  <si>
    <t>Hudson</t>
  </si>
  <si>
    <t>LEN(B2)</t>
  </si>
  <si>
    <t>EmployeeID</t>
  </si>
  <si>
    <t>JobTitle</t>
  </si>
  <si>
    <t>Salary</t>
  </si>
  <si>
    <t>Age</t>
  </si>
  <si>
    <t>Gender</t>
  </si>
  <si>
    <t>Salesman</t>
  </si>
  <si>
    <t>Male</t>
  </si>
  <si>
    <t>Receptionist</t>
  </si>
  <si>
    <t>Female</t>
  </si>
  <si>
    <t>Accountant</t>
  </si>
  <si>
    <t>HR</t>
  </si>
  <si>
    <t>Regional Manager</t>
  </si>
  <si>
    <t>Supplier Relations</t>
  </si>
  <si>
    <t>Meredith</t>
  </si>
  <si>
    <t>Palmer</t>
  </si>
  <si>
    <t>StartDate</t>
  </si>
  <si>
    <t>EndDate</t>
  </si>
  <si>
    <t>Email</t>
  </si>
  <si>
    <t>Jim.Halpert@DunderMifflin.com</t>
  </si>
  <si>
    <t>Pam.Beasley@DunderMifflin.com</t>
  </si>
  <si>
    <t>Dwight.Schrute@AOL.com</t>
  </si>
  <si>
    <t>Angela.Martin@DunderMifflin.com</t>
  </si>
  <si>
    <t>Toby.Flenderson@DunderMifflinCorporate.com</t>
  </si>
  <si>
    <t>Michael.Scott@DunderMifflin.com</t>
  </si>
  <si>
    <t>Meredith.Palmer@Yahoo.com</t>
  </si>
  <si>
    <t>Stanley.Hudson@gmail.com</t>
  </si>
  <si>
    <t>Kevin.Malone@DunderMifflin.com</t>
  </si>
  <si>
    <t>11/2/2001</t>
  </si>
  <si>
    <t>10/3/1999</t>
  </si>
  <si>
    <t>7/4/2000</t>
  </si>
  <si>
    <t>1/5/2000</t>
  </si>
  <si>
    <t>5/6/2001</t>
  </si>
  <si>
    <t>11/8/2003</t>
  </si>
  <si>
    <t>6/9/2002</t>
  </si>
  <si>
    <t>8/10/2003</t>
  </si>
  <si>
    <t>9/6/2015</t>
  </si>
  <si>
    <t>10/10/2015</t>
  </si>
  <si>
    <t>9/8/2017</t>
  </si>
  <si>
    <t>12/3/2015</t>
  </si>
  <si>
    <t>8/30/2017</t>
  </si>
  <si>
    <t>9/11/2013</t>
  </si>
  <si>
    <t>4/22/2015</t>
  </si>
  <si>
    <t xml:space="preserve">Malone </t>
  </si>
  <si>
    <t xml:space="preserve">  Hudson</t>
  </si>
  <si>
    <t xml:space="preserve">   Scott</t>
  </si>
  <si>
    <t xml:space="preserve">Flenderson    </t>
  </si>
  <si>
    <t xml:space="preserve"> Schrute</t>
  </si>
  <si>
    <t>TRIM(C2)</t>
  </si>
  <si>
    <t>with 1 instance</t>
  </si>
  <si>
    <t>SUMIF</t>
  </si>
  <si>
    <t>SUMIFS</t>
  </si>
  <si>
    <t>COUNTIF</t>
  </si>
  <si>
    <t>COUNTIFS</t>
  </si>
  <si>
    <t>IF</t>
  </si>
  <si>
    <t>IFS</t>
  </si>
  <si>
    <t>With no instances</t>
  </si>
  <si>
    <t>IF &amp; IFS</t>
  </si>
  <si>
    <t>LEN</t>
  </si>
  <si>
    <t>LEFT &amp; RIGHT</t>
  </si>
  <si>
    <t>TRIM</t>
  </si>
  <si>
    <t>SUBSTITUTE</t>
  </si>
  <si>
    <t>SUMIF &amp; SUMIFS</t>
  </si>
  <si>
    <t>COUNTIF &amp; CONTIFS</t>
  </si>
  <si>
    <t>CONCAT</t>
  </si>
  <si>
    <t>CONCAT(B2," ",C2)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</si>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</sst>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8"/>
      <color theme="3"/>
      <name val="Calibri Light"/>
      <family val="2"/>
      <charset val="238"/>
      <scheme val="major"/>
    </font>
    <font>
      <b/>
      <sz val="13"/>
      <color theme="3"/>
      <name val="Calibri"/>
      <family val="2"/>
      <charset val="238"/>
      <scheme val="minor"/>
    </font>
    <font>
      <b/>
      <sz val="18"/>
      <color theme="3"/>
      <name val="Calibri Light"/>
      <family val="2"/>
      <scheme val="major"/>
    </font>
    <font>
      <b/>
      <sz val="18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</cellStyleXfs>
  <cellXfs count="6">
    <xf numFmtId="0" fontId="0" fillId="0" borderId="0" xfId="0"/>
    <xf numFmtId="14" fontId="0" fillId="0" borderId="0" xfId="0" applyNumberFormat="1"/>
    <xf numFmtId="49" fontId="0" fillId="0" borderId="0" xfId="0" applyNumberFormat="1"/>
    <xf numFmtId="0" fontId="4" fillId="0" borderId="0" xfId="1" applyFont="1" applyAlignment="1">
      <alignment horizontal="center" vertical="center"/>
    </xf>
    <xf numFmtId="0" fontId="5" fillId="0" borderId="1" xfId="2" applyFont="1"/>
    <xf numFmtId="0" fontId="4" fillId="0" borderId="0" xfId="1" applyFont="1" applyAlignment="1">
      <alignment horizontal="center" vertical="center"/>
    </xf>
  </cellXfs>
  <cellStyles count="3">
    <cellStyle name="Naslov" xfId="1" builtinId="15"/>
    <cellStyle name="Naslov 2" xfId="2" builtinId="17"/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F3BB1-397D-4AFC-8E96-ABE0D0515A1B}">
  <sheetPr>
    <tabColor theme="9"/>
  </sheetPr>
  <dimension ref="A1:K13"/>
  <sheetViews>
    <sheetView workbookViewId="0">
      <selection activeCell="J15" sqref="J15"/>
    </sheetView>
  </sheetViews>
  <sheetFormatPr defaultColWidth="13.7109375" defaultRowHeight="15" x14ac:dyDescent="0.25"/>
  <cols>
    <col min="1" max="1" width="18.7109375" bestFit="1" customWidth="1"/>
    <col min="2" max="2" width="16.28515625" bestFit="1" customWidth="1"/>
    <col min="3" max="3" width="15.7109375" bestFit="1" customWidth="1"/>
    <col min="4" max="4" width="8" customWidth="1"/>
    <col min="8" max="8" width="15" bestFit="1" customWidth="1"/>
    <col min="9" max="9" width="13.5703125" bestFit="1" customWidth="1"/>
    <col min="11" max="11" width="18.85546875" customWidth="1"/>
  </cols>
  <sheetData>
    <row r="1" spans="1:11" ht="15" customHeight="1" x14ac:dyDescent="0.25">
      <c r="A1" s="5" t="s">
        <v>75</v>
      </c>
      <c r="B1" s="5"/>
      <c r="C1" s="5"/>
      <c r="D1" s="5"/>
      <c r="E1" s="3"/>
    </row>
    <row r="2" spans="1:11" ht="15" customHeight="1" x14ac:dyDescent="0.25">
      <c r="A2" s="5"/>
      <c r="B2" s="5"/>
      <c r="C2" s="5"/>
      <c r="D2" s="5"/>
      <c r="E2" s="3"/>
    </row>
    <row r="3" spans="1:11" ht="15" customHeight="1" x14ac:dyDescent="0.25"/>
    <row r="4" spans="1:11" ht="20.25" customHeight="1" thickBot="1" x14ac:dyDescent="0.4">
      <c r="A4" s="4" t="s">
        <v>19</v>
      </c>
      <c r="B4" s="4" t="s">
        <v>0</v>
      </c>
      <c r="C4" s="4" t="s">
        <v>1</v>
      </c>
      <c r="D4" s="4" t="s">
        <v>22</v>
      </c>
      <c r="E4" s="4" t="s">
        <v>23</v>
      </c>
      <c r="F4" s="4" t="s">
        <v>20</v>
      </c>
      <c r="G4" s="4" t="s">
        <v>21</v>
      </c>
      <c r="H4" s="4" t="s">
        <v>34</v>
      </c>
      <c r="I4" s="4" t="s">
        <v>35</v>
      </c>
      <c r="J4" s="4" t="s">
        <v>72</v>
      </c>
      <c r="K4" s="4" t="s">
        <v>73</v>
      </c>
    </row>
    <row r="5" spans="1:11" ht="15" customHeight="1" thickTop="1" x14ac:dyDescent="0.25">
      <c r="A5">
        <v>1001</v>
      </c>
      <c r="B5" t="s">
        <v>2</v>
      </c>
      <c r="C5" t="s">
        <v>3</v>
      </c>
      <c r="D5">
        <v>30</v>
      </c>
      <c r="E5" t="s">
        <v>25</v>
      </c>
      <c r="F5" t="s">
        <v>24</v>
      </c>
      <c r="G5">
        <v>45000</v>
      </c>
      <c r="H5" s="1">
        <v>37197</v>
      </c>
      <c r="I5" s="1">
        <v>42253</v>
      </c>
      <c r="J5" t="str" cm="1">
        <f t="array" ref="J5:J13">IF(D5:D13&gt; 30, "Old", "Young")</f>
        <v>Young</v>
      </c>
      <c r="K5" t="str" cm="1">
        <f t="array" ref="K5:K13">_xlfn.IFS(F5:F13 = "Salesman","Sales",F5:F13 = "HR", "Fire imediately",F5:F13 = "Regional Manager", "Give Bonus")</f>
        <v>Sales</v>
      </c>
    </row>
    <row r="6" spans="1:11" x14ac:dyDescent="0.25">
      <c r="A6">
        <v>1002</v>
      </c>
      <c r="B6" t="s">
        <v>4</v>
      </c>
      <c r="C6" t="s">
        <v>5</v>
      </c>
      <c r="D6">
        <v>30</v>
      </c>
      <c r="E6" t="s">
        <v>27</v>
      </c>
      <c r="F6" t="s">
        <v>26</v>
      </c>
      <c r="G6">
        <v>36000</v>
      </c>
      <c r="H6" s="1">
        <v>36436</v>
      </c>
      <c r="I6" s="1">
        <v>42287</v>
      </c>
      <c r="J6" t="str">
        <v>Young</v>
      </c>
      <c r="K6" t="e">
        <v>#N/A</v>
      </c>
    </row>
    <row r="7" spans="1:11" x14ac:dyDescent="0.25">
      <c r="A7">
        <v>1003</v>
      </c>
      <c r="B7" t="s">
        <v>6</v>
      </c>
      <c r="C7" t="s">
        <v>7</v>
      </c>
      <c r="D7">
        <v>29</v>
      </c>
      <c r="E7" t="s">
        <v>25</v>
      </c>
      <c r="F7" t="s">
        <v>24</v>
      </c>
      <c r="G7">
        <v>63000</v>
      </c>
      <c r="H7" s="1">
        <v>36711</v>
      </c>
      <c r="I7" s="1">
        <v>42986</v>
      </c>
      <c r="J7" t="str">
        <v>Young</v>
      </c>
      <c r="K7" t="str">
        <v>Sales</v>
      </c>
    </row>
    <row r="8" spans="1:11" x14ac:dyDescent="0.25">
      <c r="A8">
        <v>1004</v>
      </c>
      <c r="B8" t="s">
        <v>13</v>
      </c>
      <c r="C8" t="s">
        <v>12</v>
      </c>
      <c r="D8">
        <v>31</v>
      </c>
      <c r="E8" t="s">
        <v>27</v>
      </c>
      <c r="F8" t="s">
        <v>28</v>
      </c>
      <c r="G8">
        <v>47000</v>
      </c>
      <c r="H8" s="1">
        <v>36530</v>
      </c>
      <c r="I8" s="1">
        <v>42341</v>
      </c>
      <c r="J8" t="str">
        <v>Old</v>
      </c>
      <c r="K8" t="e">
        <v>#N/A</v>
      </c>
    </row>
    <row r="9" spans="1:11" x14ac:dyDescent="0.25">
      <c r="A9">
        <v>1005</v>
      </c>
      <c r="B9" t="s">
        <v>14</v>
      </c>
      <c r="C9" t="s">
        <v>15</v>
      </c>
      <c r="D9">
        <v>32</v>
      </c>
      <c r="E9" t="s">
        <v>25</v>
      </c>
      <c r="F9" t="s">
        <v>29</v>
      </c>
      <c r="G9">
        <v>50000</v>
      </c>
      <c r="H9" s="1">
        <v>37017</v>
      </c>
      <c r="I9" s="1">
        <v>42977</v>
      </c>
      <c r="J9" t="str">
        <v>Old</v>
      </c>
      <c r="K9" t="str">
        <v>Fire imediately</v>
      </c>
    </row>
    <row r="10" spans="1:11" x14ac:dyDescent="0.25">
      <c r="A10">
        <v>1006</v>
      </c>
      <c r="B10" t="s">
        <v>8</v>
      </c>
      <c r="C10" t="s">
        <v>9</v>
      </c>
      <c r="D10">
        <v>35</v>
      </c>
      <c r="E10" t="s">
        <v>25</v>
      </c>
      <c r="F10" t="s">
        <v>30</v>
      </c>
      <c r="G10">
        <v>65000</v>
      </c>
      <c r="H10" s="1">
        <v>35040</v>
      </c>
      <c r="I10" s="1">
        <v>41528</v>
      </c>
      <c r="J10" t="str">
        <v>Old</v>
      </c>
      <c r="K10" t="str">
        <v>Give Bonus</v>
      </c>
    </row>
    <row r="11" spans="1:11" x14ac:dyDescent="0.25">
      <c r="A11">
        <v>1007</v>
      </c>
      <c r="B11" t="s">
        <v>32</v>
      </c>
      <c r="C11" t="s">
        <v>33</v>
      </c>
      <c r="D11">
        <v>32</v>
      </c>
      <c r="E11" t="s">
        <v>27</v>
      </c>
      <c r="F11" t="s">
        <v>31</v>
      </c>
      <c r="G11">
        <v>41000</v>
      </c>
      <c r="H11" s="1">
        <v>37933</v>
      </c>
      <c r="I11" s="1">
        <v>41551</v>
      </c>
      <c r="J11" t="str">
        <v>Old</v>
      </c>
      <c r="K11" t="e">
        <v>#N/A</v>
      </c>
    </row>
    <row r="12" spans="1:11" x14ac:dyDescent="0.25">
      <c r="A12">
        <v>1008</v>
      </c>
      <c r="B12" t="s">
        <v>16</v>
      </c>
      <c r="C12" t="s">
        <v>17</v>
      </c>
      <c r="D12">
        <v>38</v>
      </c>
      <c r="E12" t="s">
        <v>25</v>
      </c>
      <c r="F12" t="s">
        <v>24</v>
      </c>
      <c r="G12">
        <v>48000</v>
      </c>
      <c r="H12" s="1">
        <v>37416</v>
      </c>
      <c r="I12" s="1">
        <v>42116</v>
      </c>
      <c r="J12" t="str">
        <v>Old</v>
      </c>
      <c r="K12" t="str">
        <v>Sales</v>
      </c>
    </row>
    <row r="13" spans="1:11" x14ac:dyDescent="0.25">
      <c r="A13">
        <v>1009</v>
      </c>
      <c r="B13" t="s">
        <v>10</v>
      </c>
      <c r="C13" t="s">
        <v>11</v>
      </c>
      <c r="D13">
        <v>31</v>
      </c>
      <c r="E13" t="s">
        <v>25</v>
      </c>
      <c r="F13" t="s">
        <v>28</v>
      </c>
      <c r="G13">
        <v>42000</v>
      </c>
      <c r="H13" s="1">
        <v>37843</v>
      </c>
      <c r="I13" s="1">
        <v>40800</v>
      </c>
      <c r="J13" t="str">
        <v>Old</v>
      </c>
      <c r="K13" t="e">
        <v>#N/A</v>
      </c>
    </row>
  </sheetData>
  <mergeCells count="1">
    <mergeCell ref="A1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B4A2A-B2F2-4EC9-9616-29355E7995DC}">
  <sheetPr>
    <tabColor theme="9"/>
  </sheetPr>
  <dimension ref="A1:J13"/>
  <sheetViews>
    <sheetView workbookViewId="0">
      <selection activeCell="A4" sqref="A4"/>
    </sheetView>
  </sheetViews>
  <sheetFormatPr defaultColWidth="10.85546875" defaultRowHeight="15" x14ac:dyDescent="0.25"/>
  <cols>
    <col min="1" max="1" width="18.7109375" bestFit="1" customWidth="1"/>
    <col min="2" max="2" width="16.28515625" bestFit="1" customWidth="1"/>
    <col min="3" max="3" width="15.7109375" bestFit="1" customWidth="1"/>
    <col min="4" max="4" width="8.28515625" customWidth="1"/>
    <col min="5" max="5" width="13.42578125" customWidth="1"/>
    <col min="6" max="6" width="18.5703125" customWidth="1"/>
    <col min="7" max="7" width="10.85546875" customWidth="1"/>
    <col min="8" max="8" width="15" bestFit="1" customWidth="1"/>
    <col min="9" max="9" width="13.5703125" bestFit="1" customWidth="1"/>
    <col min="10" max="10" width="12.28515625" bestFit="1" customWidth="1"/>
  </cols>
  <sheetData>
    <row r="1" spans="1:10" ht="15" customHeight="1" x14ac:dyDescent="0.25">
      <c r="A1" s="5" t="s">
        <v>76</v>
      </c>
      <c r="B1" s="5"/>
      <c r="C1" s="5"/>
      <c r="D1" s="5"/>
    </row>
    <row r="2" spans="1:10" ht="15" customHeight="1" x14ac:dyDescent="0.25">
      <c r="A2" s="5"/>
      <c r="B2" s="5"/>
      <c r="C2" s="5"/>
      <c r="D2" s="5"/>
    </row>
    <row r="3" spans="1:10" ht="15" customHeight="1" x14ac:dyDescent="0.25">
      <c r="A3" s="3"/>
      <c r="B3" s="3"/>
      <c r="C3" s="3"/>
      <c r="D3" s="3"/>
    </row>
    <row r="4" spans="1:10" ht="24" thickBot="1" x14ac:dyDescent="0.4">
      <c r="A4" s="4" t="s">
        <v>19</v>
      </c>
      <c r="B4" s="4" t="s">
        <v>0</v>
      </c>
      <c r="C4" s="4" t="s">
        <v>1</v>
      </c>
      <c r="D4" s="4" t="s">
        <v>22</v>
      </c>
      <c r="E4" s="4" t="s">
        <v>23</v>
      </c>
      <c r="F4" s="4" t="s">
        <v>20</v>
      </c>
      <c r="G4" s="4" t="s">
        <v>21</v>
      </c>
      <c r="H4" s="4" t="s">
        <v>34</v>
      </c>
      <c r="I4" s="4" t="s">
        <v>35</v>
      </c>
      <c r="J4" s="4" t="s">
        <v>18</v>
      </c>
    </row>
    <row r="5" spans="1:10" ht="15.75" thickTop="1" x14ac:dyDescent="0.25">
      <c r="A5">
        <v>1001</v>
      </c>
      <c r="B5" t="s">
        <v>2</v>
      </c>
      <c r="C5" t="s">
        <v>3</v>
      </c>
      <c r="D5">
        <v>30</v>
      </c>
      <c r="E5" t="s">
        <v>25</v>
      </c>
      <c r="F5" t="s">
        <v>24</v>
      </c>
      <c r="G5">
        <v>45000</v>
      </c>
      <c r="H5" s="1">
        <v>37197</v>
      </c>
      <c r="I5" s="1">
        <v>42253</v>
      </c>
      <c r="J5" cm="1">
        <f t="array" ref="J5:J13">LEN(C5:C13)</f>
        <v>7</v>
      </c>
    </row>
    <row r="6" spans="1:10" x14ac:dyDescent="0.25">
      <c r="A6">
        <v>1002</v>
      </c>
      <c r="B6" t="s">
        <v>4</v>
      </c>
      <c r="C6" t="s">
        <v>5</v>
      </c>
      <c r="D6">
        <v>30</v>
      </c>
      <c r="E6" t="s">
        <v>27</v>
      </c>
      <c r="F6" t="s">
        <v>26</v>
      </c>
      <c r="G6">
        <v>36000</v>
      </c>
      <c r="H6" s="1">
        <v>36436</v>
      </c>
      <c r="I6" s="1">
        <v>42287</v>
      </c>
      <c r="J6">
        <v>7</v>
      </c>
    </row>
    <row r="7" spans="1:10" x14ac:dyDescent="0.25">
      <c r="A7">
        <v>1003</v>
      </c>
      <c r="B7" t="s">
        <v>6</v>
      </c>
      <c r="C7" t="s">
        <v>7</v>
      </c>
      <c r="D7">
        <v>29</v>
      </c>
      <c r="E7" t="s">
        <v>25</v>
      </c>
      <c r="F7" t="s">
        <v>24</v>
      </c>
      <c r="G7">
        <v>63000</v>
      </c>
      <c r="H7" s="1">
        <v>36711</v>
      </c>
      <c r="I7" s="1">
        <v>42986</v>
      </c>
      <c r="J7">
        <v>7</v>
      </c>
    </row>
    <row r="8" spans="1:10" x14ac:dyDescent="0.25">
      <c r="A8">
        <v>1004</v>
      </c>
      <c r="B8" t="s">
        <v>13</v>
      </c>
      <c r="C8" t="s">
        <v>12</v>
      </c>
      <c r="D8">
        <v>31</v>
      </c>
      <c r="E8" t="s">
        <v>27</v>
      </c>
      <c r="F8" t="s">
        <v>28</v>
      </c>
      <c r="G8">
        <v>47000</v>
      </c>
      <c r="H8" s="1">
        <v>36530</v>
      </c>
      <c r="I8" s="1">
        <v>42341</v>
      </c>
      <c r="J8">
        <v>6</v>
      </c>
    </row>
    <row r="9" spans="1:10" x14ac:dyDescent="0.25">
      <c r="A9">
        <v>1005</v>
      </c>
      <c r="B9" t="s">
        <v>14</v>
      </c>
      <c r="C9" t="s">
        <v>15</v>
      </c>
      <c r="D9">
        <v>32</v>
      </c>
      <c r="E9" t="s">
        <v>25</v>
      </c>
      <c r="F9" t="s">
        <v>29</v>
      </c>
      <c r="G9">
        <v>50000</v>
      </c>
      <c r="H9" s="1">
        <v>37017</v>
      </c>
      <c r="I9" s="1">
        <v>42977</v>
      </c>
      <c r="J9">
        <v>10</v>
      </c>
    </row>
    <row r="10" spans="1:10" x14ac:dyDescent="0.25">
      <c r="A10">
        <v>1006</v>
      </c>
      <c r="B10" t="s">
        <v>8</v>
      </c>
      <c r="C10" t="s">
        <v>9</v>
      </c>
      <c r="D10">
        <v>35</v>
      </c>
      <c r="E10" t="s">
        <v>25</v>
      </c>
      <c r="F10" t="s">
        <v>30</v>
      </c>
      <c r="G10">
        <v>65000</v>
      </c>
      <c r="H10" s="1">
        <v>35040</v>
      </c>
      <c r="I10" s="1">
        <v>41528</v>
      </c>
      <c r="J10">
        <v>5</v>
      </c>
    </row>
    <row r="11" spans="1:10" x14ac:dyDescent="0.25">
      <c r="A11">
        <v>1007</v>
      </c>
      <c r="B11" t="s">
        <v>32</v>
      </c>
      <c r="C11" t="s">
        <v>33</v>
      </c>
      <c r="D11">
        <v>32</v>
      </c>
      <c r="E11" t="s">
        <v>27</v>
      </c>
      <c r="F11" t="s">
        <v>31</v>
      </c>
      <c r="G11">
        <v>41000</v>
      </c>
      <c r="H11" s="1">
        <v>37933</v>
      </c>
      <c r="I11" s="1">
        <v>41551</v>
      </c>
      <c r="J11">
        <v>6</v>
      </c>
    </row>
    <row r="12" spans="1:10" x14ac:dyDescent="0.25">
      <c r="A12">
        <v>1008</v>
      </c>
      <c r="B12" t="s">
        <v>16</v>
      </c>
      <c r="C12" t="s">
        <v>17</v>
      </c>
      <c r="D12">
        <v>38</v>
      </c>
      <c r="E12" t="s">
        <v>25</v>
      </c>
      <c r="F12" t="s">
        <v>24</v>
      </c>
      <c r="G12">
        <v>48000</v>
      </c>
      <c r="H12" s="1">
        <v>37416</v>
      </c>
      <c r="I12" s="1">
        <v>42116</v>
      </c>
      <c r="J12">
        <v>6</v>
      </c>
    </row>
    <row r="13" spans="1:10" x14ac:dyDescent="0.25">
      <c r="A13">
        <v>1009</v>
      </c>
      <c r="B13" t="s">
        <v>10</v>
      </c>
      <c r="C13" t="s">
        <v>11</v>
      </c>
      <c r="D13">
        <v>31</v>
      </c>
      <c r="E13" t="s">
        <v>25</v>
      </c>
      <c r="F13" t="s">
        <v>28</v>
      </c>
      <c r="G13">
        <v>42000</v>
      </c>
      <c r="H13" s="1">
        <v>37843</v>
      </c>
      <c r="I13" s="1">
        <v>40800</v>
      </c>
      <c r="J13">
        <v>6</v>
      </c>
    </row>
  </sheetData>
  <mergeCells count="1">
    <mergeCell ref="A1: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54FE-DA24-43B2-AD9D-17E8CC017065}">
  <sheetPr>
    <tabColor theme="9"/>
  </sheetPr>
  <dimension ref="A1:M13"/>
  <sheetViews>
    <sheetView workbookViewId="0">
      <selection activeCell="M5" sqref="M5"/>
    </sheetView>
  </sheetViews>
  <sheetFormatPr defaultColWidth="14.5703125" defaultRowHeight="15" x14ac:dyDescent="0.25"/>
  <cols>
    <col min="1" max="1" width="18.7109375" bestFit="1" customWidth="1"/>
    <col min="2" max="2" width="16.28515625" bestFit="1" customWidth="1"/>
    <col min="3" max="3" width="15.7109375" bestFit="1" customWidth="1"/>
    <col min="4" max="4" width="8.42578125" customWidth="1"/>
    <col min="5" max="5" width="12.42578125" customWidth="1"/>
    <col min="6" max="6" width="18.140625" customWidth="1"/>
    <col min="7" max="7" width="11" customWidth="1"/>
    <col min="8" max="8" width="16" customWidth="1"/>
    <col min="9" max="9" width="14.7109375" customWidth="1"/>
    <col min="10" max="10" width="45.140625" customWidth="1"/>
    <col min="11" max="11" width="7.85546875" customWidth="1"/>
    <col min="12" max="12" width="9.42578125" customWidth="1"/>
    <col min="13" max="13" width="10.140625" customWidth="1"/>
  </cols>
  <sheetData>
    <row r="1" spans="1:13" ht="15" customHeight="1" x14ac:dyDescent="0.25">
      <c r="A1" s="5" t="s">
        <v>77</v>
      </c>
      <c r="B1" s="5"/>
      <c r="C1" s="5"/>
      <c r="D1" s="5"/>
    </row>
    <row r="2" spans="1:13" ht="15" customHeight="1" x14ac:dyDescent="0.25">
      <c r="A2" s="5"/>
      <c r="B2" s="5"/>
      <c r="C2" s="5"/>
      <c r="D2" s="5"/>
    </row>
    <row r="3" spans="1:13" ht="15" customHeight="1" x14ac:dyDescent="0.25"/>
    <row r="4" spans="1:13" ht="24" thickBot="1" x14ac:dyDescent="0.4">
      <c r="A4" s="4" t="s">
        <v>19</v>
      </c>
      <c r="B4" s="4" t="s">
        <v>0</v>
      </c>
      <c r="C4" s="4" t="s">
        <v>1</v>
      </c>
      <c r="D4" s="4" t="s">
        <v>22</v>
      </c>
      <c r="E4" s="4" t="s">
        <v>23</v>
      </c>
      <c r="F4" s="4" t="s">
        <v>20</v>
      </c>
      <c r="G4" s="4" t="s">
        <v>21</v>
      </c>
      <c r="H4" s="4" t="s">
        <v>34</v>
      </c>
      <c r="I4" s="4" t="s">
        <v>35</v>
      </c>
      <c r="J4" s="4" t="s">
        <v>36</v>
      </c>
      <c r="K4" s="4" t="s">
        <v>84</v>
      </c>
      <c r="L4" s="4" t="s">
        <v>85</v>
      </c>
      <c r="M4" s="4" t="s">
        <v>85</v>
      </c>
    </row>
    <row r="5" spans="1:13" ht="15.75" thickTop="1" x14ac:dyDescent="0.25">
      <c r="A5">
        <v>1001</v>
      </c>
      <c r="B5" t="s">
        <v>2</v>
      </c>
      <c r="C5" t="s">
        <v>3</v>
      </c>
      <c r="D5">
        <v>30</v>
      </c>
      <c r="E5" t="s">
        <v>25</v>
      </c>
      <c r="F5" t="s">
        <v>24</v>
      </c>
      <c r="G5">
        <v>45000</v>
      </c>
      <c r="H5" s="2" t="s">
        <v>46</v>
      </c>
      <c r="I5" s="2" t="s">
        <v>54</v>
      </c>
      <c r="J5" s="1" t="s">
        <v>37</v>
      </c>
      <c r="K5" t="str" cm="1">
        <f t="array" ref="K5:K13">LEFT(B5:B13,3)</f>
        <v>Jim</v>
      </c>
      <c r="L5" t="str" cm="1">
        <f t="array" ref="L5:L13">RIGHT(A5:A13,1)</f>
        <v>1</v>
      </c>
      <c r="M5" t="str" cm="1">
        <f t="array" ref="M5:M13">RIGHT(H5:H13,4)</f>
        <v>2001</v>
      </c>
    </row>
    <row r="6" spans="1:13" x14ac:dyDescent="0.25">
      <c r="A6">
        <v>1002</v>
      </c>
      <c r="B6" t="s">
        <v>4</v>
      </c>
      <c r="C6" t="s">
        <v>5</v>
      </c>
      <c r="D6">
        <v>30</v>
      </c>
      <c r="E6" t="s">
        <v>27</v>
      </c>
      <c r="F6" t="s">
        <v>26</v>
      </c>
      <c r="G6">
        <v>36000</v>
      </c>
      <c r="H6" s="2" t="s">
        <v>47</v>
      </c>
      <c r="I6" s="2" t="s">
        <v>55</v>
      </c>
      <c r="J6" s="1" t="s">
        <v>38</v>
      </c>
      <c r="K6" t="str">
        <v>Pam</v>
      </c>
      <c r="L6" t="str">
        <v>2</v>
      </c>
      <c r="M6" t="str">
        <v>1999</v>
      </c>
    </row>
    <row r="7" spans="1:13" x14ac:dyDescent="0.25">
      <c r="A7">
        <v>1003</v>
      </c>
      <c r="B7" t="s">
        <v>6</v>
      </c>
      <c r="C7" t="s">
        <v>7</v>
      </c>
      <c r="D7">
        <v>29</v>
      </c>
      <c r="E7" t="s">
        <v>25</v>
      </c>
      <c r="F7" t="s">
        <v>24</v>
      </c>
      <c r="G7">
        <v>63000</v>
      </c>
      <c r="H7" s="2" t="s">
        <v>48</v>
      </c>
      <c r="I7" s="2" t="s">
        <v>56</v>
      </c>
      <c r="J7" s="1" t="s">
        <v>39</v>
      </c>
      <c r="K7" t="str">
        <v>Dwi</v>
      </c>
      <c r="L7" t="str">
        <v>3</v>
      </c>
      <c r="M7" t="str">
        <v>2000</v>
      </c>
    </row>
    <row r="8" spans="1:13" x14ac:dyDescent="0.25">
      <c r="A8">
        <v>1004</v>
      </c>
      <c r="B8" t="s">
        <v>13</v>
      </c>
      <c r="C8" t="s">
        <v>12</v>
      </c>
      <c r="D8">
        <v>31</v>
      </c>
      <c r="E8" t="s">
        <v>27</v>
      </c>
      <c r="F8" t="s">
        <v>28</v>
      </c>
      <c r="G8">
        <v>47000</v>
      </c>
      <c r="H8" s="2" t="s">
        <v>49</v>
      </c>
      <c r="I8" s="2" t="s">
        <v>57</v>
      </c>
      <c r="J8" s="1" t="s">
        <v>40</v>
      </c>
      <c r="K8" t="str">
        <v>Ang</v>
      </c>
      <c r="L8" t="str">
        <v>4</v>
      </c>
      <c r="M8" t="str">
        <v>2000</v>
      </c>
    </row>
    <row r="9" spans="1:13" x14ac:dyDescent="0.25">
      <c r="A9">
        <v>1005</v>
      </c>
      <c r="B9" t="s">
        <v>14</v>
      </c>
      <c r="C9" t="s">
        <v>15</v>
      </c>
      <c r="D9">
        <v>32</v>
      </c>
      <c r="E9" t="s">
        <v>25</v>
      </c>
      <c r="F9" t="s">
        <v>29</v>
      </c>
      <c r="G9">
        <v>50000</v>
      </c>
      <c r="H9" s="2" t="s">
        <v>50</v>
      </c>
      <c r="I9" s="2" t="s">
        <v>58</v>
      </c>
      <c r="J9" s="1" t="s">
        <v>41</v>
      </c>
      <c r="K9" t="str">
        <v>Tob</v>
      </c>
      <c r="L9" t="str">
        <v>5</v>
      </c>
      <c r="M9" t="str">
        <v>2001</v>
      </c>
    </row>
    <row r="10" spans="1:13" x14ac:dyDescent="0.25">
      <c r="A10">
        <v>1006</v>
      </c>
      <c r="B10" t="s">
        <v>8</v>
      </c>
      <c r="C10" t="s">
        <v>9</v>
      </c>
      <c r="D10">
        <v>35</v>
      </c>
      <c r="E10" t="s">
        <v>25</v>
      </c>
      <c r="F10" t="s">
        <v>30</v>
      </c>
      <c r="G10">
        <v>65000</v>
      </c>
      <c r="H10" s="2" t="s">
        <v>50</v>
      </c>
      <c r="I10" s="2" t="s">
        <v>59</v>
      </c>
      <c r="J10" s="1" t="s">
        <v>42</v>
      </c>
      <c r="K10" t="str">
        <v>Mic</v>
      </c>
      <c r="L10" t="str">
        <v>6</v>
      </c>
      <c r="M10" t="str">
        <v>2001</v>
      </c>
    </row>
    <row r="11" spans="1:13" x14ac:dyDescent="0.25">
      <c r="A11">
        <v>1007</v>
      </c>
      <c r="B11" t="s">
        <v>32</v>
      </c>
      <c r="C11" t="s">
        <v>33</v>
      </c>
      <c r="D11">
        <v>32</v>
      </c>
      <c r="E11" t="s">
        <v>27</v>
      </c>
      <c r="F11" t="s">
        <v>31</v>
      </c>
      <c r="G11">
        <v>41000</v>
      </c>
      <c r="H11" s="2" t="s">
        <v>51</v>
      </c>
      <c r="I11" s="2" t="s">
        <v>59</v>
      </c>
      <c r="J11" s="1" t="s">
        <v>43</v>
      </c>
      <c r="K11" t="str">
        <v>Mer</v>
      </c>
      <c r="L11" t="str">
        <v>7</v>
      </c>
      <c r="M11" t="str">
        <v>2003</v>
      </c>
    </row>
    <row r="12" spans="1:13" x14ac:dyDescent="0.25">
      <c r="A12">
        <v>1008</v>
      </c>
      <c r="B12" t="s">
        <v>16</v>
      </c>
      <c r="C12" t="s">
        <v>17</v>
      </c>
      <c r="D12">
        <v>38</v>
      </c>
      <c r="E12" t="s">
        <v>25</v>
      </c>
      <c r="F12" t="s">
        <v>24</v>
      </c>
      <c r="G12">
        <v>48000</v>
      </c>
      <c r="H12" s="2" t="s">
        <v>52</v>
      </c>
      <c r="I12" s="2" t="s">
        <v>60</v>
      </c>
      <c r="J12" s="1" t="s">
        <v>44</v>
      </c>
      <c r="K12" t="str">
        <v>Sta</v>
      </c>
      <c r="L12" t="str">
        <v>8</v>
      </c>
      <c r="M12" t="str">
        <v>2002</v>
      </c>
    </row>
    <row r="13" spans="1:13" x14ac:dyDescent="0.25">
      <c r="A13">
        <v>1009</v>
      </c>
      <c r="B13" t="s">
        <v>10</v>
      </c>
      <c r="C13" t="s">
        <v>11</v>
      </c>
      <c r="D13">
        <v>31</v>
      </c>
      <c r="E13" t="s">
        <v>25</v>
      </c>
      <c r="F13" t="s">
        <v>28</v>
      </c>
      <c r="G13">
        <v>42000</v>
      </c>
      <c r="H13" s="2" t="s">
        <v>53</v>
      </c>
      <c r="I13" s="2" t="s">
        <v>60</v>
      </c>
      <c r="J13" s="1" t="s">
        <v>45</v>
      </c>
      <c r="K13" t="str">
        <v>Kev</v>
      </c>
      <c r="L13" t="str">
        <v>9</v>
      </c>
      <c r="M13" t="str">
        <v>2003</v>
      </c>
    </row>
  </sheetData>
  <mergeCells count="1">
    <mergeCell ref="A1: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69BBA-836F-48E1-B067-27B71B706556}">
  <sheetPr>
    <tabColor theme="9"/>
  </sheetPr>
  <dimension ref="A1:J13"/>
  <sheetViews>
    <sheetView workbookViewId="0">
      <selection activeCell="A4" sqref="A4"/>
    </sheetView>
  </sheetViews>
  <sheetFormatPr defaultColWidth="13.7109375" defaultRowHeight="15" x14ac:dyDescent="0.25"/>
  <cols>
    <col min="1" max="1" width="18.7109375" bestFit="1" customWidth="1"/>
    <col min="2" max="2" width="16.28515625" bestFit="1" customWidth="1"/>
    <col min="3" max="3" width="15.7109375" bestFit="1" customWidth="1"/>
    <col min="4" max="4" width="7.7109375" customWidth="1"/>
    <col min="5" max="5" width="13" customWidth="1"/>
    <col min="6" max="6" width="18.5703125" customWidth="1"/>
    <col min="7" max="7" width="11.140625" customWidth="1"/>
    <col min="8" max="8" width="16.140625" customWidth="1"/>
    <col min="9" max="9" width="15.140625" customWidth="1"/>
    <col min="10" max="10" width="16" customWidth="1"/>
  </cols>
  <sheetData>
    <row r="1" spans="1:10" ht="15" customHeight="1" x14ac:dyDescent="0.25">
      <c r="A1" s="5" t="s">
        <v>78</v>
      </c>
      <c r="B1" s="5"/>
      <c r="C1" s="5"/>
      <c r="D1" s="5"/>
      <c r="E1" s="3"/>
    </row>
    <row r="2" spans="1:10" ht="15" customHeight="1" x14ac:dyDescent="0.25">
      <c r="A2" s="5"/>
      <c r="B2" s="5"/>
      <c r="C2" s="5"/>
      <c r="D2" s="5"/>
      <c r="E2" s="3"/>
    </row>
    <row r="4" spans="1:10" ht="24" thickBot="1" x14ac:dyDescent="0.4">
      <c r="A4" s="4" t="s">
        <v>19</v>
      </c>
      <c r="B4" s="4" t="s">
        <v>0</v>
      </c>
      <c r="C4" s="4" t="s">
        <v>1</v>
      </c>
      <c r="D4" s="4" t="s">
        <v>22</v>
      </c>
      <c r="E4" s="4" t="s">
        <v>23</v>
      </c>
      <c r="F4" s="4" t="s">
        <v>20</v>
      </c>
      <c r="G4" s="4" t="s">
        <v>21</v>
      </c>
      <c r="H4" s="4" t="s">
        <v>34</v>
      </c>
      <c r="I4" s="4" t="s">
        <v>35</v>
      </c>
      <c r="J4" s="4" t="s">
        <v>66</v>
      </c>
    </row>
    <row r="5" spans="1:10" ht="15.75" thickTop="1" x14ac:dyDescent="0.25">
      <c r="A5">
        <v>1001</v>
      </c>
      <c r="B5" s="2" t="s">
        <v>2</v>
      </c>
      <c r="C5" s="2" t="s">
        <v>3</v>
      </c>
      <c r="D5">
        <v>30</v>
      </c>
      <c r="E5" t="s">
        <v>25</v>
      </c>
      <c r="F5" t="s">
        <v>24</v>
      </c>
      <c r="G5">
        <v>45000</v>
      </c>
      <c r="H5" s="1">
        <v>37197</v>
      </c>
      <c r="I5" s="1">
        <v>42253</v>
      </c>
      <c r="J5" t="str" cm="1">
        <f t="array" ref="J5:J13">TRIM(C5:C13)</f>
        <v>Halpert</v>
      </c>
    </row>
    <row r="6" spans="1:10" x14ac:dyDescent="0.25">
      <c r="A6">
        <v>1002</v>
      </c>
      <c r="B6" s="2" t="s">
        <v>4</v>
      </c>
      <c r="C6" s="2" t="s">
        <v>5</v>
      </c>
      <c r="D6">
        <v>30</v>
      </c>
      <c r="E6" t="s">
        <v>27</v>
      </c>
      <c r="F6" t="s">
        <v>26</v>
      </c>
      <c r="G6">
        <v>36000</v>
      </c>
      <c r="H6" s="1">
        <v>36436</v>
      </c>
      <c r="I6" s="1">
        <v>42287</v>
      </c>
      <c r="J6" t="str">
        <v>Beasley</v>
      </c>
    </row>
    <row r="7" spans="1:10" x14ac:dyDescent="0.25">
      <c r="A7">
        <v>1003</v>
      </c>
      <c r="B7" s="2" t="s">
        <v>6</v>
      </c>
      <c r="C7" s="2" t="s">
        <v>65</v>
      </c>
      <c r="D7">
        <v>29</v>
      </c>
      <c r="E7" t="s">
        <v>25</v>
      </c>
      <c r="F7" t="s">
        <v>24</v>
      </c>
      <c r="G7">
        <v>63000</v>
      </c>
      <c r="H7" s="1">
        <v>36711</v>
      </c>
      <c r="I7" s="1">
        <v>42986</v>
      </c>
      <c r="J7" t="str">
        <v>Schrute</v>
      </c>
    </row>
    <row r="8" spans="1:10" x14ac:dyDescent="0.25">
      <c r="A8">
        <v>1004</v>
      </c>
      <c r="B8" s="2" t="s">
        <v>13</v>
      </c>
      <c r="C8" s="2" t="s">
        <v>12</v>
      </c>
      <c r="D8">
        <v>31</v>
      </c>
      <c r="E8" t="s">
        <v>27</v>
      </c>
      <c r="F8" t="s">
        <v>28</v>
      </c>
      <c r="G8">
        <v>47000</v>
      </c>
      <c r="H8" s="1">
        <v>36530</v>
      </c>
      <c r="I8" s="1">
        <v>42341</v>
      </c>
      <c r="J8" t="str">
        <v>Martin</v>
      </c>
    </row>
    <row r="9" spans="1:10" x14ac:dyDescent="0.25">
      <c r="A9">
        <v>1005</v>
      </c>
      <c r="B9" s="2" t="s">
        <v>14</v>
      </c>
      <c r="C9" s="2" t="s">
        <v>64</v>
      </c>
      <c r="D9">
        <v>32</v>
      </c>
      <c r="E9" t="s">
        <v>25</v>
      </c>
      <c r="F9" t="s">
        <v>29</v>
      </c>
      <c r="G9">
        <v>50000</v>
      </c>
      <c r="H9" s="1">
        <v>37017</v>
      </c>
      <c r="I9" s="1">
        <v>42977</v>
      </c>
      <c r="J9" t="str">
        <v>Flenderson</v>
      </c>
    </row>
    <row r="10" spans="1:10" x14ac:dyDescent="0.25">
      <c r="A10">
        <v>1006</v>
      </c>
      <c r="B10" s="2" t="s">
        <v>8</v>
      </c>
      <c r="C10" s="2" t="s">
        <v>63</v>
      </c>
      <c r="D10">
        <v>35</v>
      </c>
      <c r="E10" t="s">
        <v>25</v>
      </c>
      <c r="F10" t="s">
        <v>30</v>
      </c>
      <c r="G10">
        <v>65000</v>
      </c>
      <c r="H10" s="1">
        <v>35040</v>
      </c>
      <c r="I10" s="1">
        <v>41528</v>
      </c>
      <c r="J10" t="str">
        <v>Scott</v>
      </c>
    </row>
    <row r="11" spans="1:10" x14ac:dyDescent="0.25">
      <c r="A11">
        <v>1007</v>
      </c>
      <c r="B11" s="2" t="s">
        <v>32</v>
      </c>
      <c r="C11" s="2" t="s">
        <v>33</v>
      </c>
      <c r="D11">
        <v>32</v>
      </c>
      <c r="E11" t="s">
        <v>27</v>
      </c>
      <c r="F11" t="s">
        <v>31</v>
      </c>
      <c r="G11">
        <v>41000</v>
      </c>
      <c r="H11" s="1">
        <v>37933</v>
      </c>
      <c r="I11" s="1">
        <v>41551</v>
      </c>
      <c r="J11" t="str">
        <v>Palmer</v>
      </c>
    </row>
    <row r="12" spans="1:10" x14ac:dyDescent="0.25">
      <c r="A12">
        <v>1008</v>
      </c>
      <c r="B12" s="2" t="s">
        <v>16</v>
      </c>
      <c r="C12" s="2" t="s">
        <v>62</v>
      </c>
      <c r="D12">
        <v>38</v>
      </c>
      <c r="E12" t="s">
        <v>25</v>
      </c>
      <c r="F12" t="s">
        <v>24</v>
      </c>
      <c r="G12">
        <v>48000</v>
      </c>
      <c r="H12" s="1">
        <v>37416</v>
      </c>
      <c r="I12" s="1">
        <v>42116</v>
      </c>
      <c r="J12" t="str">
        <v>Hudson</v>
      </c>
    </row>
    <row r="13" spans="1:10" x14ac:dyDescent="0.25">
      <c r="A13">
        <v>1009</v>
      </c>
      <c r="B13" s="2" t="s">
        <v>10</v>
      </c>
      <c r="C13" s="2" t="s">
        <v>61</v>
      </c>
      <c r="D13">
        <v>31</v>
      </c>
      <c r="E13" t="s">
        <v>25</v>
      </c>
      <c r="F13" t="s">
        <v>28</v>
      </c>
      <c r="G13">
        <v>42000</v>
      </c>
      <c r="H13" s="1">
        <v>37843</v>
      </c>
      <c r="I13" s="1">
        <v>40800</v>
      </c>
      <c r="J13" t="str">
        <v>Malone</v>
      </c>
    </row>
  </sheetData>
  <mergeCells count="1">
    <mergeCell ref="A1:D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B9C42-087D-43BC-95CC-49AE54CDC17A}">
  <sheetPr>
    <tabColor theme="9"/>
  </sheetPr>
  <dimension ref="A1:K23"/>
  <sheetViews>
    <sheetView workbookViewId="0">
      <selection activeCell="A4" sqref="A4"/>
    </sheetView>
  </sheetViews>
  <sheetFormatPr defaultColWidth="13.7109375" defaultRowHeight="15" x14ac:dyDescent="0.25"/>
  <cols>
    <col min="1" max="1" width="18.7109375" bestFit="1" customWidth="1"/>
    <col min="2" max="2" width="16.28515625" bestFit="1" customWidth="1"/>
    <col min="3" max="3" width="15.7109375" bestFit="1" customWidth="1"/>
    <col min="4" max="4" width="8" customWidth="1"/>
    <col min="5" max="5" width="12.85546875" customWidth="1"/>
    <col min="6" max="6" width="18.28515625" customWidth="1"/>
    <col min="7" max="7" width="11.28515625" customWidth="1"/>
    <col min="8" max="8" width="15.85546875" customWidth="1"/>
    <col min="9" max="9" width="14.7109375" customWidth="1"/>
    <col min="10" max="10" width="27.42578125" bestFit="1" customWidth="1"/>
    <col min="11" max="11" width="23.28515625" bestFit="1" customWidth="1"/>
  </cols>
  <sheetData>
    <row r="1" spans="1:11" x14ac:dyDescent="0.25">
      <c r="A1" s="5" t="s">
        <v>79</v>
      </c>
      <c r="B1" s="5"/>
      <c r="C1" s="5"/>
      <c r="D1" s="5"/>
    </row>
    <row r="2" spans="1:11" x14ac:dyDescent="0.25">
      <c r="A2" s="5"/>
      <c r="B2" s="5"/>
      <c r="C2" s="5"/>
      <c r="D2" s="5"/>
    </row>
    <row r="4" spans="1:11" ht="24" thickBot="1" x14ac:dyDescent="0.4">
      <c r="A4" s="4" t="s">
        <v>19</v>
      </c>
      <c r="B4" s="4" t="s">
        <v>0</v>
      </c>
      <c r="C4" s="4" t="s">
        <v>1</v>
      </c>
      <c r="D4" s="4" t="s">
        <v>22</v>
      </c>
      <c r="E4" s="4" t="s">
        <v>23</v>
      </c>
      <c r="F4" s="4" t="s">
        <v>20</v>
      </c>
      <c r="G4" s="4" t="s">
        <v>21</v>
      </c>
      <c r="H4" s="4" t="s">
        <v>34</v>
      </c>
      <c r="I4" s="4" t="s">
        <v>35</v>
      </c>
      <c r="J4" s="4" t="s">
        <v>74</v>
      </c>
      <c r="K4" s="4" t="s">
        <v>67</v>
      </c>
    </row>
    <row r="5" spans="1:11" ht="15.75" thickTop="1" x14ac:dyDescent="0.25">
      <c r="A5">
        <v>1001</v>
      </c>
      <c r="B5" t="s">
        <v>2</v>
      </c>
      <c r="C5" t="s">
        <v>3</v>
      </c>
      <c r="D5">
        <v>30</v>
      </c>
      <c r="E5" t="s">
        <v>25</v>
      </c>
      <c r="F5" t="s">
        <v>24</v>
      </c>
      <c r="G5">
        <v>45000</v>
      </c>
      <c r="H5" s="2" t="s">
        <v>46</v>
      </c>
      <c r="I5" s="2" t="s">
        <v>54</v>
      </c>
      <c r="J5" t="str" cm="1">
        <f t="array" ref="J5:J13">SUBSTITUTE(H5:H13,"-","/")</f>
        <v>11/2/2001</v>
      </c>
      <c r="K5" t="str" cm="1">
        <f t="array" ref="K5:K13">SUBSTITUTE(H5:H13,"/","-",1)</f>
        <v>11-2/2001</v>
      </c>
    </row>
    <row r="6" spans="1:11" x14ac:dyDescent="0.25">
      <c r="A6">
        <v>1002</v>
      </c>
      <c r="B6" t="s">
        <v>4</v>
      </c>
      <c r="C6" t="s">
        <v>5</v>
      </c>
      <c r="D6">
        <v>30</v>
      </c>
      <c r="E6" t="s">
        <v>27</v>
      </c>
      <c r="F6" t="s">
        <v>26</v>
      </c>
      <c r="G6">
        <v>36000</v>
      </c>
      <c r="H6" s="2" t="s">
        <v>47</v>
      </c>
      <c r="I6" s="2" t="s">
        <v>55</v>
      </c>
      <c r="J6" t="str">
        <v>10/3/1999</v>
      </c>
      <c r="K6" t="str">
        <v>10-3/1999</v>
      </c>
    </row>
    <row r="7" spans="1:11" x14ac:dyDescent="0.25">
      <c r="A7">
        <v>1003</v>
      </c>
      <c r="B7" t="s">
        <v>6</v>
      </c>
      <c r="C7" t="s">
        <v>7</v>
      </c>
      <c r="D7">
        <v>29</v>
      </c>
      <c r="E7" t="s">
        <v>25</v>
      </c>
      <c r="F7" t="s">
        <v>24</v>
      </c>
      <c r="G7">
        <v>63000</v>
      </c>
      <c r="H7" s="2" t="s">
        <v>48</v>
      </c>
      <c r="I7" s="2" t="s">
        <v>56</v>
      </c>
      <c r="J7" t="str">
        <v>7/4/2000</v>
      </c>
      <c r="K7" t="str">
        <v>7-4/2000</v>
      </c>
    </row>
    <row r="8" spans="1:11" x14ac:dyDescent="0.25">
      <c r="A8">
        <v>1004</v>
      </c>
      <c r="B8" t="s">
        <v>13</v>
      </c>
      <c r="C8" t="s">
        <v>12</v>
      </c>
      <c r="D8">
        <v>31</v>
      </c>
      <c r="E8" t="s">
        <v>27</v>
      </c>
      <c r="F8" t="s">
        <v>28</v>
      </c>
      <c r="G8">
        <v>47000</v>
      </c>
      <c r="H8" s="2" t="s">
        <v>49</v>
      </c>
      <c r="I8" s="2" t="s">
        <v>57</v>
      </c>
      <c r="J8" t="str">
        <v>1/5/2000</v>
      </c>
      <c r="K8" t="str">
        <v>1-5/2000</v>
      </c>
    </row>
    <row r="9" spans="1:11" x14ac:dyDescent="0.25">
      <c r="A9">
        <v>1005</v>
      </c>
      <c r="B9" t="s">
        <v>14</v>
      </c>
      <c r="C9" t="s">
        <v>15</v>
      </c>
      <c r="D9">
        <v>32</v>
      </c>
      <c r="E9" t="s">
        <v>25</v>
      </c>
      <c r="F9" t="s">
        <v>29</v>
      </c>
      <c r="G9">
        <v>50000</v>
      </c>
      <c r="H9" s="2" t="s">
        <v>50</v>
      </c>
      <c r="I9" s="2" t="s">
        <v>58</v>
      </c>
      <c r="J9" t="str">
        <v>5/6/2001</v>
      </c>
      <c r="K9" t="str">
        <v>5-6/2001</v>
      </c>
    </row>
    <row r="10" spans="1:11" x14ac:dyDescent="0.25">
      <c r="A10">
        <v>1006</v>
      </c>
      <c r="B10" t="s">
        <v>8</v>
      </c>
      <c r="C10" t="s">
        <v>9</v>
      </c>
      <c r="D10">
        <v>35</v>
      </c>
      <c r="E10" t="s">
        <v>25</v>
      </c>
      <c r="F10" t="s">
        <v>30</v>
      </c>
      <c r="G10">
        <v>65000</v>
      </c>
      <c r="H10" s="2" t="s">
        <v>50</v>
      </c>
      <c r="I10" s="2" t="s">
        <v>59</v>
      </c>
      <c r="J10" t="str">
        <v>5/6/2001</v>
      </c>
      <c r="K10" t="str">
        <v>5-6/2001</v>
      </c>
    </row>
    <row r="11" spans="1:11" x14ac:dyDescent="0.25">
      <c r="A11">
        <v>1007</v>
      </c>
      <c r="B11" t="s">
        <v>32</v>
      </c>
      <c r="C11" t="s">
        <v>33</v>
      </c>
      <c r="D11">
        <v>32</v>
      </c>
      <c r="E11" t="s">
        <v>27</v>
      </c>
      <c r="F11" t="s">
        <v>31</v>
      </c>
      <c r="G11">
        <v>41000</v>
      </c>
      <c r="H11" s="2" t="s">
        <v>51</v>
      </c>
      <c r="I11" s="2" t="s">
        <v>59</v>
      </c>
      <c r="J11" t="str">
        <v>11/8/2003</v>
      </c>
      <c r="K11" t="str">
        <v>11-8/2003</v>
      </c>
    </row>
    <row r="12" spans="1:11" x14ac:dyDescent="0.25">
      <c r="A12">
        <v>1008</v>
      </c>
      <c r="B12" t="s">
        <v>16</v>
      </c>
      <c r="C12" t="s">
        <v>17</v>
      </c>
      <c r="D12">
        <v>38</v>
      </c>
      <c r="E12" t="s">
        <v>25</v>
      </c>
      <c r="F12" t="s">
        <v>24</v>
      </c>
      <c r="G12">
        <v>48000</v>
      </c>
      <c r="H12" s="2" t="s">
        <v>52</v>
      </c>
      <c r="I12" s="2" t="s">
        <v>60</v>
      </c>
      <c r="J12" t="str">
        <v>6/9/2002</v>
      </c>
      <c r="K12" t="str">
        <v>6-9/2002</v>
      </c>
    </row>
    <row r="13" spans="1:11" x14ac:dyDescent="0.25">
      <c r="A13">
        <v>1009</v>
      </c>
      <c r="B13" t="s">
        <v>10</v>
      </c>
      <c r="C13" t="s">
        <v>11</v>
      </c>
      <c r="D13">
        <v>31</v>
      </c>
      <c r="E13" t="s">
        <v>25</v>
      </c>
      <c r="F13" t="s">
        <v>28</v>
      </c>
      <c r="G13">
        <v>42000</v>
      </c>
      <c r="H13" s="2" t="s">
        <v>53</v>
      </c>
      <c r="I13" s="2" t="s">
        <v>60</v>
      </c>
      <c r="J13" t="str">
        <v>8/10/2003</v>
      </c>
      <c r="K13" t="str">
        <v>8-10/2003</v>
      </c>
    </row>
    <row r="15" spans="1:11" x14ac:dyDescent="0.25">
      <c r="H15" s="2"/>
      <c r="I15" s="2"/>
    </row>
    <row r="16" spans="1:11" x14ac:dyDescent="0.25">
      <c r="H16" s="2"/>
      <c r="I16" s="2"/>
    </row>
    <row r="17" spans="8:9" x14ac:dyDescent="0.25">
      <c r="H17" s="2"/>
      <c r="I17" s="2"/>
    </row>
    <row r="18" spans="8:9" x14ac:dyDescent="0.25">
      <c r="H18" s="2"/>
      <c r="I18" s="2"/>
    </row>
    <row r="19" spans="8:9" x14ac:dyDescent="0.25">
      <c r="H19" s="2"/>
      <c r="I19" s="2"/>
    </row>
    <row r="20" spans="8:9" x14ac:dyDescent="0.25">
      <c r="H20" s="2"/>
      <c r="I20" s="2"/>
    </row>
    <row r="21" spans="8:9" x14ac:dyDescent="0.25">
      <c r="H21" s="2"/>
      <c r="I21" s="2"/>
    </row>
    <row r="22" spans="8:9" x14ac:dyDescent="0.25">
      <c r="H22" s="2"/>
      <c r="I22" s="2"/>
    </row>
    <row r="23" spans="8:9" x14ac:dyDescent="0.25">
      <c r="H23" s="2"/>
      <c r="I23" s="2"/>
    </row>
  </sheetData>
  <mergeCells count="1">
    <mergeCell ref="A1:D2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1C5D0-EC67-4288-8B29-30C6E5CFEE73}">
  <sheetPr>
    <tabColor theme="9"/>
  </sheetPr>
  <dimension ref="A1:K13"/>
  <sheetViews>
    <sheetView workbookViewId="0">
      <selection activeCell="A4" sqref="A4"/>
    </sheetView>
  </sheetViews>
  <sheetFormatPr defaultColWidth="13" defaultRowHeight="15" x14ac:dyDescent="0.25"/>
  <cols>
    <col min="1" max="1" width="18.7109375" bestFit="1" customWidth="1"/>
    <col min="2" max="2" width="16.28515625" bestFit="1" customWidth="1"/>
    <col min="3" max="3" width="15.7109375" bestFit="1" customWidth="1"/>
    <col min="4" max="4" width="7.28515625" customWidth="1"/>
    <col min="5" max="5" width="12.7109375" customWidth="1"/>
    <col min="6" max="6" width="18.5703125" customWidth="1"/>
    <col min="7" max="7" width="11.140625" customWidth="1"/>
    <col min="8" max="8" width="15.5703125" customWidth="1"/>
    <col min="9" max="9" width="14.140625" customWidth="1"/>
    <col min="10" max="10" width="11.85546875" customWidth="1"/>
    <col min="11" max="11" width="13" customWidth="1"/>
  </cols>
  <sheetData>
    <row r="1" spans="1:11" x14ac:dyDescent="0.25">
      <c r="A1" s="5" t="s">
        <v>80</v>
      </c>
      <c r="B1" s="5"/>
      <c r="C1" s="5"/>
      <c r="D1" s="5"/>
    </row>
    <row r="2" spans="1:11" x14ac:dyDescent="0.25">
      <c r="A2" s="5"/>
      <c r="B2" s="5"/>
      <c r="C2" s="5"/>
      <c r="D2" s="5"/>
    </row>
    <row r="4" spans="1:11" ht="24" thickBot="1" x14ac:dyDescent="0.4">
      <c r="A4" s="4" t="s">
        <v>19</v>
      </c>
      <c r="B4" s="4" t="s">
        <v>0</v>
      </c>
      <c r="C4" s="4" t="s">
        <v>1</v>
      </c>
      <c r="D4" s="4" t="s">
        <v>22</v>
      </c>
      <c r="E4" s="4" t="s">
        <v>23</v>
      </c>
      <c r="F4" s="4" t="s">
        <v>20</v>
      </c>
      <c r="G4" s="4" t="s">
        <v>21</v>
      </c>
      <c r="H4" s="4" t="s">
        <v>34</v>
      </c>
      <c r="I4" s="4" t="s">
        <v>35</v>
      </c>
      <c r="J4" s="4" t="s">
        <v>68</v>
      </c>
      <c r="K4" s="4" t="s">
        <v>69</v>
      </c>
    </row>
    <row r="5" spans="1:11" ht="15.75" thickTop="1" x14ac:dyDescent="0.25">
      <c r="A5">
        <v>1001</v>
      </c>
      <c r="B5" t="s">
        <v>2</v>
      </c>
      <c r="C5" t="s">
        <v>3</v>
      </c>
      <c r="D5">
        <v>30</v>
      </c>
      <c r="E5" t="s">
        <v>25</v>
      </c>
      <c r="F5" t="s">
        <v>24</v>
      </c>
      <c r="G5">
        <v>45000</v>
      </c>
      <c r="H5" s="1">
        <v>37197</v>
      </c>
      <c r="I5" s="1">
        <v>42253</v>
      </c>
      <c r="J5">
        <f>SUMIF(G5:G13,"&gt; 50000")</f>
        <v>128000</v>
      </c>
      <c r="K5">
        <f>SUMIFS(G5:G13,E5:E13,"Female",D5:D13,"&gt;30")</f>
        <v>88000</v>
      </c>
    </row>
    <row r="6" spans="1:11" x14ac:dyDescent="0.25">
      <c r="A6">
        <v>1002</v>
      </c>
      <c r="B6" t="s">
        <v>4</v>
      </c>
      <c r="C6" t="s">
        <v>5</v>
      </c>
      <c r="D6">
        <v>30</v>
      </c>
      <c r="E6" t="s">
        <v>27</v>
      </c>
      <c r="F6" t="s">
        <v>26</v>
      </c>
      <c r="G6">
        <v>36000</v>
      </c>
      <c r="H6" s="1">
        <v>36436</v>
      </c>
      <c r="I6" s="1">
        <v>42287</v>
      </c>
    </row>
    <row r="7" spans="1:11" x14ac:dyDescent="0.25">
      <c r="A7">
        <v>1003</v>
      </c>
      <c r="B7" t="s">
        <v>6</v>
      </c>
      <c r="C7" t="s">
        <v>7</v>
      </c>
      <c r="D7">
        <v>29</v>
      </c>
      <c r="E7" t="s">
        <v>25</v>
      </c>
      <c r="F7" t="s">
        <v>24</v>
      </c>
      <c r="G7">
        <v>63000</v>
      </c>
      <c r="H7" s="1">
        <v>36711</v>
      </c>
      <c r="I7" s="1">
        <v>42986</v>
      </c>
    </row>
    <row r="8" spans="1:11" x14ac:dyDescent="0.25">
      <c r="A8">
        <v>1004</v>
      </c>
      <c r="B8" t="s">
        <v>13</v>
      </c>
      <c r="C8" t="s">
        <v>12</v>
      </c>
      <c r="D8">
        <v>31</v>
      </c>
      <c r="E8" t="s">
        <v>27</v>
      </c>
      <c r="F8" t="s">
        <v>28</v>
      </c>
      <c r="G8">
        <v>47000</v>
      </c>
      <c r="H8" s="1">
        <v>36530</v>
      </c>
      <c r="I8" s="1">
        <v>42341</v>
      </c>
    </row>
    <row r="9" spans="1:11" x14ac:dyDescent="0.25">
      <c r="A9">
        <v>1005</v>
      </c>
      <c r="B9" t="s">
        <v>14</v>
      </c>
      <c r="C9" t="s">
        <v>15</v>
      </c>
      <c r="D9">
        <v>32</v>
      </c>
      <c r="E9" t="s">
        <v>25</v>
      </c>
      <c r="F9" t="s">
        <v>29</v>
      </c>
      <c r="G9">
        <v>50000</v>
      </c>
      <c r="H9" s="1">
        <v>37017</v>
      </c>
      <c r="I9" s="1">
        <v>42977</v>
      </c>
    </row>
    <row r="10" spans="1:11" x14ac:dyDescent="0.25">
      <c r="A10">
        <v>1006</v>
      </c>
      <c r="B10" t="s">
        <v>8</v>
      </c>
      <c r="C10" t="s">
        <v>9</v>
      </c>
      <c r="D10">
        <v>35</v>
      </c>
      <c r="E10" t="s">
        <v>25</v>
      </c>
      <c r="F10" t="s">
        <v>30</v>
      </c>
      <c r="G10">
        <v>65000</v>
      </c>
      <c r="H10" s="1">
        <v>35040</v>
      </c>
      <c r="I10" s="1">
        <v>41528</v>
      </c>
    </row>
    <row r="11" spans="1:11" x14ac:dyDescent="0.25">
      <c r="A11">
        <v>1007</v>
      </c>
      <c r="B11" t="s">
        <v>32</v>
      </c>
      <c r="C11" t="s">
        <v>33</v>
      </c>
      <c r="D11">
        <v>32</v>
      </c>
      <c r="E11" t="s">
        <v>27</v>
      </c>
      <c r="F11" t="s">
        <v>31</v>
      </c>
      <c r="G11">
        <v>41000</v>
      </c>
      <c r="H11" s="1">
        <v>37933</v>
      </c>
      <c r="I11" s="1">
        <v>41551</v>
      </c>
    </row>
    <row r="12" spans="1:11" x14ac:dyDescent="0.25">
      <c r="A12">
        <v>1008</v>
      </c>
      <c r="B12" t="s">
        <v>16</v>
      </c>
      <c r="C12" t="s">
        <v>17</v>
      </c>
      <c r="D12">
        <v>38</v>
      </c>
      <c r="E12" t="s">
        <v>25</v>
      </c>
      <c r="F12" t="s">
        <v>24</v>
      </c>
      <c r="G12">
        <v>48000</v>
      </c>
      <c r="H12" s="1">
        <v>37416</v>
      </c>
      <c r="I12" s="1">
        <v>42116</v>
      </c>
    </row>
    <row r="13" spans="1:11" x14ac:dyDescent="0.25">
      <c r="A13">
        <v>1009</v>
      </c>
      <c r="B13" t="s">
        <v>10</v>
      </c>
      <c r="C13" t="s">
        <v>11</v>
      </c>
      <c r="D13">
        <v>31</v>
      </c>
      <c r="E13" t="s">
        <v>25</v>
      </c>
      <c r="F13" t="s">
        <v>28</v>
      </c>
      <c r="G13">
        <v>42000</v>
      </c>
      <c r="H13" s="1">
        <v>37843</v>
      </c>
      <c r="I13" s="1">
        <v>40800</v>
      </c>
    </row>
  </sheetData>
  <mergeCells count="1">
    <mergeCell ref="A1:D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17F6E-9452-40AF-AFA2-377600A25F44}">
  <sheetPr>
    <tabColor theme="9"/>
  </sheetPr>
  <dimension ref="A1:K13"/>
  <sheetViews>
    <sheetView tabSelected="1" workbookViewId="0">
      <selection activeCell="A4" sqref="A4"/>
    </sheetView>
  </sheetViews>
  <sheetFormatPr defaultColWidth="13.7109375" defaultRowHeight="15" x14ac:dyDescent="0.25"/>
  <cols>
    <col min="1" max="1" width="18.7109375" bestFit="1" customWidth="1"/>
    <col min="2" max="2" width="17.42578125" customWidth="1"/>
    <col min="3" max="3" width="16.28515625" customWidth="1"/>
    <col min="4" max="4" width="7.85546875" customWidth="1"/>
    <col min="5" max="5" width="12.85546875" customWidth="1"/>
    <col min="6" max="6" width="19" customWidth="1"/>
    <col min="7" max="7" width="11" customWidth="1"/>
    <col min="8" max="8" width="16.42578125" customWidth="1"/>
    <col min="9" max="9" width="15" customWidth="1"/>
    <col min="10" max="10" width="15.7109375" customWidth="1"/>
    <col min="11" max="11" width="16.5703125" customWidth="1"/>
  </cols>
  <sheetData>
    <row r="1" spans="1:11" x14ac:dyDescent="0.25">
      <c r="A1" s="5" t="s">
        <v>81</v>
      </c>
      <c r="B1" s="5"/>
      <c r="C1" s="5"/>
      <c r="D1" s="5"/>
    </row>
    <row r="2" spans="1:11" x14ac:dyDescent="0.25">
      <c r="A2" s="5"/>
      <c r="B2" s="5"/>
      <c r="C2" s="5"/>
      <c r="D2" s="5"/>
    </row>
    <row r="4" spans="1:11" ht="24" thickBot="1" x14ac:dyDescent="0.4">
      <c r="A4" s="4" t="s">
        <v>19</v>
      </c>
      <c r="B4" s="4" t="s">
        <v>0</v>
      </c>
      <c r="C4" s="4" t="s">
        <v>1</v>
      </c>
      <c r="D4" s="4" t="s">
        <v>22</v>
      </c>
      <c r="E4" s="4" t="s">
        <v>23</v>
      </c>
      <c r="F4" s="4" t="s">
        <v>20</v>
      </c>
      <c r="G4" s="4" t="s">
        <v>21</v>
      </c>
      <c r="H4" s="4" t="s">
        <v>34</v>
      </c>
      <c r="I4" s="4" t="s">
        <v>35</v>
      </c>
      <c r="J4" s="4" t="s">
        <v>70</v>
      </c>
      <c r="K4" s="4" t="s">
        <v>71</v>
      </c>
    </row>
    <row r="5" spans="1:11" ht="15.75" thickTop="1" x14ac:dyDescent="0.25">
      <c r="A5">
        <v>1001</v>
      </c>
      <c r="B5" t="s">
        <v>2</v>
      </c>
      <c r="C5" t="s">
        <v>3</v>
      </c>
      <c r="D5">
        <v>30</v>
      </c>
      <c r="E5" t="s">
        <v>25</v>
      </c>
      <c r="F5" t="s">
        <v>24</v>
      </c>
      <c r="G5">
        <v>45000</v>
      </c>
      <c r="H5" s="1">
        <v>37197</v>
      </c>
      <c r="I5" s="1">
        <v>42253</v>
      </c>
      <c r="J5">
        <f>COUNTIF(G5:G13,"&gt; 45000")</f>
        <v>5</v>
      </c>
      <c r="K5">
        <f>COUNTIFS(A5:A13,"&gt;1005",E5:E13,"Male")</f>
        <v>3</v>
      </c>
    </row>
    <row r="6" spans="1:11" x14ac:dyDescent="0.25">
      <c r="A6">
        <v>1002</v>
      </c>
      <c r="B6" t="s">
        <v>4</v>
      </c>
      <c r="C6" t="s">
        <v>5</v>
      </c>
      <c r="D6">
        <v>30</v>
      </c>
      <c r="E6" t="s">
        <v>27</v>
      </c>
      <c r="F6" t="s">
        <v>26</v>
      </c>
      <c r="G6">
        <v>36000</v>
      </c>
      <c r="H6" s="1">
        <v>36436</v>
      </c>
      <c r="I6" s="1">
        <v>42287</v>
      </c>
    </row>
    <row r="7" spans="1:11" x14ac:dyDescent="0.25">
      <c r="A7">
        <v>1003</v>
      </c>
      <c r="B7" t="s">
        <v>6</v>
      </c>
      <c r="C7" t="s">
        <v>7</v>
      </c>
      <c r="D7">
        <v>29</v>
      </c>
      <c r="E7" t="s">
        <v>25</v>
      </c>
      <c r="F7" t="s">
        <v>24</v>
      </c>
      <c r="G7">
        <v>63000</v>
      </c>
      <c r="H7" s="1">
        <v>36711</v>
      </c>
      <c r="I7" s="1">
        <v>42986</v>
      </c>
    </row>
    <row r="8" spans="1:11" x14ac:dyDescent="0.25">
      <c r="A8">
        <v>1004</v>
      </c>
      <c r="B8" t="s">
        <v>13</v>
      </c>
      <c r="C8" t="s">
        <v>12</v>
      </c>
      <c r="D8">
        <v>31</v>
      </c>
      <c r="E8" t="s">
        <v>27</v>
      </c>
      <c r="F8" t="s">
        <v>28</v>
      </c>
      <c r="G8">
        <v>47000</v>
      </c>
      <c r="H8" s="1">
        <v>36530</v>
      </c>
      <c r="I8" s="1">
        <v>42341</v>
      </c>
    </row>
    <row r="9" spans="1:11" x14ac:dyDescent="0.25">
      <c r="A9">
        <v>1005</v>
      </c>
      <c r="B9" t="s">
        <v>14</v>
      </c>
      <c r="C9" t="s">
        <v>15</v>
      </c>
      <c r="D9">
        <v>32</v>
      </c>
      <c r="E9" t="s">
        <v>25</v>
      </c>
      <c r="F9" t="s">
        <v>29</v>
      </c>
      <c r="G9">
        <v>50000</v>
      </c>
      <c r="H9" s="1">
        <v>37017</v>
      </c>
      <c r="I9" s="1">
        <v>42977</v>
      </c>
    </row>
    <row r="10" spans="1:11" x14ac:dyDescent="0.25">
      <c r="A10">
        <v>1006</v>
      </c>
      <c r="B10" t="s">
        <v>8</v>
      </c>
      <c r="C10" t="s">
        <v>9</v>
      </c>
      <c r="D10">
        <v>35</v>
      </c>
      <c r="E10" t="s">
        <v>25</v>
      </c>
      <c r="F10" t="s">
        <v>30</v>
      </c>
      <c r="G10">
        <v>65000</v>
      </c>
      <c r="H10" s="1">
        <v>35040</v>
      </c>
      <c r="I10" s="1">
        <v>41528</v>
      </c>
    </row>
    <row r="11" spans="1:11" x14ac:dyDescent="0.25">
      <c r="A11">
        <v>1007</v>
      </c>
      <c r="B11" t="s">
        <v>32</v>
      </c>
      <c r="C11" t="s">
        <v>33</v>
      </c>
      <c r="D11">
        <v>32</v>
      </c>
      <c r="E11" t="s">
        <v>27</v>
      </c>
      <c r="F11" t="s">
        <v>31</v>
      </c>
      <c r="G11">
        <v>41000</v>
      </c>
      <c r="H11" s="1">
        <v>37933</v>
      </c>
      <c r="I11" s="1">
        <v>41551</v>
      </c>
    </row>
    <row r="12" spans="1:11" x14ac:dyDescent="0.25">
      <c r="A12">
        <v>1008</v>
      </c>
      <c r="B12" t="s">
        <v>16</v>
      </c>
      <c r="C12" t="s">
        <v>17</v>
      </c>
      <c r="D12">
        <v>38</v>
      </c>
      <c r="E12" t="s">
        <v>25</v>
      </c>
      <c r="F12" t="s">
        <v>24</v>
      </c>
      <c r="G12">
        <v>48000</v>
      </c>
      <c r="H12" s="1">
        <v>37416</v>
      </c>
      <c r="I12" s="1">
        <v>42116</v>
      </c>
    </row>
    <row r="13" spans="1:11" x14ac:dyDescent="0.25">
      <c r="A13">
        <v>1009</v>
      </c>
      <c r="B13" t="s">
        <v>10</v>
      </c>
      <c r="C13" t="s">
        <v>11</v>
      </c>
      <c r="D13">
        <v>31</v>
      </c>
      <c r="E13" t="s">
        <v>25</v>
      </c>
      <c r="F13" t="s">
        <v>28</v>
      </c>
      <c r="G13">
        <v>42000</v>
      </c>
      <c r="H13" s="1">
        <v>37843</v>
      </c>
      <c r="I13" s="1">
        <v>40800</v>
      </c>
    </row>
  </sheetData>
  <mergeCells count="1">
    <mergeCell ref="A1:D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77C31-5FD1-4473-A6A1-29ABAD3F7755}">
  <sheetPr>
    <tabColor theme="9"/>
  </sheetPr>
  <dimension ref="A1:J15"/>
  <sheetViews>
    <sheetView topLeftCell="B1" workbookViewId="0">
      <selection activeCell="J19" sqref="J19"/>
    </sheetView>
  </sheetViews>
  <sheetFormatPr defaultRowHeight="15" x14ac:dyDescent="0.25"/>
  <cols>
    <col min="1" max="1" width="18.7109375" bestFit="1" customWidth="1"/>
    <col min="2" max="2" width="16.28515625" bestFit="1" customWidth="1"/>
    <col min="3" max="3" width="15.7109375" bestFit="1" customWidth="1"/>
    <col min="4" max="4" width="8.140625" customWidth="1"/>
    <col min="5" max="5" width="12.5703125" customWidth="1"/>
    <col min="6" max="6" width="18.42578125" customWidth="1"/>
    <col min="7" max="7" width="10.5703125" customWidth="1"/>
    <col min="8" max="8" width="16.7109375" customWidth="1"/>
    <col min="9" max="9" width="14.42578125" customWidth="1"/>
    <col min="10" max="10" width="28.7109375" bestFit="1" customWidth="1"/>
  </cols>
  <sheetData>
    <row r="1" spans="1:10" x14ac:dyDescent="0.25">
      <c r="A1" s="5" t="s">
        <v>82</v>
      </c>
      <c r="B1" s="5"/>
      <c r="C1" s="5"/>
      <c r="D1" s="5"/>
    </row>
    <row r="2" spans="1:10" x14ac:dyDescent="0.25">
      <c r="A2" s="5"/>
      <c r="B2" s="5"/>
      <c r="C2" s="5"/>
      <c r="D2" s="5"/>
    </row>
    <row r="4" spans="1:10" ht="24" thickBot="1" x14ac:dyDescent="0.4">
      <c r="A4" s="4" t="s">
        <v>19</v>
      </c>
      <c r="B4" s="4" t="s">
        <v>0</v>
      </c>
      <c r="C4" s="4" t="s">
        <v>1</v>
      </c>
      <c r="D4" s="4" t="s">
        <v>22</v>
      </c>
      <c r="E4" s="4" t="s">
        <v>23</v>
      </c>
      <c r="F4" s="4" t="s">
        <v>20</v>
      </c>
      <c r="G4" s="4" t="s">
        <v>21</v>
      </c>
      <c r="H4" s="4" t="s">
        <v>34</v>
      </c>
      <c r="I4" s="4" t="s">
        <v>35</v>
      </c>
      <c r="J4" s="4" t="s">
        <v>83</v>
      </c>
    </row>
    <row r="5" spans="1:10" ht="15.75" thickTop="1" x14ac:dyDescent="0.25">
      <c r="A5">
        <v>1001</v>
      </c>
      <c r="B5" t="s">
        <v>2</v>
      </c>
      <c r="C5" t="s">
        <v>3</v>
      </c>
      <c r="D5">
        <v>30</v>
      </c>
      <c r="E5" t="s">
        <v>25</v>
      </c>
      <c r="F5" t="s">
        <v>24</v>
      </c>
      <c r="G5">
        <v>45000</v>
      </c>
      <c r="H5" s="1">
        <v>37197</v>
      </c>
      <c r="I5" s="1">
        <v>42253</v>
      </c>
      <c r="J5" t="str">
        <f>_xlfn.CONCAT(B5, " ", C5)</f>
        <v>Jim Halpert</v>
      </c>
    </row>
    <row r="6" spans="1:10" x14ac:dyDescent="0.25">
      <c r="A6">
        <v>1002</v>
      </c>
      <c r="B6" t="s">
        <v>4</v>
      </c>
      <c r="C6" t="s">
        <v>5</v>
      </c>
      <c r="D6">
        <v>30</v>
      </c>
      <c r="E6" t="s">
        <v>27</v>
      </c>
      <c r="F6" t="s">
        <v>26</v>
      </c>
      <c r="G6">
        <v>36000</v>
      </c>
      <c r="H6" s="1">
        <v>36436</v>
      </c>
      <c r="I6" s="1">
        <v>42287</v>
      </c>
      <c r="J6" t="str">
        <f t="shared" ref="J6:J13" si="0">_xlfn.CONCAT(B6, " ", C6)</f>
        <v>Pam Beasley</v>
      </c>
    </row>
    <row r="7" spans="1:10" x14ac:dyDescent="0.25">
      <c r="A7">
        <v>1003</v>
      </c>
      <c r="B7" t="s">
        <v>6</v>
      </c>
      <c r="C7" t="s">
        <v>7</v>
      </c>
      <c r="D7">
        <v>29</v>
      </c>
      <c r="E7" t="s">
        <v>25</v>
      </c>
      <c r="F7" t="s">
        <v>24</v>
      </c>
      <c r="G7">
        <v>63000</v>
      </c>
      <c r="H7" s="1">
        <v>36711</v>
      </c>
      <c r="I7" s="1">
        <v>42986</v>
      </c>
      <c r="J7" t="str">
        <f t="shared" si="0"/>
        <v>Dwight Schrute</v>
      </c>
    </row>
    <row r="8" spans="1:10" x14ac:dyDescent="0.25">
      <c r="A8">
        <v>1004</v>
      </c>
      <c r="B8" t="s">
        <v>13</v>
      </c>
      <c r="C8" t="s">
        <v>12</v>
      </c>
      <c r="D8">
        <v>31</v>
      </c>
      <c r="E8" t="s">
        <v>27</v>
      </c>
      <c r="F8" t="s">
        <v>28</v>
      </c>
      <c r="G8">
        <v>47000</v>
      </c>
      <c r="H8" s="1">
        <v>36530</v>
      </c>
      <c r="I8" s="1">
        <v>42341</v>
      </c>
      <c r="J8" t="str">
        <f t="shared" si="0"/>
        <v>Angela Martin</v>
      </c>
    </row>
    <row r="9" spans="1:10" x14ac:dyDescent="0.25">
      <c r="A9">
        <v>1005</v>
      </c>
      <c r="B9" t="s">
        <v>14</v>
      </c>
      <c r="C9" t="s">
        <v>15</v>
      </c>
      <c r="D9">
        <v>32</v>
      </c>
      <c r="E9" t="s">
        <v>25</v>
      </c>
      <c r="F9" t="s">
        <v>29</v>
      </c>
      <c r="G9">
        <v>50000</v>
      </c>
      <c r="H9" s="1">
        <v>37017</v>
      </c>
      <c r="I9" s="1">
        <v>42977</v>
      </c>
      <c r="J9" t="str">
        <f t="shared" si="0"/>
        <v>Toby Flenderson</v>
      </c>
    </row>
    <row r="10" spans="1:10" x14ac:dyDescent="0.25">
      <c r="A10">
        <v>1006</v>
      </c>
      <c r="B10" t="s">
        <v>8</v>
      </c>
      <c r="C10" t="s">
        <v>9</v>
      </c>
      <c r="D10">
        <v>35</v>
      </c>
      <c r="E10" t="s">
        <v>25</v>
      </c>
      <c r="F10" t="s">
        <v>30</v>
      </c>
      <c r="G10">
        <v>65000</v>
      </c>
      <c r="H10" s="1">
        <v>35040</v>
      </c>
      <c r="I10" s="1">
        <v>41528</v>
      </c>
      <c r="J10" t="str">
        <f t="shared" si="0"/>
        <v>Michael Scott</v>
      </c>
    </row>
    <row r="11" spans="1:10" x14ac:dyDescent="0.25">
      <c r="A11">
        <v>1007</v>
      </c>
      <c r="B11" t="s">
        <v>32</v>
      </c>
      <c r="C11" t="s">
        <v>33</v>
      </c>
      <c r="D11">
        <v>32</v>
      </c>
      <c r="E11" t="s">
        <v>27</v>
      </c>
      <c r="F11" t="s">
        <v>31</v>
      </c>
      <c r="G11">
        <v>41000</v>
      </c>
      <c r="H11" s="1">
        <v>37933</v>
      </c>
      <c r="I11" s="1">
        <v>41551</v>
      </c>
      <c r="J11" t="str">
        <f t="shared" si="0"/>
        <v>Meredith Palmer</v>
      </c>
    </row>
    <row r="12" spans="1:10" x14ac:dyDescent="0.25">
      <c r="A12">
        <v>1008</v>
      </c>
      <c r="B12" t="s">
        <v>16</v>
      </c>
      <c r="C12" t="s">
        <v>17</v>
      </c>
      <c r="D12">
        <v>38</v>
      </c>
      <c r="E12" t="s">
        <v>25</v>
      </c>
      <c r="F12" t="s">
        <v>24</v>
      </c>
      <c r="G12">
        <v>48000</v>
      </c>
      <c r="H12" s="1">
        <v>37416</v>
      </c>
      <c r="I12" s="1">
        <v>42116</v>
      </c>
      <c r="J12" t="str">
        <f t="shared" si="0"/>
        <v>Stanley Hudson</v>
      </c>
    </row>
    <row r="13" spans="1:10" x14ac:dyDescent="0.25">
      <c r="A13">
        <v>1009</v>
      </c>
      <c r="B13" t="s">
        <v>10</v>
      </c>
      <c r="C13" t="s">
        <v>11</v>
      </c>
      <c r="D13">
        <v>31</v>
      </c>
      <c r="E13" t="s">
        <v>25</v>
      </c>
      <c r="F13" t="s">
        <v>28</v>
      </c>
      <c r="G13">
        <v>42000</v>
      </c>
      <c r="H13" s="1">
        <v>37843</v>
      </c>
      <c r="I13" s="1">
        <v>40800</v>
      </c>
      <c r="J13" t="str">
        <f t="shared" si="0"/>
        <v>Kevin Malone</v>
      </c>
    </row>
    <row r="14" spans="1:10" x14ac:dyDescent="0.25">
      <c r="H14" t="str">
        <f t="shared" ref="H14:H15" si="1">CONCATENATE(B14," ",C14)</f>
        <v xml:space="preserve"> </v>
      </c>
    </row>
    <row r="15" spans="1:10" x14ac:dyDescent="0.25">
      <c r="H15" t="str">
        <f t="shared" si="1"/>
        <v xml:space="preserve"> </v>
      </c>
    </row>
  </sheetData>
  <mergeCells count="1">
    <mergeCell ref="A1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8</vt:i4>
      </vt:variant>
    </vt:vector>
  </HeadingPairs>
  <TitlesOfParts>
    <vt:vector size="8" baseType="lpstr">
      <vt:lpstr>IF &amp; IFS</vt:lpstr>
      <vt:lpstr>LEN</vt:lpstr>
      <vt:lpstr>LEFT &amp; RIGHT</vt:lpstr>
      <vt:lpstr>TRIM</vt:lpstr>
      <vt:lpstr>SUBSTITUTE</vt:lpstr>
      <vt:lpstr>SUMIF &amp; SUMIFS</vt:lpstr>
      <vt:lpstr>COUNTIF &amp; COUNTIFS</vt:lpstr>
      <vt:lpstr>CONCAT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Veronika Gregorec</cp:lastModifiedBy>
  <dcterms:created xsi:type="dcterms:W3CDTF">2021-12-16T14:18:34Z</dcterms:created>
  <dcterms:modified xsi:type="dcterms:W3CDTF">2024-10-20T20:53:54Z</dcterms:modified>
</cp:coreProperties>
</file>