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/>
  <bookViews>
    <workbookView xWindow="0" yWindow="0" windowWidth="22260" windowHeight="12645"/>
  </bookViews>
  <sheets>
    <sheet name="费用" sheetId="7" r:id="rId1"/>
    <sheet name="收益" sheetId="8" state="hidden" r:id="rId2"/>
    <sheet name="损益汇总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D5" i="6"/>
  <c r="C5" i="6"/>
  <c r="H20" i="8"/>
  <c r="G20" i="8"/>
  <c r="D6" i="6"/>
  <c r="D9" i="6" s="1"/>
  <c r="C6" i="6"/>
  <c r="D43" i="7"/>
  <c r="C43" i="7"/>
  <c r="H15" i="8"/>
  <c r="G15" i="8"/>
  <c r="H16" i="8"/>
  <c r="G16" i="8"/>
  <c r="H14" i="8"/>
  <c r="G14" i="8"/>
  <c r="H13" i="8"/>
  <c r="G13" i="8"/>
  <c r="H9" i="8"/>
  <c r="G9" i="8"/>
  <c r="H7" i="8"/>
  <c r="H8" i="8"/>
  <c r="G7" i="8"/>
  <c r="G8" i="8"/>
  <c r="H6" i="8"/>
  <c r="G6" i="8"/>
  <c r="D40" i="7"/>
  <c r="C40" i="7"/>
  <c r="D35" i="7"/>
  <c r="C35" i="7"/>
  <c r="D29" i="7"/>
  <c r="C29" i="7"/>
  <c r="C22" i="7"/>
  <c r="D22" i="7"/>
  <c r="D16" i="7"/>
  <c r="C16" i="7"/>
  <c r="D9" i="7"/>
  <c r="C9" i="7"/>
  <c r="G17" i="8" l="1"/>
  <c r="H17" i="8"/>
</calcChain>
</file>

<file path=xl/sharedStrings.xml><?xml version="1.0" encoding="utf-8"?>
<sst xmlns="http://schemas.openxmlformats.org/spreadsheetml/2006/main" count="83" uniqueCount="55">
  <si>
    <t>答得喵酒庄</t>
    <phoneticPr fontId="1" type="noConversion"/>
  </si>
  <si>
    <t>项目预算：费用</t>
    <phoneticPr fontId="1" type="noConversion"/>
  </si>
  <si>
    <t>场地</t>
    <phoneticPr fontId="1" type="noConversion"/>
  </si>
  <si>
    <t>场地费用</t>
    <phoneticPr fontId="1" type="noConversion"/>
  </si>
  <si>
    <t>工作人员</t>
    <phoneticPr fontId="1" type="noConversion"/>
  </si>
  <si>
    <t>现场设备</t>
    <phoneticPr fontId="1" type="noConversion"/>
  </si>
  <si>
    <t>家具</t>
    <phoneticPr fontId="1" type="noConversion"/>
  </si>
  <si>
    <t>汇总</t>
    <phoneticPr fontId="1" type="noConversion"/>
  </si>
  <si>
    <t>预算</t>
    <phoneticPr fontId="1" type="noConversion"/>
  </si>
  <si>
    <t>装饰</t>
    <phoneticPr fontId="1" type="noConversion"/>
  </si>
  <si>
    <t>花</t>
    <phoneticPr fontId="1" type="noConversion"/>
  </si>
  <si>
    <t>蜡烛</t>
    <phoneticPr fontId="1" type="noConversion"/>
  </si>
  <si>
    <t>笔纸供应</t>
    <phoneticPr fontId="1" type="noConversion"/>
  </si>
  <si>
    <t>灯光</t>
    <phoneticPr fontId="1" type="noConversion"/>
  </si>
  <si>
    <t>宣传</t>
    <phoneticPr fontId="1" type="noConversion"/>
  </si>
  <si>
    <t>设计</t>
    <phoneticPr fontId="1" type="noConversion"/>
  </si>
  <si>
    <t>打印</t>
    <phoneticPr fontId="1" type="noConversion"/>
  </si>
  <si>
    <t>制作</t>
    <phoneticPr fontId="1" type="noConversion"/>
  </si>
  <si>
    <t>茶歇</t>
    <phoneticPr fontId="1" type="noConversion"/>
  </si>
  <si>
    <t>奖项</t>
    <phoneticPr fontId="1" type="noConversion"/>
  </si>
  <si>
    <t>杂项</t>
    <phoneticPr fontId="1" type="noConversion"/>
  </si>
  <si>
    <t>点心</t>
    <phoneticPr fontId="1" type="noConversion"/>
  </si>
  <si>
    <t>饮料</t>
    <phoneticPr fontId="1" type="noConversion"/>
  </si>
  <si>
    <t>零食</t>
    <phoneticPr fontId="1" type="noConversion"/>
  </si>
  <si>
    <t>咖啡</t>
    <phoneticPr fontId="1" type="noConversion"/>
  </si>
  <si>
    <t>差旅</t>
    <phoneticPr fontId="1" type="noConversion"/>
  </si>
  <si>
    <t>实际花费分析</t>
    <phoneticPr fontId="1" type="noConversion"/>
  </si>
  <si>
    <t>项目预算：收益</t>
    <phoneticPr fontId="1" type="noConversion"/>
  </si>
  <si>
    <t>项目预算：损益汇总</t>
    <phoneticPr fontId="1" type="noConversion"/>
  </si>
  <si>
    <t>预算</t>
    <phoneticPr fontId="1" type="noConversion"/>
  </si>
  <si>
    <t>收入</t>
    <phoneticPr fontId="1" type="noConversion"/>
  </si>
  <si>
    <t>成人</t>
    <phoneticPr fontId="1" type="noConversion"/>
  </si>
  <si>
    <t>孩子</t>
    <phoneticPr fontId="1" type="noConversion"/>
  </si>
  <si>
    <t>其他</t>
    <phoneticPr fontId="1" type="noConversion"/>
  </si>
  <si>
    <t>入场卷</t>
    <phoneticPr fontId="1" type="noConversion"/>
  </si>
  <si>
    <t>收入</t>
    <phoneticPr fontId="1" type="noConversion"/>
  </si>
  <si>
    <t>广告</t>
    <phoneticPr fontId="1" type="noConversion"/>
  </si>
  <si>
    <t>封面</t>
    <phoneticPr fontId="1" type="noConversion"/>
  </si>
  <si>
    <t>半页</t>
    <phoneticPr fontId="1" type="noConversion"/>
  </si>
  <si>
    <t>封底</t>
    <phoneticPr fontId="1" type="noConversion"/>
  </si>
  <si>
    <t>小图</t>
    <phoneticPr fontId="1" type="noConversion"/>
  </si>
  <si>
    <t>收入比较</t>
    <phoneticPr fontId="1" type="noConversion"/>
  </si>
  <si>
    <t>实际</t>
    <phoneticPr fontId="1" type="noConversion"/>
  </si>
  <si>
    <t>实际</t>
    <phoneticPr fontId="1" type="noConversion"/>
  </si>
  <si>
    <t>实际</t>
    <phoneticPr fontId="1" type="noConversion"/>
  </si>
  <si>
    <t>总收入</t>
    <phoneticPr fontId="1" type="noConversion"/>
  </si>
  <si>
    <t>总支出</t>
    <phoneticPr fontId="1" type="noConversion"/>
  </si>
  <si>
    <t>总计</t>
    <phoneticPr fontId="1" type="noConversion"/>
  </si>
  <si>
    <t>总盈利（或损失）</t>
    <phoneticPr fontId="1" type="noConversion"/>
  </si>
  <si>
    <t>盈利vs损失</t>
    <phoneticPr fontId="1" type="noConversion"/>
  </si>
  <si>
    <t>答得喵一等奖</t>
    <phoneticPr fontId="1" type="noConversion"/>
  </si>
  <si>
    <t>答得喵二等奖</t>
    <phoneticPr fontId="1" type="noConversion"/>
  </si>
  <si>
    <t>答得喵三等奖</t>
    <phoneticPr fontId="1" type="noConversion"/>
  </si>
  <si>
    <t>答得喵节目</t>
    <phoneticPr fontId="1" type="noConversion"/>
  </si>
  <si>
    <t>装饰类预算与实际费用对比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</si>
</sst>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8"/>
      <color theme="0"/>
      <name val="等线"/>
      <family val="3"/>
      <charset val="134"/>
      <scheme val="minor"/>
    </font>
    <font>
      <b/>
      <sz val="14"/>
      <color theme="6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/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/>
      <bottom style="medium">
        <color theme="6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2" fillId="4" borderId="7" xfId="0" applyFont="1" applyFill="1" applyBorder="1"/>
    <xf numFmtId="0" fontId="3" fillId="4" borderId="5" xfId="0" applyFont="1" applyFill="1" applyBorder="1" applyAlignment="1">
      <alignment horizontal="right"/>
    </xf>
    <xf numFmtId="7" fontId="0" fillId="0" borderId="5" xfId="0" applyNumberFormat="1" applyBorder="1"/>
    <xf numFmtId="0" fontId="4" fillId="2" borderId="10" xfId="0" applyFont="1" applyFill="1" applyBorder="1"/>
    <xf numFmtId="7" fontId="4" fillId="2" borderId="11" xfId="0" applyNumberFormat="1" applyFont="1" applyFill="1" applyBorder="1"/>
    <xf numFmtId="7" fontId="4" fillId="2" borderId="6" xfId="0" applyNumberFormat="1" applyFont="1" applyFill="1" applyBorder="1"/>
    <xf numFmtId="0" fontId="4" fillId="2" borderId="12" xfId="0" applyFont="1" applyFill="1" applyBorder="1"/>
    <xf numFmtId="0" fontId="2" fillId="4" borderId="7" xfId="0" applyFont="1" applyFill="1" applyBorder="1" applyAlignment="1">
      <alignment horizontal="right"/>
    </xf>
    <xf numFmtId="7" fontId="0" fillId="0" borderId="0" xfId="0" applyNumberFormat="1"/>
    <xf numFmtId="7" fontId="4" fillId="0" borderId="0" xfId="0" applyNumberFormat="1" applyFont="1"/>
    <xf numFmtId="7" fontId="0" fillId="0" borderId="13" xfId="0" applyNumberFormat="1" applyBorder="1"/>
    <xf numFmtId="0" fontId="2" fillId="4" borderId="7" xfId="0" applyFont="1" applyFill="1" applyBorder="1" applyAlignment="1">
      <alignment horizontal="left"/>
    </xf>
    <xf numFmtId="7" fontId="4" fillId="2" borderId="0" xfId="0" applyNumberFormat="1" applyFont="1" applyFill="1" applyBorder="1"/>
    <xf numFmtId="0" fontId="2" fillId="4" borderId="5" xfId="0" applyFont="1" applyFill="1" applyBorder="1" applyAlignment="1">
      <alignment horizontal="left"/>
    </xf>
    <xf numFmtId="0" fontId="2" fillId="4" borderId="5" xfId="0" applyFont="1" applyFill="1" applyBorder="1" applyAlignment="1">
      <alignment horizontal="right"/>
    </xf>
    <xf numFmtId="0" fontId="2" fillId="4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费用!$D$4</c:f>
              <c:strCache>
                <c:ptCount val="1"/>
                <c:pt idx="0">
                  <c:v>实际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(费用!$B$4,费用!$B$11,费用!$B$18,费用!$B$24,费用!$B$31,费用!$B$37)</c:f>
              <c:strCache>
                <c:ptCount val="6"/>
                <c:pt idx="0">
                  <c:v>场地</c:v>
                </c:pt>
                <c:pt idx="1">
                  <c:v>装饰</c:v>
                </c:pt>
                <c:pt idx="2">
                  <c:v>宣传</c:v>
                </c:pt>
                <c:pt idx="3">
                  <c:v>茶歇</c:v>
                </c:pt>
                <c:pt idx="4">
                  <c:v>奖项</c:v>
                </c:pt>
                <c:pt idx="5">
                  <c:v>杂项</c:v>
                </c:pt>
              </c:strCache>
            </c:strRef>
          </c:cat>
          <c:val>
            <c:numRef>
              <c:f>(费用!$D$9,费用!$D$16,费用!$D$22,费用!$D$29,费用!$D$35,费用!$D$40)</c:f>
              <c:numCache>
                <c:formatCode>"¥"#,##0.00_);\("¥"#,##0.00\)</c:formatCode>
                <c:ptCount val="6"/>
                <c:pt idx="0">
                  <c:v>5280</c:v>
                </c:pt>
                <c:pt idx="1">
                  <c:v>621</c:v>
                </c:pt>
                <c:pt idx="2">
                  <c:v>397</c:v>
                </c:pt>
                <c:pt idx="3">
                  <c:v>4970</c:v>
                </c:pt>
                <c:pt idx="4">
                  <c:v>21500</c:v>
                </c:pt>
                <c:pt idx="5">
                  <c:v>12400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7-4140-9B48-37ADF8215E6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费用!$C$11</c:f>
              <c:strCache>
                <c:ptCount val="1"/>
                <c:pt idx="0">
                  <c:v>预算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费用!$B$12:$B$15</c:f>
              <c:strCache>
                <c:ptCount val="4"/>
                <c:pt idx="0">
                  <c:v>花</c:v>
                </c:pt>
                <c:pt idx="1">
                  <c:v>蜡烛</c:v>
                </c:pt>
                <c:pt idx="2">
                  <c:v>灯光</c:v>
                </c:pt>
                <c:pt idx="3">
                  <c:v>笔纸供应</c:v>
                </c:pt>
              </c:strCache>
            </c:strRef>
          </c:cat>
          <c:val>
            <c:numRef>
              <c:f>费用!$C$12:$C$15</c:f>
              <c:numCache>
                <c:formatCode>"¥"#,##0.00_);\("¥"#,##0.00\)</c:formatCode>
                <c:ptCount val="4"/>
                <c:pt idx="0">
                  <c:v>230</c:v>
                </c:pt>
                <c:pt idx="1">
                  <c:v>56</c:v>
                </c:pt>
                <c:pt idx="2">
                  <c:v>175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7-46BE-BD12-263677357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1667160"/>
        <c:axId val="431667488"/>
        <c:axId val="0"/>
      </c:bar3DChart>
      <c:catAx>
        <c:axId val="43166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667488"/>
        <c:crosses val="autoZero"/>
        <c:auto val="1"/>
        <c:lblAlgn val="ctr"/>
        <c:lblOffset val="100"/>
        <c:noMultiLvlLbl val="0"/>
      </c:catAx>
      <c:valAx>
        <c:axId val="431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667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129137112838434"/>
          <c:y val="4.8245614035087717E-2"/>
          <c:w val="0.62393477646315809"/>
          <c:h val="0.76277041027766268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收益!$G$4</c:f>
              <c:strCache>
                <c:ptCount val="1"/>
                <c:pt idx="0">
                  <c:v>预算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(收益!$D$6:$D$8,收益!$D$13:$D$16)</c:f>
              <c:strCache>
                <c:ptCount val="7"/>
                <c:pt idx="0">
                  <c:v>成人</c:v>
                </c:pt>
                <c:pt idx="1">
                  <c:v>孩子</c:v>
                </c:pt>
                <c:pt idx="2">
                  <c:v>其他</c:v>
                </c:pt>
                <c:pt idx="3">
                  <c:v>封面</c:v>
                </c:pt>
                <c:pt idx="4">
                  <c:v>半页</c:v>
                </c:pt>
                <c:pt idx="5">
                  <c:v>小图</c:v>
                </c:pt>
                <c:pt idx="6">
                  <c:v>封底</c:v>
                </c:pt>
              </c:strCache>
            </c:strRef>
          </c:cat>
          <c:val>
            <c:numRef>
              <c:f>(收益!$G$6:$G$8,收益!$G$13:$G$16)</c:f>
              <c:numCache>
                <c:formatCode>"¥"#,##0.00_);\("¥"#,##0.00\)</c:formatCode>
                <c:ptCount val="7"/>
                <c:pt idx="0">
                  <c:v>106800</c:v>
                </c:pt>
                <c:pt idx="1">
                  <c:v>0</c:v>
                </c:pt>
                <c:pt idx="2">
                  <c:v>0</c:v>
                </c:pt>
                <c:pt idx="3">
                  <c:v>1000</c:v>
                </c:pt>
                <c:pt idx="4">
                  <c:v>300</c:v>
                </c:pt>
                <c:pt idx="5">
                  <c:v>500</c:v>
                </c:pt>
                <c:pt idx="6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8-423B-8AD5-38CF12A124CE}"/>
            </c:ext>
          </c:extLst>
        </c:ser>
        <c:ser>
          <c:idx val="1"/>
          <c:order val="1"/>
          <c:tx>
            <c:strRef>
              <c:f>收益!$H$4</c:f>
              <c:strCache>
                <c:ptCount val="1"/>
                <c:pt idx="0">
                  <c:v>收入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(收益!$D$6:$D$8,收益!$D$13:$D$16)</c:f>
              <c:strCache>
                <c:ptCount val="7"/>
                <c:pt idx="0">
                  <c:v>成人</c:v>
                </c:pt>
                <c:pt idx="1">
                  <c:v>孩子</c:v>
                </c:pt>
                <c:pt idx="2">
                  <c:v>其他</c:v>
                </c:pt>
                <c:pt idx="3">
                  <c:v>封面</c:v>
                </c:pt>
                <c:pt idx="4">
                  <c:v>半页</c:v>
                </c:pt>
                <c:pt idx="5">
                  <c:v>小图</c:v>
                </c:pt>
                <c:pt idx="6">
                  <c:v>封底</c:v>
                </c:pt>
              </c:strCache>
            </c:strRef>
          </c:cat>
          <c:val>
            <c:numRef>
              <c:f>(收益!$H$6:$H$8,收益!$H$13:$H$16)</c:f>
              <c:numCache>
                <c:formatCode>"¥"#,##0.00_);\("¥"#,##0.00\)</c:formatCode>
                <c:ptCount val="7"/>
                <c:pt idx="0">
                  <c:v>62300</c:v>
                </c:pt>
                <c:pt idx="1">
                  <c:v>0</c:v>
                </c:pt>
                <c:pt idx="2">
                  <c:v>0</c:v>
                </c:pt>
                <c:pt idx="3">
                  <c:v>400</c:v>
                </c:pt>
                <c:pt idx="4">
                  <c:v>300</c:v>
                </c:pt>
                <c:pt idx="5">
                  <c:v>600</c:v>
                </c:pt>
                <c:pt idx="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8-423B-8AD5-38CF12A1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7906864"/>
        <c:axId val="431669128"/>
        <c:axId val="838101192"/>
      </c:bar3DChart>
      <c:catAx>
        <c:axId val="4279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669128"/>
        <c:crosses val="autoZero"/>
        <c:auto val="1"/>
        <c:lblAlgn val="ctr"/>
        <c:lblOffset val="100"/>
        <c:noMultiLvlLbl val="0"/>
      </c:catAx>
      <c:valAx>
        <c:axId val="43166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06864"/>
        <c:crosses val="autoZero"/>
        <c:crossBetween val="between"/>
      </c:valAx>
      <c:serAx>
        <c:axId val="838101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6691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损益汇总!$B$5</c:f>
              <c:strCache>
                <c:ptCount val="1"/>
                <c:pt idx="0">
                  <c:v>总收入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损益汇总!$C$4:$D$4</c:f>
              <c:strCache>
                <c:ptCount val="2"/>
                <c:pt idx="0">
                  <c:v>预算</c:v>
                </c:pt>
                <c:pt idx="1">
                  <c:v>实际</c:v>
                </c:pt>
              </c:strCache>
            </c:strRef>
          </c:cat>
          <c:val>
            <c:numRef>
              <c:f>损益汇总!$C$5:$D$5</c:f>
              <c:numCache>
                <c:formatCode>"¥"#,##0.00_);\("¥"#,##0.00\)</c:formatCode>
                <c:ptCount val="2"/>
                <c:pt idx="0">
                  <c:v>109350</c:v>
                </c:pt>
                <c:pt idx="1">
                  <c:v>64050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62D-AA97-8F3B98E3A8E8}"/>
            </c:ext>
          </c:extLst>
        </c:ser>
        <c:ser>
          <c:idx val="1"/>
          <c:order val="1"/>
          <c:tx>
            <c:strRef>
              <c:f>损益汇总!$B$6</c:f>
              <c:strCache>
                <c:ptCount val="1"/>
                <c:pt idx="0">
                  <c:v>总支出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损益汇总!$C$4:$D$4</c:f>
              <c:strCache>
                <c:ptCount val="2"/>
                <c:pt idx="0">
                  <c:v>预算</c:v>
                </c:pt>
                <c:pt idx="1">
                  <c:v>实际</c:v>
                </c:pt>
              </c:strCache>
            </c:strRef>
          </c:cat>
          <c:val>
            <c:numRef>
              <c:f>损益汇总!$C$6:$D$6</c:f>
              <c:numCache>
                <c:formatCode>"¥"#,##0.00_);\("¥"#,##0.00\)</c:formatCode>
                <c:ptCount val="2"/>
                <c:pt idx="0">
                  <c:v>43197</c:v>
                </c:pt>
                <c:pt idx="1">
                  <c:v>45168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62D-AA97-8F3B98E3A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427912112"/>
        <c:axId val="427908176"/>
      </c:barChart>
      <c:catAx>
        <c:axId val="42791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08176"/>
        <c:crosses val="autoZero"/>
        <c:auto val="1"/>
        <c:lblAlgn val="ctr"/>
        <c:lblOffset val="100"/>
        <c:noMultiLvlLbl val="0"/>
      </c:catAx>
      <c:valAx>
        <c:axId val="427908176"/>
        <c:scaling>
          <c:orientation val="minMax"/>
          <c:max val="120000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791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1762125</xdr:colOff>
      <xdr:row>0</xdr:row>
      <xdr:rowOff>57150</xdr:rowOff>
    </xdr:from>
    <xdr:to>
      <xdr:col>6</xdr:col>
      <xdr:colOff>9525</xdr:colOff>
      <xdr:row>0</xdr:row>
      <xdr:rowOff>942975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396CC7F-67B3-495B-A826-2B407CE0D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3450" y="57150"/>
          <a:ext cx="885825" cy="885825"/>
        </a:xfrm>
        <a:prstGeom prst="rect">
          <a:avLst/>
        </a:prstGeom>
      </xdr:spPr>
    </xdr:pic>
    <xdr:clientData/>
  </xdr:twoCellAnchor>
  <xdr:twoCellAnchor>
    <xdr:from>
      <xdr:col>4</xdr:col>
      <xdr:colOff>133350</xdr:colOff>
      <xdr:row>4</xdr:row>
      <xdr:rowOff>104775</xdr:rowOff>
    </xdr:from>
    <xdr:to>
      <xdr:col>6</xdr:col>
      <xdr:colOff>0</xdr:colOff>
      <xdr:row>15</xdr:row>
      <xdr:rowOff>142876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4745581-046C-4CF6-BE18-4874A93A9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19</xdr:row>
      <xdr:rowOff>95250</xdr:rowOff>
    </xdr:from>
    <xdr:to>
      <xdr:col>5</xdr:col>
      <xdr:colOff>2609850</xdr:colOff>
      <xdr:row>42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4B4524B-D328-47D4-8275-A3AD32CEFA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2266950</xdr:colOff>
      <xdr:row>0</xdr:row>
      <xdr:rowOff>38100</xdr:rowOff>
    </xdr:from>
    <xdr:to>
      <xdr:col>9</xdr:col>
      <xdr:colOff>3152775</xdr:colOff>
      <xdr:row>0</xdr:row>
      <xdr:rowOff>923925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1BBBE73-2F9A-4889-B9B4-055A3B38C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38100"/>
          <a:ext cx="885825" cy="885825"/>
        </a:xfrm>
        <a:prstGeom prst="rect">
          <a:avLst/>
        </a:prstGeom>
      </xdr:spPr>
    </xdr:pic>
    <xdr:clientData/>
  </xdr:twoCellAnchor>
  <xdr:twoCellAnchor>
    <xdr:from>
      <xdr:col>9</xdr:col>
      <xdr:colOff>52387</xdr:colOff>
      <xdr:row>4</xdr:row>
      <xdr:rowOff>0</xdr:rowOff>
    </xdr:from>
    <xdr:to>
      <xdr:col>9</xdr:col>
      <xdr:colOff>3105150</xdr:colOff>
      <xdr:row>19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43C1BB-121A-4BF7-9406-51957E14B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4</xdr:row>
      <xdr:rowOff>57150</xdr:rowOff>
    </xdr:from>
    <xdr:to>
      <xdr:col>5</xdr:col>
      <xdr:colOff>2609850</xdr:colOff>
      <xdr:row>11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D4667A-E6B7-4596-BA89-AA1769CBE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1743075</xdr:colOff>
      <xdr:row>0</xdr:row>
      <xdr:rowOff>47625</xdr:rowOff>
    </xdr:from>
    <xdr:to>
      <xdr:col>6</xdr:col>
      <xdr:colOff>9525</xdr:colOff>
      <xdr:row>0</xdr:row>
      <xdr:rowOff>933450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0E80BF5-F63C-4AB4-A70C-9DD2719FA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47625"/>
          <a:ext cx="885825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答得喵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D2E"/>
      </a:accent1>
      <a:accent2>
        <a:srgbClr val="EFEFEF"/>
      </a:accent2>
      <a:accent3>
        <a:srgbClr val="221815"/>
      </a:accent3>
      <a:accent4>
        <a:srgbClr val="FF2E70"/>
      </a:accent4>
      <a:accent5>
        <a:srgbClr val="2ED9FF"/>
      </a:accent5>
      <a:accent6>
        <a:srgbClr val="FF542E"/>
      </a:accent6>
      <a:hlink>
        <a:srgbClr val="10AE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tabSelected="1" workbookViewId="0">
      <selection activeCell="A3" sqref="A3"/>
    </sheetView>
  </sheetViews>
  <sheetFormatPr defaultRowHeight="14.25" x14ac:dyDescent="0.2"/>
  <cols>
    <col min="1" max="1" width="1.875" customWidth="1"/>
    <col min="2" max="2" width="12.625" customWidth="1"/>
    <col min="3" max="3" width="10.5" customWidth="1"/>
    <col min="4" max="4" width="12.25" customWidth="1"/>
    <col min="5" max="5" width="1.875" customWidth="1"/>
    <col min="6" max="6" width="34.625" customWidth="1"/>
    <col min="7" max="7" width="1.75" customWidth="1"/>
  </cols>
  <sheetData>
    <row r="1" spans="1:7" ht="78" customHeight="1" thickBot="1" x14ac:dyDescent="0.25">
      <c r="A1" s="3" t="s">
        <v>0</v>
      </c>
      <c r="B1" s="4"/>
      <c r="C1" s="4"/>
      <c r="D1" s="4"/>
      <c r="E1" s="4"/>
      <c r="F1" s="4"/>
      <c r="G1" s="5"/>
    </row>
    <row r="2" spans="1:7" ht="24" customHeight="1" x14ac:dyDescent="0.2">
      <c r="A2" s="6" t="s">
        <v>1</v>
      </c>
      <c r="B2" s="6"/>
      <c r="C2" s="6"/>
      <c r="D2" s="6"/>
      <c r="E2" s="6"/>
      <c r="F2" s="6"/>
      <c r="G2" s="6"/>
    </row>
    <row r="4" spans="1:7" x14ac:dyDescent="0.2">
      <c r="B4" s="12" t="s">
        <v>2</v>
      </c>
      <c r="C4" s="13" t="s">
        <v>8</v>
      </c>
      <c r="D4" s="13" t="s">
        <v>43</v>
      </c>
      <c r="F4" s="27" t="s">
        <v>26</v>
      </c>
    </row>
    <row r="5" spans="1:7" x14ac:dyDescent="0.2">
      <c r="B5" s="8" t="s">
        <v>3</v>
      </c>
      <c r="C5" s="14">
        <v>560</v>
      </c>
      <c r="D5" s="14">
        <v>500</v>
      </c>
      <c r="F5" s="11"/>
    </row>
    <row r="6" spans="1:7" x14ac:dyDescent="0.2">
      <c r="B6" s="10" t="s">
        <v>4</v>
      </c>
      <c r="C6" s="14">
        <v>1340</v>
      </c>
      <c r="D6" s="14">
        <v>1300</v>
      </c>
      <c r="F6" s="11"/>
    </row>
    <row r="7" spans="1:7" x14ac:dyDescent="0.2">
      <c r="B7" s="10" t="s">
        <v>5</v>
      </c>
      <c r="C7" s="14">
        <v>2550</v>
      </c>
      <c r="D7" s="14">
        <v>2500</v>
      </c>
      <c r="F7" s="11"/>
    </row>
    <row r="8" spans="1:7" x14ac:dyDescent="0.2">
      <c r="B8" s="9" t="s">
        <v>6</v>
      </c>
      <c r="C8" s="14">
        <v>980</v>
      </c>
      <c r="D8" s="14">
        <v>980</v>
      </c>
      <c r="F8" s="11"/>
    </row>
    <row r="9" spans="1:7" x14ac:dyDescent="0.2">
      <c r="B9" s="15" t="s">
        <v>7</v>
      </c>
      <c r="C9" s="16">
        <f>SUM(C5:C8)</f>
        <v>5430</v>
      </c>
      <c r="D9" s="16">
        <f>SUM(D5:D8)</f>
        <v>5280</v>
      </c>
      <c r="E9" s="10"/>
      <c r="F9" s="11"/>
    </row>
    <row r="10" spans="1:7" x14ac:dyDescent="0.2">
      <c r="F10" s="11"/>
    </row>
    <row r="11" spans="1:7" x14ac:dyDescent="0.2">
      <c r="B11" s="12" t="s">
        <v>9</v>
      </c>
      <c r="C11" s="13" t="s">
        <v>8</v>
      </c>
      <c r="D11" s="13" t="s">
        <v>43</v>
      </c>
      <c r="F11" s="11"/>
    </row>
    <row r="12" spans="1:7" x14ac:dyDescent="0.2">
      <c r="B12" s="8" t="s">
        <v>10</v>
      </c>
      <c r="C12" s="14">
        <v>230</v>
      </c>
      <c r="D12" s="14">
        <v>300</v>
      </c>
      <c r="F12" s="11"/>
    </row>
    <row r="13" spans="1:7" x14ac:dyDescent="0.2">
      <c r="B13" s="10" t="s">
        <v>11</v>
      </c>
      <c r="C13" s="14">
        <v>56</v>
      </c>
      <c r="D13" s="14">
        <v>56</v>
      </c>
      <c r="F13" s="11"/>
    </row>
    <row r="14" spans="1:7" x14ac:dyDescent="0.2">
      <c r="B14" s="10" t="s">
        <v>13</v>
      </c>
      <c r="C14" s="14">
        <v>175</v>
      </c>
      <c r="D14" s="14">
        <v>175</v>
      </c>
      <c r="F14" s="11"/>
    </row>
    <row r="15" spans="1:7" x14ac:dyDescent="0.2">
      <c r="B15" s="9" t="s">
        <v>12</v>
      </c>
      <c r="C15" s="14">
        <v>90</v>
      </c>
      <c r="D15" s="14">
        <v>90</v>
      </c>
      <c r="F15" s="11"/>
    </row>
    <row r="16" spans="1:7" x14ac:dyDescent="0.2">
      <c r="B16" s="15" t="s">
        <v>7</v>
      </c>
      <c r="C16" s="16">
        <f>SUM(C12:C15)</f>
        <v>551</v>
      </c>
      <c r="D16" s="17">
        <f>SUM(D12:D15)</f>
        <v>621</v>
      </c>
      <c r="F16" s="11"/>
    </row>
    <row r="18" spans="2:6" x14ac:dyDescent="0.2">
      <c r="B18" s="12" t="s">
        <v>14</v>
      </c>
      <c r="C18" s="13" t="s">
        <v>8</v>
      </c>
      <c r="D18" s="13" t="s">
        <v>44</v>
      </c>
      <c r="F18" s="27" t="s">
        <v>54</v>
      </c>
    </row>
    <row r="19" spans="2:6" x14ac:dyDescent="0.2">
      <c r="B19" s="8" t="s">
        <v>15</v>
      </c>
      <c r="C19" s="14">
        <v>225</v>
      </c>
      <c r="D19" s="14">
        <v>225</v>
      </c>
      <c r="F19" s="11"/>
    </row>
    <row r="20" spans="2:6" x14ac:dyDescent="0.2">
      <c r="B20" s="10" t="s">
        <v>16</v>
      </c>
      <c r="C20" s="14">
        <v>120</v>
      </c>
      <c r="D20" s="14">
        <v>120</v>
      </c>
      <c r="F20" s="11"/>
    </row>
    <row r="21" spans="2:6" x14ac:dyDescent="0.2">
      <c r="B21" s="9" t="s">
        <v>17</v>
      </c>
      <c r="C21" s="14">
        <v>26</v>
      </c>
      <c r="D21" s="14">
        <v>52</v>
      </c>
      <c r="F21" s="11"/>
    </row>
    <row r="22" spans="2:6" x14ac:dyDescent="0.2">
      <c r="B22" s="15" t="s">
        <v>7</v>
      </c>
      <c r="C22" s="16">
        <f>SUM(C19:C21)</f>
        <v>371</v>
      </c>
      <c r="D22" s="17">
        <f>SUM(D19:D21)</f>
        <v>397</v>
      </c>
      <c r="F22" s="11"/>
    </row>
    <row r="23" spans="2:6" x14ac:dyDescent="0.2">
      <c r="F23" s="11"/>
    </row>
    <row r="24" spans="2:6" x14ac:dyDescent="0.2">
      <c r="B24" s="12" t="s">
        <v>18</v>
      </c>
      <c r="C24" s="13" t="s">
        <v>8</v>
      </c>
      <c r="D24" s="13" t="s">
        <v>42</v>
      </c>
      <c r="F24" s="11"/>
    </row>
    <row r="25" spans="2:6" x14ac:dyDescent="0.2">
      <c r="B25" s="8" t="s">
        <v>21</v>
      </c>
      <c r="C25" s="14">
        <v>2665</v>
      </c>
      <c r="D25" s="14">
        <v>2900</v>
      </c>
      <c r="F25" s="11"/>
    </row>
    <row r="26" spans="2:6" x14ac:dyDescent="0.2">
      <c r="B26" s="10" t="s">
        <v>22</v>
      </c>
      <c r="C26" s="14">
        <v>650</v>
      </c>
      <c r="D26" s="14">
        <v>660</v>
      </c>
      <c r="F26" s="11"/>
    </row>
    <row r="27" spans="2:6" x14ac:dyDescent="0.2">
      <c r="B27" s="10" t="s">
        <v>23</v>
      </c>
      <c r="C27" s="14">
        <v>630</v>
      </c>
      <c r="D27" s="14">
        <v>560</v>
      </c>
      <c r="F27" s="11"/>
    </row>
    <row r="28" spans="2:6" x14ac:dyDescent="0.2">
      <c r="B28" s="9" t="s">
        <v>24</v>
      </c>
      <c r="C28" s="14">
        <v>900</v>
      </c>
      <c r="D28" s="14">
        <v>850</v>
      </c>
      <c r="F28" s="11"/>
    </row>
    <row r="29" spans="2:6" x14ac:dyDescent="0.2">
      <c r="B29" s="15" t="s">
        <v>7</v>
      </c>
      <c r="C29" s="16">
        <f>SUM(C25:C28)</f>
        <v>4845</v>
      </c>
      <c r="D29" s="17">
        <f>SUM(D25:D28)</f>
        <v>4970</v>
      </c>
      <c r="F29" s="11"/>
    </row>
    <row r="30" spans="2:6" x14ac:dyDescent="0.2">
      <c r="F30" s="11"/>
    </row>
    <row r="31" spans="2:6" x14ac:dyDescent="0.2">
      <c r="B31" s="12" t="s">
        <v>19</v>
      </c>
      <c r="C31" s="13" t="s">
        <v>8</v>
      </c>
      <c r="D31" s="13" t="s">
        <v>44</v>
      </c>
      <c r="F31" s="11"/>
    </row>
    <row r="32" spans="2:6" x14ac:dyDescent="0.2">
      <c r="B32" s="8" t="s">
        <v>50</v>
      </c>
      <c r="C32" s="14">
        <v>9000</v>
      </c>
      <c r="D32" s="14">
        <v>10000</v>
      </c>
      <c r="F32" s="11"/>
    </row>
    <row r="33" spans="2:6" x14ac:dyDescent="0.2">
      <c r="B33" s="10" t="s">
        <v>51</v>
      </c>
      <c r="C33" s="14">
        <v>5000</v>
      </c>
      <c r="D33" s="14">
        <v>5500</v>
      </c>
      <c r="F33" s="11"/>
    </row>
    <row r="34" spans="2:6" x14ac:dyDescent="0.2">
      <c r="B34" s="9" t="s">
        <v>52</v>
      </c>
      <c r="C34" s="14">
        <v>6000</v>
      </c>
      <c r="D34" s="14">
        <v>6000</v>
      </c>
      <c r="F34" s="11"/>
    </row>
    <row r="35" spans="2:6" x14ac:dyDescent="0.2">
      <c r="B35" s="15" t="s">
        <v>7</v>
      </c>
      <c r="C35" s="16">
        <f>SUM(C32:C34)</f>
        <v>20000</v>
      </c>
      <c r="D35" s="16">
        <f>SUM(D32:D34)</f>
        <v>21500</v>
      </c>
      <c r="E35" s="10"/>
      <c r="F35" s="11"/>
    </row>
    <row r="36" spans="2:6" x14ac:dyDescent="0.2">
      <c r="F36" s="11"/>
    </row>
    <row r="37" spans="2:6" x14ac:dyDescent="0.2">
      <c r="B37" s="12" t="s">
        <v>20</v>
      </c>
      <c r="C37" s="13" t="s">
        <v>8</v>
      </c>
      <c r="D37" s="13" t="s">
        <v>43</v>
      </c>
      <c r="F37" s="11"/>
    </row>
    <row r="38" spans="2:6" x14ac:dyDescent="0.2">
      <c r="B38" s="8" t="s">
        <v>25</v>
      </c>
      <c r="C38" s="14">
        <v>8000</v>
      </c>
      <c r="D38" s="14">
        <v>7800</v>
      </c>
      <c r="F38" s="11"/>
    </row>
    <row r="39" spans="2:6" x14ac:dyDescent="0.2">
      <c r="B39" s="10" t="s">
        <v>53</v>
      </c>
      <c r="C39" s="14">
        <v>4000</v>
      </c>
      <c r="D39" s="14">
        <v>4600</v>
      </c>
      <c r="F39" s="11"/>
    </row>
    <row r="40" spans="2:6" x14ac:dyDescent="0.2">
      <c r="B40" s="18" t="s">
        <v>7</v>
      </c>
      <c r="C40" s="16">
        <f>SUM(C38:C39)</f>
        <v>12000</v>
      </c>
      <c r="D40" s="16">
        <f>SUM(D38:D39)</f>
        <v>12400</v>
      </c>
      <c r="E40" s="10"/>
      <c r="F40" s="11"/>
    </row>
    <row r="41" spans="2:6" x14ac:dyDescent="0.2">
      <c r="F41" s="11"/>
    </row>
    <row r="42" spans="2:6" x14ac:dyDescent="0.2">
      <c r="B42" s="12" t="s">
        <v>47</v>
      </c>
      <c r="C42" s="13" t="s">
        <v>8</v>
      </c>
      <c r="D42" s="13" t="s">
        <v>43</v>
      </c>
      <c r="F42" s="11"/>
    </row>
    <row r="43" spans="2:6" x14ac:dyDescent="0.2">
      <c r="B43" s="18" t="s">
        <v>7</v>
      </c>
      <c r="C43" s="16">
        <f>C9+C16+C22+C29+C35+C40</f>
        <v>43197</v>
      </c>
      <c r="D43" s="17">
        <f>D9+D16+D22+D29+D35+D40</f>
        <v>45168</v>
      </c>
      <c r="F43" s="11"/>
    </row>
  </sheetData>
  <mergeCells count="2">
    <mergeCell ref="A1:G1"/>
    <mergeCell ref="A2:G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H22" sqref="H22"/>
    </sheetView>
  </sheetViews>
  <sheetFormatPr defaultRowHeight="14.25" x14ac:dyDescent="0.2"/>
  <cols>
    <col min="1" max="1" width="2.375" customWidth="1"/>
    <col min="2" max="2" width="10.25" customWidth="1"/>
    <col min="3" max="3" width="9.375" customWidth="1"/>
    <col min="4" max="4" width="7.75" customWidth="1"/>
    <col min="5" max="5" width="8.75" customWidth="1"/>
    <col min="6" max="6" width="2" customWidth="1"/>
    <col min="7" max="7" width="16.5" customWidth="1"/>
    <col min="8" max="8" width="16.875" customWidth="1"/>
    <col min="9" max="9" width="2.625" customWidth="1"/>
    <col min="10" max="10" width="41.5" customWidth="1"/>
    <col min="11" max="11" width="1.875" customWidth="1"/>
  </cols>
  <sheetData>
    <row r="1" spans="1:11" ht="78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4" customHeight="1" x14ac:dyDescent="0.2">
      <c r="A2" s="6" t="s">
        <v>27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4" spans="1:11" x14ac:dyDescent="0.2">
      <c r="B4" s="12" t="s">
        <v>34</v>
      </c>
      <c r="C4" s="12"/>
      <c r="D4" s="12"/>
      <c r="E4" s="12"/>
      <c r="F4" s="12"/>
      <c r="G4" s="19" t="s">
        <v>29</v>
      </c>
      <c r="H4" s="19" t="s">
        <v>35</v>
      </c>
      <c r="J4" s="23" t="s">
        <v>41</v>
      </c>
    </row>
    <row r="5" spans="1:11" x14ac:dyDescent="0.2">
      <c r="B5" t="s">
        <v>29</v>
      </c>
      <c r="C5" t="s">
        <v>30</v>
      </c>
      <c r="J5" s="11"/>
    </row>
    <row r="6" spans="1:11" x14ac:dyDescent="0.2">
      <c r="B6" s="7">
        <v>600</v>
      </c>
      <c r="C6" s="7">
        <v>350</v>
      </c>
      <c r="D6" t="s">
        <v>31</v>
      </c>
      <c r="E6" s="14">
        <v>178</v>
      </c>
      <c r="G6" s="20">
        <f>$E6*B6</f>
        <v>106800</v>
      </c>
      <c r="H6" s="20">
        <f>$E6*C6</f>
        <v>62300</v>
      </c>
      <c r="J6" s="11"/>
    </row>
    <row r="7" spans="1:11" x14ac:dyDescent="0.2">
      <c r="B7" s="7">
        <v>0</v>
      </c>
      <c r="C7" s="7">
        <v>0</v>
      </c>
      <c r="D7" t="s">
        <v>32</v>
      </c>
      <c r="E7" s="14">
        <v>0</v>
      </c>
      <c r="G7" s="20">
        <f t="shared" ref="G7:G8" si="0">$E7*B7</f>
        <v>0</v>
      </c>
      <c r="H7" s="20">
        <f t="shared" ref="H7:H8" si="1">$E7*C7</f>
        <v>0</v>
      </c>
      <c r="J7" s="11"/>
    </row>
    <row r="8" spans="1:11" ht="15" thickBot="1" x14ac:dyDescent="0.25">
      <c r="B8" s="7">
        <v>0</v>
      </c>
      <c r="C8" s="7">
        <v>0</v>
      </c>
      <c r="D8" t="s">
        <v>33</v>
      </c>
      <c r="E8" s="14">
        <v>0</v>
      </c>
      <c r="G8" s="22">
        <f t="shared" si="0"/>
        <v>0</v>
      </c>
      <c r="H8" s="22">
        <f t="shared" si="1"/>
        <v>0</v>
      </c>
      <c r="J8" s="11"/>
    </row>
    <row r="9" spans="1:11" x14ac:dyDescent="0.2">
      <c r="G9" s="21">
        <f>SUM(G6:G8)</f>
        <v>106800</v>
      </c>
      <c r="H9" s="21">
        <f>SUM(H6:H8)</f>
        <v>62300</v>
      </c>
      <c r="J9" s="11"/>
    </row>
    <row r="10" spans="1:11" x14ac:dyDescent="0.2">
      <c r="J10" s="11"/>
    </row>
    <row r="11" spans="1:11" x14ac:dyDescent="0.2">
      <c r="B11" s="12" t="s">
        <v>36</v>
      </c>
      <c r="C11" s="12"/>
      <c r="D11" s="12"/>
      <c r="E11" s="12"/>
      <c r="F11" s="12"/>
      <c r="G11" s="19" t="s">
        <v>29</v>
      </c>
      <c r="H11" s="19" t="s">
        <v>35</v>
      </c>
      <c r="J11" s="11"/>
    </row>
    <row r="12" spans="1:11" x14ac:dyDescent="0.2">
      <c r="B12" t="s">
        <v>29</v>
      </c>
      <c r="C12" t="s">
        <v>30</v>
      </c>
      <c r="J12" s="11"/>
    </row>
    <row r="13" spans="1:11" x14ac:dyDescent="0.2">
      <c r="B13" s="7">
        <v>50</v>
      </c>
      <c r="C13" s="7">
        <v>20</v>
      </c>
      <c r="D13" t="s">
        <v>37</v>
      </c>
      <c r="E13" s="14">
        <v>20</v>
      </c>
      <c r="G13" s="20">
        <f>$E13*B13</f>
        <v>1000</v>
      </c>
      <c r="H13" s="20">
        <f>$E13*C13</f>
        <v>400</v>
      </c>
      <c r="J13" s="11"/>
    </row>
    <row r="14" spans="1:11" x14ac:dyDescent="0.2">
      <c r="B14" s="7">
        <v>30</v>
      </c>
      <c r="C14" s="7">
        <v>30</v>
      </c>
      <c r="D14" t="s">
        <v>38</v>
      </c>
      <c r="E14" s="14">
        <v>10</v>
      </c>
      <c r="G14" s="20">
        <f t="shared" ref="G14:G16" si="2">$E14*B14</f>
        <v>300</v>
      </c>
      <c r="H14" s="20">
        <f t="shared" ref="H14:H16" si="3">$E14*C14</f>
        <v>300</v>
      </c>
      <c r="J14" s="11"/>
    </row>
    <row r="15" spans="1:11" x14ac:dyDescent="0.2">
      <c r="B15" s="7">
        <v>100</v>
      </c>
      <c r="C15" s="7">
        <v>120</v>
      </c>
      <c r="D15" t="s">
        <v>40</v>
      </c>
      <c r="E15" s="14">
        <v>5</v>
      </c>
      <c r="G15" s="20">
        <f t="shared" si="2"/>
        <v>500</v>
      </c>
      <c r="H15" s="20">
        <f t="shared" si="3"/>
        <v>600</v>
      </c>
      <c r="J15" s="11"/>
    </row>
    <row r="16" spans="1:11" ht="15" thickBot="1" x14ac:dyDescent="0.25">
      <c r="B16" s="7">
        <v>50</v>
      </c>
      <c r="C16" s="7">
        <v>30</v>
      </c>
      <c r="D16" t="s">
        <v>39</v>
      </c>
      <c r="E16" s="14">
        <v>15</v>
      </c>
      <c r="G16" s="22">
        <f t="shared" si="2"/>
        <v>750</v>
      </c>
      <c r="H16" s="22">
        <f t="shared" si="3"/>
        <v>450</v>
      </c>
      <c r="J16" s="11"/>
    </row>
    <row r="17" spans="2:10" x14ac:dyDescent="0.2">
      <c r="G17" s="21">
        <f>SUM(G13:G16)</f>
        <v>2550</v>
      </c>
      <c r="H17" s="21">
        <f>SUM(H13:H16)</f>
        <v>1750</v>
      </c>
      <c r="J17" s="11"/>
    </row>
    <row r="18" spans="2:10" x14ac:dyDescent="0.2">
      <c r="J18" s="11"/>
    </row>
    <row r="19" spans="2:10" x14ac:dyDescent="0.2">
      <c r="B19" s="12" t="s">
        <v>47</v>
      </c>
      <c r="C19" s="12"/>
      <c r="D19" s="12"/>
      <c r="E19" s="12"/>
      <c r="F19" s="12"/>
      <c r="G19" s="19" t="s">
        <v>29</v>
      </c>
      <c r="H19" s="19" t="s">
        <v>35</v>
      </c>
      <c r="J19" s="11"/>
    </row>
    <row r="20" spans="2:10" x14ac:dyDescent="0.2">
      <c r="G20" s="20">
        <f>G9+G17</f>
        <v>109350</v>
      </c>
      <c r="H20" s="20">
        <f>H9+H17</f>
        <v>64050</v>
      </c>
      <c r="J20" s="11"/>
    </row>
  </sheetData>
  <mergeCells count="2">
    <mergeCell ref="A1:K1"/>
    <mergeCell ref="A2:K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workbookViewId="0">
      <selection sqref="A1:G1"/>
    </sheetView>
  </sheetViews>
  <sheetFormatPr defaultRowHeight="14.25" x14ac:dyDescent="0.2"/>
  <cols>
    <col min="1" max="1" width="2.5" customWidth="1"/>
    <col min="2" max="2" width="16.125" customWidth="1"/>
    <col min="3" max="3" width="16.75" customWidth="1"/>
    <col min="4" max="4" width="17.25" customWidth="1"/>
    <col min="5" max="5" width="2.125" customWidth="1"/>
    <col min="6" max="6" width="34.375" customWidth="1"/>
    <col min="7" max="7" width="1.625" customWidth="1"/>
  </cols>
  <sheetData>
    <row r="1" spans="1:7" ht="78" customHeight="1" thickBot="1" x14ac:dyDescent="0.25">
      <c r="A1" s="3" t="s">
        <v>0</v>
      </c>
      <c r="B1" s="4"/>
      <c r="C1" s="4"/>
      <c r="D1" s="4"/>
      <c r="E1" s="4"/>
      <c r="F1" s="4"/>
      <c r="G1" s="5"/>
    </row>
    <row r="2" spans="1:7" ht="24" customHeight="1" x14ac:dyDescent="0.2">
      <c r="A2" s="6" t="s">
        <v>28</v>
      </c>
      <c r="B2" s="6"/>
      <c r="C2" s="6"/>
      <c r="D2" s="6"/>
      <c r="E2" s="6"/>
      <c r="F2" s="6"/>
      <c r="G2" s="6"/>
    </row>
    <row r="4" spans="1:7" x14ac:dyDescent="0.2">
      <c r="B4" s="26"/>
      <c r="C4" s="26" t="s">
        <v>29</v>
      </c>
      <c r="D4" s="26" t="s">
        <v>42</v>
      </c>
      <c r="F4" s="25" t="s">
        <v>49</v>
      </c>
    </row>
    <row r="5" spans="1:7" x14ac:dyDescent="0.2">
      <c r="B5" t="s">
        <v>45</v>
      </c>
      <c r="C5" s="20">
        <f>收益!G20</f>
        <v>109350</v>
      </c>
      <c r="D5" s="20">
        <f>收益!H20</f>
        <v>64050</v>
      </c>
      <c r="F5" s="11"/>
    </row>
    <row r="6" spans="1:7" x14ac:dyDescent="0.2">
      <c r="B6" t="s">
        <v>46</v>
      </c>
      <c r="C6" s="20">
        <f>费用!C43</f>
        <v>43197</v>
      </c>
      <c r="D6" s="20">
        <f>费用!D43</f>
        <v>45168</v>
      </c>
      <c r="F6" s="11"/>
    </row>
    <row r="7" spans="1:7" x14ac:dyDescent="0.2">
      <c r="F7" s="11"/>
    </row>
    <row r="8" spans="1:7" x14ac:dyDescent="0.2">
      <c r="B8" s="26" t="s">
        <v>48</v>
      </c>
      <c r="C8" s="26"/>
      <c r="D8" s="26"/>
      <c r="F8" s="11"/>
    </row>
    <row r="9" spans="1:7" x14ac:dyDescent="0.2">
      <c r="C9" s="24">
        <f>C5-C6</f>
        <v>66153</v>
      </c>
      <c r="D9" s="24">
        <f>D5-D6</f>
        <v>18882</v>
      </c>
      <c r="F9" s="11"/>
    </row>
    <row r="10" spans="1:7" x14ac:dyDescent="0.2">
      <c r="F10" s="11"/>
    </row>
    <row r="11" spans="1:7" x14ac:dyDescent="0.2">
      <c r="F11" s="11"/>
    </row>
    <row r="12" spans="1:7" x14ac:dyDescent="0.2">
      <c r="F12" s="11"/>
    </row>
  </sheetData>
  <mergeCells count="2">
    <mergeCell ref="A1:G1"/>
    <mergeCell ref="A2:G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费用</vt:lpstr>
      <vt:lpstr>收益</vt:lpstr>
      <vt:lpstr>损益汇总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2016-11-22T07:44:52Z</dcterms:modified>
</cp:coreProperties>
</file>