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tabRatio="606" activeTab="6"/>
  </bookViews>
  <sheets>
    <sheet name="DD BELOUIZDAD " sheetId="17" r:id="rId1"/>
    <sheet name="DD BOLOGHINE" sheetId="18" r:id="rId2"/>
    <sheet name="DD EL HARRACH" sheetId="19" r:id="rId3"/>
    <sheet name="DD GUE DE CNE" sheetId="20" r:id="rId4"/>
    <sheet name="TOTAL SDA" sheetId="21" r:id="rId5"/>
    <sheet name="Feuil1" sheetId="22" r:id="rId6"/>
    <sheet name="Feuil1 (2)" sheetId="23" r:id="rId7"/>
  </sheets>
  <definedNames>
    <definedName name="_xlnm.Print_Area" localSheetId="0">'DD BELOUIZDAD '!$A$1:$J$217</definedName>
    <definedName name="_xlnm.Print_Area" localSheetId="1">'DD BOLOGHINE'!$A$1:$J$217</definedName>
    <definedName name="_xlnm.Print_Area" localSheetId="2">'DD EL HARRACH'!$A$1:$J$217</definedName>
    <definedName name="_xlnm.Print_Area" localSheetId="3">'DD GUE DE CNE'!$A$1:$J$221</definedName>
  </definedNames>
  <calcPr calcId="145621"/>
</workbook>
</file>

<file path=xl/calcChain.xml><?xml version="1.0" encoding="utf-8"?>
<calcChain xmlns="http://schemas.openxmlformats.org/spreadsheetml/2006/main">
  <c r="N67" i="22" l="1"/>
  <c r="M67" i="22"/>
  <c r="M66" i="22"/>
  <c r="L67" i="22"/>
  <c r="K67" i="22"/>
  <c r="N66" i="22"/>
  <c r="N65" i="22"/>
  <c r="D76" i="22"/>
  <c r="M65" i="22"/>
  <c r="L65" i="22"/>
  <c r="H73" i="22"/>
  <c r="H72" i="22"/>
  <c r="H71" i="22"/>
  <c r="L66" i="22" s="1"/>
  <c r="H66" i="22"/>
  <c r="H67" i="22"/>
  <c r="H65" i="22"/>
  <c r="K66" i="22"/>
  <c r="K65" i="22"/>
  <c r="G60" i="22"/>
  <c r="G61" i="22"/>
  <c r="G62" i="22"/>
  <c r="G59" i="22"/>
  <c r="E61" i="22" l="1"/>
  <c r="F61" i="22"/>
  <c r="D61" i="22"/>
  <c r="J46" i="22" l="1"/>
  <c r="L49" i="22"/>
  <c r="L50" i="22"/>
  <c r="L46" i="22"/>
  <c r="I48" i="22"/>
  <c r="I47" i="22"/>
  <c r="I46" i="22"/>
  <c r="H47" i="22"/>
  <c r="H48" i="22" s="1"/>
  <c r="H51" i="22"/>
  <c r="J51" i="22" s="1"/>
  <c r="H52" i="22"/>
  <c r="L52" i="22" s="1"/>
  <c r="H46" i="22"/>
  <c r="L48" i="22" l="1"/>
  <c r="J48" i="22"/>
  <c r="J47" i="22"/>
  <c r="L51" i="22"/>
  <c r="L47" i="22"/>
  <c r="J52" i="22"/>
  <c r="D10" i="22" l="1"/>
  <c r="D11" i="22"/>
  <c r="D12" i="22"/>
  <c r="D13" i="22"/>
  <c r="D9" i="22"/>
</calcChain>
</file>

<file path=xl/sharedStrings.xml><?xml version="1.0" encoding="utf-8"?>
<sst xmlns="http://schemas.openxmlformats.org/spreadsheetml/2006/main" count="1175" uniqueCount="137">
  <si>
    <t>ACCROISSEMENT DES CLIENTS</t>
  </si>
  <si>
    <t xml:space="preserve">    BASSE TENSION</t>
  </si>
  <si>
    <t xml:space="preserve">    MOYENNE TENSION</t>
  </si>
  <si>
    <t xml:space="preserve">    HAUTE TENSION</t>
  </si>
  <si>
    <t xml:space="preserve"> TOTAL CLIENTS</t>
  </si>
  <si>
    <t>Pertes ( Gwh )</t>
  </si>
  <si>
    <t>Taux de pertes (%)</t>
  </si>
  <si>
    <t xml:space="preserve">    BASSE PRESSION</t>
  </si>
  <si>
    <t xml:space="preserve">    MOYENNE PRESSION</t>
  </si>
  <si>
    <t xml:space="preserve">    HAUTE PRESSION</t>
  </si>
  <si>
    <t>Achats (Mth) BP MP</t>
  </si>
  <si>
    <t>Achats (Mth) HP</t>
  </si>
  <si>
    <t>ER</t>
  </si>
  <si>
    <t>RCN</t>
  </si>
  <si>
    <t>AO</t>
  </si>
  <si>
    <t>FSM</t>
  </si>
  <si>
    <t>NDP</t>
  </si>
  <si>
    <t>CREANCES EXIGIBLES BRUT</t>
  </si>
  <si>
    <t>Délai Crédit Client (jrs)</t>
  </si>
  <si>
    <t>ABONNES ORDINAIRES</t>
  </si>
  <si>
    <t>FSM NON ADM</t>
  </si>
  <si>
    <t>MT/MP ACI</t>
  </si>
  <si>
    <t>TOTAL Privés</t>
  </si>
  <si>
    <t>FSM ADM</t>
  </si>
  <si>
    <t>MT/MP ADM</t>
  </si>
  <si>
    <t>TOTAL ADM</t>
  </si>
  <si>
    <t>TOTAL ENERGIE</t>
  </si>
  <si>
    <t>Travaux A.C.I</t>
  </si>
  <si>
    <t>Travaux ADM</t>
  </si>
  <si>
    <t>TOTAL TRAVAUX</t>
  </si>
  <si>
    <t>TOTAL GENERAL</t>
  </si>
  <si>
    <t>PREVISIONS ENERGETIQUES  ELECTRICITE</t>
  </si>
  <si>
    <t>PREVISIONS ENERGETIQUES GAZ</t>
  </si>
  <si>
    <t>SPE</t>
  </si>
  <si>
    <t>SKS</t>
  </si>
  <si>
    <t>KAHRAMA</t>
  </si>
  <si>
    <t>SKB</t>
  </si>
  <si>
    <t>SKH</t>
  </si>
  <si>
    <t>(Th/Abonné/an)</t>
  </si>
  <si>
    <t>TRAITEMENT DE LA DEMANDE RCN</t>
  </si>
  <si>
    <t xml:space="preserve">BRANCHEMENTS ELECTRICITE 
</t>
  </si>
  <si>
    <t>DELAI DE REPONSE AUX RECLAMATIONS</t>
  </si>
  <si>
    <t>DCC</t>
  </si>
  <si>
    <t>INSPECTION ET CONTROLES</t>
  </si>
  <si>
    <t>Réalisé 
2011</t>
  </si>
  <si>
    <t>ABONNES NOUVEAUX</t>
  </si>
  <si>
    <t>RESILIATIONS</t>
  </si>
  <si>
    <t>Total HT/HP</t>
  </si>
  <si>
    <t>Réalisé 
2012</t>
  </si>
  <si>
    <t>(kWh/Abonné/an) BT+MT</t>
  </si>
  <si>
    <t>(Th/Abonné/an) BP+MP</t>
  </si>
  <si>
    <t>Quôte part Achats Inter SD (Intégrée dans les achats)</t>
  </si>
  <si>
    <t>Réalisé 
2013</t>
  </si>
  <si>
    <t>TOTAL (ENERGIE &amp; TRAVAUX)</t>
  </si>
  <si>
    <t>Client HTB/HB Privés</t>
  </si>
  <si>
    <t>TAUX D'ENCAISSEMENT &amp; DELAI CREDIT CLIENT</t>
  </si>
  <si>
    <t>BRANCHEMENTS GAZ</t>
  </si>
  <si>
    <t xml:space="preserve">EXTENTIONS ELECTRICITE 
</t>
  </si>
  <si>
    <t xml:space="preserve">EXTENTIONS GAZ
</t>
  </si>
  <si>
    <t>TOTAL PRIVES</t>
  </si>
  <si>
    <t>Total HTB/HP</t>
  </si>
  <si>
    <t>HTA/MP ADM</t>
  </si>
  <si>
    <t>HTA/MP ACI</t>
  </si>
  <si>
    <t>Client HP/HTB Privés</t>
  </si>
  <si>
    <t>Client HP/HTB ADM</t>
  </si>
  <si>
    <t>FACTURATION (Gwh)</t>
  </si>
  <si>
    <t xml:space="preserve">ACHATS (GWh) BT/MT/HT </t>
  </si>
  <si>
    <t>PERTES ( Gwh )</t>
  </si>
  <si>
    <t>TAUX DE PERTES (%)</t>
  </si>
  <si>
    <t xml:space="preserve">PRIX DE VENTE MOYEN </t>
  </si>
  <si>
    <t xml:space="preserve">CONSOMMATION SPECIFIQUE </t>
  </si>
  <si>
    <t>CHIFFRE d'AFFAIRES (MDA)</t>
  </si>
  <si>
    <r>
      <t xml:space="preserve">CHIFFRE d'AFFAIRES </t>
    </r>
    <r>
      <rPr>
        <b/>
        <sz val="8"/>
        <color rgb="FF002060"/>
        <rFont val="Corbel"/>
        <family val="2"/>
      </rPr>
      <t>(MDA)</t>
    </r>
  </si>
  <si>
    <t>PERTES ( MTH )</t>
  </si>
  <si>
    <t xml:space="preserve">ACHATS (MTH) </t>
  </si>
  <si>
    <t>FACTURATION (MTH)</t>
  </si>
  <si>
    <t>DESIGNATION</t>
  </si>
  <si>
    <r>
      <t xml:space="preserve">DELAI </t>
    </r>
    <r>
      <rPr>
        <b/>
        <sz val="11"/>
        <color rgb="FF002060"/>
        <rFont val="Corbel"/>
        <family val="2"/>
      </rPr>
      <t>(Jour)</t>
    </r>
  </si>
  <si>
    <t>% Aff Réal Hors Délai</t>
  </si>
  <si>
    <t>Nombre d'affaires Réalisées</t>
  </si>
  <si>
    <t xml:space="preserve">Délai de Raccordement </t>
  </si>
  <si>
    <t>Taux d'Encaissement</t>
  </si>
  <si>
    <t xml:space="preserve">Délai Crédit Client </t>
  </si>
  <si>
    <t>SPP1</t>
  </si>
  <si>
    <t>SKT</t>
  </si>
  <si>
    <t>SKD</t>
  </si>
  <si>
    <t xml:space="preserve">HASSI BERKINE </t>
  </si>
  <si>
    <t>ONE</t>
  </si>
  <si>
    <t>CEVITAL</t>
  </si>
  <si>
    <t>Achats (Gwh) BT/HTA/HTB par Producteur :</t>
  </si>
  <si>
    <t>Réalisé 
2014</t>
  </si>
  <si>
    <t xml:space="preserve">CREANCES EXIGIBLES </t>
  </si>
  <si>
    <t>Réalisé 
2015</t>
  </si>
  <si>
    <t>BILAN ENERGETIQUE  ELECTRICITE</t>
  </si>
  <si>
    <t>BILAN ENERGETIQUE GAZ</t>
  </si>
  <si>
    <t>Prévu
2015</t>
  </si>
  <si>
    <t>Encaissement Créances 2015</t>
  </si>
  <si>
    <t>Créance au 31/12/2015</t>
  </si>
  <si>
    <t>ACHATS  (GWh) BT/HTA/HT B</t>
  </si>
  <si>
    <t>Achats  (Gwh) BT/HTA/HTB par Producteur :</t>
  </si>
  <si>
    <t>FACTURATION (M3)</t>
  </si>
  <si>
    <t xml:space="preserve">ACHATS (M3) </t>
  </si>
  <si>
    <t>PERTES ( M3 )</t>
  </si>
  <si>
    <t>STEG</t>
  </si>
  <si>
    <t>Réalisé 
2016</t>
  </si>
  <si>
    <t>Créance au 31/12/2016</t>
  </si>
  <si>
    <t>Encaissement
CA 2016</t>
  </si>
  <si>
    <t>CA 2016</t>
  </si>
  <si>
    <t>Créance
31/12/2015</t>
  </si>
  <si>
    <t>TAUX REAL</t>
  </si>
  <si>
    <r>
      <t>N</t>
    </r>
    <r>
      <rPr>
        <b/>
        <vertAlign val="superscript"/>
        <sz val="11"/>
        <color theme="0"/>
        <rFont val="Corbel"/>
        <family val="2"/>
      </rPr>
      <t>BRE</t>
    </r>
    <r>
      <rPr>
        <b/>
        <sz val="11"/>
        <color theme="0"/>
        <rFont val="Corbel"/>
        <family val="2"/>
      </rPr>
      <t xml:space="preserve"> PREVU</t>
    </r>
  </si>
  <si>
    <t>Taux Evolution (%)</t>
  </si>
  <si>
    <r>
      <t>N</t>
    </r>
    <r>
      <rPr>
        <b/>
        <vertAlign val="superscript"/>
        <sz val="9"/>
        <color theme="0"/>
        <rFont val="Corbel"/>
        <family val="2"/>
      </rPr>
      <t>BRE</t>
    </r>
    <r>
      <rPr>
        <b/>
        <sz val="9"/>
        <color theme="0"/>
        <rFont val="Corbel"/>
        <family val="2"/>
      </rPr>
      <t xml:space="preserve"> THEME REAL</t>
    </r>
  </si>
  <si>
    <r>
      <rPr>
        <b/>
        <sz val="10"/>
        <rFont val="Corbel"/>
        <family val="2"/>
      </rPr>
      <t>Thème 1</t>
    </r>
    <r>
      <rPr>
        <sz val="10"/>
        <rFont val="Corbel"/>
        <family val="2"/>
      </rPr>
      <t>: Contrôle de la sincérité de la relève</t>
    </r>
  </si>
  <si>
    <r>
      <rPr>
        <b/>
        <sz val="10"/>
        <rFont val="Corbel"/>
        <family val="2"/>
      </rPr>
      <t>Thème 2</t>
    </r>
    <r>
      <rPr>
        <sz val="10"/>
        <rFont val="Corbel"/>
        <family val="2"/>
      </rPr>
      <t>: Contrôle de la gestion de la caisse (documents, annulation de paiement et rachat)</t>
    </r>
  </si>
  <si>
    <r>
      <rPr>
        <b/>
        <sz val="10"/>
        <rFont val="Corbel"/>
        <family val="2"/>
      </rPr>
      <t>Thème 3</t>
    </r>
    <r>
      <rPr>
        <sz val="10"/>
        <rFont val="Corbel"/>
        <family val="2"/>
      </rPr>
      <t>: Raccordement Electricité et Gaz</t>
    </r>
  </si>
  <si>
    <r>
      <rPr>
        <b/>
        <sz val="10"/>
        <rFont val="Corbel"/>
        <family val="2"/>
      </rPr>
      <t>Thème 4</t>
    </r>
    <r>
      <rPr>
        <sz val="10"/>
        <rFont val="Corbel"/>
        <family val="2"/>
      </rPr>
      <t>: Contrôle Projet TSP</t>
    </r>
  </si>
  <si>
    <r>
      <rPr>
        <b/>
        <sz val="10"/>
        <rFont val="Corbel"/>
        <family val="2"/>
      </rPr>
      <t>Thème 5</t>
    </r>
    <r>
      <rPr>
        <sz val="10"/>
        <rFont val="Corbel"/>
        <family val="2"/>
      </rPr>
      <t>: Contrôle de la Coupure/Rétablissement BT/BP</t>
    </r>
  </si>
  <si>
    <r>
      <rPr>
        <b/>
        <sz val="10"/>
        <rFont val="Corbel"/>
        <family val="2"/>
      </rPr>
      <t>Thème 6</t>
    </r>
    <r>
      <rPr>
        <sz val="10"/>
        <rFont val="Corbel"/>
        <family val="2"/>
      </rPr>
      <t>: Tarification</t>
    </r>
  </si>
  <si>
    <r>
      <rPr>
        <b/>
        <sz val="10"/>
        <rFont val="Corbel"/>
        <family val="2"/>
      </rPr>
      <t>Thème 8</t>
    </r>
    <r>
      <rPr>
        <sz val="10"/>
        <rFont val="Corbel"/>
        <family val="2"/>
      </rPr>
      <t>: Traitement des réclamations</t>
    </r>
  </si>
  <si>
    <r>
      <rPr>
        <b/>
        <sz val="10"/>
        <rFont val="Corbel"/>
        <family val="2"/>
      </rPr>
      <t xml:space="preserve">Thème 7: </t>
    </r>
    <r>
      <rPr>
        <sz val="10"/>
        <rFont val="Corbel"/>
        <family val="2"/>
      </rPr>
      <t>Contrôle des délais de traitement des demandes de raccordement des clients HTA</t>
    </r>
  </si>
  <si>
    <t>Achats (MTh) BP MP</t>
  </si>
  <si>
    <t>Achats (MTh) HP</t>
  </si>
  <si>
    <r>
      <t>FACTURATION (M</t>
    </r>
    <r>
      <rPr>
        <b/>
        <vertAlign val="superscript"/>
        <sz val="11"/>
        <color rgb="FF002060"/>
        <rFont val="Corbel"/>
        <family val="2"/>
      </rPr>
      <t>3</t>
    </r>
    <r>
      <rPr>
        <b/>
        <sz val="11"/>
        <color rgb="FF002060"/>
        <rFont val="Corbel"/>
        <family val="2"/>
      </rPr>
      <t>)</t>
    </r>
  </si>
  <si>
    <r>
      <t>ACHATS (M</t>
    </r>
    <r>
      <rPr>
        <b/>
        <vertAlign val="superscript"/>
        <sz val="11"/>
        <color rgb="FF002060"/>
        <rFont val="Corbel"/>
        <family val="2"/>
      </rPr>
      <t>3</t>
    </r>
    <r>
      <rPr>
        <b/>
        <sz val="11"/>
        <color rgb="FF002060"/>
        <rFont val="Corbel"/>
        <family val="2"/>
      </rPr>
      <t xml:space="preserve">) </t>
    </r>
  </si>
  <si>
    <r>
      <t>PERTES ( M</t>
    </r>
    <r>
      <rPr>
        <b/>
        <vertAlign val="superscript"/>
        <sz val="11"/>
        <color rgb="FF002060"/>
        <rFont val="Corbel"/>
        <family val="2"/>
      </rPr>
      <t>3</t>
    </r>
    <r>
      <rPr>
        <b/>
        <sz val="11"/>
        <color rgb="FF002060"/>
        <rFont val="Corbel"/>
        <family val="2"/>
      </rPr>
      <t xml:space="preserve"> )</t>
    </r>
  </si>
  <si>
    <t>BILAN STATISTIQUE 2016 DD : BELOUIZDAD</t>
  </si>
  <si>
    <t>BILAN STATISTIQUE  2016 :  DD BOLOGHINE</t>
  </si>
  <si>
    <t>BILAN STATISTIQUE 2016 :  DD EL HARRACH</t>
  </si>
  <si>
    <t>BILAN STATISTIQUE 2016 : DD GUE CONSTANTINE</t>
  </si>
  <si>
    <t xml:space="preserve">BILAN STATISTIQUE 2016 :  TOTAL SDA </t>
  </si>
  <si>
    <t>Client HTB/HP</t>
  </si>
  <si>
    <t xml:space="preserve">Client HTB/HP </t>
  </si>
  <si>
    <t>EVOL.%</t>
  </si>
  <si>
    <t>blz</t>
  </si>
  <si>
    <t>CONSOMMATION SPECIFIQUE BT/HTA/HTB</t>
  </si>
  <si>
    <t>(kWh/Abonné/) BT+MT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</si>
</sst>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3" formatCode="_-* #,##0.00\ _€_-;\-* #,##0.00\ _€_-;_-* &quot;-&quot;??\ _€_-;_-@_-"/>
    <numFmt numFmtId="164" formatCode="0.0%"/>
    <numFmt numFmtId="165" formatCode="#,##0.000000"/>
    <numFmt numFmtId="166" formatCode="0.0"/>
    <numFmt numFmtId="167" formatCode="#,##0.0000000"/>
    <numFmt numFmtId="168" formatCode="#,##0.000000000"/>
    <numFmt numFmtId="169" formatCode="0.000"/>
    <numFmt numFmtId="170" formatCode="#,##0.0"/>
    <numFmt numFmtId="171" formatCode="#,##0.000"/>
    <numFmt numFmtId="172" formatCode="_-* #,##0.0\ _€_-;\-* #,##0.0\ _€_-;_-* &quot;-&quot;??\ _€_-;_-@_-"/>
    <numFmt numFmtId="173" formatCode="#,##0.00000"/>
    <numFmt numFmtId="174" formatCode="#,##0.00000000"/>
    <numFmt numFmtId="175" formatCode="0.00000"/>
    <numFmt numFmtId="176" formatCode="0.000000"/>
    <numFmt numFmtId="177" formatCode="0.0000000"/>
    <numFmt numFmtId="178" formatCode="0.00000000"/>
    <numFmt numFmtId="179" formatCode="0.000000000"/>
    <numFmt numFmtId="180" formatCode="0.000000000000"/>
    <numFmt numFmtId="181" formatCode="_-* #,##0\ _€_-;\-* #,##0\ _€_-;_-* &quot;-&quot;??\ _€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orbel"/>
      <family val="2"/>
    </font>
    <font>
      <sz val="11"/>
      <color theme="1"/>
      <name val="Corbel"/>
      <family val="2"/>
    </font>
    <font>
      <b/>
      <sz val="11"/>
      <color theme="0"/>
      <name val="Corbel"/>
      <family val="2"/>
    </font>
    <font>
      <b/>
      <sz val="10"/>
      <color theme="0"/>
      <name val="Corbel"/>
      <family val="2"/>
    </font>
    <font>
      <sz val="10"/>
      <name val="Corbel"/>
      <family val="2"/>
    </font>
    <font>
      <sz val="11"/>
      <name val="Corbel"/>
      <family val="2"/>
    </font>
    <font>
      <b/>
      <sz val="12"/>
      <color theme="0"/>
      <name val="Corbel"/>
      <family val="2"/>
    </font>
    <font>
      <b/>
      <sz val="11"/>
      <name val="Corbel"/>
      <family val="2"/>
    </font>
    <font>
      <b/>
      <sz val="11"/>
      <color theme="1"/>
      <name val="Corbel"/>
      <family val="2"/>
    </font>
    <font>
      <b/>
      <sz val="11"/>
      <color rgb="FFFF0000"/>
      <name val="Corbel"/>
      <family val="2"/>
    </font>
    <font>
      <b/>
      <u/>
      <sz val="11"/>
      <name val="Corbel"/>
      <family val="2"/>
    </font>
    <font>
      <sz val="11"/>
      <color rgb="FF002060"/>
      <name val="Corbel"/>
      <family val="2"/>
    </font>
    <font>
      <b/>
      <sz val="11"/>
      <color rgb="FF002060"/>
      <name val="Corbel"/>
      <family val="2"/>
    </font>
    <font>
      <b/>
      <sz val="14"/>
      <color rgb="FF002060"/>
      <name val="Corbel"/>
      <family val="2"/>
    </font>
    <font>
      <b/>
      <sz val="16"/>
      <color theme="0"/>
      <name val="Corbel"/>
      <family val="2"/>
    </font>
    <font>
      <b/>
      <sz val="12"/>
      <color rgb="FF002060"/>
      <name val="Corbel"/>
      <family val="2"/>
    </font>
    <font>
      <b/>
      <sz val="18"/>
      <color theme="0"/>
      <name val="Corbel"/>
      <family val="2"/>
    </font>
    <font>
      <b/>
      <sz val="14"/>
      <color rgb="FFFF0000"/>
      <name val="Corbel"/>
      <family val="2"/>
    </font>
    <font>
      <b/>
      <sz val="13"/>
      <color theme="1"/>
      <name val="Times New Roman"/>
      <family val="1"/>
    </font>
    <font>
      <b/>
      <sz val="9"/>
      <color theme="0"/>
      <name val="Corbel"/>
      <family val="2"/>
    </font>
    <font>
      <b/>
      <sz val="10"/>
      <color rgb="FF002060"/>
      <name val="Corbel"/>
      <family val="2"/>
    </font>
    <font>
      <b/>
      <sz val="8"/>
      <color rgb="FF002060"/>
      <name val="Corbel"/>
      <family val="2"/>
    </font>
    <font>
      <b/>
      <sz val="11"/>
      <color rgb="FFC00000"/>
      <name val="Corbel"/>
      <family val="2"/>
    </font>
    <font>
      <b/>
      <sz val="14"/>
      <color rgb="FFC00000"/>
      <name val="Corbel"/>
      <family val="2"/>
    </font>
    <font>
      <sz val="12"/>
      <color rgb="FF002060"/>
      <name val="Corbel"/>
      <family val="2"/>
    </font>
    <font>
      <sz val="14"/>
      <color theme="1"/>
      <name val="Corbe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3"/>
      <color rgb="FF002060"/>
      <name val="Corbel"/>
      <family val="2"/>
    </font>
    <font>
      <sz val="12"/>
      <color theme="1"/>
      <name val="Arial"/>
      <family val="2"/>
    </font>
    <font>
      <sz val="9"/>
      <color rgb="FF3B3838"/>
      <name val="Cambria"/>
      <family val="1"/>
    </font>
    <font>
      <sz val="10"/>
      <color rgb="FF3B3838"/>
      <name val="Cambria"/>
      <family val="1"/>
    </font>
    <font>
      <b/>
      <sz val="10"/>
      <color rgb="FF4472C4"/>
      <name val="Cambria"/>
      <family val="1"/>
    </font>
    <font>
      <sz val="10"/>
      <color theme="1"/>
      <name val="Cambria"/>
      <family val="1"/>
    </font>
    <font>
      <b/>
      <sz val="10"/>
      <name val="Corbel"/>
      <family val="2"/>
    </font>
    <font>
      <b/>
      <vertAlign val="superscript"/>
      <sz val="11"/>
      <color theme="0"/>
      <name val="Corbel"/>
      <family val="2"/>
    </font>
    <font>
      <b/>
      <vertAlign val="superscript"/>
      <sz val="9"/>
      <color theme="0"/>
      <name val="Corbel"/>
      <family val="2"/>
    </font>
    <font>
      <b/>
      <vertAlign val="superscript"/>
      <sz val="11"/>
      <color rgb="FF002060"/>
      <name val="Corbel"/>
      <family val="2"/>
    </font>
    <font>
      <b/>
      <sz val="16"/>
      <color theme="1"/>
      <name val="Corbel"/>
      <family val="2"/>
    </font>
    <font>
      <b/>
      <sz val="18"/>
      <color rgb="FF002060"/>
      <name val="Corbel"/>
      <family val="2"/>
    </font>
    <font>
      <b/>
      <sz val="20"/>
      <color rgb="FF002060"/>
      <name val="Corbe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49">
    <xf numFmtId="0" fontId="0" fillId="0" borderId="0" xfId="0"/>
    <xf numFmtId="0" fontId="4" fillId="2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2" fontId="12" fillId="2" borderId="0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0" fillId="5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right" vertical="center"/>
    </xf>
    <xf numFmtId="0" fontId="15" fillId="2" borderId="5" xfId="0" applyFont="1" applyFill="1" applyBorder="1" applyAlignment="1">
      <alignment horizontal="right" vertical="center"/>
    </xf>
    <xf numFmtId="0" fontId="15" fillId="2" borderId="3" xfId="0" applyFont="1" applyFill="1" applyBorder="1" applyAlignment="1">
      <alignment horizontal="right" vertical="center"/>
    </xf>
    <xf numFmtId="0" fontId="15" fillId="2" borderId="2" xfId="0" applyFont="1" applyFill="1" applyBorder="1" applyAlignment="1">
      <alignment horizontal="right" vertical="center"/>
    </xf>
    <xf numFmtId="0" fontId="15" fillId="2" borderId="6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 vertical="center"/>
    </xf>
    <xf numFmtId="0" fontId="15" fillId="2" borderId="2" xfId="0" applyFont="1" applyFill="1" applyBorder="1" applyAlignment="1">
      <alignment horizontal="right" vertical="center" wrapText="1"/>
    </xf>
    <xf numFmtId="0" fontId="15" fillId="2" borderId="3" xfId="0" applyFont="1" applyFill="1" applyBorder="1" applyAlignment="1">
      <alignment horizontal="right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right" vertical="center" wrapText="1"/>
    </xf>
    <xf numFmtId="0" fontId="18" fillId="2" borderId="2" xfId="0" applyFont="1" applyFill="1" applyBorder="1" applyAlignment="1">
      <alignment horizontal="right" vertical="center" wrapText="1"/>
    </xf>
    <xf numFmtId="0" fontId="15" fillId="0" borderId="3" xfId="0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horizontal="right" vertical="center" wrapText="1"/>
    </xf>
    <xf numFmtId="0" fontId="15" fillId="2" borderId="4" xfId="0" applyFont="1" applyFill="1" applyBorder="1" applyAlignment="1">
      <alignment horizontal="right" vertical="center" wrapText="1"/>
    </xf>
    <xf numFmtId="0" fontId="20" fillId="2" borderId="0" xfId="0" applyFont="1" applyFill="1" applyAlignment="1">
      <alignment vertical="center"/>
    </xf>
    <xf numFmtId="0" fontId="15" fillId="6" borderId="6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3" fontId="15" fillId="0" borderId="2" xfId="0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right" vertical="center" wrapText="1"/>
    </xf>
    <xf numFmtId="0" fontId="15" fillId="0" borderId="6" xfId="0" applyFont="1" applyFill="1" applyBorder="1" applyAlignment="1">
      <alignment horizontal="center" vertical="center"/>
    </xf>
    <xf numFmtId="3" fontId="15" fillId="5" borderId="2" xfId="0" applyNumberFormat="1" applyFont="1" applyFill="1" applyBorder="1" applyAlignment="1">
      <alignment horizontal="center" vertical="center"/>
    </xf>
    <xf numFmtId="3" fontId="15" fillId="2" borderId="2" xfId="0" applyNumberFormat="1" applyFont="1" applyFill="1" applyBorder="1" applyAlignment="1">
      <alignment horizontal="center" vertical="center"/>
    </xf>
    <xf numFmtId="3" fontId="15" fillId="5" borderId="3" xfId="0" applyNumberFormat="1" applyFont="1" applyFill="1" applyBorder="1" applyAlignment="1">
      <alignment horizontal="center" vertical="center"/>
    </xf>
    <xf numFmtId="3" fontId="15" fillId="6" borderId="3" xfId="0" applyNumberFormat="1" applyFont="1" applyFill="1" applyBorder="1" applyAlignment="1">
      <alignment horizontal="center" vertical="center"/>
    </xf>
    <xf numFmtId="1" fontId="15" fillId="5" borderId="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3" fontId="15" fillId="2" borderId="6" xfId="0" applyNumberFormat="1" applyFont="1" applyFill="1" applyBorder="1" applyAlignment="1">
      <alignment horizontal="center" vertical="center"/>
    </xf>
    <xf numFmtId="3" fontId="15" fillId="6" borderId="6" xfId="0" applyNumberFormat="1" applyFont="1" applyFill="1" applyBorder="1" applyAlignment="1">
      <alignment horizontal="center" vertical="center"/>
    </xf>
    <xf numFmtId="3" fontId="15" fillId="2" borderId="3" xfId="0" applyNumberFormat="1" applyFont="1" applyFill="1" applyBorder="1" applyAlignment="1">
      <alignment horizontal="center" vertical="center"/>
    </xf>
    <xf numFmtId="3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center" vertical="center"/>
    </xf>
    <xf numFmtId="3" fontId="15" fillId="2" borderId="4" xfId="0" applyNumberFormat="1" applyFont="1" applyFill="1" applyBorder="1" applyAlignment="1">
      <alignment horizontal="center" vertical="center"/>
    </xf>
    <xf numFmtId="3" fontId="15" fillId="2" borderId="5" xfId="0" applyNumberFormat="1" applyFont="1" applyFill="1" applyBorder="1" applyAlignment="1">
      <alignment horizontal="center" vertical="center"/>
    </xf>
    <xf numFmtId="9" fontId="15" fillId="2" borderId="2" xfId="1" applyFont="1" applyFill="1" applyBorder="1" applyAlignment="1">
      <alignment horizontal="center" vertical="center"/>
    </xf>
    <xf numFmtId="10" fontId="15" fillId="2" borderId="2" xfId="1" applyNumberFormat="1" applyFont="1" applyFill="1" applyBorder="1" applyAlignment="1">
      <alignment horizontal="center" vertical="center"/>
    </xf>
    <xf numFmtId="2" fontId="15" fillId="2" borderId="3" xfId="0" applyNumberFormat="1" applyFont="1" applyFill="1" applyBorder="1" applyAlignment="1">
      <alignment horizontal="center" vertical="center"/>
    </xf>
    <xf numFmtId="2" fontId="15" fillId="2" borderId="2" xfId="0" applyNumberFormat="1" applyFont="1" applyFill="1" applyBorder="1" applyAlignment="1">
      <alignment horizontal="center" vertical="center"/>
    </xf>
    <xf numFmtId="2" fontId="15" fillId="2" borderId="6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1" fontId="15" fillId="2" borderId="6" xfId="0" applyNumberFormat="1" applyFont="1" applyFill="1" applyBorder="1" applyAlignment="1">
      <alignment horizontal="center" vertical="center"/>
    </xf>
    <xf numFmtId="3" fontId="15" fillId="7" borderId="2" xfId="0" applyNumberFormat="1" applyFont="1" applyFill="1" applyBorder="1" applyAlignment="1">
      <alignment horizontal="center" vertical="center"/>
    </xf>
    <xf numFmtId="3" fontId="15" fillId="7" borderId="6" xfId="0" applyNumberFormat="1" applyFont="1" applyFill="1" applyBorder="1" applyAlignment="1">
      <alignment horizontal="center" vertical="center"/>
    </xf>
    <xf numFmtId="9" fontId="15" fillId="5" borderId="3" xfId="1" applyFont="1" applyFill="1" applyBorder="1" applyAlignment="1">
      <alignment horizontal="center" vertical="center"/>
    </xf>
    <xf numFmtId="9" fontId="15" fillId="0" borderId="2" xfId="1" applyFont="1" applyFill="1" applyBorder="1" applyAlignment="1">
      <alignment horizontal="center" vertical="center"/>
    </xf>
    <xf numFmtId="9" fontId="15" fillId="0" borderId="6" xfId="1" applyFont="1" applyFill="1" applyBorder="1" applyAlignment="1">
      <alignment horizontal="center" vertical="center"/>
    </xf>
    <xf numFmtId="9" fontId="15" fillId="5" borderId="2" xfId="1" applyFont="1" applyFill="1" applyBorder="1" applyAlignment="1">
      <alignment horizontal="center" vertical="center"/>
    </xf>
    <xf numFmtId="9" fontId="15" fillId="5" borderId="2" xfId="1" applyFont="1" applyFill="1" applyBorder="1" applyAlignment="1">
      <alignment horizontal="center" vertical="center" wrapText="1"/>
    </xf>
    <xf numFmtId="9" fontId="15" fillId="5" borderId="3" xfId="1" applyFont="1" applyFill="1" applyBorder="1" applyAlignment="1">
      <alignment horizontal="center" vertical="center" wrapText="1"/>
    </xf>
    <xf numFmtId="9" fontId="15" fillId="2" borderId="6" xfId="1" applyFont="1" applyFill="1" applyBorder="1" applyAlignment="1">
      <alignment horizontal="center" vertical="center"/>
    </xf>
    <xf numFmtId="9" fontId="15" fillId="6" borderId="3" xfId="1" applyFont="1" applyFill="1" applyBorder="1" applyAlignment="1">
      <alignment horizontal="center" vertical="center"/>
    </xf>
    <xf numFmtId="9" fontId="15" fillId="6" borderId="6" xfId="1" applyFont="1" applyFill="1" applyBorder="1" applyAlignment="1">
      <alignment horizontal="center" vertical="center"/>
    </xf>
    <xf numFmtId="9" fontId="15" fillId="2" borderId="3" xfId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3" fontId="15" fillId="7" borderId="3" xfId="0" applyNumberFormat="1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9" fontId="15" fillId="7" borderId="3" xfId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9" fontId="15" fillId="7" borderId="2" xfId="1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right" vertical="center"/>
    </xf>
    <xf numFmtId="9" fontId="15" fillId="7" borderId="6" xfId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0" fontId="11" fillId="2" borderId="6" xfId="1" applyNumberFormat="1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vertical="center"/>
    </xf>
    <xf numFmtId="165" fontId="4" fillId="2" borderId="0" xfId="0" applyNumberFormat="1" applyFont="1" applyFill="1" applyAlignment="1">
      <alignment vertical="center"/>
    </xf>
    <xf numFmtId="9" fontId="4" fillId="2" borderId="0" xfId="1" applyFont="1" applyFill="1" applyAlignment="1">
      <alignment vertical="center"/>
    </xf>
    <xf numFmtId="0" fontId="14" fillId="2" borderId="0" xfId="0" applyFont="1" applyFill="1" applyBorder="1" applyAlignment="1">
      <alignment horizontal="center" vertical="center" wrapText="1"/>
    </xf>
    <xf numFmtId="10" fontId="15" fillId="2" borderId="6" xfId="1" applyNumberFormat="1" applyFont="1" applyFill="1" applyBorder="1" applyAlignment="1">
      <alignment horizontal="center" vertical="center"/>
    </xf>
    <xf numFmtId="3" fontId="15" fillId="2" borderId="2" xfId="0" applyNumberFormat="1" applyFont="1" applyFill="1" applyBorder="1" applyAlignment="1">
      <alignment horizontal="center" vertical="center" wrapText="1"/>
    </xf>
    <xf numFmtId="3" fontId="15" fillId="2" borderId="3" xfId="0" applyNumberFormat="1" applyFont="1" applyFill="1" applyBorder="1" applyAlignment="1">
      <alignment horizontal="center" vertical="center" wrapText="1"/>
    </xf>
    <xf numFmtId="3" fontId="14" fillId="2" borderId="3" xfId="1" applyNumberFormat="1" applyFont="1" applyFill="1" applyBorder="1" applyAlignment="1">
      <alignment horizontal="center" vertical="center" wrapText="1"/>
    </xf>
    <xf numFmtId="3" fontId="14" fillId="2" borderId="2" xfId="1" applyNumberFormat="1" applyFont="1" applyFill="1" applyBorder="1" applyAlignment="1">
      <alignment horizontal="center" vertical="center" wrapText="1"/>
    </xf>
    <xf numFmtId="3" fontId="15" fillId="0" borderId="3" xfId="0" applyNumberFormat="1" applyFont="1" applyFill="1" applyBorder="1" applyAlignment="1">
      <alignment horizontal="center" vertical="center" wrapText="1"/>
    </xf>
    <xf numFmtId="3" fontId="14" fillId="0" borderId="3" xfId="1" applyNumberFormat="1" applyFont="1" applyFill="1" applyBorder="1" applyAlignment="1">
      <alignment horizontal="center" vertical="center" wrapText="1"/>
    </xf>
    <xf numFmtId="3" fontId="15" fillId="0" borderId="2" xfId="0" applyNumberFormat="1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3" fontId="15" fillId="5" borderId="6" xfId="0" applyNumberFormat="1" applyFont="1" applyFill="1" applyBorder="1" applyAlignment="1">
      <alignment horizontal="center" vertical="center" wrapText="1"/>
    </xf>
    <xf numFmtId="1" fontId="15" fillId="5" borderId="6" xfId="0" applyNumberFormat="1" applyFont="1" applyFill="1" applyBorder="1" applyAlignment="1">
      <alignment horizontal="center" vertical="center" wrapText="1"/>
    </xf>
    <xf numFmtId="1" fontId="14" fillId="2" borderId="2" xfId="0" applyNumberFormat="1" applyFont="1" applyFill="1" applyBorder="1" applyAlignment="1">
      <alignment horizontal="center" vertical="center" wrapText="1"/>
    </xf>
    <xf numFmtId="1" fontId="14" fillId="2" borderId="3" xfId="0" applyNumberFormat="1" applyFont="1" applyFill="1" applyBorder="1" applyAlignment="1">
      <alignment horizontal="center" vertical="center" wrapText="1"/>
    </xf>
    <xf numFmtId="3" fontId="15" fillId="2" borderId="4" xfId="0" applyNumberFormat="1" applyFont="1" applyFill="1" applyBorder="1" applyAlignment="1">
      <alignment horizontal="center" vertical="center" wrapText="1"/>
    </xf>
    <xf numFmtId="1" fontId="14" fillId="0" borderId="3" xfId="0" applyNumberFormat="1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3" fontId="25" fillId="5" borderId="1" xfId="0" applyNumberFormat="1" applyFont="1" applyFill="1" applyBorder="1" applyAlignment="1">
      <alignment horizontal="center" vertical="center" wrapText="1"/>
    </xf>
    <xf numFmtId="1" fontId="25" fillId="5" borderId="1" xfId="0" applyNumberFormat="1" applyFont="1" applyFill="1" applyBorder="1" applyAlignment="1">
      <alignment horizontal="center" vertical="center" wrapText="1"/>
    </xf>
    <xf numFmtId="0" fontId="25" fillId="5" borderId="4" xfId="0" applyFont="1" applyFill="1" applyBorder="1" applyAlignment="1">
      <alignment horizontal="center" vertical="center" wrapText="1"/>
    </xf>
    <xf numFmtId="3" fontId="25" fillId="5" borderId="4" xfId="0" applyNumberFormat="1" applyFont="1" applyFill="1" applyBorder="1" applyAlignment="1">
      <alignment horizontal="center" vertical="center" wrapText="1"/>
    </xf>
    <xf numFmtId="1" fontId="25" fillId="5" borderId="2" xfId="0" applyNumberFormat="1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3" fontId="26" fillId="4" borderId="1" xfId="0" applyNumberFormat="1" applyFont="1" applyFill="1" applyBorder="1" applyAlignment="1">
      <alignment horizontal="center" vertical="center" wrapText="1"/>
    </xf>
    <xf numFmtId="1" fontId="26" fillId="4" borderId="1" xfId="0" applyNumberFormat="1" applyFont="1" applyFill="1" applyBorder="1" applyAlignment="1">
      <alignment horizontal="center" vertical="center" wrapText="1"/>
    </xf>
    <xf numFmtId="166" fontId="15" fillId="5" borderId="3" xfId="0" applyNumberFormat="1" applyFont="1" applyFill="1" applyBorder="1" applyAlignment="1">
      <alignment horizontal="center" vertical="center"/>
    </xf>
    <xf numFmtId="3" fontId="15" fillId="2" borderId="2" xfId="1" applyNumberFormat="1" applyFont="1" applyFill="1" applyBorder="1" applyAlignment="1">
      <alignment horizontal="center" vertical="center" wrapText="1"/>
    </xf>
    <xf numFmtId="3" fontId="15" fillId="5" borderId="6" xfId="1" applyNumberFormat="1" applyFont="1" applyFill="1" applyBorder="1" applyAlignment="1">
      <alignment horizontal="center" vertical="center" wrapText="1"/>
    </xf>
    <xf numFmtId="3" fontId="15" fillId="2" borderId="3" xfId="1" applyNumberFormat="1" applyFont="1" applyFill="1" applyBorder="1" applyAlignment="1">
      <alignment horizontal="center" vertical="center" wrapText="1"/>
    </xf>
    <xf numFmtId="3" fontId="15" fillId="0" borderId="3" xfId="1" applyNumberFormat="1" applyFont="1" applyFill="1" applyBorder="1" applyAlignment="1">
      <alignment horizontal="center" vertical="center" wrapText="1"/>
    </xf>
    <xf numFmtId="3" fontId="18" fillId="5" borderId="6" xfId="1" applyNumberFormat="1" applyFont="1" applyFill="1" applyBorder="1" applyAlignment="1">
      <alignment horizontal="center" vertical="center" wrapText="1"/>
    </xf>
    <xf numFmtId="9" fontId="18" fillId="2" borderId="3" xfId="1" applyFont="1" applyFill="1" applyBorder="1" applyAlignment="1">
      <alignment horizontal="center" vertical="center"/>
    </xf>
    <xf numFmtId="1" fontId="18" fillId="2" borderId="6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3" fontId="15" fillId="5" borderId="2" xfId="1" applyNumberFormat="1" applyFont="1" applyFill="1" applyBorder="1" applyAlignment="1">
      <alignment horizontal="center" vertical="center" wrapText="1"/>
    </xf>
    <xf numFmtId="3" fontId="14" fillId="5" borderId="6" xfId="1" applyNumberFormat="1" applyFont="1" applyFill="1" applyBorder="1" applyAlignment="1">
      <alignment horizontal="center" vertical="center" wrapText="1"/>
    </xf>
    <xf numFmtId="3" fontId="14" fillId="5" borderId="2" xfId="1" applyNumberFormat="1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3" fontId="18" fillId="4" borderId="6" xfId="0" applyNumberFormat="1" applyFont="1" applyFill="1" applyBorder="1" applyAlignment="1">
      <alignment horizontal="center" vertical="center" wrapText="1"/>
    </xf>
    <xf numFmtId="3" fontId="18" fillId="4" borderId="6" xfId="1" applyNumberFormat="1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3" fontId="26" fillId="5" borderId="2" xfId="1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28" fillId="2" borderId="0" xfId="0" applyFont="1" applyFill="1" applyAlignment="1">
      <alignment vertical="center"/>
    </xf>
    <xf numFmtId="9" fontId="18" fillId="2" borderId="6" xfId="1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167" fontId="4" fillId="2" borderId="0" xfId="0" applyNumberFormat="1" applyFont="1" applyFill="1" applyAlignment="1">
      <alignment vertical="center"/>
    </xf>
    <xf numFmtId="168" fontId="4" fillId="2" borderId="0" xfId="0" applyNumberFormat="1" applyFont="1" applyFill="1" applyAlignment="1">
      <alignment vertical="center"/>
    </xf>
    <xf numFmtId="1" fontId="15" fillId="2" borderId="2" xfId="0" applyNumberFormat="1" applyFont="1" applyFill="1" applyBorder="1" applyAlignment="1">
      <alignment horizontal="center" vertical="center" wrapText="1"/>
    </xf>
    <xf numFmtId="1" fontId="15" fillId="5" borderId="2" xfId="1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 wrapText="1"/>
    </xf>
    <xf numFmtId="1" fontId="15" fillId="0" borderId="3" xfId="0" applyNumberFormat="1" applyFont="1" applyFill="1" applyBorder="1" applyAlignment="1">
      <alignment horizontal="center" vertical="center" wrapText="1"/>
    </xf>
    <xf numFmtId="1" fontId="15" fillId="0" borderId="2" xfId="0" applyNumberFormat="1" applyFont="1" applyFill="1" applyBorder="1" applyAlignment="1">
      <alignment horizontal="center" vertical="center" wrapText="1"/>
    </xf>
    <xf numFmtId="1" fontId="26" fillId="5" borderId="2" xfId="1" applyNumberFormat="1" applyFont="1" applyFill="1" applyBorder="1" applyAlignment="1">
      <alignment horizontal="center" vertical="center" wrapText="1"/>
    </xf>
    <xf numFmtId="0" fontId="29" fillId="8" borderId="0" xfId="0" applyFont="1" applyFill="1" applyBorder="1" applyAlignment="1">
      <alignment wrapText="1"/>
    </xf>
    <xf numFmtId="169" fontId="29" fillId="0" borderId="0" xfId="0" applyNumberFormat="1" applyFont="1" applyBorder="1" applyAlignment="1">
      <alignment horizontal="center" wrapText="1"/>
    </xf>
    <xf numFmtId="4" fontId="29" fillId="0" borderId="0" xfId="0" applyNumberFormat="1" applyFont="1" applyBorder="1" applyAlignment="1">
      <alignment horizontal="center" wrapText="1"/>
    </xf>
    <xf numFmtId="0" fontId="29" fillId="8" borderId="0" xfId="0" applyFont="1" applyFill="1" applyBorder="1" applyAlignment="1">
      <alignment horizontal="center" wrapText="1"/>
    </xf>
    <xf numFmtId="4" fontId="29" fillId="8" borderId="0" xfId="0" applyNumberFormat="1" applyFont="1" applyFill="1" applyBorder="1" applyAlignment="1">
      <alignment horizontal="center" wrapText="1"/>
    </xf>
    <xf numFmtId="0" fontId="30" fillId="8" borderId="0" xfId="0" applyFont="1" applyFill="1" applyBorder="1" applyAlignment="1">
      <alignment wrapText="1"/>
    </xf>
    <xf numFmtId="0" fontId="29" fillId="0" borderId="0" xfId="0" applyFont="1" applyBorder="1" applyAlignment="1">
      <alignment horizontal="center" wrapText="1"/>
    </xf>
    <xf numFmtId="0" fontId="18" fillId="5" borderId="1" xfId="0" applyFont="1" applyFill="1" applyBorder="1" applyAlignment="1">
      <alignment horizontal="center" vertical="center"/>
    </xf>
    <xf numFmtId="3" fontId="15" fillId="5" borderId="1" xfId="0" applyNumberFormat="1" applyFont="1" applyFill="1" applyBorder="1" applyAlignment="1">
      <alignment horizontal="center" vertical="center"/>
    </xf>
    <xf numFmtId="9" fontId="15" fillId="5" borderId="1" xfId="1" applyFont="1" applyFill="1" applyBorder="1" applyAlignment="1">
      <alignment horizontal="center" vertical="center"/>
    </xf>
    <xf numFmtId="9" fontId="31" fillId="5" borderId="3" xfId="1" applyFont="1" applyFill="1" applyBorder="1" applyAlignment="1">
      <alignment horizontal="center" vertical="center"/>
    </xf>
    <xf numFmtId="9" fontId="31" fillId="2" borderId="2" xfId="1" applyFont="1" applyFill="1" applyBorder="1" applyAlignment="1">
      <alignment horizontal="center" vertical="center"/>
    </xf>
    <xf numFmtId="9" fontId="31" fillId="2" borderId="6" xfId="1" applyFont="1" applyFill="1" applyBorder="1" applyAlignment="1">
      <alignment horizontal="center" vertical="center"/>
    </xf>
    <xf numFmtId="2" fontId="4" fillId="2" borderId="0" xfId="0" applyNumberFormat="1" applyFont="1" applyFill="1" applyAlignment="1">
      <alignment vertical="center"/>
    </xf>
    <xf numFmtId="3" fontId="18" fillId="5" borderId="3" xfId="0" applyNumberFormat="1" applyFont="1" applyFill="1" applyBorder="1" applyAlignment="1">
      <alignment horizontal="center" vertical="center"/>
    </xf>
    <xf numFmtId="3" fontId="18" fillId="2" borderId="2" xfId="0" applyNumberFormat="1" applyFont="1" applyFill="1" applyBorder="1" applyAlignment="1">
      <alignment horizontal="center" vertical="center"/>
    </xf>
    <xf numFmtId="1" fontId="18" fillId="5" borderId="3" xfId="0" applyNumberFormat="1" applyFont="1" applyFill="1" applyBorder="1" applyAlignment="1">
      <alignment horizontal="center" vertical="center"/>
    </xf>
    <xf numFmtId="10" fontId="18" fillId="2" borderId="6" xfId="1" applyNumberFormat="1" applyFont="1" applyFill="1" applyBorder="1" applyAlignment="1">
      <alignment horizontal="center" vertical="center"/>
    </xf>
    <xf numFmtId="9" fontId="14" fillId="2" borderId="6" xfId="1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right" vertical="center"/>
    </xf>
    <xf numFmtId="0" fontId="23" fillId="2" borderId="5" xfId="0" applyFont="1" applyFill="1" applyBorder="1" applyAlignment="1">
      <alignment horizontal="right" vertical="center"/>
    </xf>
    <xf numFmtId="0" fontId="23" fillId="2" borderId="2" xfId="0" applyFont="1" applyFill="1" applyBorder="1" applyAlignment="1">
      <alignment horizontal="right" vertical="center"/>
    </xf>
    <xf numFmtId="0" fontId="23" fillId="2" borderId="6" xfId="0" applyFont="1" applyFill="1" applyBorder="1" applyAlignment="1">
      <alignment horizontal="center" vertical="center"/>
    </xf>
    <xf numFmtId="4" fontId="4" fillId="2" borderId="0" xfId="0" applyNumberFormat="1" applyFont="1" applyFill="1" applyAlignment="1">
      <alignment vertical="center"/>
    </xf>
    <xf numFmtId="171" fontId="4" fillId="2" borderId="0" xfId="0" applyNumberFormat="1" applyFont="1" applyFill="1" applyAlignment="1">
      <alignment vertical="center"/>
    </xf>
    <xf numFmtId="170" fontId="10" fillId="2" borderId="0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vertical="center"/>
    </xf>
    <xf numFmtId="9" fontId="4" fillId="2" borderId="0" xfId="0" applyNumberFormat="1" applyFont="1" applyFill="1" applyAlignment="1">
      <alignment vertical="center"/>
    </xf>
    <xf numFmtId="172" fontId="4" fillId="2" borderId="0" xfId="5" applyNumberFormat="1" applyFont="1" applyFill="1" applyAlignment="1">
      <alignment vertical="center"/>
    </xf>
    <xf numFmtId="171" fontId="4" fillId="2" borderId="0" xfId="0" applyNumberFormat="1" applyFont="1" applyFill="1" applyBorder="1" applyAlignment="1">
      <alignment vertical="center"/>
    </xf>
    <xf numFmtId="1" fontId="11" fillId="2" borderId="0" xfId="0" applyNumberFormat="1" applyFont="1" applyFill="1" applyAlignment="1">
      <alignment vertical="center"/>
    </xf>
    <xf numFmtId="1" fontId="20" fillId="2" borderId="0" xfId="0" applyNumberFormat="1" applyFont="1" applyFill="1" applyAlignment="1">
      <alignment vertical="center"/>
    </xf>
    <xf numFmtId="2" fontId="28" fillId="2" borderId="0" xfId="0" applyNumberFormat="1" applyFont="1" applyFill="1" applyAlignment="1">
      <alignment vertical="center"/>
    </xf>
    <xf numFmtId="9" fontId="20" fillId="0" borderId="0" xfId="1" applyFont="1" applyFill="1" applyBorder="1" applyAlignment="1">
      <alignment horizontal="center" vertical="center" wrapText="1"/>
    </xf>
    <xf numFmtId="9" fontId="28" fillId="2" borderId="0" xfId="0" applyNumberFormat="1" applyFont="1" applyFill="1" applyAlignment="1">
      <alignment vertical="center"/>
    </xf>
    <xf numFmtId="2" fontId="15" fillId="0" borderId="0" xfId="0" applyNumberFormat="1" applyFont="1" applyFill="1" applyBorder="1" applyAlignment="1">
      <alignment horizontal="center" vertical="center" wrapText="1"/>
    </xf>
    <xf numFmtId="4" fontId="10" fillId="2" borderId="0" xfId="0" applyNumberFormat="1" applyFont="1" applyFill="1" applyBorder="1" applyAlignment="1">
      <alignment horizontal="center" vertical="center"/>
    </xf>
    <xf numFmtId="9" fontId="10" fillId="2" borderId="0" xfId="1" applyFont="1" applyFill="1" applyBorder="1" applyAlignment="1">
      <alignment horizontal="center" vertical="center"/>
    </xf>
    <xf numFmtId="43" fontId="4" fillId="2" borderId="0" xfId="5" applyFont="1" applyFill="1" applyAlignment="1">
      <alignment vertical="center"/>
    </xf>
    <xf numFmtId="1" fontId="14" fillId="2" borderId="0" xfId="0" applyNumberFormat="1" applyFont="1" applyFill="1" applyBorder="1" applyAlignment="1">
      <alignment horizontal="center" vertical="center" wrapText="1"/>
    </xf>
    <xf numFmtId="1" fontId="15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right" vertical="center"/>
    </xf>
    <xf numFmtId="0" fontId="21" fillId="2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 wrapText="1"/>
    </xf>
    <xf numFmtId="0" fontId="34" fillId="2" borderId="0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left" vertical="center" wrapText="1"/>
    </xf>
    <xf numFmtId="0" fontId="36" fillId="2" borderId="0" xfId="0" applyFont="1" applyFill="1" applyBorder="1" applyAlignment="1">
      <alignment horizontal="left" vertical="center" wrapText="1"/>
    </xf>
    <xf numFmtId="0" fontId="33" fillId="2" borderId="0" xfId="0" applyFont="1" applyFill="1" applyBorder="1" applyAlignment="1">
      <alignment horizontal="center" vertical="center"/>
    </xf>
    <xf numFmtId="1" fontId="33" fillId="2" borderId="0" xfId="0" applyNumberFormat="1" applyFont="1" applyFill="1" applyBorder="1" applyAlignment="1">
      <alignment horizontal="center" vertical="center"/>
    </xf>
    <xf numFmtId="9" fontId="33" fillId="2" borderId="0" xfId="0" applyNumberFormat="1" applyFont="1" applyFill="1" applyBorder="1" applyAlignment="1">
      <alignment horizontal="center" vertical="center" wrapText="1"/>
    </xf>
    <xf numFmtId="9" fontId="33" fillId="2" borderId="0" xfId="0" applyNumberFormat="1" applyFont="1" applyFill="1" applyBorder="1" applyAlignment="1">
      <alignment horizontal="center" vertical="center"/>
    </xf>
    <xf numFmtId="3" fontId="33" fillId="2" borderId="0" xfId="0" applyNumberFormat="1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vertical="center" wrapText="1"/>
    </xf>
    <xf numFmtId="0" fontId="32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7" fillId="0" borderId="13" xfId="6" applyFont="1" applyBorder="1" applyAlignment="1">
      <alignment horizontal="left" vertical="center" wrapText="1"/>
    </xf>
    <xf numFmtId="0" fontId="7" fillId="0" borderId="14" xfId="6" applyFont="1" applyBorder="1" applyAlignment="1">
      <alignment horizontal="center" vertical="center" wrapText="1"/>
    </xf>
    <xf numFmtId="0" fontId="37" fillId="0" borderId="17" xfId="6" applyFont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169" fontId="4" fillId="2" borderId="0" xfId="0" applyNumberFormat="1" applyFont="1" applyFill="1" applyBorder="1" applyAlignment="1">
      <alignment vertical="center"/>
    </xf>
    <xf numFmtId="173" fontId="4" fillId="2" borderId="0" xfId="0" applyNumberFormat="1" applyFont="1" applyFill="1" applyAlignment="1">
      <alignment vertical="center"/>
    </xf>
    <xf numFmtId="173" fontId="29" fillId="8" borderId="0" xfId="0" applyNumberFormat="1" applyFont="1" applyFill="1" applyBorder="1" applyAlignment="1">
      <alignment wrapText="1"/>
    </xf>
    <xf numFmtId="4" fontId="15" fillId="6" borderId="6" xfId="0" applyNumberFormat="1" applyFont="1" applyFill="1" applyBorder="1" applyAlignment="1">
      <alignment horizontal="center" vertical="center"/>
    </xf>
    <xf numFmtId="174" fontId="4" fillId="2" borderId="0" xfId="0" applyNumberFormat="1" applyFont="1" applyFill="1" applyAlignment="1">
      <alignment vertical="center"/>
    </xf>
    <xf numFmtId="178" fontId="29" fillId="8" borderId="0" xfId="0" applyNumberFormat="1" applyFont="1" applyFill="1" applyBorder="1" applyAlignment="1">
      <alignment wrapText="1"/>
    </xf>
    <xf numFmtId="175" fontId="4" fillId="2" borderId="0" xfId="0" applyNumberFormat="1" applyFont="1" applyFill="1" applyAlignment="1">
      <alignment vertical="center"/>
    </xf>
    <xf numFmtId="175" fontId="11" fillId="0" borderId="0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Alignment="1">
      <alignment vertical="center"/>
    </xf>
    <xf numFmtId="2" fontId="14" fillId="2" borderId="3" xfId="0" applyNumberFormat="1" applyFont="1" applyFill="1" applyBorder="1" applyAlignment="1">
      <alignment horizontal="center" vertical="center" wrapText="1"/>
    </xf>
    <xf numFmtId="178" fontId="12" fillId="2" borderId="0" xfId="0" applyNumberFormat="1" applyFont="1" applyFill="1" applyBorder="1" applyAlignment="1">
      <alignment horizontal="center" vertical="center" wrapText="1"/>
    </xf>
    <xf numFmtId="180" fontId="12" fillId="2" borderId="0" xfId="0" applyNumberFormat="1" applyFont="1" applyFill="1" applyBorder="1" applyAlignment="1">
      <alignment horizontal="center" vertical="center" wrapText="1"/>
    </xf>
    <xf numFmtId="177" fontId="4" fillId="2" borderId="0" xfId="0" applyNumberFormat="1" applyFont="1" applyFill="1" applyAlignment="1">
      <alignment vertical="center"/>
    </xf>
    <xf numFmtId="179" fontId="4" fillId="2" borderId="0" xfId="0" applyNumberFormat="1" applyFont="1" applyFill="1" applyAlignment="1">
      <alignment vertical="center"/>
    </xf>
    <xf numFmtId="3" fontId="11" fillId="2" borderId="0" xfId="0" applyNumberFormat="1" applyFont="1" applyFill="1" applyBorder="1" applyAlignment="1">
      <alignment horizontal="center" vertical="center"/>
    </xf>
    <xf numFmtId="3" fontId="25" fillId="5" borderId="2" xfId="0" applyNumberFormat="1" applyFont="1" applyFill="1" applyBorder="1" applyAlignment="1">
      <alignment horizontal="center" vertical="center" wrapText="1"/>
    </xf>
    <xf numFmtId="9" fontId="18" fillId="5" borderId="3" xfId="1" applyFont="1" applyFill="1" applyBorder="1" applyAlignment="1">
      <alignment horizontal="center" vertical="center"/>
    </xf>
    <xf numFmtId="9" fontId="18" fillId="2" borderId="2" xfId="1" applyFont="1" applyFill="1" applyBorder="1" applyAlignment="1">
      <alignment horizontal="center" vertical="center"/>
    </xf>
    <xf numFmtId="3" fontId="15" fillId="5" borderId="4" xfId="1" applyNumberFormat="1" applyFont="1" applyFill="1" applyBorder="1" applyAlignment="1">
      <alignment horizontal="center" vertical="center" wrapText="1"/>
    </xf>
    <xf numFmtId="3" fontId="15" fillId="2" borderId="4" xfId="1" applyNumberFormat="1" applyFont="1" applyFill="1" applyBorder="1" applyAlignment="1">
      <alignment horizontal="center" vertical="center" wrapText="1"/>
    </xf>
    <xf numFmtId="3" fontId="15" fillId="5" borderId="5" xfId="1" applyNumberFormat="1" applyFont="1" applyFill="1" applyBorder="1" applyAlignment="1">
      <alignment horizontal="center" vertical="center" wrapText="1"/>
    </xf>
    <xf numFmtId="3" fontId="14" fillId="5" borderId="5" xfId="1" applyNumberFormat="1" applyFont="1" applyFill="1" applyBorder="1" applyAlignment="1">
      <alignment horizontal="center" vertical="center" wrapText="1"/>
    </xf>
    <xf numFmtId="3" fontId="18" fillId="5" borderId="5" xfId="1" applyNumberFormat="1" applyFont="1" applyFill="1" applyBorder="1" applyAlignment="1">
      <alignment horizontal="center" vertical="center" wrapText="1"/>
    </xf>
    <xf numFmtId="3" fontId="26" fillId="5" borderId="4" xfId="1" applyNumberFormat="1" applyFont="1" applyFill="1" applyBorder="1" applyAlignment="1">
      <alignment horizontal="center" vertical="center" wrapText="1"/>
    </xf>
    <xf numFmtId="3" fontId="18" fillId="4" borderId="5" xfId="1" applyNumberFormat="1" applyFont="1" applyFill="1" applyBorder="1" applyAlignment="1">
      <alignment horizontal="center" vertical="center" wrapText="1"/>
    </xf>
    <xf numFmtId="3" fontId="15" fillId="2" borderId="0" xfId="1" applyNumberFormat="1" applyFont="1" applyFill="1" applyBorder="1" applyAlignment="1">
      <alignment horizontal="center" vertical="center" wrapText="1"/>
    </xf>
    <xf numFmtId="3" fontId="14" fillId="2" borderId="0" xfId="1" applyNumberFormat="1" applyFont="1" applyFill="1" applyBorder="1" applyAlignment="1">
      <alignment horizontal="center" vertical="center" wrapText="1"/>
    </xf>
    <xf numFmtId="3" fontId="18" fillId="2" borderId="0" xfId="1" applyNumberFormat="1" applyFont="1" applyFill="1" applyBorder="1" applyAlignment="1">
      <alignment horizontal="center" vertical="center" wrapText="1"/>
    </xf>
    <xf numFmtId="3" fontId="26" fillId="2" borderId="0" xfId="1" applyNumberFormat="1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164" fontId="14" fillId="2" borderId="0" xfId="1" applyNumberFormat="1" applyFont="1" applyFill="1" applyBorder="1" applyAlignment="1">
      <alignment horizontal="center" vertical="center" wrapText="1"/>
    </xf>
    <xf numFmtId="3" fontId="15" fillId="2" borderId="0" xfId="0" applyNumberFormat="1" applyFont="1" applyFill="1" applyBorder="1" applyAlignment="1">
      <alignment horizontal="center" vertical="center" wrapText="1"/>
    </xf>
    <xf numFmtId="3" fontId="18" fillId="2" borderId="0" xfId="0" applyNumberFormat="1" applyFont="1" applyFill="1" applyBorder="1" applyAlignment="1">
      <alignment horizontal="center" vertical="center" wrapText="1"/>
    </xf>
    <xf numFmtId="3" fontId="27" fillId="2" borderId="0" xfId="0" applyNumberFormat="1" applyFont="1" applyFill="1" applyBorder="1" applyAlignment="1">
      <alignment horizontal="center" vertical="center" wrapText="1"/>
    </xf>
    <xf numFmtId="3" fontId="27" fillId="2" borderId="0" xfId="1" applyNumberFormat="1" applyFont="1" applyFill="1" applyBorder="1" applyAlignment="1">
      <alignment horizontal="center" vertical="center" wrapText="1"/>
    </xf>
    <xf numFmtId="0" fontId="10" fillId="0" borderId="14" xfId="6" applyFont="1" applyBorder="1" applyAlignment="1">
      <alignment horizontal="center" vertical="center" wrapText="1"/>
    </xf>
    <xf numFmtId="9" fontId="10" fillId="0" borderId="14" xfId="7" applyFont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 wrapText="1"/>
    </xf>
    <xf numFmtId="3" fontId="14" fillId="2" borderId="4" xfId="1" applyNumberFormat="1" applyFont="1" applyFill="1" applyBorder="1" applyAlignment="1">
      <alignment horizontal="center" vertical="center" wrapText="1"/>
    </xf>
    <xf numFmtId="1" fontId="15" fillId="5" borderId="4" xfId="1" applyNumberFormat="1" applyFont="1" applyFill="1" applyBorder="1" applyAlignment="1">
      <alignment horizontal="center" vertical="center" wrapText="1"/>
    </xf>
    <xf numFmtId="3" fontId="14" fillId="2" borderId="11" xfId="1" applyNumberFormat="1" applyFont="1" applyFill="1" applyBorder="1" applyAlignment="1">
      <alignment horizontal="center" vertical="center" wrapText="1"/>
    </xf>
    <xf numFmtId="1" fontId="15" fillId="5" borderId="5" xfId="0" applyNumberFormat="1" applyFont="1" applyFill="1" applyBorder="1" applyAlignment="1">
      <alignment horizontal="center" vertical="center" wrapText="1"/>
    </xf>
    <xf numFmtId="3" fontId="14" fillId="0" borderId="11" xfId="1" applyNumberFormat="1" applyFont="1" applyFill="1" applyBorder="1" applyAlignment="1">
      <alignment horizontal="center" vertical="center" wrapText="1"/>
    </xf>
    <xf numFmtId="1" fontId="26" fillId="5" borderId="4" xfId="1" applyNumberFormat="1" applyFont="1" applyFill="1" applyBorder="1" applyAlignment="1">
      <alignment horizontal="center" vertical="center" wrapText="1"/>
    </xf>
    <xf numFmtId="1" fontId="14" fillId="2" borderId="0" xfId="1" applyNumberFormat="1" applyFont="1" applyFill="1" applyBorder="1" applyAlignment="1">
      <alignment horizontal="center" vertical="center" wrapText="1"/>
    </xf>
    <xf numFmtId="1" fontId="15" fillId="2" borderId="0" xfId="1" applyNumberFormat="1" applyFont="1" applyFill="1" applyBorder="1" applyAlignment="1">
      <alignment horizontal="center" vertical="center" wrapText="1"/>
    </xf>
    <xf numFmtId="1" fontId="18" fillId="2" borderId="0" xfId="0" applyNumberFormat="1" applyFont="1" applyFill="1" applyBorder="1" applyAlignment="1">
      <alignment horizontal="center" vertical="center" wrapText="1"/>
    </xf>
    <xf numFmtId="1" fontId="18" fillId="2" borderId="0" xfId="1" applyNumberFormat="1" applyFont="1" applyFill="1" applyBorder="1" applyAlignment="1">
      <alignment horizontal="center" vertical="center" wrapText="1"/>
    </xf>
    <xf numFmtId="1" fontId="26" fillId="2" borderId="0" xfId="1" applyNumberFormat="1" applyFont="1" applyFill="1" applyBorder="1" applyAlignment="1">
      <alignment horizontal="center" vertical="center" wrapText="1"/>
    </xf>
    <xf numFmtId="9" fontId="15" fillId="2" borderId="2" xfId="1" applyFont="1" applyFill="1" applyBorder="1" applyAlignment="1">
      <alignment horizontal="center" vertical="center" wrapText="1"/>
    </xf>
    <xf numFmtId="9" fontId="15" fillId="5" borderId="6" xfId="1" applyFont="1" applyFill="1" applyBorder="1" applyAlignment="1">
      <alignment horizontal="center" vertical="center" wrapText="1"/>
    </xf>
    <xf numFmtId="9" fontId="14" fillId="5" borderId="6" xfId="1" applyFont="1" applyFill="1" applyBorder="1" applyAlignment="1">
      <alignment horizontal="center" vertical="center" wrapText="1"/>
    </xf>
    <xf numFmtId="9" fontId="14" fillId="5" borderId="2" xfId="1" applyFont="1" applyFill="1" applyBorder="1" applyAlignment="1">
      <alignment horizontal="center" vertical="center" wrapText="1"/>
    </xf>
    <xf numFmtId="9" fontId="18" fillId="5" borderId="6" xfId="1" applyFont="1" applyFill="1" applyBorder="1" applyAlignment="1">
      <alignment horizontal="center" vertical="center" wrapText="1"/>
    </xf>
    <xf numFmtId="9" fontId="26" fillId="5" borderId="2" xfId="1" applyFont="1" applyFill="1" applyBorder="1" applyAlignment="1">
      <alignment horizontal="center" vertical="center" wrapText="1"/>
    </xf>
    <xf numFmtId="9" fontId="18" fillId="4" borderId="6" xfId="1" applyFont="1" applyFill="1" applyBorder="1" applyAlignment="1">
      <alignment horizontal="center" vertical="center" wrapText="1"/>
    </xf>
    <xf numFmtId="3" fontId="15" fillId="2" borderId="11" xfId="1" applyNumberFormat="1" applyFont="1" applyFill="1" applyBorder="1" applyAlignment="1">
      <alignment horizontal="center" vertical="center" wrapText="1"/>
    </xf>
    <xf numFmtId="3" fontId="18" fillId="4" borderId="5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6" fontId="15" fillId="5" borderId="11" xfId="0" applyNumberFormat="1" applyFont="1" applyFill="1" applyBorder="1" applyAlignment="1">
      <alignment horizontal="center" vertical="center"/>
    </xf>
    <xf numFmtId="166" fontId="15" fillId="2" borderId="0" xfId="0" applyNumberFormat="1" applyFont="1" applyFill="1" applyBorder="1" applyAlignment="1">
      <alignment horizontal="center" vertical="center"/>
    </xf>
    <xf numFmtId="10" fontId="15" fillId="2" borderId="0" xfId="1" applyNumberFormat="1" applyFont="1" applyFill="1" applyBorder="1" applyAlignment="1">
      <alignment horizontal="center" vertical="center"/>
    </xf>
    <xf numFmtId="10" fontId="15" fillId="2" borderId="5" xfId="1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6" fontId="15" fillId="5" borderId="1" xfId="0" applyNumberFormat="1" applyFont="1" applyFill="1" applyBorder="1" applyAlignment="1">
      <alignment horizontal="center" vertical="center"/>
    </xf>
    <xf numFmtId="9" fontId="4" fillId="2" borderId="0" xfId="1" applyFont="1" applyFill="1" applyBorder="1" applyAlignment="1">
      <alignment vertical="center"/>
    </xf>
    <xf numFmtId="1" fontId="15" fillId="2" borderId="0" xfId="0" applyNumberFormat="1" applyFont="1" applyFill="1" applyBorder="1" applyAlignment="1">
      <alignment horizontal="center" vertical="center"/>
    </xf>
    <xf numFmtId="3" fontId="15" fillId="0" borderId="11" xfId="1" applyNumberFormat="1" applyFont="1" applyFill="1" applyBorder="1" applyAlignment="1">
      <alignment horizontal="center" vertical="center" wrapText="1"/>
    </xf>
    <xf numFmtId="3" fontId="35" fillId="2" borderId="0" xfId="0" applyNumberFormat="1" applyFont="1" applyFill="1" applyBorder="1" applyAlignment="1">
      <alignment horizontal="left" vertical="center" wrapText="1"/>
    </xf>
    <xf numFmtId="3" fontId="33" fillId="2" borderId="0" xfId="0" applyNumberFormat="1" applyFont="1" applyFill="1" applyBorder="1" applyAlignment="1">
      <alignment horizontal="center" vertical="center" wrapText="1"/>
    </xf>
    <xf numFmtId="181" fontId="0" fillId="0" borderId="0" xfId="5" applyNumberFormat="1" applyFont="1"/>
    <xf numFmtId="181" fontId="41" fillId="0" borderId="0" xfId="5" applyNumberFormat="1" applyFont="1"/>
    <xf numFmtId="0" fontId="42" fillId="7" borderId="3" xfId="0" applyFont="1" applyFill="1" applyBorder="1" applyAlignment="1">
      <alignment horizontal="center" vertical="center"/>
    </xf>
    <xf numFmtId="3" fontId="42" fillId="7" borderId="3" xfId="0" applyNumberFormat="1" applyFont="1" applyFill="1" applyBorder="1" applyAlignment="1">
      <alignment horizontal="center" vertical="center"/>
    </xf>
    <xf numFmtId="0" fontId="43" fillId="7" borderId="3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3" fontId="43" fillId="2" borderId="2" xfId="0" applyNumberFormat="1" applyFont="1" applyFill="1" applyBorder="1" applyAlignment="1">
      <alignment horizontal="center" vertical="center"/>
    </xf>
    <xf numFmtId="9" fontId="43" fillId="2" borderId="2" xfId="1" applyFont="1" applyFill="1" applyBorder="1" applyAlignment="1">
      <alignment horizontal="center" vertical="center"/>
    </xf>
    <xf numFmtId="0" fontId="43" fillId="7" borderId="2" xfId="0" applyFont="1" applyFill="1" applyBorder="1" applyAlignment="1">
      <alignment horizontal="right" vertical="center"/>
    </xf>
    <xf numFmtId="3" fontId="43" fillId="7" borderId="2" xfId="0" applyNumberFormat="1" applyFont="1" applyFill="1" applyBorder="1" applyAlignment="1">
      <alignment horizontal="center" vertical="center"/>
    </xf>
    <xf numFmtId="9" fontId="43" fillId="7" borderId="2" xfId="1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right" vertical="center"/>
    </xf>
    <xf numFmtId="3" fontId="43" fillId="7" borderId="6" xfId="0" applyNumberFormat="1" applyFont="1" applyFill="1" applyBorder="1" applyAlignment="1">
      <alignment horizontal="center" vertical="center"/>
    </xf>
    <xf numFmtId="9" fontId="43" fillId="7" borderId="6" xfId="1" applyFont="1" applyFill="1" applyBorder="1" applyAlignment="1">
      <alignment horizontal="center" vertical="center"/>
    </xf>
    <xf numFmtId="9" fontId="18" fillId="7" borderId="3" xfId="1" applyFont="1" applyFill="1" applyBorder="1" applyAlignment="1">
      <alignment horizontal="center" vertical="center"/>
    </xf>
    <xf numFmtId="17" fontId="42" fillId="7" borderId="3" xfId="0" applyNumberFormat="1" applyFont="1" applyFill="1" applyBorder="1" applyAlignment="1">
      <alignment horizontal="center" vertical="center"/>
    </xf>
    <xf numFmtId="3" fontId="42" fillId="2" borderId="0" xfId="0" applyNumberFormat="1" applyFont="1" applyFill="1" applyBorder="1" applyAlignment="1">
      <alignment horizontal="center" vertical="center"/>
    </xf>
    <xf numFmtId="9" fontId="18" fillId="2" borderId="0" xfId="1" applyFont="1" applyFill="1" applyBorder="1" applyAlignment="1">
      <alignment horizontal="center" vertical="center"/>
    </xf>
    <xf numFmtId="3" fontId="43" fillId="2" borderId="0" xfId="0" applyNumberFormat="1" applyFont="1" applyFill="1" applyBorder="1" applyAlignment="1">
      <alignment horizontal="center" vertical="center"/>
    </xf>
    <xf numFmtId="9" fontId="43" fillId="2" borderId="0" xfId="1" applyFont="1" applyFill="1" applyBorder="1" applyAlignment="1">
      <alignment horizontal="center" vertical="center"/>
    </xf>
    <xf numFmtId="181" fontId="0" fillId="0" borderId="0" xfId="5" applyNumberFormat="1" applyFont="1" applyAlignment="1">
      <alignment horizontal="center" vertical="center"/>
    </xf>
    <xf numFmtId="181" fontId="0" fillId="0" borderId="0" xfId="0" applyNumberFormat="1"/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top" wrapText="1"/>
    </xf>
    <xf numFmtId="0" fontId="15" fillId="5" borderId="10" xfId="0" applyFont="1" applyFill="1" applyBorder="1" applyAlignment="1">
      <alignment horizontal="center" vertical="top" wrapText="1"/>
    </xf>
    <xf numFmtId="0" fontId="15" fillId="5" borderId="12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center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3" xfId="6" applyFont="1" applyFill="1" applyBorder="1" applyAlignment="1">
      <alignment horizontal="center" vertical="center" wrapText="1"/>
    </xf>
    <xf numFmtId="0" fontId="7" fillId="2" borderId="2" xfId="6" applyFont="1" applyFill="1" applyBorder="1" applyAlignment="1">
      <alignment horizontal="center" vertical="center" wrapText="1"/>
    </xf>
    <xf numFmtId="0" fontId="7" fillId="2" borderId="6" xfId="6" applyFont="1" applyFill="1" applyBorder="1" applyAlignment="1">
      <alignment horizontal="center" vertical="center" wrapText="1"/>
    </xf>
    <xf numFmtId="9" fontId="37" fillId="0" borderId="15" xfId="7" applyFont="1" applyBorder="1" applyAlignment="1">
      <alignment horizontal="center" vertical="center" wrapText="1"/>
    </xf>
    <xf numFmtId="9" fontId="37" fillId="0" borderId="16" xfId="7" applyFont="1" applyBorder="1" applyAlignment="1">
      <alignment horizontal="center" vertical="center" wrapText="1"/>
    </xf>
    <xf numFmtId="9" fontId="37" fillId="0" borderId="17" xfId="7" applyFont="1" applyBorder="1" applyAlignment="1">
      <alignment horizontal="center" vertical="center" wrapText="1"/>
    </xf>
    <xf numFmtId="0" fontId="43" fillId="5" borderId="11" xfId="0" applyFont="1" applyFill="1" applyBorder="1" applyAlignment="1">
      <alignment horizontal="center" vertical="center"/>
    </xf>
    <xf numFmtId="0" fontId="43" fillId="5" borderId="10" xfId="0" applyFont="1" applyFill="1" applyBorder="1" applyAlignment="1">
      <alignment horizontal="center" vertical="center"/>
    </xf>
    <xf numFmtId="0" fontId="43" fillId="5" borderId="12" xfId="0" applyFont="1" applyFill="1" applyBorder="1" applyAlignment="1">
      <alignment horizontal="center" vertical="center"/>
    </xf>
  </cellXfs>
  <cellStyles count="8">
    <cellStyle name="Milliers" xfId="5" builtinId="3"/>
    <cellStyle name="Normal" xfId="0" builtinId="0"/>
    <cellStyle name="Normal 10" xfId="6"/>
    <cellStyle name="Normal 2 2" xfId="4"/>
    <cellStyle name="Normal 2 4" xfId="2"/>
    <cellStyle name="Normal 3" xfId="3"/>
    <cellStyle name="Pourcentage" xfId="1" builtinId="5"/>
    <cellStyle name="Pourcentage 2 2" xfId="7"/>
  </cellStyles>
  <dxfs count="0"/>
  <tableStyles count="0" defaultTableStyle="TableStyleMedium9" defaultPivotStyle="PivotStyleLight16"/>
  <colors>
    <mruColors>
      <color rgb="FF002060"/>
      <color rgb="FF0000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7"/>
  <sheetViews>
    <sheetView showGridLines="0" topLeftCell="B1" zoomScaleNormal="100" workbookViewId="0">
      <selection activeCell="B1" sqref="B1"/>
    </sheetView>
  </sheetViews>
  <sheetFormatPr baseColWidth="10" defaultColWidth="11.42578125" defaultRowHeight="15" x14ac:dyDescent="0.25"/>
  <cols>
    <col min="1" max="1" width="1.140625" style="1" hidden="1" customWidth="1"/>
    <col min="2" max="2" width="56.5703125" style="1" customWidth="1"/>
    <col min="3" max="3" width="14.85546875" style="54" customWidth="1"/>
    <col min="4" max="4" width="13.5703125" style="54" customWidth="1"/>
    <col min="5" max="5" width="15.28515625" style="54" customWidth="1"/>
    <col min="6" max="6" width="13" style="1" customWidth="1"/>
    <col min="7" max="7" width="13.7109375" style="1" bestFit="1" customWidth="1"/>
    <col min="8" max="8" width="13.5703125" style="1" bestFit="1" customWidth="1"/>
    <col min="9" max="9" width="12.42578125" style="1" bestFit="1" customWidth="1"/>
    <col min="10" max="10" width="12.5703125" style="1" bestFit="1" customWidth="1"/>
    <col min="11" max="16384" width="11.42578125" style="1"/>
  </cols>
  <sheetData>
    <row r="2" spans="2:6" ht="21" x14ac:dyDescent="0.3">
      <c r="B2" s="323" t="s">
        <v>126</v>
      </c>
      <c r="C2" s="323"/>
      <c r="D2" s="323"/>
      <c r="E2" s="323"/>
    </row>
    <row r="3" spans="2:6" ht="9" customHeight="1" x14ac:dyDescent="0.3"/>
    <row r="4" spans="2:6" ht="30" x14ac:dyDescent="0.25">
      <c r="B4" s="21" t="s">
        <v>76</v>
      </c>
      <c r="C4" s="221" t="s">
        <v>92</v>
      </c>
      <c r="D4" s="221" t="s">
        <v>104</v>
      </c>
      <c r="E4" s="2" t="s">
        <v>111</v>
      </c>
    </row>
    <row r="5" spans="2:6" ht="6" customHeight="1" x14ac:dyDescent="0.3">
      <c r="B5" s="9"/>
      <c r="C5" s="9"/>
      <c r="D5" s="9"/>
      <c r="E5" s="10"/>
    </row>
    <row r="6" spans="2:6" ht="15" customHeight="1" x14ac:dyDescent="0.3">
      <c r="B6" s="324" t="s">
        <v>31</v>
      </c>
      <c r="C6" s="325"/>
      <c r="D6" s="325"/>
      <c r="E6" s="326"/>
    </row>
    <row r="7" spans="2:6" ht="15" customHeight="1" x14ac:dyDescent="0.3">
      <c r="B7" s="39" t="s">
        <v>45</v>
      </c>
      <c r="C7" s="51">
        <v>2103</v>
      </c>
      <c r="D7" s="51">
        <v>2545</v>
      </c>
      <c r="E7" s="73">
        <v>0.21017593913456967</v>
      </c>
    </row>
    <row r="8" spans="2:6" ht="15" customHeight="1" x14ac:dyDescent="0.3">
      <c r="B8" s="29" t="s">
        <v>1</v>
      </c>
      <c r="C8" s="46">
        <v>2078</v>
      </c>
      <c r="D8" s="46">
        <v>2514</v>
      </c>
      <c r="E8" s="74">
        <v>0.20981713185755535</v>
      </c>
      <c r="F8" s="98"/>
    </row>
    <row r="9" spans="2:6" ht="15" customHeight="1" x14ac:dyDescent="0.3">
      <c r="B9" s="29" t="s">
        <v>2</v>
      </c>
      <c r="C9" s="46">
        <v>25</v>
      </c>
      <c r="D9" s="46">
        <v>31</v>
      </c>
      <c r="E9" s="74">
        <v>0.24</v>
      </c>
    </row>
    <row r="10" spans="2:6" ht="15" customHeight="1" x14ac:dyDescent="0.3">
      <c r="B10" s="47" t="s">
        <v>3</v>
      </c>
      <c r="C10" s="61">
        <v>0</v>
      </c>
      <c r="D10" s="61">
        <v>0</v>
      </c>
      <c r="E10" s="75" t="e">
        <v>#DIV/0!</v>
      </c>
    </row>
    <row r="11" spans="2:6" ht="15" customHeight="1" x14ac:dyDescent="0.3">
      <c r="B11" s="41" t="s">
        <v>46</v>
      </c>
      <c r="C11" s="49">
        <v>3921</v>
      </c>
      <c r="D11" s="49">
        <v>2461</v>
      </c>
      <c r="E11" s="76">
        <v>-0.3723539913287427</v>
      </c>
    </row>
    <row r="12" spans="2:6" ht="15" customHeight="1" x14ac:dyDescent="0.3">
      <c r="B12" s="29" t="s">
        <v>1</v>
      </c>
      <c r="C12" s="46">
        <v>3908</v>
      </c>
      <c r="D12" s="46">
        <v>2448</v>
      </c>
      <c r="E12" s="74">
        <v>-0.37359263050153529</v>
      </c>
    </row>
    <row r="13" spans="2:6" ht="15" customHeight="1" x14ac:dyDescent="0.3">
      <c r="B13" s="29" t="s">
        <v>2</v>
      </c>
      <c r="C13" s="46">
        <v>13</v>
      </c>
      <c r="D13" s="46">
        <v>13</v>
      </c>
      <c r="E13" s="74">
        <v>0</v>
      </c>
      <c r="F13" s="98"/>
    </row>
    <row r="14" spans="2:6" ht="15" customHeight="1" x14ac:dyDescent="0.3">
      <c r="B14" s="47" t="s">
        <v>3</v>
      </c>
      <c r="C14" s="61">
        <v>0</v>
      </c>
      <c r="D14" s="61">
        <v>0</v>
      </c>
      <c r="E14" s="75" t="e">
        <v>#DIV/0!</v>
      </c>
    </row>
    <row r="15" spans="2:6" ht="14.45" x14ac:dyDescent="0.3">
      <c r="B15" s="41" t="s">
        <v>0</v>
      </c>
      <c r="C15" s="49">
        <v>-1818</v>
      </c>
      <c r="D15" s="49">
        <v>84</v>
      </c>
      <c r="E15" s="77">
        <v>-1.0462046204620461</v>
      </c>
    </row>
    <row r="16" spans="2:6" ht="14.45" x14ac:dyDescent="0.3">
      <c r="B16" s="22" t="s">
        <v>12</v>
      </c>
      <c r="C16" s="46">
        <v>0</v>
      </c>
      <c r="D16" s="46">
        <v>0</v>
      </c>
      <c r="E16" s="64" t="e">
        <v>#DIV/0!</v>
      </c>
    </row>
    <row r="17" spans="2:8" ht="14.45" x14ac:dyDescent="0.3">
      <c r="B17" s="22" t="s">
        <v>13</v>
      </c>
      <c r="C17" s="46">
        <v>-1830</v>
      </c>
      <c r="D17" s="46">
        <v>66</v>
      </c>
      <c r="E17" s="64">
        <v>-1.0360655737704918</v>
      </c>
    </row>
    <row r="18" spans="2:8" ht="14.45" x14ac:dyDescent="0.3">
      <c r="B18" s="152" t="s">
        <v>14</v>
      </c>
      <c r="C18" s="46">
        <v>-1792</v>
      </c>
      <c r="D18" s="46">
        <v>38</v>
      </c>
      <c r="E18" s="64">
        <v>-1.0212053571428572</v>
      </c>
      <c r="F18" s="98"/>
    </row>
    <row r="19" spans="2:8" ht="14.45" x14ac:dyDescent="0.3">
      <c r="B19" s="152" t="s">
        <v>15</v>
      </c>
      <c r="C19" s="46">
        <v>-38</v>
      </c>
      <c r="D19" s="46">
        <v>28</v>
      </c>
      <c r="E19" s="64">
        <v>-1.736842105263158</v>
      </c>
      <c r="F19" s="98"/>
      <c r="G19" s="4"/>
    </row>
    <row r="20" spans="2:8" ht="16.899999999999999" x14ac:dyDescent="0.3">
      <c r="B20" s="22" t="s">
        <v>1</v>
      </c>
      <c r="C20" s="46">
        <v>-1830</v>
      </c>
      <c r="D20" s="46">
        <v>66</v>
      </c>
      <c r="E20" s="64">
        <v>-1.0360655737704918</v>
      </c>
      <c r="F20" s="98"/>
      <c r="G20" s="83"/>
    </row>
    <row r="21" spans="2:8" ht="16.899999999999999" x14ac:dyDescent="0.3">
      <c r="B21" s="22" t="s">
        <v>2</v>
      </c>
      <c r="C21" s="46">
        <v>12</v>
      </c>
      <c r="D21" s="46">
        <v>18</v>
      </c>
      <c r="E21" s="64">
        <v>0.5</v>
      </c>
      <c r="F21" s="98"/>
      <c r="G21" s="83"/>
    </row>
    <row r="22" spans="2:8" ht="14.45" x14ac:dyDescent="0.3">
      <c r="B22" s="22" t="s">
        <v>3</v>
      </c>
      <c r="C22" s="46">
        <v>0</v>
      </c>
      <c r="D22" s="46">
        <v>0</v>
      </c>
      <c r="E22" s="64" t="e">
        <v>#DIV/0!</v>
      </c>
      <c r="F22" s="98"/>
    </row>
    <row r="23" spans="2:8" ht="14.45" x14ac:dyDescent="0.3">
      <c r="B23" s="39" t="s">
        <v>4</v>
      </c>
      <c r="C23" s="51">
        <v>179373</v>
      </c>
      <c r="D23" s="51">
        <v>179457</v>
      </c>
      <c r="E23" s="78">
        <v>4.6829790436687794E-4</v>
      </c>
      <c r="F23" s="98"/>
    </row>
    <row r="24" spans="2:8" x14ac:dyDescent="0.25">
      <c r="B24" s="152" t="s">
        <v>14</v>
      </c>
      <c r="C24" s="62">
        <v>174614</v>
      </c>
      <c r="D24" s="62">
        <v>174652</v>
      </c>
      <c r="E24" s="64">
        <v>2.1762287101836049E-4</v>
      </c>
      <c r="F24" s="98"/>
      <c r="H24" s="98"/>
    </row>
    <row r="25" spans="2:8" x14ac:dyDescent="0.25">
      <c r="B25" s="152" t="s">
        <v>15</v>
      </c>
      <c r="C25" s="62">
        <v>3806</v>
      </c>
      <c r="D25" s="62">
        <v>3834</v>
      </c>
      <c r="E25" s="64">
        <v>7.3568050446663168E-3</v>
      </c>
      <c r="F25" s="98"/>
      <c r="H25" s="98"/>
    </row>
    <row r="26" spans="2:8" x14ac:dyDescent="0.25">
      <c r="B26" s="22" t="s">
        <v>1</v>
      </c>
      <c r="C26" s="62">
        <v>178420</v>
      </c>
      <c r="D26" s="62">
        <v>178486</v>
      </c>
      <c r="E26" s="64">
        <v>3.6991368680641185E-4</v>
      </c>
      <c r="F26" s="98"/>
    </row>
    <row r="27" spans="2:8" x14ac:dyDescent="0.25">
      <c r="B27" s="22" t="s">
        <v>2</v>
      </c>
      <c r="C27" s="62">
        <v>950</v>
      </c>
      <c r="D27" s="62">
        <v>968</v>
      </c>
      <c r="E27" s="64">
        <v>1.8947368421052633E-2</v>
      </c>
      <c r="F27" s="98"/>
    </row>
    <row r="28" spans="2:8" x14ac:dyDescent="0.25">
      <c r="B28" s="23" t="s">
        <v>3</v>
      </c>
      <c r="C28" s="63">
        <v>3</v>
      </c>
      <c r="D28" s="63">
        <v>3</v>
      </c>
      <c r="E28" s="79">
        <v>0</v>
      </c>
      <c r="F28" s="98"/>
    </row>
    <row r="29" spans="2:8" x14ac:dyDescent="0.25">
      <c r="B29" s="41" t="s">
        <v>65</v>
      </c>
      <c r="C29" s="49">
        <v>1345.4704720000002</v>
      </c>
      <c r="D29" s="49">
        <v>1302.1929030000001</v>
      </c>
      <c r="E29" s="76">
        <v>-3.2165379992077657E-2</v>
      </c>
      <c r="F29" s="98"/>
    </row>
    <row r="30" spans="2:8" x14ac:dyDescent="0.25">
      <c r="B30" s="152" t="s">
        <v>14</v>
      </c>
      <c r="C30" s="50">
        <v>545.88192100000003</v>
      </c>
      <c r="D30" s="50">
        <v>507.95351399999998</v>
      </c>
      <c r="E30" s="64">
        <v>-6.9480972974007044E-2</v>
      </c>
      <c r="F30" s="98"/>
    </row>
    <row r="31" spans="2:8" x14ac:dyDescent="0.25">
      <c r="B31" s="152" t="s">
        <v>15</v>
      </c>
      <c r="C31" s="50">
        <v>68.129350000000002</v>
      </c>
      <c r="D31" s="50">
        <v>66.187059000000005</v>
      </c>
      <c r="E31" s="64">
        <v>-2.8508873194885865E-2</v>
      </c>
      <c r="F31" s="98"/>
    </row>
    <row r="32" spans="2:8" x14ac:dyDescent="0.25">
      <c r="B32" s="22" t="s">
        <v>1</v>
      </c>
      <c r="C32" s="50">
        <v>614.01127100000008</v>
      </c>
      <c r="D32" s="50">
        <v>574.14057300000002</v>
      </c>
      <c r="E32" s="64">
        <v>-6.4934798240861694E-2</v>
      </c>
      <c r="F32" s="98"/>
      <c r="G32" s="156"/>
    </row>
    <row r="33" spans="2:9" x14ac:dyDescent="0.25">
      <c r="B33" s="22" t="s">
        <v>2</v>
      </c>
      <c r="C33" s="50">
        <v>458.02019100000001</v>
      </c>
      <c r="D33" s="50">
        <v>448.11101200000002</v>
      </c>
      <c r="E33" s="64">
        <v>-2.1634808234905947E-2</v>
      </c>
      <c r="F33" s="98"/>
    </row>
    <row r="34" spans="2:9" x14ac:dyDescent="0.25">
      <c r="B34" s="23" t="s">
        <v>3</v>
      </c>
      <c r="C34" s="50">
        <v>273.43901</v>
      </c>
      <c r="D34" s="50">
        <v>279.94131800000002</v>
      </c>
      <c r="E34" s="64">
        <v>2.3779737938635852E-2</v>
      </c>
      <c r="F34" s="98"/>
      <c r="I34" s="98"/>
    </row>
    <row r="35" spans="2:9" ht="15.75" x14ac:dyDescent="0.25">
      <c r="B35" s="40" t="s">
        <v>66</v>
      </c>
      <c r="C35" s="51">
        <v>1642.5711570000001</v>
      </c>
      <c r="D35" s="51">
        <v>1549.7772913849294</v>
      </c>
      <c r="E35" s="73">
        <v>-5.6493056766289407E-2</v>
      </c>
      <c r="F35" s="98"/>
    </row>
    <row r="36" spans="2:9" ht="15.75" x14ac:dyDescent="0.25">
      <c r="B36" s="44" t="s">
        <v>89</v>
      </c>
      <c r="C36" s="52">
        <v>1952.23</v>
      </c>
      <c r="D36" s="52">
        <v>1549.7772913849294</v>
      </c>
      <c r="E36" s="80">
        <v>-0.20615025310289803</v>
      </c>
      <c r="F36" s="231"/>
      <c r="G36" s="98"/>
      <c r="I36" s="98"/>
    </row>
    <row r="37" spans="2:9" x14ac:dyDescent="0.25">
      <c r="B37" s="152" t="s">
        <v>33</v>
      </c>
      <c r="C37" s="50">
        <v>936.68</v>
      </c>
      <c r="D37" s="50">
        <v>703.53607515186252</v>
      </c>
      <c r="E37" s="64">
        <v>-0.24890456169464217</v>
      </c>
      <c r="F37" s="189"/>
      <c r="G37" s="98"/>
      <c r="H37" s="98"/>
    </row>
    <row r="38" spans="2:9" x14ac:dyDescent="0.25">
      <c r="B38" s="152" t="s">
        <v>34</v>
      </c>
      <c r="C38" s="50">
        <v>186.24</v>
      </c>
      <c r="D38" s="50">
        <v>135.44121383922155</v>
      </c>
      <c r="E38" s="64">
        <v>-0.27275980541655098</v>
      </c>
      <c r="F38" s="189"/>
    </row>
    <row r="39" spans="2:9" x14ac:dyDescent="0.25">
      <c r="B39" s="152" t="s">
        <v>35</v>
      </c>
      <c r="C39" s="50">
        <v>81.010000000000005</v>
      </c>
      <c r="D39" s="50">
        <v>63.816418541756697</v>
      </c>
      <c r="E39" s="64">
        <v>-0.21224023525791022</v>
      </c>
      <c r="F39" s="189"/>
    </row>
    <row r="40" spans="2:9" x14ac:dyDescent="0.25">
      <c r="B40" s="152" t="s">
        <v>36</v>
      </c>
      <c r="C40" s="50">
        <v>90.19</v>
      </c>
      <c r="D40" s="50">
        <v>60.377542059106574</v>
      </c>
      <c r="E40" s="64">
        <v>-0.33055170130716738</v>
      </c>
      <c r="F40" s="189"/>
    </row>
    <row r="41" spans="2:9" x14ac:dyDescent="0.25">
      <c r="B41" s="152" t="s">
        <v>37</v>
      </c>
      <c r="C41" s="50">
        <v>235.44</v>
      </c>
      <c r="D41" s="50">
        <v>236.37622699267604</v>
      </c>
      <c r="E41" s="64">
        <v>3.9764992893137974E-3</v>
      </c>
      <c r="F41" s="189"/>
    </row>
    <row r="42" spans="2:9" x14ac:dyDescent="0.25">
      <c r="B42" s="153" t="s">
        <v>83</v>
      </c>
      <c r="C42" s="50">
        <v>27.52</v>
      </c>
      <c r="D42" s="50">
        <v>19.530667351034339</v>
      </c>
      <c r="E42" s="64">
        <v>-0.2903100526513685</v>
      </c>
      <c r="F42" s="189"/>
    </row>
    <row r="43" spans="2:9" x14ac:dyDescent="0.25">
      <c r="B43" s="152" t="s">
        <v>84</v>
      </c>
      <c r="C43" s="50">
        <v>184.48</v>
      </c>
      <c r="D43" s="50">
        <v>156.73255670119647</v>
      </c>
      <c r="E43" s="64">
        <v>-0.15040895109932523</v>
      </c>
      <c r="F43" s="189"/>
    </row>
    <row r="44" spans="2:9" x14ac:dyDescent="0.25">
      <c r="B44" s="152" t="s">
        <v>85</v>
      </c>
      <c r="C44" s="50">
        <v>204.98</v>
      </c>
      <c r="D44" s="50">
        <v>171.3101136466573</v>
      </c>
      <c r="E44" s="64">
        <v>-0.16425937336980531</v>
      </c>
      <c r="F44" s="189"/>
    </row>
    <row r="45" spans="2:9" x14ac:dyDescent="0.25">
      <c r="B45" s="152" t="s">
        <v>86</v>
      </c>
      <c r="C45" s="50">
        <v>4.0999999999999996</v>
      </c>
      <c r="D45" s="50">
        <v>1.9321522505611555</v>
      </c>
      <c r="E45" s="64">
        <v>-0.52874335352166946</v>
      </c>
      <c r="F45" s="189"/>
    </row>
    <row r="46" spans="2:9" x14ac:dyDescent="0.25">
      <c r="B46" s="152" t="s">
        <v>87</v>
      </c>
      <c r="C46" s="50">
        <v>0.2</v>
      </c>
      <c r="D46" s="50">
        <v>0</v>
      </c>
      <c r="E46" s="64">
        <v>-1</v>
      </c>
      <c r="F46" s="189"/>
    </row>
    <row r="47" spans="2:9" x14ac:dyDescent="0.25">
      <c r="B47" s="152" t="s">
        <v>88</v>
      </c>
      <c r="C47" s="50">
        <v>1.37</v>
      </c>
      <c r="D47" s="50">
        <v>0.71703346592688066</v>
      </c>
      <c r="E47" s="64">
        <v>-0.47661790808256888</v>
      </c>
      <c r="F47" s="189"/>
    </row>
    <row r="48" spans="2:9" x14ac:dyDescent="0.25">
      <c r="B48" s="152" t="s">
        <v>103</v>
      </c>
      <c r="C48" s="50">
        <v>0.02</v>
      </c>
      <c r="D48" s="50">
        <v>7.2913849298856803E-3</v>
      </c>
      <c r="E48" s="64">
        <v>-0.63543075350571598</v>
      </c>
      <c r="F48" s="189"/>
    </row>
    <row r="49" spans="2:8" x14ac:dyDescent="0.25">
      <c r="B49" s="38" t="s">
        <v>51</v>
      </c>
      <c r="C49" s="56">
        <v>0</v>
      </c>
      <c r="D49" s="56">
        <v>0</v>
      </c>
      <c r="E49" s="81" t="e">
        <v>#DIV/0!</v>
      </c>
      <c r="F49" s="189"/>
    </row>
    <row r="50" spans="2:8" x14ac:dyDescent="0.25">
      <c r="B50" s="39" t="s">
        <v>67</v>
      </c>
      <c r="C50" s="51">
        <v>297.10068499999988</v>
      </c>
      <c r="D50" s="51">
        <v>247.5843883849293</v>
      </c>
      <c r="E50" s="73">
        <v>-0.16666503685466294</v>
      </c>
      <c r="F50" s="189"/>
      <c r="G50" s="155"/>
      <c r="H50" s="98"/>
    </row>
    <row r="51" spans="2:8" x14ac:dyDescent="0.25">
      <c r="B51" s="153" t="s">
        <v>68</v>
      </c>
      <c r="C51" s="65">
        <v>0.21699927625758966</v>
      </c>
      <c r="D51" s="65">
        <v>0.19497351907975777</v>
      </c>
      <c r="E51" s="64">
        <v>-0.10150152368105667</v>
      </c>
      <c r="H51" s="98"/>
    </row>
    <row r="52" spans="2:8" x14ac:dyDescent="0.25">
      <c r="B52" s="39" t="s">
        <v>72</v>
      </c>
      <c r="C52" s="51">
        <v>4505.9900871685913</v>
      </c>
      <c r="D52" s="51">
        <v>4983.8104878200002</v>
      </c>
      <c r="E52" s="73">
        <v>0.10604115663992832</v>
      </c>
      <c r="H52" s="98"/>
    </row>
    <row r="53" spans="2:8" x14ac:dyDescent="0.25">
      <c r="B53" s="22" t="s">
        <v>1</v>
      </c>
      <c r="C53" s="50">
        <v>2446.0578136400004</v>
      </c>
      <c r="D53" s="50">
        <v>2562.9323619000002</v>
      </c>
      <c r="E53" s="64">
        <v>4.7780779182025016E-2</v>
      </c>
    </row>
    <row r="54" spans="2:8" x14ac:dyDescent="0.25">
      <c r="B54" s="22" t="s">
        <v>2</v>
      </c>
      <c r="C54" s="50">
        <v>1492.9075128900004</v>
      </c>
      <c r="D54" s="50">
        <v>1730.7700581700001</v>
      </c>
      <c r="E54" s="64">
        <v>0.15932838653852083</v>
      </c>
    </row>
    <row r="55" spans="2:8" x14ac:dyDescent="0.25">
      <c r="B55" s="23" t="s">
        <v>3</v>
      </c>
      <c r="C55" s="50">
        <v>567.02476063859024</v>
      </c>
      <c r="D55" s="50">
        <v>690.10806775000003</v>
      </c>
      <c r="E55" s="64">
        <v>0.21706866376133532</v>
      </c>
    </row>
    <row r="56" spans="2:8" ht="18.75" x14ac:dyDescent="0.25">
      <c r="B56" s="320" t="s">
        <v>69</v>
      </c>
      <c r="C56" s="321"/>
      <c r="D56" s="321"/>
      <c r="E56" s="322"/>
    </row>
    <row r="57" spans="2:8" x14ac:dyDescent="0.25">
      <c r="B57" s="24" t="s">
        <v>1</v>
      </c>
      <c r="C57" s="66">
        <v>398.37343859441955</v>
      </c>
      <c r="D57" s="66">
        <v>446.39457345927724</v>
      </c>
      <c r="E57" s="82">
        <v>0.12054301369662242</v>
      </c>
    </row>
    <row r="58" spans="2:8" x14ac:dyDescent="0.25">
      <c r="B58" s="25" t="s">
        <v>2</v>
      </c>
      <c r="C58" s="67">
        <v>325.94796959289516</v>
      </c>
      <c r="D58" s="67">
        <v>386.23689483667499</v>
      </c>
      <c r="E58" s="64">
        <v>0.18496487436040765</v>
      </c>
    </row>
    <row r="59" spans="2:8" x14ac:dyDescent="0.25">
      <c r="B59" s="26" t="s">
        <v>3</v>
      </c>
      <c r="C59" s="68">
        <v>207.36791017440791</v>
      </c>
      <c r="D59" s="68">
        <v>246.51883211823699</v>
      </c>
      <c r="E59" s="79">
        <v>0.1887993272965956</v>
      </c>
    </row>
    <row r="60" spans="2:8" ht="18.75" x14ac:dyDescent="0.25">
      <c r="B60" s="327" t="s">
        <v>70</v>
      </c>
      <c r="C60" s="328"/>
      <c r="D60" s="328"/>
      <c r="E60" s="329"/>
    </row>
    <row r="61" spans="2:8" x14ac:dyDescent="0.25">
      <c r="B61" s="87" t="s">
        <v>49</v>
      </c>
      <c r="C61" s="87"/>
      <c r="D61" s="88"/>
      <c r="E61" s="91"/>
    </row>
    <row r="62" spans="2:8" x14ac:dyDescent="0.25">
      <c r="B62" s="153" t="s">
        <v>14</v>
      </c>
      <c r="C62" s="50">
        <v>3126.2208127641543</v>
      </c>
      <c r="D62" s="50">
        <v>2908.3750200398508</v>
      </c>
      <c r="E62" s="64">
        <v>-6.9683431136678964E-2</v>
      </c>
    </row>
    <row r="63" spans="2:8" x14ac:dyDescent="0.25">
      <c r="B63" s="153" t="s">
        <v>15</v>
      </c>
      <c r="C63" s="50">
        <v>17900.512348922755</v>
      </c>
      <c r="D63" s="50">
        <v>17263.187010954618</v>
      </c>
      <c r="E63" s="64">
        <v>-3.5603748403686963E-2</v>
      </c>
    </row>
    <row r="64" spans="2:8" x14ac:dyDescent="0.25">
      <c r="B64" s="92" t="s">
        <v>1</v>
      </c>
      <c r="C64" s="71">
        <v>3441.3814090348624</v>
      </c>
      <c r="D64" s="71">
        <v>3216.7260905617245</v>
      </c>
      <c r="E64" s="93">
        <v>-6.5280563753653389E-2</v>
      </c>
    </row>
    <row r="65" spans="2:8" x14ac:dyDescent="0.25">
      <c r="B65" s="94" t="s">
        <v>2</v>
      </c>
      <c r="C65" s="72">
        <v>482126.51684210525</v>
      </c>
      <c r="D65" s="72">
        <v>462924.5991735537</v>
      </c>
      <c r="E65" s="95">
        <v>-3.9827549404091618E-2</v>
      </c>
    </row>
    <row r="66" spans="2:8" x14ac:dyDescent="0.25">
      <c r="B66" s="11"/>
      <c r="C66" s="12"/>
      <c r="D66" s="58"/>
      <c r="E66" s="58"/>
    </row>
    <row r="67" spans="2:8" x14ac:dyDescent="0.25">
      <c r="B67" s="11"/>
      <c r="C67" s="12"/>
      <c r="D67" s="58"/>
      <c r="E67" s="58"/>
    </row>
    <row r="68" spans="2:8" x14ac:dyDescent="0.25">
      <c r="B68" s="11"/>
      <c r="C68" s="12"/>
      <c r="D68" s="58"/>
      <c r="E68" s="58"/>
    </row>
    <row r="69" spans="2:8" ht="30" x14ac:dyDescent="0.25">
      <c r="B69" s="27" t="s">
        <v>76</v>
      </c>
      <c r="C69" s="2" t="s">
        <v>52</v>
      </c>
      <c r="D69" s="2" t="s">
        <v>90</v>
      </c>
      <c r="E69" s="2" t="s">
        <v>92</v>
      </c>
      <c r="F69" s="286" t="s">
        <v>104</v>
      </c>
      <c r="G69" s="17"/>
      <c r="H69" s="4"/>
    </row>
    <row r="70" spans="2:8" x14ac:dyDescent="0.25">
      <c r="B70" s="20" t="s">
        <v>5</v>
      </c>
      <c r="C70" s="127">
        <v>255.40239600000007</v>
      </c>
      <c r="D70" s="127">
        <v>286.5508339999999</v>
      </c>
      <c r="E70" s="127">
        <v>297.10068499999988</v>
      </c>
      <c r="F70" s="287">
        <v>247.5843883849293</v>
      </c>
      <c r="G70" s="288"/>
      <c r="H70" s="4"/>
    </row>
    <row r="71" spans="2:8" x14ac:dyDescent="0.25">
      <c r="B71" s="96" t="s">
        <v>6</v>
      </c>
      <c r="C71" s="102">
        <v>0.20555204233961488</v>
      </c>
      <c r="D71" s="102">
        <v>0.22084294802736257</v>
      </c>
      <c r="E71" s="102">
        <v>0.21699927625758966</v>
      </c>
      <c r="F71" s="290">
        <v>0.19497351907975777</v>
      </c>
      <c r="G71" s="289"/>
      <c r="H71" s="4"/>
    </row>
    <row r="72" spans="2:8" x14ac:dyDescent="0.25">
      <c r="B72" s="11"/>
      <c r="C72" s="12"/>
      <c r="D72" s="58"/>
      <c r="E72" s="58"/>
      <c r="G72" s="4"/>
      <c r="H72" s="4"/>
    </row>
    <row r="73" spans="2:8" x14ac:dyDescent="0.25">
      <c r="B73" s="11"/>
      <c r="C73" s="12"/>
      <c r="D73" s="58"/>
      <c r="E73" s="58"/>
    </row>
    <row r="74" spans="2:8" x14ac:dyDescent="0.25">
      <c r="B74" s="11"/>
      <c r="C74" s="12"/>
      <c r="D74" s="58"/>
      <c r="E74" s="58"/>
    </row>
    <row r="75" spans="2:8" ht="32.25" customHeight="1" x14ac:dyDescent="0.25">
      <c r="B75" s="27" t="s">
        <v>76</v>
      </c>
      <c r="C75" s="221" t="s">
        <v>92</v>
      </c>
      <c r="D75" s="221" t="s">
        <v>104</v>
      </c>
      <c r="E75" s="2" t="s">
        <v>111</v>
      </c>
    </row>
    <row r="76" spans="2:8" ht="15" customHeight="1" x14ac:dyDescent="0.25">
      <c r="B76" s="330" t="s">
        <v>32</v>
      </c>
      <c r="C76" s="330"/>
      <c r="D76" s="330"/>
      <c r="E76" s="330"/>
    </row>
    <row r="77" spans="2:8" ht="15" customHeight="1" x14ac:dyDescent="0.25">
      <c r="B77" s="40" t="s">
        <v>45</v>
      </c>
      <c r="C77" s="51">
        <v>669</v>
      </c>
      <c r="D77" s="51">
        <v>1304</v>
      </c>
      <c r="E77" s="73">
        <v>0.94917787742899851</v>
      </c>
    </row>
    <row r="78" spans="2:8" ht="15" customHeight="1" x14ac:dyDescent="0.25">
      <c r="B78" s="22" t="s">
        <v>7</v>
      </c>
      <c r="C78" s="45">
        <v>660</v>
      </c>
      <c r="D78" s="45">
        <v>1296</v>
      </c>
      <c r="E78" s="74">
        <v>0.96363636363636362</v>
      </c>
    </row>
    <row r="79" spans="2:8" ht="15" customHeight="1" x14ac:dyDescent="0.25">
      <c r="B79" s="22" t="s">
        <v>8</v>
      </c>
      <c r="C79" s="45">
        <v>9</v>
      </c>
      <c r="D79" s="45">
        <v>8</v>
      </c>
      <c r="E79" s="74">
        <v>-0.1111111111111111</v>
      </c>
    </row>
    <row r="80" spans="2:8" x14ac:dyDescent="0.25">
      <c r="B80" s="23" t="s">
        <v>9</v>
      </c>
      <c r="C80" s="48">
        <v>0</v>
      </c>
      <c r="D80" s="48">
        <v>0</v>
      </c>
      <c r="E80" s="75" t="e">
        <v>#DIV/0!</v>
      </c>
    </row>
    <row r="81" spans="2:11" ht="15.75" x14ac:dyDescent="0.25">
      <c r="B81" s="42" t="s">
        <v>46</v>
      </c>
      <c r="C81" s="49">
        <v>384</v>
      </c>
      <c r="D81" s="49">
        <v>233</v>
      </c>
      <c r="E81" s="76">
        <v>-0.39322916666666669</v>
      </c>
    </row>
    <row r="82" spans="2:11" x14ac:dyDescent="0.25">
      <c r="B82" s="22" t="s">
        <v>7</v>
      </c>
      <c r="C82" s="45">
        <v>383</v>
      </c>
      <c r="D82" s="45">
        <v>224</v>
      </c>
      <c r="E82" s="74">
        <v>-0.41514360313315929</v>
      </c>
    </row>
    <row r="83" spans="2:11" x14ac:dyDescent="0.25">
      <c r="B83" s="22" t="s">
        <v>8</v>
      </c>
      <c r="C83" s="45">
        <v>1</v>
      </c>
      <c r="D83" s="45">
        <v>9</v>
      </c>
      <c r="E83" s="74">
        <v>8</v>
      </c>
    </row>
    <row r="84" spans="2:11" x14ac:dyDescent="0.25">
      <c r="B84" s="23" t="s">
        <v>9</v>
      </c>
      <c r="C84" s="48">
        <v>0</v>
      </c>
      <c r="D84" s="48">
        <v>0</v>
      </c>
      <c r="E84" s="75" t="e">
        <v>#DIV/0!</v>
      </c>
      <c r="G84" s="4"/>
      <c r="H84" s="4"/>
      <c r="I84" s="4"/>
      <c r="J84" s="4"/>
      <c r="K84" s="4"/>
    </row>
    <row r="85" spans="2:11" ht="16.5" x14ac:dyDescent="0.25">
      <c r="B85" s="42" t="s">
        <v>0</v>
      </c>
      <c r="C85" s="49">
        <v>285</v>
      </c>
      <c r="D85" s="49">
        <v>1071</v>
      </c>
      <c r="E85" s="78">
        <v>2.7578947368421054</v>
      </c>
      <c r="G85" s="4"/>
      <c r="H85" s="83"/>
      <c r="I85" s="4"/>
      <c r="J85" s="4"/>
      <c r="K85" s="4"/>
    </row>
    <row r="86" spans="2:11" ht="16.5" x14ac:dyDescent="0.25">
      <c r="B86" s="152" t="s">
        <v>16</v>
      </c>
      <c r="C86" s="50">
        <v>0</v>
      </c>
      <c r="D86" s="50">
        <v>0</v>
      </c>
      <c r="E86" s="64" t="e">
        <v>#DIV/0!</v>
      </c>
      <c r="G86" s="4"/>
      <c r="H86" s="83"/>
      <c r="I86" s="4"/>
      <c r="J86" s="83"/>
      <c r="K86" s="4"/>
    </row>
    <row r="87" spans="2:11" ht="16.5" x14ac:dyDescent="0.25">
      <c r="B87" s="152" t="s">
        <v>13</v>
      </c>
      <c r="C87" s="50">
        <v>277</v>
      </c>
      <c r="D87" s="50">
        <v>1051</v>
      </c>
      <c r="E87" s="64">
        <v>2.7942238267148016</v>
      </c>
      <c r="G87" s="4"/>
      <c r="H87" s="4"/>
      <c r="I87" s="4"/>
      <c r="J87" s="83"/>
      <c r="K87" s="4"/>
    </row>
    <row r="88" spans="2:11" x14ac:dyDescent="0.25">
      <c r="B88" s="152" t="s">
        <v>14</v>
      </c>
      <c r="C88" s="50">
        <v>277</v>
      </c>
      <c r="D88" s="50">
        <v>1051</v>
      </c>
      <c r="E88" s="64">
        <v>2.7942238267148016</v>
      </c>
      <c r="G88" s="4"/>
      <c r="H88" s="4"/>
      <c r="I88" s="4"/>
      <c r="J88" s="4"/>
      <c r="K88" s="4"/>
    </row>
    <row r="89" spans="2:11" x14ac:dyDescent="0.25">
      <c r="B89" s="152" t="s">
        <v>15</v>
      </c>
      <c r="C89" s="50">
        <v>0</v>
      </c>
      <c r="D89" s="50">
        <v>21</v>
      </c>
      <c r="E89" s="64" t="e">
        <v>#DIV/0!</v>
      </c>
      <c r="G89" s="4"/>
      <c r="H89" s="4"/>
      <c r="I89" s="4"/>
      <c r="J89" s="4"/>
      <c r="K89" s="4"/>
    </row>
    <row r="90" spans="2:11" x14ac:dyDescent="0.25">
      <c r="B90" s="22" t="s">
        <v>7</v>
      </c>
      <c r="C90" s="50">
        <v>277</v>
      </c>
      <c r="D90" s="50">
        <v>1072</v>
      </c>
      <c r="E90" s="64">
        <v>2.8700361010830324</v>
      </c>
      <c r="G90" s="4"/>
      <c r="H90" s="4"/>
      <c r="I90" s="4"/>
      <c r="J90" s="4"/>
      <c r="K90" s="4"/>
    </row>
    <row r="91" spans="2:11" x14ac:dyDescent="0.25">
      <c r="B91" s="22" t="s">
        <v>8</v>
      </c>
      <c r="C91" s="50">
        <v>8</v>
      </c>
      <c r="D91" s="50">
        <v>-1</v>
      </c>
      <c r="E91" s="64">
        <v>-1.125</v>
      </c>
    </row>
    <row r="92" spans="2:11" x14ac:dyDescent="0.25">
      <c r="B92" s="23" t="s">
        <v>9</v>
      </c>
      <c r="C92" s="55">
        <v>0</v>
      </c>
      <c r="D92" s="55">
        <v>0</v>
      </c>
      <c r="E92" s="79" t="e">
        <v>#DIV/0!</v>
      </c>
    </row>
    <row r="93" spans="2:11" ht="15.75" x14ac:dyDescent="0.25">
      <c r="B93" s="42" t="s">
        <v>4</v>
      </c>
      <c r="C93" s="51">
        <v>129193</v>
      </c>
      <c r="D93" s="51">
        <v>130264</v>
      </c>
      <c r="E93" s="78">
        <v>8.2899228286362273E-3</v>
      </c>
    </row>
    <row r="94" spans="2:11" x14ac:dyDescent="0.25">
      <c r="B94" s="152" t="s">
        <v>14</v>
      </c>
      <c r="C94" s="50">
        <v>127613</v>
      </c>
      <c r="D94" s="50">
        <v>128664</v>
      </c>
      <c r="E94" s="64">
        <v>8.2358380415788364E-3</v>
      </c>
      <c r="F94" s="98"/>
    </row>
    <row r="95" spans="2:11" x14ac:dyDescent="0.25">
      <c r="B95" s="152" t="s">
        <v>15</v>
      </c>
      <c r="C95" s="50">
        <v>1370</v>
      </c>
      <c r="D95" s="50">
        <v>1391</v>
      </c>
      <c r="E95" s="64">
        <v>1.5328467153284672E-2</v>
      </c>
      <c r="F95" s="98"/>
    </row>
    <row r="96" spans="2:11" x14ac:dyDescent="0.25">
      <c r="B96" s="22" t="s">
        <v>7</v>
      </c>
      <c r="C96" s="50">
        <v>128983</v>
      </c>
      <c r="D96" s="50">
        <v>130055</v>
      </c>
      <c r="E96" s="64">
        <v>8.311172790212663E-3</v>
      </c>
    </row>
    <row r="97" spans="2:5" x14ac:dyDescent="0.25">
      <c r="B97" s="22" t="s">
        <v>8</v>
      </c>
      <c r="C97" s="50">
        <v>206</v>
      </c>
      <c r="D97" s="50">
        <v>205</v>
      </c>
      <c r="E97" s="64">
        <v>-4.8543689320388345E-3</v>
      </c>
    </row>
    <row r="98" spans="2:5" x14ac:dyDescent="0.25">
      <c r="B98" s="23" t="s">
        <v>9</v>
      </c>
      <c r="C98" s="55">
        <v>4</v>
      </c>
      <c r="D98" s="55">
        <v>4</v>
      </c>
      <c r="E98" s="79">
        <v>0</v>
      </c>
    </row>
    <row r="99" spans="2:5" ht="15.75" x14ac:dyDescent="0.25">
      <c r="B99" s="42" t="s">
        <v>75</v>
      </c>
      <c r="C99" s="49">
        <v>1635.5879049999999</v>
      </c>
      <c r="D99" s="49">
        <v>1586.7730533199999</v>
      </c>
      <c r="E99" s="76">
        <v>-2.9845446723329706E-2</v>
      </c>
    </row>
    <row r="100" spans="2:5" x14ac:dyDescent="0.25">
      <c r="B100" s="152" t="s">
        <v>14</v>
      </c>
      <c r="C100" s="50">
        <v>1373.8802679999999</v>
      </c>
      <c r="D100" s="50">
        <v>1320.4670690399998</v>
      </c>
      <c r="E100" s="64">
        <v>-3.8877622893409257E-2</v>
      </c>
    </row>
    <row r="101" spans="2:5" x14ac:dyDescent="0.25">
      <c r="B101" s="152" t="s">
        <v>15</v>
      </c>
      <c r="C101" s="50">
        <v>78.828585999999987</v>
      </c>
      <c r="D101" s="50">
        <v>80.822411279999997</v>
      </c>
      <c r="E101" s="64">
        <v>2.529317575225833E-2</v>
      </c>
    </row>
    <row r="102" spans="2:5" x14ac:dyDescent="0.25">
      <c r="B102" s="22" t="s">
        <v>7</v>
      </c>
      <c r="C102" s="69">
        <v>1452.708854</v>
      </c>
      <c r="D102" s="69">
        <v>1401.2894803199999</v>
      </c>
      <c r="E102" s="64">
        <v>-3.5395512003949026E-2</v>
      </c>
    </row>
    <row r="103" spans="2:5" x14ac:dyDescent="0.25">
      <c r="B103" s="22" t="s">
        <v>8</v>
      </c>
      <c r="C103" s="50">
        <v>138.418747</v>
      </c>
      <c r="D103" s="50">
        <v>134.21364199999999</v>
      </c>
      <c r="E103" s="64">
        <v>-3.0379591573676097E-2</v>
      </c>
    </row>
    <row r="104" spans="2:5" x14ac:dyDescent="0.25">
      <c r="B104" s="23" t="s">
        <v>9</v>
      </c>
      <c r="C104" s="50">
        <v>44.460304000000001</v>
      </c>
      <c r="D104" s="50">
        <v>51.269931</v>
      </c>
      <c r="E104" s="64">
        <v>0.15316195318862413</v>
      </c>
    </row>
    <row r="105" spans="2:5" ht="15.75" x14ac:dyDescent="0.25">
      <c r="B105" s="40" t="s">
        <v>74</v>
      </c>
      <c r="C105" s="51">
        <v>1845.7018182209001</v>
      </c>
      <c r="D105" s="51">
        <v>1788.5831003999999</v>
      </c>
      <c r="E105" s="73">
        <v>-3.0946882783026024E-2</v>
      </c>
    </row>
    <row r="106" spans="2:5" x14ac:dyDescent="0.25">
      <c r="B106" s="25" t="s">
        <v>10</v>
      </c>
      <c r="C106" s="50">
        <v>1801.2415142209002</v>
      </c>
      <c r="D106" s="50">
        <v>1737.3131693999999</v>
      </c>
      <c r="E106" s="64">
        <v>-3.5491267726277968E-2</v>
      </c>
    </row>
    <row r="107" spans="2:5" x14ac:dyDescent="0.25">
      <c r="B107" s="28" t="s">
        <v>11</v>
      </c>
      <c r="C107" s="50">
        <v>44.460304000000001</v>
      </c>
      <c r="D107" s="50">
        <v>51.269931</v>
      </c>
      <c r="E107" s="64">
        <v>0.15316195318862413</v>
      </c>
    </row>
    <row r="108" spans="2:5" ht="15.75" x14ac:dyDescent="0.25">
      <c r="B108" s="40" t="s">
        <v>73</v>
      </c>
      <c r="C108" s="53">
        <v>210.1139132209002</v>
      </c>
      <c r="D108" s="53">
        <v>201.81004707999995</v>
      </c>
      <c r="E108" s="73">
        <v>-3.9520781911144102E-2</v>
      </c>
    </row>
    <row r="109" spans="2:5" x14ac:dyDescent="0.25">
      <c r="B109" s="153" t="s">
        <v>68</v>
      </c>
      <c r="C109" s="65">
        <v>0.11664949511880521</v>
      </c>
      <c r="D109" s="65">
        <v>0.11616215811550963</v>
      </c>
      <c r="E109" s="64">
        <v>-4.1777892205982839E-3</v>
      </c>
    </row>
    <row r="110" spans="2:5" ht="15.75" x14ac:dyDescent="0.25">
      <c r="B110" s="40" t="s">
        <v>71</v>
      </c>
      <c r="C110" s="51">
        <v>557.7963673753577</v>
      </c>
      <c r="D110" s="51">
        <v>604.49362627999994</v>
      </c>
      <c r="E110" s="73">
        <v>8.3717395156892929E-2</v>
      </c>
    </row>
    <row r="111" spans="2:5" x14ac:dyDescent="0.25">
      <c r="B111" s="22" t="s">
        <v>7</v>
      </c>
      <c r="C111" s="50">
        <v>467.10596992000006</v>
      </c>
      <c r="D111" s="50">
        <v>499.45861185999996</v>
      </c>
      <c r="E111" s="64">
        <v>6.9261889214434241E-2</v>
      </c>
    </row>
    <row r="112" spans="2:5" x14ac:dyDescent="0.25">
      <c r="B112" s="22" t="s">
        <v>8</v>
      </c>
      <c r="C112" s="50">
        <v>71.481635900000001</v>
      </c>
      <c r="D112" s="50">
        <v>81.108888770000007</v>
      </c>
      <c r="E112" s="64">
        <v>0.13468148495465543</v>
      </c>
    </row>
    <row r="113" spans="2:10" x14ac:dyDescent="0.25">
      <c r="B113" s="23" t="s">
        <v>9</v>
      </c>
      <c r="C113" s="55">
        <v>19.2087615553577</v>
      </c>
      <c r="D113" s="55">
        <v>23.926125649999999</v>
      </c>
      <c r="E113" s="79">
        <v>0.24558397901120979</v>
      </c>
    </row>
    <row r="114" spans="2:10" ht="15.75" customHeight="1" x14ac:dyDescent="0.25">
      <c r="B114" s="320" t="s">
        <v>69</v>
      </c>
      <c r="C114" s="321"/>
      <c r="D114" s="321"/>
      <c r="E114" s="322"/>
    </row>
    <row r="115" spans="2:10" x14ac:dyDescent="0.25">
      <c r="B115" s="22" t="s">
        <v>7</v>
      </c>
      <c r="C115" s="66">
        <v>32.154135264876693</v>
      </c>
      <c r="D115" s="66">
        <v>35.642786081998068</v>
      </c>
      <c r="E115" s="82">
        <v>0.10849773406695139</v>
      </c>
    </row>
    <row r="116" spans="2:10" x14ac:dyDescent="0.25">
      <c r="B116" s="22" t="s">
        <v>8</v>
      </c>
      <c r="C116" s="67">
        <v>51.641585731158223</v>
      </c>
      <c r="D116" s="67">
        <v>60.432671046956621</v>
      </c>
      <c r="E116" s="64">
        <v>0.17023267568823414</v>
      </c>
    </row>
    <row r="117" spans="2:10" x14ac:dyDescent="0.25">
      <c r="B117" s="23" t="s">
        <v>9</v>
      </c>
      <c r="C117" s="68">
        <v>43.204296478399471</v>
      </c>
      <c r="D117" s="68">
        <v>46.666974546932778</v>
      </c>
      <c r="E117" s="79">
        <v>8.0146613896710864E-2</v>
      </c>
    </row>
    <row r="118" spans="2:10" ht="18.75" x14ac:dyDescent="0.25">
      <c r="B118" s="320" t="s">
        <v>70</v>
      </c>
      <c r="C118" s="328"/>
      <c r="D118" s="321"/>
      <c r="E118" s="322"/>
    </row>
    <row r="119" spans="2:10" x14ac:dyDescent="0.25">
      <c r="B119" s="149" t="s">
        <v>38</v>
      </c>
      <c r="C119" s="149"/>
      <c r="D119" s="57"/>
      <c r="E119" s="57"/>
    </row>
    <row r="120" spans="2:10" ht="15" customHeight="1" x14ac:dyDescent="0.25">
      <c r="B120" s="87" t="s">
        <v>50</v>
      </c>
      <c r="C120" s="88">
        <v>683198.45823834394</v>
      </c>
      <c r="D120" s="88">
        <v>665475.28405057895</v>
      </c>
      <c r="E120" s="91">
        <v>-2.5941472750780122E-2</v>
      </c>
    </row>
    <row r="121" spans="2:10" x14ac:dyDescent="0.25">
      <c r="B121" s="153" t="s">
        <v>14</v>
      </c>
      <c r="C121" s="50">
        <v>10765.989891312014</v>
      </c>
      <c r="D121" s="50">
        <v>10262.910130572653</v>
      </c>
      <c r="E121" s="64">
        <v>-4.6728611657469513E-2</v>
      </c>
    </row>
    <row r="122" spans="2:10" x14ac:dyDescent="0.25">
      <c r="B122" s="153" t="s">
        <v>15</v>
      </c>
      <c r="C122" s="50">
        <v>57539.113868613131</v>
      </c>
      <c r="D122" s="50">
        <v>58103.81831775701</v>
      </c>
      <c r="E122" s="64">
        <v>9.8142708703047726E-3</v>
      </c>
    </row>
    <row r="123" spans="2:10" x14ac:dyDescent="0.25">
      <c r="B123" s="25" t="s">
        <v>7</v>
      </c>
      <c r="C123" s="50">
        <v>11262.793189800206</v>
      </c>
      <c r="D123" s="50">
        <v>10774.591367652147</v>
      </c>
      <c r="E123" s="64">
        <v>-4.3346425164779191E-2</v>
      </c>
    </row>
    <row r="124" spans="2:10" x14ac:dyDescent="0.25">
      <c r="B124" s="26" t="s">
        <v>8</v>
      </c>
      <c r="C124" s="55">
        <v>671935.66504854371</v>
      </c>
      <c r="D124" s="55">
        <v>654700.69268292678</v>
      </c>
      <c r="E124" s="79">
        <v>-2.564973592281607E-2</v>
      </c>
    </row>
    <row r="128" spans="2:10" ht="30" x14ac:dyDescent="0.25">
      <c r="B128" s="27" t="s">
        <v>76</v>
      </c>
      <c r="C128" s="2" t="s">
        <v>52</v>
      </c>
      <c r="D128" s="2" t="s">
        <v>90</v>
      </c>
      <c r="E128" s="2" t="s">
        <v>92</v>
      </c>
      <c r="F128" s="17"/>
      <c r="G128" s="17"/>
      <c r="H128" s="17"/>
      <c r="I128" s="4"/>
      <c r="J128" s="4"/>
    </row>
    <row r="129" spans="2:10" x14ac:dyDescent="0.25">
      <c r="B129" s="39" t="s">
        <v>73</v>
      </c>
      <c r="C129" s="127">
        <v>226.38036079999995</v>
      </c>
      <c r="D129" s="127">
        <v>26.763152999999832</v>
      </c>
      <c r="E129" s="127">
        <v>210.1139132209002</v>
      </c>
      <c r="F129" s="288"/>
      <c r="G129" s="288"/>
      <c r="H129" s="288"/>
      <c r="I129" s="4"/>
      <c r="J129" s="4"/>
    </row>
    <row r="130" spans="2:10" x14ac:dyDescent="0.25">
      <c r="B130" s="154" t="s">
        <v>68</v>
      </c>
      <c r="C130" s="102">
        <v>0.12541197985778363</v>
      </c>
      <c r="D130" s="102">
        <v>1.7476884241057755E-2</v>
      </c>
      <c r="E130" s="102">
        <v>0.11664949511880521</v>
      </c>
      <c r="F130" s="289"/>
      <c r="G130" s="289"/>
      <c r="H130" s="289"/>
      <c r="I130" s="4"/>
      <c r="J130" s="4"/>
    </row>
    <row r="131" spans="2:10" x14ac:dyDescent="0.25">
      <c r="B131" s="12"/>
      <c r="C131" s="12"/>
      <c r="D131" s="13"/>
      <c r="E131" s="13"/>
      <c r="F131" s="4"/>
      <c r="G131" s="4"/>
      <c r="H131" s="4"/>
      <c r="I131" s="4"/>
      <c r="J131" s="4"/>
    </row>
    <row r="132" spans="2:10" ht="30" customHeight="1" x14ac:dyDescent="0.25">
      <c r="B132" s="225" t="s">
        <v>17</v>
      </c>
      <c r="C132" s="86"/>
      <c r="D132" s="86"/>
      <c r="E132" s="86"/>
      <c r="F132" s="86"/>
      <c r="G132" s="86"/>
      <c r="H132" s="86"/>
      <c r="I132" s="86"/>
    </row>
    <row r="133" spans="2:10" x14ac:dyDescent="0.25">
      <c r="B133" s="14"/>
      <c r="C133" s="59"/>
      <c r="D133" s="59"/>
      <c r="E133" s="59"/>
      <c r="F133" s="14"/>
      <c r="G133" s="14"/>
    </row>
    <row r="134" spans="2:10" ht="30" x14ac:dyDescent="0.25">
      <c r="B134" s="221" t="s">
        <v>76</v>
      </c>
      <c r="C134" s="221" t="s">
        <v>92</v>
      </c>
      <c r="D134" s="226" t="s">
        <v>104</v>
      </c>
      <c r="E134" s="2" t="s">
        <v>111</v>
      </c>
      <c r="F134" s="17"/>
      <c r="G134" s="17"/>
      <c r="H134" s="17"/>
      <c r="I134" s="17"/>
    </row>
    <row r="135" spans="2:10" ht="15.75" x14ac:dyDescent="0.25">
      <c r="B135" s="31" t="s">
        <v>18</v>
      </c>
      <c r="C135" s="137">
        <v>32.094042262333076</v>
      </c>
      <c r="D135" s="245">
        <v>26.89484306110986</v>
      </c>
      <c r="E135" s="77">
        <v>-0.16199888934916795</v>
      </c>
      <c r="F135" s="205"/>
      <c r="G135" s="204"/>
      <c r="H135" s="272"/>
      <c r="I135" s="204"/>
    </row>
    <row r="136" spans="2:10" x14ac:dyDescent="0.25">
      <c r="B136" s="29" t="s">
        <v>19</v>
      </c>
      <c r="C136" s="106">
        <v>300.13146488699874</v>
      </c>
      <c r="D136" s="266">
        <v>304.76689670699716</v>
      </c>
      <c r="E136" s="277">
        <v>1.5444671293440305E-2</v>
      </c>
      <c r="F136" s="205"/>
      <c r="G136" s="205"/>
      <c r="H136" s="273"/>
      <c r="I136" s="205"/>
    </row>
    <row r="137" spans="2:10" x14ac:dyDescent="0.25">
      <c r="B137" s="29" t="s">
        <v>20</v>
      </c>
      <c r="C137" s="106">
        <v>26.83250194</v>
      </c>
      <c r="D137" s="266">
        <v>21.115258569999952</v>
      </c>
      <c r="E137" s="277">
        <v>-0.21307157203544949</v>
      </c>
      <c r="F137" s="205"/>
      <c r="G137" s="205"/>
      <c r="H137" s="273"/>
      <c r="I137" s="205"/>
    </row>
    <row r="138" spans="2:10" x14ac:dyDescent="0.25">
      <c r="B138" s="29" t="s">
        <v>21</v>
      </c>
      <c r="C138" s="106">
        <v>57.588267800000551</v>
      </c>
      <c r="D138" s="266">
        <v>39.861326640000243</v>
      </c>
      <c r="E138" s="277">
        <v>-0.3078220935827512</v>
      </c>
      <c r="F138" s="205"/>
      <c r="G138" s="205"/>
      <c r="H138" s="273"/>
      <c r="I138" s="205"/>
    </row>
    <row r="139" spans="2:10" x14ac:dyDescent="0.25">
      <c r="B139" s="136" t="s">
        <v>22</v>
      </c>
      <c r="C139" s="158">
        <v>384.55223462699928</v>
      </c>
      <c r="D139" s="267">
        <v>39.861326640000243</v>
      </c>
      <c r="E139" s="77">
        <v>-0.8963435313835475</v>
      </c>
      <c r="F139" s="273"/>
      <c r="G139" s="273"/>
      <c r="H139" s="273"/>
      <c r="I139" s="273"/>
    </row>
    <row r="140" spans="2:10" x14ac:dyDescent="0.25">
      <c r="B140" s="110" t="s">
        <v>42</v>
      </c>
      <c r="C140" s="129">
        <v>31.070250339901339</v>
      </c>
      <c r="D140" s="247">
        <v>29.630506756229916</v>
      </c>
      <c r="E140" s="278">
        <v>-4.633833226063392E-2</v>
      </c>
      <c r="F140" s="205"/>
      <c r="G140" s="205"/>
      <c r="H140" s="273"/>
      <c r="I140" s="205"/>
    </row>
    <row r="141" spans="2:10" x14ac:dyDescent="0.25">
      <c r="B141" s="30" t="s">
        <v>23</v>
      </c>
      <c r="C141" s="105">
        <v>214.35737904000004</v>
      </c>
      <c r="D141" s="268">
        <v>250.65977271</v>
      </c>
      <c r="E141" s="277">
        <v>0.16935453228892935</v>
      </c>
      <c r="F141" s="205"/>
      <c r="G141" s="205"/>
      <c r="H141" s="273"/>
      <c r="I141" s="205"/>
    </row>
    <row r="142" spans="2:10" x14ac:dyDescent="0.25">
      <c r="B142" s="29" t="s">
        <v>24</v>
      </c>
      <c r="C142" s="106">
        <v>448.9302078299998</v>
      </c>
      <c r="D142" s="266">
        <v>487.62751529999957</v>
      </c>
      <c r="E142" s="277">
        <v>8.6198938710432257E-2</v>
      </c>
      <c r="F142" s="205"/>
      <c r="G142" s="205"/>
      <c r="H142" s="273"/>
      <c r="I142" s="205"/>
    </row>
    <row r="143" spans="2:10" x14ac:dyDescent="0.25">
      <c r="B143" s="136" t="s">
        <v>25</v>
      </c>
      <c r="C143" s="158">
        <v>663.28758686999981</v>
      </c>
      <c r="D143" s="267">
        <v>738.28728800999954</v>
      </c>
      <c r="E143" s="77">
        <v>0.11307267409287308</v>
      </c>
      <c r="F143" s="273"/>
      <c r="G143" s="273"/>
      <c r="H143" s="273"/>
      <c r="I143" s="273"/>
    </row>
    <row r="144" spans="2:10" x14ac:dyDescent="0.25">
      <c r="B144" s="110" t="s">
        <v>42</v>
      </c>
      <c r="C144" s="112">
        <v>196.31677653320511</v>
      </c>
      <c r="D144" s="269">
        <v>209.02150100862573</v>
      </c>
      <c r="E144" s="278">
        <v>6.4715429316718309E-2</v>
      </c>
      <c r="F144" s="205"/>
      <c r="G144" s="205"/>
      <c r="H144" s="273"/>
      <c r="I144" s="205"/>
    </row>
    <row r="145" spans="2:9" x14ac:dyDescent="0.25">
      <c r="B145" s="136" t="s">
        <v>26</v>
      </c>
      <c r="C145" s="158">
        <v>1047.8398214969991</v>
      </c>
      <c r="D145" s="267">
        <v>1104.030769926997</v>
      </c>
      <c r="E145" s="77">
        <v>5.3625513439373343E-2</v>
      </c>
      <c r="F145" s="273"/>
      <c r="G145" s="273"/>
      <c r="H145" s="273"/>
      <c r="I145" s="273"/>
    </row>
    <row r="146" spans="2:9" x14ac:dyDescent="0.25">
      <c r="B146" s="110" t="s">
        <v>42</v>
      </c>
      <c r="C146" s="129">
        <v>66.506191738786015</v>
      </c>
      <c r="D146" s="247">
        <v>61.718455584922715</v>
      </c>
      <c r="E146" s="278">
        <v>-7.1989329544953032E-2</v>
      </c>
      <c r="F146" s="205"/>
      <c r="G146" s="205"/>
      <c r="H146" s="273"/>
      <c r="I146" s="205"/>
    </row>
    <row r="147" spans="2:9" ht="15.75" x14ac:dyDescent="0.25">
      <c r="B147" s="32" t="s">
        <v>27</v>
      </c>
      <c r="C147" s="105">
        <v>25.165021989999996</v>
      </c>
      <c r="D147" s="268">
        <v>25.16502199</v>
      </c>
      <c r="E147" s="277">
        <v>1.4117665703659103E-16</v>
      </c>
      <c r="F147" s="205"/>
      <c r="G147" s="205"/>
      <c r="H147" s="273"/>
      <c r="I147" s="205"/>
    </row>
    <row r="148" spans="2:9" ht="15.75" x14ac:dyDescent="0.25">
      <c r="B148" s="33" t="s">
        <v>28</v>
      </c>
      <c r="C148" s="106">
        <v>86.945399348345475</v>
      </c>
      <c r="D148" s="266">
        <v>109.78412210834563</v>
      </c>
      <c r="E148" s="277">
        <v>0.26267891034115726</v>
      </c>
      <c r="F148" s="205"/>
      <c r="G148" s="205"/>
      <c r="H148" s="273"/>
      <c r="I148" s="205"/>
    </row>
    <row r="149" spans="2:9" x14ac:dyDescent="0.25">
      <c r="B149" s="136" t="s">
        <v>29</v>
      </c>
      <c r="C149" s="137">
        <v>198.18269827970025</v>
      </c>
      <c r="D149" s="245">
        <v>141.13192544118604</v>
      </c>
      <c r="E149" s="77">
        <v>-0.28786959373212795</v>
      </c>
      <c r="F149" s="273"/>
      <c r="G149" s="273"/>
      <c r="H149" s="273"/>
      <c r="I149" s="273"/>
    </row>
    <row r="150" spans="2:9" x14ac:dyDescent="0.25">
      <c r="B150" s="110" t="s">
        <v>42</v>
      </c>
      <c r="C150" s="112">
        <v>112.11042133834547</v>
      </c>
      <c r="D150" s="269">
        <v>134.94914409834564</v>
      </c>
      <c r="E150" s="279">
        <v>0.20371632259835748</v>
      </c>
      <c r="F150" s="205"/>
      <c r="G150" s="205"/>
      <c r="H150" s="273"/>
      <c r="I150" s="205"/>
    </row>
    <row r="151" spans="2:9" x14ac:dyDescent="0.25">
      <c r="B151" s="136" t="s">
        <v>53</v>
      </c>
      <c r="C151" s="158">
        <v>1159.9502428353446</v>
      </c>
      <c r="D151" s="267">
        <v>1238.9799140253426</v>
      </c>
      <c r="E151" s="77">
        <v>6.8131949347086163E-2</v>
      </c>
      <c r="F151" s="273"/>
      <c r="G151" s="273"/>
      <c r="H151" s="273"/>
      <c r="I151" s="273"/>
    </row>
    <row r="152" spans="2:9" x14ac:dyDescent="0.25">
      <c r="B152" s="110" t="s">
        <v>42</v>
      </c>
      <c r="C152" s="137">
        <v>71.070091059293432</v>
      </c>
      <c r="D152" s="245">
        <v>60.54859341838705</v>
      </c>
      <c r="E152" s="77">
        <v>-0.14804395891554928</v>
      </c>
      <c r="F152" s="205"/>
      <c r="G152" s="205"/>
      <c r="H152" s="272"/>
      <c r="I152" s="205"/>
    </row>
    <row r="153" spans="2:9" x14ac:dyDescent="0.25">
      <c r="B153" s="34" t="s">
        <v>132</v>
      </c>
      <c r="C153" s="108">
        <v>60.564752840000011</v>
      </c>
      <c r="D153" s="270">
        <v>7.5887654600001042</v>
      </c>
      <c r="E153" s="277">
        <v>-0.87469996814734619</v>
      </c>
      <c r="F153" s="205"/>
      <c r="G153" s="205"/>
      <c r="H153" s="273"/>
      <c r="I153" s="205"/>
    </row>
    <row r="154" spans="2:9" ht="15.75" x14ac:dyDescent="0.25">
      <c r="B154" s="31" t="s">
        <v>47</v>
      </c>
      <c r="C154" s="158">
        <v>60.564752840000011</v>
      </c>
      <c r="D154" s="267">
        <v>7.5887654600001042</v>
      </c>
      <c r="E154" s="77">
        <v>-0.87469996814734619</v>
      </c>
      <c r="F154" s="273"/>
      <c r="G154" s="273"/>
      <c r="H154" s="273"/>
      <c r="I154" s="273"/>
    </row>
    <row r="155" spans="2:9" ht="15.75" x14ac:dyDescent="0.25">
      <c r="B155" s="140" t="s">
        <v>42</v>
      </c>
      <c r="C155" s="132">
        <v>30.863752587334041</v>
      </c>
      <c r="D155" s="249">
        <v>3.585378015044288</v>
      </c>
      <c r="E155" s="281">
        <v>-0.88383207761600358</v>
      </c>
      <c r="F155" s="274"/>
      <c r="G155" s="274"/>
      <c r="H155" s="275"/>
      <c r="I155" s="274"/>
    </row>
    <row r="156" spans="2:9" ht="18.75" x14ac:dyDescent="0.25">
      <c r="B156" s="144" t="s">
        <v>30</v>
      </c>
      <c r="C156" s="162">
        <v>1220.5149956753446</v>
      </c>
      <c r="D156" s="271">
        <v>1246.5686794853427</v>
      </c>
      <c r="E156" s="282">
        <v>2.1346467599590531E-2</v>
      </c>
      <c r="F156" s="276"/>
      <c r="G156" s="276"/>
      <c r="H156" s="276"/>
      <c r="I156" s="276"/>
    </row>
    <row r="157" spans="2:9" ht="15.75" x14ac:dyDescent="0.25">
      <c r="B157" s="141" t="s">
        <v>42</v>
      </c>
      <c r="C157" s="143">
        <v>66.754846378703377</v>
      </c>
      <c r="D157" s="251">
        <v>61.750542843753017</v>
      </c>
      <c r="E157" s="283">
        <v>-7.4965396617958063E-2</v>
      </c>
      <c r="F157" s="261"/>
      <c r="G157" s="261"/>
      <c r="H157" s="262"/>
      <c r="I157" s="260"/>
    </row>
    <row r="159" spans="2:9" ht="25.5" customHeight="1" x14ac:dyDescent="0.25">
      <c r="B159" s="15"/>
      <c r="C159" s="60"/>
      <c r="D159" s="60"/>
      <c r="E159" s="60"/>
    </row>
    <row r="160" spans="2:9" ht="42.75" customHeight="1" x14ac:dyDescent="0.25">
      <c r="B160" s="221" t="s">
        <v>76</v>
      </c>
      <c r="C160" s="84" t="s">
        <v>97</v>
      </c>
      <c r="D160" s="221" t="s">
        <v>107</v>
      </c>
      <c r="E160" s="85" t="s">
        <v>96</v>
      </c>
      <c r="F160" s="84" t="s">
        <v>106</v>
      </c>
      <c r="G160" s="84" t="s">
        <v>105</v>
      </c>
    </row>
    <row r="161" spans="2:9" x14ac:dyDescent="0.25">
      <c r="B161" s="30" t="s">
        <v>19</v>
      </c>
      <c r="C161" s="114">
        <v>300.13146488699874</v>
      </c>
      <c r="D161" s="104">
        <v>3297.1369299099988</v>
      </c>
      <c r="E161" s="104">
        <v>2916.8287145699996</v>
      </c>
      <c r="F161" s="104">
        <v>3292.5014980900005</v>
      </c>
      <c r="G161" s="114">
        <v>304.76689670699716</v>
      </c>
    </row>
    <row r="162" spans="2:9" x14ac:dyDescent="0.25">
      <c r="B162" s="29" t="s">
        <v>20</v>
      </c>
      <c r="C162" s="113">
        <v>26.83250194</v>
      </c>
      <c r="D162" s="103">
        <v>62.140793070000001</v>
      </c>
      <c r="E162" s="103">
        <v>54.536995089999976</v>
      </c>
      <c r="F162" s="103">
        <v>67.858036440000049</v>
      </c>
      <c r="G162" s="113">
        <v>21.115258569999952</v>
      </c>
    </row>
    <row r="163" spans="2:9" x14ac:dyDescent="0.25">
      <c r="B163" s="29" t="s">
        <v>62</v>
      </c>
      <c r="C163" s="113">
        <v>57.588267800000551</v>
      </c>
      <c r="D163" s="103">
        <v>1067.0377290199999</v>
      </c>
      <c r="E163" s="103">
        <v>910.00800294999988</v>
      </c>
      <c r="F163" s="103">
        <v>1084.7646701800002</v>
      </c>
      <c r="G163" s="113">
        <v>39.861326640000243</v>
      </c>
    </row>
    <row r="164" spans="2:9" x14ac:dyDescent="0.25">
      <c r="B164" s="110" t="s">
        <v>59</v>
      </c>
      <c r="C164" s="112">
        <v>384.55223462699928</v>
      </c>
      <c r="D164" s="112">
        <v>4426.3154519999989</v>
      </c>
      <c r="E164" s="112">
        <v>3881.3737126099995</v>
      </c>
      <c r="F164" s="112">
        <v>4445.1242047100004</v>
      </c>
      <c r="G164" s="112">
        <v>365.74348191699733</v>
      </c>
      <c r="H164" s="176"/>
    </row>
    <row r="165" spans="2:9" x14ac:dyDescent="0.25">
      <c r="B165" s="30" t="s">
        <v>23</v>
      </c>
      <c r="C165" s="114">
        <v>214.35737904000004</v>
      </c>
      <c r="D165" s="104">
        <v>266.91573961</v>
      </c>
      <c r="E165" s="104">
        <v>235.79542416000001</v>
      </c>
      <c r="F165" s="104">
        <v>230.61334594000002</v>
      </c>
      <c r="G165" s="114">
        <v>250.65977271</v>
      </c>
      <c r="H165" s="100"/>
    </row>
    <row r="166" spans="2:9" x14ac:dyDescent="0.25">
      <c r="B166" s="29" t="s">
        <v>61</v>
      </c>
      <c r="C166" s="113">
        <v>448.9302078299998</v>
      </c>
      <c r="D166" s="103">
        <v>1004.64447023</v>
      </c>
      <c r="E166" s="103">
        <v>823.50893625999993</v>
      </c>
      <c r="F166" s="103">
        <v>965.9471627600002</v>
      </c>
      <c r="G166" s="113">
        <v>487.62751529999957</v>
      </c>
    </row>
    <row r="167" spans="2:9" x14ac:dyDescent="0.25">
      <c r="B167" s="110" t="s">
        <v>25</v>
      </c>
      <c r="C167" s="112">
        <v>663.28758686999981</v>
      </c>
      <c r="D167" s="112">
        <v>1271.56020984</v>
      </c>
      <c r="E167" s="112">
        <v>1059.30436042</v>
      </c>
      <c r="F167" s="112">
        <v>1196.5605087000001</v>
      </c>
      <c r="G167" s="112">
        <v>738.28728800999954</v>
      </c>
      <c r="H167" s="176"/>
    </row>
    <row r="168" spans="2:9" x14ac:dyDescent="0.25">
      <c r="B168" s="118" t="s">
        <v>26</v>
      </c>
      <c r="C168" s="120">
        <v>1047.8398214969991</v>
      </c>
      <c r="D168" s="120">
        <v>5697.8756618399984</v>
      </c>
      <c r="E168" s="120">
        <v>4940.6780730299997</v>
      </c>
      <c r="F168" s="120">
        <v>5641.6847134100008</v>
      </c>
      <c r="G168" s="120">
        <v>1104.030769926997</v>
      </c>
      <c r="H168" s="100"/>
    </row>
    <row r="169" spans="2:9" x14ac:dyDescent="0.25">
      <c r="B169" s="36" t="s">
        <v>27</v>
      </c>
      <c r="C169" s="114">
        <v>25.165021989999996</v>
      </c>
      <c r="D169" s="115">
        <v>46.33571714</v>
      </c>
      <c r="E169" s="115">
        <v>63.842789799999998</v>
      </c>
      <c r="F169" s="115">
        <v>46.33571714</v>
      </c>
      <c r="G169" s="114">
        <v>25.16502199</v>
      </c>
    </row>
    <row r="170" spans="2:9" x14ac:dyDescent="0.25">
      <c r="B170" s="36" t="s">
        <v>28</v>
      </c>
      <c r="C170" s="113">
        <v>86.945399348345475</v>
      </c>
      <c r="D170" s="115">
        <v>891.70445681000001</v>
      </c>
      <c r="E170" s="115">
        <v>95.133797369999996</v>
      </c>
      <c r="F170" s="115">
        <v>868.8657340499999</v>
      </c>
      <c r="G170" s="113">
        <v>109.78412210834563</v>
      </c>
    </row>
    <row r="171" spans="2:9" x14ac:dyDescent="0.25">
      <c r="B171" s="121" t="s">
        <v>29</v>
      </c>
      <c r="C171" s="123">
        <v>112.11042133834547</v>
      </c>
      <c r="D171" s="123">
        <v>938.04017395000005</v>
      </c>
      <c r="E171" s="123">
        <v>158.97658716999999</v>
      </c>
      <c r="F171" s="123">
        <v>915.20145118999994</v>
      </c>
      <c r="G171" s="123">
        <v>134.94914409834564</v>
      </c>
    </row>
    <row r="172" spans="2:9" x14ac:dyDescent="0.25">
      <c r="B172" s="34" t="s">
        <v>63</v>
      </c>
      <c r="C172" s="116">
        <v>60.564752840000011</v>
      </c>
      <c r="D172" s="107">
        <v>761.97141671999998</v>
      </c>
      <c r="E172" s="107">
        <v>610.13316724000003</v>
      </c>
      <c r="F172" s="107">
        <v>814.94740409999986</v>
      </c>
      <c r="G172" s="160">
        <v>7.5887654600001042</v>
      </c>
    </row>
    <row r="173" spans="2:9" x14ac:dyDescent="0.25">
      <c r="B173" s="35" t="s">
        <v>64</v>
      </c>
      <c r="C173" s="117">
        <v>0</v>
      </c>
      <c r="D173" s="109"/>
      <c r="E173" s="109">
        <v>0</v>
      </c>
      <c r="F173" s="109"/>
      <c r="G173" s="117">
        <v>0</v>
      </c>
    </row>
    <row r="174" spans="2:9" s="19" customFormat="1" x14ac:dyDescent="0.25">
      <c r="B174" s="110" t="s">
        <v>60</v>
      </c>
      <c r="C174" s="112">
        <v>60.564752840000011</v>
      </c>
      <c r="D174" s="112">
        <v>761.97141671999998</v>
      </c>
      <c r="E174" s="112">
        <v>610.13316724000003</v>
      </c>
      <c r="F174" s="112">
        <v>814.94740409999986</v>
      </c>
      <c r="G174" s="112">
        <v>7.5887654600001042</v>
      </c>
    </row>
    <row r="175" spans="2:9" s="37" customFormat="1" ht="18.75" x14ac:dyDescent="0.25">
      <c r="B175" s="124" t="s">
        <v>30</v>
      </c>
      <c r="C175" s="126">
        <v>1220.5149956753446</v>
      </c>
      <c r="D175" s="126">
        <v>7397.8872525099987</v>
      </c>
      <c r="E175" s="126">
        <v>5709.78782744</v>
      </c>
      <c r="F175" s="126">
        <v>7371.8335686999999</v>
      </c>
      <c r="G175" s="126">
        <v>1246.5686794853427</v>
      </c>
    </row>
    <row r="176" spans="2:9" x14ac:dyDescent="0.25">
      <c r="B176" s="5"/>
      <c r="C176" s="146"/>
      <c r="D176" s="146"/>
      <c r="E176" s="146"/>
      <c r="F176" s="146"/>
      <c r="G176" s="256"/>
      <c r="H176" s="176"/>
      <c r="I176" s="192"/>
    </row>
    <row r="177" spans="2:11" ht="18.75" x14ac:dyDescent="0.25">
      <c r="B177" s="5"/>
      <c r="C177" s="200"/>
      <c r="D177" s="200"/>
      <c r="E177" s="200"/>
      <c r="F177" s="200"/>
      <c r="G177" s="198"/>
      <c r="H177" s="197"/>
      <c r="I177" s="199"/>
      <c r="J177" s="147"/>
      <c r="K177" s="147"/>
    </row>
    <row r="178" spans="2:11" ht="26.25" customHeight="1" x14ac:dyDescent="0.25">
      <c r="B178" s="334" t="s">
        <v>55</v>
      </c>
      <c r="C178" s="334"/>
      <c r="D178" s="334"/>
      <c r="E178" s="334"/>
    </row>
    <row r="179" spans="2:11" x14ac:dyDescent="0.25">
      <c r="B179" s="16"/>
      <c r="C179" s="59"/>
      <c r="D179" s="59"/>
      <c r="E179" s="59"/>
    </row>
    <row r="180" spans="2:11" ht="30" x14ac:dyDescent="0.25">
      <c r="B180" s="221" t="s">
        <v>76</v>
      </c>
      <c r="C180" s="221" t="s">
        <v>92</v>
      </c>
      <c r="D180" s="221" t="s">
        <v>104</v>
      </c>
      <c r="E180" s="2" t="s">
        <v>111</v>
      </c>
    </row>
    <row r="181" spans="2:11" ht="18.75" x14ac:dyDescent="0.25">
      <c r="B181" s="89" t="s">
        <v>81</v>
      </c>
      <c r="C181" s="133">
        <v>0.8249720938548134</v>
      </c>
      <c r="D181" s="133">
        <v>0.85440251637673637</v>
      </c>
      <c r="E181" s="133">
        <v>3.5674446131146849E-2</v>
      </c>
    </row>
    <row r="182" spans="2:11" ht="18.75" x14ac:dyDescent="0.25">
      <c r="B182" s="90" t="s">
        <v>82</v>
      </c>
      <c r="C182" s="134">
        <v>66.754846378703377</v>
      </c>
      <c r="D182" s="134">
        <v>60.54859341838705</v>
      </c>
      <c r="E182" s="148">
        <v>-9.2970822299671893E-2</v>
      </c>
    </row>
    <row r="184" spans="2:11" ht="19.5" customHeight="1" x14ac:dyDescent="0.25">
      <c r="B184" s="334" t="s">
        <v>39</v>
      </c>
      <c r="C184" s="334"/>
      <c r="D184" s="334"/>
      <c r="E184" s="334"/>
      <c r="F184" s="14"/>
      <c r="G184" s="14"/>
      <c r="H184" s="14"/>
    </row>
    <row r="185" spans="2:11" x14ac:dyDescent="0.25">
      <c r="B185" s="16"/>
      <c r="C185" s="59"/>
      <c r="D185" s="59"/>
      <c r="E185" s="59"/>
      <c r="F185" s="14"/>
      <c r="G185" s="14"/>
      <c r="H185" s="14"/>
    </row>
    <row r="186" spans="2:11" ht="38.25" customHeight="1" x14ac:dyDescent="0.25">
      <c r="B186" s="221" t="s">
        <v>76</v>
      </c>
      <c r="C186" s="221" t="s">
        <v>92</v>
      </c>
      <c r="D186" s="221" t="s">
        <v>104</v>
      </c>
      <c r="E186" s="2" t="s">
        <v>111</v>
      </c>
    </row>
    <row r="187" spans="2:11" x14ac:dyDescent="0.25">
      <c r="B187" s="335" t="s">
        <v>40</v>
      </c>
      <c r="C187" s="336"/>
      <c r="D187" s="336"/>
      <c r="E187" s="337"/>
    </row>
    <row r="188" spans="2:11" x14ac:dyDescent="0.25">
      <c r="B188" s="153" t="s">
        <v>80</v>
      </c>
      <c r="C188" s="153">
        <v>9</v>
      </c>
      <c r="D188" s="69">
        <v>6.3544474393531001</v>
      </c>
      <c r="E188" s="64">
        <v>-0.29395028451632221</v>
      </c>
      <c r="F188" s="191"/>
      <c r="G188" s="191"/>
      <c r="H188" s="191"/>
      <c r="I188" s="191"/>
      <c r="J188" s="191"/>
    </row>
    <row r="189" spans="2:11" x14ac:dyDescent="0.25">
      <c r="B189" s="153" t="s">
        <v>78</v>
      </c>
      <c r="C189" s="64">
        <v>0.15</v>
      </c>
      <c r="D189" s="64">
        <v>0</v>
      </c>
      <c r="E189" s="64">
        <v>-1</v>
      </c>
      <c r="F189" s="192"/>
      <c r="G189" s="192"/>
      <c r="H189" s="100"/>
      <c r="I189" s="100"/>
      <c r="J189" s="100"/>
    </row>
    <row r="190" spans="2:11" ht="19.5" customHeight="1" x14ac:dyDescent="0.25">
      <c r="B190" s="154" t="s">
        <v>79</v>
      </c>
      <c r="C190" s="154">
        <v>1251</v>
      </c>
      <c r="D190" s="70">
        <v>1484</v>
      </c>
      <c r="E190" s="64">
        <v>0.18625099920063948</v>
      </c>
      <c r="F190" s="191"/>
      <c r="H190" s="191"/>
      <c r="J190" s="191"/>
    </row>
    <row r="191" spans="2:11" x14ac:dyDescent="0.25">
      <c r="B191" s="335" t="s">
        <v>56</v>
      </c>
      <c r="C191" s="336"/>
      <c r="D191" s="336"/>
      <c r="E191" s="337"/>
      <c r="G191" s="191"/>
    </row>
    <row r="192" spans="2:11" x14ac:dyDescent="0.25">
      <c r="B192" s="153" t="s">
        <v>80</v>
      </c>
      <c r="C192" s="69">
        <v>10</v>
      </c>
      <c r="D192" s="69">
        <v>8.3962900505902187</v>
      </c>
      <c r="E192" s="64">
        <v>-0.16037099494097812</v>
      </c>
      <c r="F192" s="191"/>
      <c r="G192" s="191"/>
      <c r="H192" s="191"/>
      <c r="I192" s="191"/>
      <c r="J192" s="191"/>
    </row>
    <row r="193" spans="2:10" x14ac:dyDescent="0.25">
      <c r="B193" s="153" t="s">
        <v>78</v>
      </c>
      <c r="C193" s="64">
        <v>0.22</v>
      </c>
      <c r="D193" s="64">
        <v>0.14744016853932584</v>
      </c>
      <c r="E193" s="64">
        <v>-0.32981741573033707</v>
      </c>
      <c r="F193" s="192"/>
      <c r="G193" s="192"/>
      <c r="H193" s="192"/>
      <c r="I193" s="192"/>
      <c r="J193" s="100"/>
    </row>
    <row r="194" spans="2:10" x14ac:dyDescent="0.25">
      <c r="B194" s="154" t="s">
        <v>79</v>
      </c>
      <c r="C194" s="154">
        <v>575</v>
      </c>
      <c r="D194" s="154">
        <v>712</v>
      </c>
      <c r="E194" s="64">
        <v>0.23826086956521739</v>
      </c>
      <c r="H194" s="191"/>
      <c r="J194" s="191"/>
    </row>
    <row r="195" spans="2:10" ht="13.9" customHeight="1" x14ac:dyDescent="0.25">
      <c r="B195" s="335" t="s">
        <v>57</v>
      </c>
      <c r="C195" s="336"/>
      <c r="D195" s="336"/>
      <c r="E195" s="337"/>
    </row>
    <row r="196" spans="2:10" x14ac:dyDescent="0.25">
      <c r="B196" s="153" t="s">
        <v>80</v>
      </c>
      <c r="C196" s="69">
        <v>128</v>
      </c>
      <c r="D196" s="69">
        <v>113.45703125</v>
      </c>
      <c r="E196" s="64">
        <v>-0.113616943359375</v>
      </c>
      <c r="F196" s="191"/>
      <c r="G196" s="191"/>
      <c r="H196" s="191"/>
      <c r="I196" s="191"/>
      <c r="J196" s="191"/>
    </row>
    <row r="197" spans="2:10" x14ac:dyDescent="0.25">
      <c r="B197" s="153" t="s">
        <v>78</v>
      </c>
      <c r="C197" s="64">
        <v>0.81</v>
      </c>
      <c r="D197" s="64">
        <v>0.79</v>
      </c>
      <c r="E197" s="64">
        <v>-2.4691358024691377E-2</v>
      </c>
      <c r="F197" s="192"/>
      <c r="G197" s="192"/>
      <c r="H197" s="192"/>
      <c r="I197" s="192"/>
      <c r="J197" s="100"/>
    </row>
    <row r="198" spans="2:10" ht="15" customHeight="1" x14ac:dyDescent="0.25">
      <c r="B198" s="154" t="s">
        <v>79</v>
      </c>
      <c r="C198" s="70">
        <v>67</v>
      </c>
      <c r="D198" s="154">
        <v>128</v>
      </c>
      <c r="E198" s="64">
        <v>0.91044776119402981</v>
      </c>
    </row>
    <row r="199" spans="2:10" ht="15" customHeight="1" x14ac:dyDescent="0.25">
      <c r="B199" s="331" t="s">
        <v>58</v>
      </c>
      <c r="C199" s="332"/>
      <c r="D199" s="332"/>
      <c r="E199" s="333"/>
    </row>
    <row r="200" spans="2:10" x14ac:dyDescent="0.25">
      <c r="B200" s="153" t="s">
        <v>80</v>
      </c>
      <c r="C200" s="153">
        <v>73</v>
      </c>
      <c r="D200" s="69">
        <v>66.034883720930239</v>
      </c>
      <c r="E200" s="64">
        <v>-9.5412551768078918E-2</v>
      </c>
      <c r="F200" s="191"/>
      <c r="H200" s="191"/>
      <c r="I200" s="191"/>
      <c r="J200" s="191"/>
    </row>
    <row r="201" spans="2:10" x14ac:dyDescent="0.25">
      <c r="B201" s="153" t="s">
        <v>78</v>
      </c>
      <c r="C201" s="64">
        <v>0.56999999999999995</v>
      </c>
      <c r="D201" s="64">
        <v>0.36</v>
      </c>
      <c r="E201" s="64">
        <v>-0.36842105263157893</v>
      </c>
      <c r="F201" s="192"/>
      <c r="G201" s="192"/>
      <c r="H201" s="100"/>
      <c r="I201" s="192"/>
      <c r="J201" s="100"/>
    </row>
    <row r="202" spans="2:10" x14ac:dyDescent="0.25">
      <c r="B202" s="154" t="s">
        <v>79</v>
      </c>
      <c r="C202" s="154">
        <v>86</v>
      </c>
      <c r="D202" s="154">
        <v>86</v>
      </c>
      <c r="E202" s="79">
        <v>0</v>
      </c>
      <c r="H202" s="100"/>
    </row>
    <row r="206" spans="2:10" ht="30" x14ac:dyDescent="0.25">
      <c r="B206" s="221" t="s">
        <v>76</v>
      </c>
      <c r="C206" s="221" t="s">
        <v>92</v>
      </c>
      <c r="D206" s="221" t="s">
        <v>104</v>
      </c>
      <c r="E206" s="2" t="s">
        <v>111</v>
      </c>
    </row>
    <row r="207" spans="2:10" x14ac:dyDescent="0.25">
      <c r="B207" s="182" t="s">
        <v>100</v>
      </c>
      <c r="C207" s="51">
        <v>174.49814317868879</v>
      </c>
      <c r="D207" s="51">
        <v>169.80002617210209</v>
      </c>
      <c r="E207" s="73">
        <v>-2.6923593116837667E-2</v>
      </c>
    </row>
    <row r="208" spans="2:10" x14ac:dyDescent="0.25">
      <c r="B208" s="183" t="s">
        <v>14</v>
      </c>
      <c r="C208" s="50">
        <v>146.57388001884289</v>
      </c>
      <c r="D208" s="50">
        <v>141.3305039890644</v>
      </c>
      <c r="E208" s="64">
        <v>-3.5772922359048033E-2</v>
      </c>
    </row>
    <row r="209" spans="2:5" x14ac:dyDescent="0.25">
      <c r="B209" s="183" t="s">
        <v>15</v>
      </c>
      <c r="C209" s="50">
        <v>8.4099116753739107</v>
      </c>
      <c r="D209" s="50">
        <v>8.6226250494401118</v>
      </c>
      <c r="E209" s="64">
        <v>2.5293175752258264E-2</v>
      </c>
    </row>
    <row r="210" spans="2:5" x14ac:dyDescent="0.25">
      <c r="B210" s="184" t="s">
        <v>7</v>
      </c>
      <c r="C210" s="50">
        <v>154.98379169421679</v>
      </c>
      <c r="D210" s="50">
        <v>149.9531290385045</v>
      </c>
      <c r="E210" s="64">
        <v>-3.2459282359266282E-2</v>
      </c>
    </row>
    <row r="211" spans="2:5" x14ac:dyDescent="0.25">
      <c r="B211" s="184" t="s">
        <v>8</v>
      </c>
      <c r="C211" s="50">
        <v>14.767351484471988</v>
      </c>
      <c r="D211" s="50">
        <v>14.362311133597579</v>
      </c>
      <c r="E211" s="64">
        <v>-2.7428097130369797E-2</v>
      </c>
    </row>
    <row r="212" spans="2:5" x14ac:dyDescent="0.25">
      <c r="B212" s="185" t="s">
        <v>9</v>
      </c>
      <c r="C212" s="50">
        <v>4.7469999999999999</v>
      </c>
      <c r="D212" s="50">
        <v>5.4845860000000002</v>
      </c>
      <c r="E212" s="64">
        <v>0.15537939751421959</v>
      </c>
    </row>
    <row r="213" spans="2:5" x14ac:dyDescent="0.25">
      <c r="B213" s="182" t="s">
        <v>101</v>
      </c>
      <c r="C213" s="51">
        <v>196.91436985000001</v>
      </c>
      <c r="D213" s="51">
        <v>191.39588312000004</v>
      </c>
      <c r="E213" s="73">
        <v>-2.8024804559482877E-2</v>
      </c>
    </row>
    <row r="214" spans="2:5" x14ac:dyDescent="0.25">
      <c r="B214" s="186" t="s">
        <v>10</v>
      </c>
      <c r="C214" s="50">
        <v>192.16736985000003</v>
      </c>
      <c r="D214" s="50">
        <v>185.91129712000003</v>
      </c>
      <c r="E214" s="64">
        <v>-3.255533306660386E-2</v>
      </c>
    </row>
    <row r="215" spans="2:5" x14ac:dyDescent="0.25">
      <c r="B215" s="186" t="s">
        <v>11</v>
      </c>
      <c r="C215" s="50">
        <v>4.7469999999999999</v>
      </c>
      <c r="D215" s="50">
        <v>5.4845860000000002</v>
      </c>
      <c r="E215" s="64">
        <v>0.15537939751421959</v>
      </c>
    </row>
    <row r="216" spans="2:5" x14ac:dyDescent="0.25">
      <c r="B216" s="182" t="s">
        <v>102</v>
      </c>
      <c r="C216" s="53">
        <v>22.416226671311222</v>
      </c>
      <c r="D216" s="53">
        <v>21.59585694789795</v>
      </c>
      <c r="E216" s="73">
        <v>-3.6597137218602409E-2</v>
      </c>
    </row>
    <row r="217" spans="2:5" x14ac:dyDescent="0.25">
      <c r="B217" s="187" t="s">
        <v>68</v>
      </c>
      <c r="C217" s="102">
        <v>0.11664949511880525</v>
      </c>
      <c r="D217" s="102">
        <v>0.11616215519145395</v>
      </c>
      <c r="E217" s="181">
        <v>-4.1778142876225059E-3</v>
      </c>
    </row>
  </sheetData>
  <protectedRanges>
    <protectedRange sqref="D5:E5" name="Plage1_1_5_1"/>
    <protectedRange sqref="E32:E34" name="Plage5_2_1"/>
    <protectedRange sqref="D56:E56 E53:E55 D60:E61 E57:E59 D66:E68 E62:E65 E115:E117 E121:E124 D118:E120 D114:E114 C120 D72:E74" name="Plage9_2_2"/>
    <protectedRange sqref="D103:E104 E102" name="Plage13_1_1"/>
    <protectedRange sqref="D107:E107" name="Plage15_1_1"/>
    <protectedRange sqref="D111:E113" name="Plage17_1_1"/>
    <protectedRange sqref="E4 E75 E180 E186 E206" name="Plage1_1_5_1_2"/>
    <protectedRange sqref="C103:C104" name="Plage13_1_1_1"/>
    <protectedRange sqref="C107" name="Plage15_1_1_1"/>
    <protectedRange sqref="C111:C113" name="Plage17_1_1_1"/>
    <protectedRange sqref="C186:D186 C180:D180" name="Plage1_1_5_1_1_2"/>
    <protectedRange sqref="C4:D4 C75:D75 C206:D206" name="Plage1_1_5_1_1_3"/>
    <protectedRange sqref="D211:D212" name="Plage13_1_1_1_2"/>
    <protectedRange sqref="E210:E212" name="Plage13_1_1_2_1"/>
    <protectedRange sqref="E215" name="Plage15_1_1_2_1"/>
    <protectedRange sqref="C215" name="Plage15_1_1_2"/>
    <protectedRange sqref="C211:C212" name="Plage13_1_1_1_1"/>
    <protectedRange sqref="C210:D210" name="Plage13_1_1_1_2_1"/>
    <protectedRange sqref="C69:G69" name="Plage1_1_5_2_1_1"/>
    <protectedRange sqref="C128:E128 H128" name="Plage1_1_5_2_1_2"/>
    <protectedRange sqref="C134:D134 H134:I134" name="Plage1_1_5_2_1_3"/>
    <protectedRange sqref="E134" name="Plage1_1_5_1_2_1_2"/>
  </protectedRanges>
  <mergeCells count="13">
    <mergeCell ref="B199:E199"/>
    <mergeCell ref="B118:E118"/>
    <mergeCell ref="B178:E178"/>
    <mergeCell ref="B184:E184"/>
    <mergeCell ref="B187:E187"/>
    <mergeCell ref="B191:E191"/>
    <mergeCell ref="B195:E195"/>
    <mergeCell ref="B114:E114"/>
    <mergeCell ref="B2:E2"/>
    <mergeCell ref="B6:E6"/>
    <mergeCell ref="B56:E56"/>
    <mergeCell ref="B60:E60"/>
    <mergeCell ref="B76:E76"/>
  </mergeCells>
  <printOptions horizontalCentered="1"/>
  <pageMargins left="0.11811023622047245" right="0.11811023622047245" top="0.19685039370078741" bottom="0.19685039370078741" header="0" footer="0"/>
  <pageSetup paperSize="9" scale="60" orientation="portrait" horizontalDpi="4294967294" verticalDpi="4294967294" r:id="rId1"/>
  <rowBreaks count="4" manualBreakCount="4">
    <brk id="71" max="10" man="1"/>
    <brk id="130" max="10" man="1"/>
    <brk id="175" max="10" man="1"/>
    <brk id="183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7"/>
  <sheetViews>
    <sheetView showGridLines="0" topLeftCell="A63" zoomScaleNormal="100" workbookViewId="0">
      <selection activeCell="A63" sqref="A1:XFD1048576"/>
    </sheetView>
  </sheetViews>
  <sheetFormatPr baseColWidth="10" defaultColWidth="11.42578125" defaultRowHeight="15" x14ac:dyDescent="0.25"/>
  <cols>
    <col min="1" max="1" width="1.5703125" style="1" customWidth="1"/>
    <col min="2" max="2" width="57.42578125" style="1" customWidth="1"/>
    <col min="3" max="3" width="18.28515625" style="1" customWidth="1"/>
    <col min="4" max="4" width="17.7109375" style="1" customWidth="1"/>
    <col min="5" max="5" width="12.85546875" style="1" customWidth="1"/>
    <col min="6" max="6" width="13.85546875" style="1" customWidth="1"/>
    <col min="7" max="7" width="14.28515625" style="1" customWidth="1"/>
    <col min="8" max="8" width="13.7109375" style="1" customWidth="1"/>
    <col min="9" max="9" width="14.42578125" style="1" customWidth="1"/>
    <col min="10" max="10" width="14.28515625" style="1" bestFit="1" customWidth="1"/>
    <col min="11" max="16384" width="11.42578125" style="1"/>
  </cols>
  <sheetData>
    <row r="2" spans="2:5" ht="21" x14ac:dyDescent="0.3">
      <c r="B2" s="323" t="s">
        <v>127</v>
      </c>
      <c r="C2" s="323"/>
      <c r="D2" s="323"/>
      <c r="E2" s="323"/>
    </row>
    <row r="3" spans="2:5" ht="9" customHeight="1" x14ac:dyDescent="0.3"/>
    <row r="4" spans="2:5" ht="45" x14ac:dyDescent="0.25">
      <c r="B4" s="21" t="s">
        <v>76</v>
      </c>
      <c r="C4" s="221" t="s">
        <v>92</v>
      </c>
      <c r="D4" s="221" t="s">
        <v>104</v>
      </c>
      <c r="E4" s="2" t="s">
        <v>111</v>
      </c>
    </row>
    <row r="5" spans="2:5" ht="6" customHeight="1" x14ac:dyDescent="0.3">
      <c r="B5" s="9"/>
      <c r="C5" s="9"/>
      <c r="D5" s="9"/>
      <c r="E5" s="10"/>
    </row>
    <row r="6" spans="2:5" ht="15" customHeight="1" x14ac:dyDescent="0.3">
      <c r="B6" s="324" t="s">
        <v>31</v>
      </c>
      <c r="C6" s="325"/>
      <c r="D6" s="325"/>
      <c r="E6" s="326"/>
    </row>
    <row r="7" spans="2:5" ht="15" customHeight="1" x14ac:dyDescent="0.3">
      <c r="B7" s="39" t="s">
        <v>45</v>
      </c>
      <c r="C7" s="51">
        <v>11974</v>
      </c>
      <c r="D7" s="51">
        <v>10081</v>
      </c>
      <c r="E7" s="73">
        <v>-0.15809253382328378</v>
      </c>
    </row>
    <row r="8" spans="2:5" ht="15" customHeight="1" x14ac:dyDescent="0.3">
      <c r="B8" s="29" t="s">
        <v>1</v>
      </c>
      <c r="C8" s="46">
        <v>11934</v>
      </c>
      <c r="D8" s="46">
        <v>10045</v>
      </c>
      <c r="E8" s="74">
        <v>-0.15828724652254064</v>
      </c>
    </row>
    <row r="9" spans="2:5" ht="15" customHeight="1" x14ac:dyDescent="0.3">
      <c r="B9" s="29" t="s">
        <v>2</v>
      </c>
      <c r="C9" s="46">
        <v>40</v>
      </c>
      <c r="D9" s="46">
        <v>35</v>
      </c>
      <c r="E9" s="74">
        <v>-0.125</v>
      </c>
    </row>
    <row r="10" spans="2:5" ht="15" customHeight="1" x14ac:dyDescent="0.3">
      <c r="B10" s="47" t="s">
        <v>3</v>
      </c>
      <c r="C10" s="61">
        <v>0</v>
      </c>
      <c r="D10" s="61">
        <v>1</v>
      </c>
      <c r="E10" s="75" t="e">
        <v>#DIV/0!</v>
      </c>
    </row>
    <row r="11" spans="2:5" ht="15" customHeight="1" x14ac:dyDescent="0.3">
      <c r="B11" s="41" t="s">
        <v>46</v>
      </c>
      <c r="C11" s="49">
        <v>2347</v>
      </c>
      <c r="D11" s="49">
        <v>1678</v>
      </c>
      <c r="E11" s="76">
        <v>-0.2850447379633575</v>
      </c>
    </row>
    <row r="12" spans="2:5" ht="15" customHeight="1" x14ac:dyDescent="0.3">
      <c r="B12" s="29" t="s">
        <v>1</v>
      </c>
      <c r="C12" s="46">
        <v>2328</v>
      </c>
      <c r="D12" s="46">
        <v>1653</v>
      </c>
      <c r="E12" s="74">
        <v>-0.28994845360824745</v>
      </c>
    </row>
    <row r="13" spans="2:5" ht="15" customHeight="1" x14ac:dyDescent="0.3">
      <c r="B13" s="29" t="s">
        <v>2</v>
      </c>
      <c r="C13" s="46">
        <v>19</v>
      </c>
      <c r="D13" s="46">
        <v>25</v>
      </c>
      <c r="E13" s="74">
        <v>0.31578947368421051</v>
      </c>
    </row>
    <row r="14" spans="2:5" ht="15" customHeight="1" x14ac:dyDescent="0.3">
      <c r="B14" s="47" t="s">
        <v>3</v>
      </c>
      <c r="C14" s="61">
        <v>0</v>
      </c>
      <c r="D14" s="61">
        <v>0</v>
      </c>
      <c r="E14" s="75" t="e">
        <v>#DIV/0!</v>
      </c>
    </row>
    <row r="15" spans="2:5" ht="14.45" x14ac:dyDescent="0.3">
      <c r="B15" s="41" t="s">
        <v>0</v>
      </c>
      <c r="C15" s="49">
        <v>9627</v>
      </c>
      <c r="D15" s="49">
        <v>8403</v>
      </c>
      <c r="E15" s="77">
        <v>-0.12714241196634465</v>
      </c>
    </row>
    <row r="16" spans="2:5" ht="14.45" x14ac:dyDescent="0.3">
      <c r="B16" s="22" t="s">
        <v>12</v>
      </c>
      <c r="C16" s="46">
        <v>0</v>
      </c>
      <c r="D16" s="46">
        <v>0</v>
      </c>
      <c r="E16" s="64" t="e">
        <v>#DIV/0!</v>
      </c>
    </row>
    <row r="17" spans="2:8" ht="14.45" x14ac:dyDescent="0.3">
      <c r="B17" s="22" t="s">
        <v>13</v>
      </c>
      <c r="C17" s="46">
        <v>9606</v>
      </c>
      <c r="D17" s="46">
        <v>8392</v>
      </c>
      <c r="E17" s="64">
        <v>-0.12637934624193212</v>
      </c>
    </row>
    <row r="18" spans="2:8" ht="14.45" x14ac:dyDescent="0.3">
      <c r="B18" s="152" t="s">
        <v>14</v>
      </c>
      <c r="C18" s="46">
        <v>9243</v>
      </c>
      <c r="D18" s="46">
        <v>8246</v>
      </c>
      <c r="E18" s="64">
        <v>-0.10786541166288002</v>
      </c>
    </row>
    <row r="19" spans="2:8" ht="14.45" x14ac:dyDescent="0.3">
      <c r="B19" s="152" t="s">
        <v>15</v>
      </c>
      <c r="C19" s="46">
        <v>363</v>
      </c>
      <c r="D19" s="46">
        <v>146</v>
      </c>
      <c r="E19" s="64">
        <v>-0.59779614325068875</v>
      </c>
      <c r="G19" s="4"/>
    </row>
    <row r="20" spans="2:8" ht="16.899999999999999" x14ac:dyDescent="0.3">
      <c r="B20" s="22" t="s">
        <v>1</v>
      </c>
      <c r="C20" s="46">
        <v>9606</v>
      </c>
      <c r="D20" s="46">
        <v>8392</v>
      </c>
      <c r="E20" s="64">
        <v>-0.12637934624193212</v>
      </c>
      <c r="F20" s="98"/>
      <c r="G20" s="83"/>
    </row>
    <row r="21" spans="2:8" ht="16.899999999999999" x14ac:dyDescent="0.3">
      <c r="B21" s="22" t="s">
        <v>2</v>
      </c>
      <c r="C21" s="46">
        <v>21</v>
      </c>
      <c r="D21" s="46">
        <v>10</v>
      </c>
      <c r="E21" s="64">
        <v>-0.52380952380952384</v>
      </c>
      <c r="F21" s="98"/>
      <c r="G21" s="83"/>
    </row>
    <row r="22" spans="2:8" ht="14.45" x14ac:dyDescent="0.3">
      <c r="B22" s="22" t="s">
        <v>3</v>
      </c>
      <c r="C22" s="46">
        <v>0</v>
      </c>
      <c r="D22" s="46">
        <v>1</v>
      </c>
      <c r="E22" s="64" t="e">
        <v>#DIV/0!</v>
      </c>
      <c r="F22" s="98"/>
    </row>
    <row r="23" spans="2:8" ht="14.45" x14ac:dyDescent="0.3">
      <c r="B23" s="39" t="s">
        <v>4</v>
      </c>
      <c r="C23" s="51">
        <v>225014</v>
      </c>
      <c r="D23" s="51">
        <v>233417</v>
      </c>
      <c r="E23" s="78">
        <v>3.734434301865662E-2</v>
      </c>
      <c r="F23" s="98"/>
    </row>
    <row r="24" spans="2:8" ht="14.45" x14ac:dyDescent="0.3">
      <c r="B24" s="152" t="s">
        <v>14</v>
      </c>
      <c r="C24" s="62">
        <v>218717</v>
      </c>
      <c r="D24" s="62">
        <v>226963</v>
      </c>
      <c r="E24" s="64">
        <v>3.7701687568867534E-2</v>
      </c>
      <c r="F24" s="98"/>
      <c r="H24" s="98"/>
    </row>
    <row r="25" spans="2:8" ht="14.45" x14ac:dyDescent="0.3">
      <c r="B25" s="152" t="s">
        <v>15</v>
      </c>
      <c r="C25" s="62">
        <v>5391</v>
      </c>
      <c r="D25" s="62">
        <v>5537</v>
      </c>
      <c r="E25" s="64">
        <v>2.7082173993693191E-2</v>
      </c>
      <c r="F25" s="98"/>
    </row>
    <row r="26" spans="2:8" ht="14.45" x14ac:dyDescent="0.3">
      <c r="B26" s="22" t="s">
        <v>1</v>
      </c>
      <c r="C26" s="62">
        <v>224108</v>
      </c>
      <c r="D26" s="62">
        <v>232500</v>
      </c>
      <c r="E26" s="64">
        <v>3.7446231281346491E-2</v>
      </c>
      <c r="F26" s="98"/>
    </row>
    <row r="27" spans="2:8" ht="14.45" x14ac:dyDescent="0.3">
      <c r="B27" s="22" t="s">
        <v>2</v>
      </c>
      <c r="C27" s="62">
        <v>906</v>
      </c>
      <c r="D27" s="62">
        <v>916</v>
      </c>
      <c r="E27" s="64">
        <v>1.1037527593818985E-2</v>
      </c>
      <c r="F27" s="98"/>
      <c r="G27" s="98"/>
    </row>
    <row r="28" spans="2:8" ht="14.45" x14ac:dyDescent="0.3">
      <c r="B28" s="23" t="s">
        <v>3</v>
      </c>
      <c r="C28" s="63">
        <v>0</v>
      </c>
      <c r="D28" s="63">
        <v>1</v>
      </c>
      <c r="E28" s="79" t="e">
        <v>#DIV/0!</v>
      </c>
      <c r="F28" s="98"/>
    </row>
    <row r="29" spans="2:8" ht="14.45" x14ac:dyDescent="0.3">
      <c r="B29" s="41" t="s">
        <v>65</v>
      </c>
      <c r="C29" s="49">
        <v>1224.8708530000001</v>
      </c>
      <c r="D29" s="49">
        <v>1236.8508340999999</v>
      </c>
      <c r="E29" s="76">
        <v>9.7806075396912103E-3</v>
      </c>
      <c r="F29" s="98"/>
    </row>
    <row r="30" spans="2:8" ht="14.45" x14ac:dyDescent="0.3">
      <c r="B30" s="152" t="s">
        <v>14</v>
      </c>
      <c r="C30" s="50">
        <v>691.58255300000008</v>
      </c>
      <c r="D30" s="50">
        <v>685.3795811</v>
      </c>
      <c r="E30" s="64">
        <v>-8.9692428952875547E-3</v>
      </c>
      <c r="F30" s="98"/>
    </row>
    <row r="31" spans="2:8" ht="14.45" x14ac:dyDescent="0.3">
      <c r="B31" s="152" t="s">
        <v>15</v>
      </c>
      <c r="C31" s="50">
        <v>74.230538999999993</v>
      </c>
      <c r="D31" s="50">
        <v>82.510399000000007</v>
      </c>
      <c r="E31" s="64">
        <v>0.11154250139555115</v>
      </c>
      <c r="F31" s="98"/>
    </row>
    <row r="32" spans="2:8" ht="14.45" x14ac:dyDescent="0.3">
      <c r="B32" s="22" t="s">
        <v>1</v>
      </c>
      <c r="C32" s="50">
        <v>765.8130920000001</v>
      </c>
      <c r="D32" s="50">
        <v>767.8899801</v>
      </c>
      <c r="E32" s="64">
        <v>2.7120039102176974E-3</v>
      </c>
      <c r="F32" s="98"/>
    </row>
    <row r="33" spans="2:10" ht="14.45" x14ac:dyDescent="0.3">
      <c r="B33" s="22" t="s">
        <v>2</v>
      </c>
      <c r="C33" s="50">
        <v>459.05776100000003</v>
      </c>
      <c r="D33" s="50">
        <v>468.96085399999998</v>
      </c>
      <c r="E33" s="64">
        <v>2.1572651289953806E-2</v>
      </c>
      <c r="F33" s="98"/>
    </row>
    <row r="34" spans="2:10" ht="14.45" x14ac:dyDescent="0.3">
      <c r="B34" s="23" t="s">
        <v>3</v>
      </c>
      <c r="C34" s="50">
        <v>0</v>
      </c>
      <c r="D34" s="50">
        <v>0</v>
      </c>
      <c r="E34" s="64" t="e">
        <v>#DIV/0!</v>
      </c>
      <c r="F34" s="98"/>
      <c r="I34" s="98"/>
    </row>
    <row r="35" spans="2:10" ht="15.6" x14ac:dyDescent="0.3">
      <c r="B35" s="40" t="s">
        <v>66</v>
      </c>
      <c r="C35" s="51">
        <v>1694.1783430199998</v>
      </c>
      <c r="D35" s="51">
        <v>1656.5931298399998</v>
      </c>
      <c r="E35" s="73">
        <v>-2.218492128343556E-2</v>
      </c>
      <c r="F35" s="98"/>
    </row>
    <row r="36" spans="2:10" ht="15.6" x14ac:dyDescent="0.3">
      <c r="B36" s="44" t="s">
        <v>89</v>
      </c>
      <c r="C36" s="52">
        <v>1658.8500000000004</v>
      </c>
      <c r="D36" s="52">
        <v>1730.2299999999996</v>
      </c>
      <c r="E36" s="80">
        <v>4.3029809807999024E-2</v>
      </c>
      <c r="F36" s="228"/>
      <c r="G36" s="151"/>
      <c r="H36" s="4"/>
      <c r="I36" s="151"/>
      <c r="J36" s="4"/>
    </row>
    <row r="37" spans="2:10" ht="18" customHeight="1" x14ac:dyDescent="0.25">
      <c r="B37" s="152" t="s">
        <v>33</v>
      </c>
      <c r="C37" s="50">
        <v>795.92</v>
      </c>
      <c r="D37" s="50">
        <v>785.45798622376685</v>
      </c>
      <c r="E37" s="64">
        <v>-1.3144554447976062E-2</v>
      </c>
      <c r="F37" s="229"/>
      <c r="G37" s="165"/>
      <c r="H37" s="164"/>
      <c r="I37" s="165"/>
      <c r="J37" s="4"/>
    </row>
    <row r="38" spans="2:10" ht="14.45" x14ac:dyDescent="0.25">
      <c r="B38" s="152" t="s">
        <v>34</v>
      </c>
      <c r="C38" s="50">
        <v>158.25</v>
      </c>
      <c r="D38" s="50">
        <v>151.21240662874897</v>
      </c>
      <c r="E38" s="64">
        <v>-4.447136411533039E-2</v>
      </c>
      <c r="F38" s="163"/>
      <c r="G38" s="165"/>
      <c r="H38" s="164"/>
      <c r="I38" s="165"/>
      <c r="J38" s="4"/>
    </row>
    <row r="39" spans="2:10" ht="14.45" x14ac:dyDescent="0.25">
      <c r="B39" s="152" t="s">
        <v>35</v>
      </c>
      <c r="C39" s="50">
        <v>68.84</v>
      </c>
      <c r="D39" s="50">
        <v>71.247399196979998</v>
      </c>
      <c r="E39" s="64">
        <v>3.4970935458744842E-2</v>
      </c>
      <c r="F39" s="229"/>
      <c r="G39" s="165"/>
      <c r="H39" s="164"/>
      <c r="I39" s="165"/>
      <c r="J39" s="4"/>
    </row>
    <row r="40" spans="2:10" ht="14.45" x14ac:dyDescent="0.25">
      <c r="B40" s="152" t="s">
        <v>36</v>
      </c>
      <c r="C40" s="50">
        <v>76.64</v>
      </c>
      <c r="D40" s="50">
        <v>67.408089327402109</v>
      </c>
      <c r="E40" s="64">
        <v>-0.12045812464245682</v>
      </c>
      <c r="F40" s="163"/>
      <c r="G40" s="165"/>
      <c r="H40" s="164"/>
      <c r="I40" s="165"/>
      <c r="J40" s="4"/>
    </row>
    <row r="41" spans="2:10" ht="14.45" x14ac:dyDescent="0.25">
      <c r="B41" s="152" t="s">
        <v>37</v>
      </c>
      <c r="C41" s="50">
        <v>200.05</v>
      </c>
      <c r="D41" s="50">
        <v>263.90060410869864</v>
      </c>
      <c r="E41" s="64">
        <v>0.31917322723668395</v>
      </c>
      <c r="F41" s="163"/>
      <c r="G41" s="165"/>
      <c r="H41" s="164"/>
      <c r="I41" s="165"/>
      <c r="J41" s="4"/>
    </row>
    <row r="42" spans="2:10" ht="14.45" x14ac:dyDescent="0.25">
      <c r="B42" s="153" t="s">
        <v>83</v>
      </c>
      <c r="C42" s="50">
        <v>23.39</v>
      </c>
      <c r="D42" s="50">
        <v>21.804878511508253</v>
      </c>
      <c r="E42" s="64">
        <v>-6.7769195745692498E-2</v>
      </c>
      <c r="F42" s="163"/>
      <c r="G42" s="165"/>
      <c r="H42" s="164"/>
      <c r="I42" s="165"/>
      <c r="J42" s="4"/>
    </row>
    <row r="43" spans="2:10" ht="14.45" x14ac:dyDescent="0.25">
      <c r="B43" s="152" t="s">
        <v>84</v>
      </c>
      <c r="C43" s="50">
        <v>156.76</v>
      </c>
      <c r="D43" s="50">
        <v>174.98297913955696</v>
      </c>
      <c r="E43" s="64">
        <v>0.11624763421508656</v>
      </c>
      <c r="F43" s="163"/>
      <c r="G43" s="165"/>
      <c r="H43" s="164"/>
      <c r="I43" s="165"/>
      <c r="J43" s="4"/>
    </row>
    <row r="44" spans="2:10" ht="14.45" x14ac:dyDescent="0.25">
      <c r="B44" s="152" t="s">
        <v>85</v>
      </c>
      <c r="C44" s="50">
        <v>174.18</v>
      </c>
      <c r="D44" s="50">
        <v>191.25799178901119</v>
      </c>
      <c r="E44" s="64">
        <v>9.8047949184815589E-2</v>
      </c>
      <c r="F44" s="163"/>
      <c r="G44" s="165"/>
      <c r="H44" s="164"/>
      <c r="I44" s="165"/>
      <c r="J44" s="4"/>
    </row>
    <row r="45" spans="2:10" ht="14.45" x14ac:dyDescent="0.25">
      <c r="B45" s="152" t="s">
        <v>86</v>
      </c>
      <c r="C45" s="50">
        <v>3.48</v>
      </c>
      <c r="D45" s="50">
        <v>2.1571380195051062</v>
      </c>
      <c r="E45" s="64">
        <v>-0.38013275301577409</v>
      </c>
      <c r="F45" s="163"/>
      <c r="G45" s="165"/>
      <c r="H45" s="164"/>
      <c r="I45" s="165"/>
      <c r="J45" s="4"/>
    </row>
    <row r="46" spans="2:10" ht="14.45" x14ac:dyDescent="0.25">
      <c r="B46" s="152" t="s">
        <v>87</v>
      </c>
      <c r="C46" s="50">
        <v>0.16</v>
      </c>
      <c r="D46" s="50">
        <v>0</v>
      </c>
      <c r="E46" s="64">
        <v>-1</v>
      </c>
      <c r="F46" s="163"/>
      <c r="G46" s="165"/>
      <c r="H46" s="164"/>
      <c r="I46" s="165"/>
      <c r="J46" s="4"/>
    </row>
    <row r="47" spans="2:10" ht="14.45" x14ac:dyDescent="0.25">
      <c r="B47" s="152" t="s">
        <v>88</v>
      </c>
      <c r="C47" s="50">
        <v>1.1599999999999999</v>
      </c>
      <c r="D47" s="50">
        <v>0.80052705482146813</v>
      </c>
      <c r="E47" s="64">
        <v>-0.30989046998149294</v>
      </c>
      <c r="F47" s="163"/>
      <c r="G47" s="165"/>
      <c r="H47" s="164"/>
      <c r="I47" s="165"/>
      <c r="J47" s="4"/>
    </row>
    <row r="48" spans="2:10" ht="14.45" x14ac:dyDescent="0.25">
      <c r="B48" s="152" t="s">
        <v>103</v>
      </c>
      <c r="C48" s="50">
        <v>0.02</v>
      </c>
      <c r="D48" s="50">
        <v>0</v>
      </c>
      <c r="E48" s="64">
        <v>-1</v>
      </c>
      <c r="F48" s="163"/>
      <c r="G48" s="165"/>
      <c r="H48" s="164"/>
      <c r="I48" s="165"/>
      <c r="J48" s="4"/>
    </row>
    <row r="49" spans="2:10" ht="16.149999999999999" customHeight="1" x14ac:dyDescent="0.2">
      <c r="B49" s="38" t="s">
        <v>51</v>
      </c>
      <c r="C49" s="56">
        <v>-54.04</v>
      </c>
      <c r="D49" s="230">
        <v>-73.636870159999717</v>
      </c>
      <c r="E49" s="81">
        <v>0.36263638341968391</v>
      </c>
      <c r="F49" s="168"/>
      <c r="G49" s="165"/>
      <c r="H49" s="166"/>
      <c r="I49" s="167"/>
      <c r="J49" s="4"/>
    </row>
    <row r="50" spans="2:10" ht="14.45" x14ac:dyDescent="0.25">
      <c r="B50" s="39" t="s">
        <v>67</v>
      </c>
      <c r="C50" s="51">
        <v>469.3074900199997</v>
      </c>
      <c r="D50" s="51">
        <v>419.74229573999992</v>
      </c>
      <c r="E50" s="73">
        <v>-0.10561347375446224</v>
      </c>
      <c r="F50" s="194"/>
      <c r="G50" s="163"/>
      <c r="H50" s="166"/>
      <c r="I50" s="167"/>
      <c r="J50" s="4"/>
    </row>
    <row r="51" spans="2:10" ht="14.45" x14ac:dyDescent="0.25">
      <c r="B51" s="154" t="s">
        <v>68</v>
      </c>
      <c r="C51" s="102">
        <v>0.2770118576674897</v>
      </c>
      <c r="D51" s="102">
        <v>0.253376817867487</v>
      </c>
      <c r="E51" s="79">
        <v>-8.5321401036821121E-2</v>
      </c>
      <c r="F51" s="98"/>
      <c r="G51" s="168"/>
      <c r="H51" s="164"/>
      <c r="I51" s="169"/>
      <c r="J51" s="4"/>
    </row>
    <row r="52" spans="2:10" ht="14.45" x14ac:dyDescent="0.3">
      <c r="B52" s="39" t="s">
        <v>72</v>
      </c>
      <c r="C52" s="51">
        <v>4578.5169741699992</v>
      </c>
      <c r="D52" s="51">
        <v>5295.764976389999</v>
      </c>
      <c r="E52" s="73">
        <v>0.15665509296272154</v>
      </c>
      <c r="F52" s="98"/>
      <c r="G52" s="4"/>
      <c r="H52" s="151"/>
      <c r="I52" s="4"/>
      <c r="J52" s="4"/>
    </row>
    <row r="53" spans="2:10" ht="14.45" x14ac:dyDescent="0.3">
      <c r="B53" s="22" t="s">
        <v>1</v>
      </c>
      <c r="C53" s="50">
        <v>3125.0826470099996</v>
      </c>
      <c r="D53" s="50">
        <v>3533.9473273799995</v>
      </c>
      <c r="E53" s="64">
        <v>0.13083323756611406</v>
      </c>
      <c r="F53" s="98"/>
    </row>
    <row r="54" spans="2:10" ht="14.45" x14ac:dyDescent="0.3">
      <c r="B54" s="22" t="s">
        <v>2</v>
      </c>
      <c r="C54" s="50">
        <v>1453.4343271599998</v>
      </c>
      <c r="D54" s="50">
        <v>1761.8176490099997</v>
      </c>
      <c r="E54" s="64">
        <v>0.21217561474041877</v>
      </c>
      <c r="F54" s="98"/>
    </row>
    <row r="55" spans="2:10" ht="14.45" x14ac:dyDescent="0.3">
      <c r="B55" s="23" t="s">
        <v>3</v>
      </c>
      <c r="C55" s="50">
        <v>0</v>
      </c>
      <c r="D55" s="50">
        <v>0</v>
      </c>
      <c r="E55" s="64" t="e">
        <v>#DIV/0!</v>
      </c>
      <c r="F55" s="98"/>
    </row>
    <row r="56" spans="2:10" ht="18" x14ac:dyDescent="0.3">
      <c r="B56" s="320" t="s">
        <v>69</v>
      </c>
      <c r="C56" s="321"/>
      <c r="D56" s="321"/>
      <c r="E56" s="322"/>
      <c r="F56" s="98"/>
    </row>
    <row r="57" spans="2:10" ht="14.45" x14ac:dyDescent="0.3">
      <c r="B57" s="24" t="s">
        <v>1</v>
      </c>
      <c r="C57" s="66">
        <v>408.07380804218474</v>
      </c>
      <c r="D57" s="66">
        <v>460.2153197675251</v>
      </c>
      <c r="E57" s="82">
        <v>0.12777470814777267</v>
      </c>
      <c r="F57" s="98"/>
    </row>
    <row r="58" spans="2:10" ht="14.45" x14ac:dyDescent="0.3">
      <c r="B58" s="25" t="s">
        <v>2</v>
      </c>
      <c r="C58" s="67">
        <v>316.61251603586322</v>
      </c>
      <c r="D58" s="67">
        <v>375.68544026278147</v>
      </c>
      <c r="E58" s="64">
        <v>0.18657798171259585</v>
      </c>
      <c r="F58" s="98"/>
    </row>
    <row r="59" spans="2:10" ht="14.45" x14ac:dyDescent="0.3">
      <c r="B59" s="26" t="s">
        <v>3</v>
      </c>
      <c r="C59" s="68" t="e">
        <v>#DIV/0!</v>
      </c>
      <c r="D59" s="68" t="e">
        <v>#DIV/0!</v>
      </c>
      <c r="E59" s="79" t="e">
        <v>#DIV/0!</v>
      </c>
      <c r="F59" s="98"/>
    </row>
    <row r="60" spans="2:10" ht="18" x14ac:dyDescent="0.3">
      <c r="B60" s="327" t="s">
        <v>70</v>
      </c>
      <c r="C60" s="328"/>
      <c r="D60" s="328"/>
      <c r="E60" s="329"/>
      <c r="F60" s="98"/>
    </row>
    <row r="61" spans="2:10" x14ac:dyDescent="0.25">
      <c r="B61" s="87" t="s">
        <v>49</v>
      </c>
      <c r="C61" s="87"/>
      <c r="D61" s="88"/>
      <c r="E61" s="91"/>
      <c r="F61" s="98"/>
    </row>
    <row r="62" spans="2:10" ht="14.45" x14ac:dyDescent="0.3">
      <c r="B62" s="153" t="s">
        <v>14</v>
      </c>
      <c r="C62" s="50">
        <v>3161.997252156897</v>
      </c>
      <c r="D62" s="50">
        <v>3019.785520547402</v>
      </c>
      <c r="E62" s="64">
        <v>-4.4975286272778373E-2</v>
      </c>
      <c r="F62" s="98"/>
    </row>
    <row r="63" spans="2:10" ht="14.45" x14ac:dyDescent="0.3">
      <c r="B63" s="153" t="s">
        <v>15</v>
      </c>
      <c r="C63" s="50">
        <v>13769.345019476905</v>
      </c>
      <c r="D63" s="50">
        <v>14901.643308650895</v>
      </c>
      <c r="E63" s="64">
        <v>8.2233271631464003E-2</v>
      </c>
      <c r="F63" s="98"/>
    </row>
    <row r="64" spans="2:10" ht="14.45" x14ac:dyDescent="0.3">
      <c r="B64" s="92" t="s">
        <v>1</v>
      </c>
      <c r="C64" s="71" t="e">
        <v>#DIV/0!</v>
      </c>
      <c r="D64" s="71" t="e">
        <v>#DIV/0!</v>
      </c>
      <c r="E64" s="93" t="e">
        <v>#DIV/0!</v>
      </c>
      <c r="F64" s="98"/>
    </row>
    <row r="65" spans="2:8" ht="14.45" x14ac:dyDescent="0.3">
      <c r="B65" s="94" t="s">
        <v>2</v>
      </c>
      <c r="C65" s="71" t="e">
        <v>#DIV/0!</v>
      </c>
      <c r="D65" s="71" t="e">
        <v>#DIV/0!</v>
      </c>
      <c r="E65" s="95" t="e">
        <v>#DIV/0!</v>
      </c>
    </row>
    <row r="66" spans="2:8" ht="14.45" x14ac:dyDescent="0.3">
      <c r="B66" s="11"/>
      <c r="C66" s="12"/>
      <c r="D66" s="58"/>
      <c r="E66" s="58"/>
    </row>
    <row r="67" spans="2:8" ht="14.45" x14ac:dyDescent="0.3">
      <c r="B67" s="11"/>
      <c r="C67" s="12"/>
      <c r="D67" s="58"/>
      <c r="E67" s="58"/>
    </row>
    <row r="68" spans="2:8" ht="14.45" x14ac:dyDescent="0.3">
      <c r="B68" s="11"/>
      <c r="C68" s="12"/>
      <c r="D68" s="58"/>
      <c r="E68" s="58"/>
    </row>
    <row r="69" spans="2:8" ht="30" x14ac:dyDescent="0.25">
      <c r="B69" s="27" t="s">
        <v>76</v>
      </c>
      <c r="C69" s="2" t="s">
        <v>52</v>
      </c>
      <c r="D69" s="2" t="s">
        <v>90</v>
      </c>
      <c r="E69" s="2" t="s">
        <v>92</v>
      </c>
      <c r="F69" s="2" t="s">
        <v>104</v>
      </c>
      <c r="G69" s="17"/>
      <c r="H69" s="4"/>
    </row>
    <row r="70" spans="2:8" ht="14.45" x14ac:dyDescent="0.3">
      <c r="B70" s="20" t="s">
        <v>5</v>
      </c>
      <c r="C70" s="127">
        <v>401.05808581000008</v>
      </c>
      <c r="D70" s="127">
        <v>449.09208500000017</v>
      </c>
      <c r="E70" s="127">
        <v>469.3074900199997</v>
      </c>
      <c r="F70" s="127">
        <v>419.74229573999992</v>
      </c>
      <c r="G70" s="288"/>
      <c r="H70" s="4"/>
    </row>
    <row r="71" spans="2:8" ht="14.45" x14ac:dyDescent="0.3">
      <c r="B71" s="96" t="s">
        <v>6</v>
      </c>
      <c r="C71" s="102">
        <v>0.28166091071561911</v>
      </c>
      <c r="D71" s="102">
        <v>0.29598747281430571</v>
      </c>
      <c r="E71" s="102">
        <v>0.2770118576674897</v>
      </c>
      <c r="F71" s="102">
        <v>0.253376817867487</v>
      </c>
      <c r="G71" s="289"/>
      <c r="H71" s="4"/>
    </row>
    <row r="72" spans="2:8" ht="14.45" x14ac:dyDescent="0.3">
      <c r="B72" s="11"/>
      <c r="C72" s="12"/>
      <c r="D72" s="58"/>
      <c r="E72" s="58"/>
      <c r="G72" s="4"/>
      <c r="H72" s="4"/>
    </row>
    <row r="73" spans="2:8" ht="14.45" x14ac:dyDescent="0.3">
      <c r="B73" s="11"/>
      <c r="C73" s="12"/>
      <c r="D73" s="58"/>
      <c r="E73" s="58"/>
    </row>
    <row r="74" spans="2:8" ht="14.45" x14ac:dyDescent="0.3">
      <c r="B74" s="11"/>
      <c r="C74" s="12"/>
      <c r="D74" s="58"/>
      <c r="E74" s="58"/>
    </row>
    <row r="75" spans="2:8" ht="32.25" customHeight="1" x14ac:dyDescent="0.25">
      <c r="B75" s="27" t="s">
        <v>76</v>
      </c>
      <c r="C75" s="221" t="s">
        <v>92</v>
      </c>
      <c r="D75" s="221" t="s">
        <v>104</v>
      </c>
      <c r="E75" s="2" t="s">
        <v>111</v>
      </c>
    </row>
    <row r="76" spans="2:8" ht="15" customHeight="1" x14ac:dyDescent="0.3">
      <c r="B76" s="330" t="s">
        <v>32</v>
      </c>
      <c r="C76" s="330"/>
      <c r="D76" s="330"/>
      <c r="E76" s="330"/>
    </row>
    <row r="77" spans="2:8" ht="15" customHeight="1" x14ac:dyDescent="0.3">
      <c r="B77" s="40" t="s">
        <v>45</v>
      </c>
      <c r="C77" s="51">
        <v>7910</v>
      </c>
      <c r="D77" s="51">
        <v>5119</v>
      </c>
      <c r="E77" s="73">
        <v>-0.35284450063211126</v>
      </c>
    </row>
    <row r="78" spans="2:8" ht="15" customHeight="1" x14ac:dyDescent="0.3">
      <c r="B78" s="22" t="s">
        <v>7</v>
      </c>
      <c r="C78" s="45">
        <v>7901</v>
      </c>
      <c r="D78" s="45">
        <v>5114</v>
      </c>
      <c r="E78" s="74">
        <v>-0.35274015947348436</v>
      </c>
    </row>
    <row r="79" spans="2:8" ht="15" customHeight="1" x14ac:dyDescent="0.3">
      <c r="B79" s="22" t="s">
        <v>8</v>
      </c>
      <c r="C79" s="45">
        <v>9</v>
      </c>
      <c r="D79" s="45">
        <v>5</v>
      </c>
      <c r="E79" s="74">
        <v>-0.44444444444444442</v>
      </c>
    </row>
    <row r="80" spans="2:8" ht="14.45" x14ac:dyDescent="0.3">
      <c r="B80" s="23" t="s">
        <v>9</v>
      </c>
      <c r="C80" s="48">
        <v>0</v>
      </c>
      <c r="D80" s="48">
        <v>0</v>
      </c>
      <c r="E80" s="75" t="e">
        <v>#DIV/0!</v>
      </c>
    </row>
    <row r="81" spans="2:11" ht="15.6" x14ac:dyDescent="0.3">
      <c r="B81" s="42" t="s">
        <v>46</v>
      </c>
      <c r="C81" s="49">
        <v>294</v>
      </c>
      <c r="D81" s="49">
        <v>189</v>
      </c>
      <c r="E81" s="76">
        <v>-0.35714285714285715</v>
      </c>
    </row>
    <row r="82" spans="2:11" ht="14.45" x14ac:dyDescent="0.3">
      <c r="B82" s="22" t="s">
        <v>7</v>
      </c>
      <c r="C82" s="45">
        <v>289</v>
      </c>
      <c r="D82" s="45">
        <v>187</v>
      </c>
      <c r="E82" s="74">
        <v>-0.35294117647058826</v>
      </c>
    </row>
    <row r="83" spans="2:11" ht="14.45" x14ac:dyDescent="0.3">
      <c r="B83" s="22" t="s">
        <v>8</v>
      </c>
      <c r="C83" s="45">
        <v>4</v>
      </c>
      <c r="D83" s="45">
        <v>2</v>
      </c>
      <c r="E83" s="74">
        <v>-0.5</v>
      </c>
    </row>
    <row r="84" spans="2:11" ht="14.45" x14ac:dyDescent="0.3">
      <c r="B84" s="23" t="s">
        <v>9</v>
      </c>
      <c r="C84" s="48">
        <v>1</v>
      </c>
      <c r="D84" s="48">
        <v>0</v>
      </c>
      <c r="E84" s="75">
        <v>-1</v>
      </c>
      <c r="G84" s="4"/>
      <c r="H84" s="4"/>
      <c r="I84" s="4"/>
      <c r="J84" s="4"/>
      <c r="K84" s="4"/>
    </row>
    <row r="85" spans="2:11" ht="16.5" x14ac:dyDescent="0.25">
      <c r="B85" s="42" t="s">
        <v>0</v>
      </c>
      <c r="C85" s="49">
        <v>7616</v>
      </c>
      <c r="D85" s="49">
        <v>4930</v>
      </c>
      <c r="E85" s="78">
        <v>-0.35267857142857145</v>
      </c>
      <c r="G85" s="4"/>
      <c r="H85" s="83"/>
      <c r="I85" s="4"/>
      <c r="J85" s="4"/>
      <c r="K85" s="4"/>
    </row>
    <row r="86" spans="2:11" ht="16.5" x14ac:dyDescent="0.25">
      <c r="B86" s="152" t="s">
        <v>16</v>
      </c>
      <c r="C86" s="50">
        <v>0</v>
      </c>
      <c r="D86" s="50">
        <v>0</v>
      </c>
      <c r="E86" s="64" t="e">
        <v>#DIV/0!</v>
      </c>
      <c r="G86" s="4"/>
      <c r="H86" s="83"/>
      <c r="I86" s="4"/>
      <c r="J86" s="83"/>
      <c r="K86" s="4"/>
    </row>
    <row r="87" spans="2:11" ht="16.5" x14ac:dyDescent="0.25">
      <c r="B87" s="152" t="s">
        <v>13</v>
      </c>
      <c r="C87" s="50">
        <v>7612</v>
      </c>
      <c r="D87" s="50">
        <v>4927</v>
      </c>
      <c r="E87" s="64">
        <v>-0.35273252758801893</v>
      </c>
      <c r="G87" s="4"/>
      <c r="H87" s="4"/>
      <c r="I87" s="4"/>
      <c r="J87" s="83"/>
      <c r="K87" s="4"/>
    </row>
    <row r="88" spans="2:11" x14ac:dyDescent="0.25">
      <c r="B88" s="152" t="s">
        <v>14</v>
      </c>
      <c r="C88" s="50">
        <v>7547</v>
      </c>
      <c r="D88" s="50">
        <v>4938</v>
      </c>
      <c r="E88" s="64">
        <v>-0.34570027825626076</v>
      </c>
      <c r="G88" s="4"/>
      <c r="H88" s="4"/>
      <c r="I88" s="4"/>
      <c r="J88" s="4"/>
      <c r="K88" s="4"/>
    </row>
    <row r="89" spans="2:11" x14ac:dyDescent="0.25">
      <c r="B89" s="152" t="s">
        <v>15</v>
      </c>
      <c r="C89" s="50">
        <v>65</v>
      </c>
      <c r="D89" s="50">
        <v>-11</v>
      </c>
      <c r="E89" s="64">
        <v>-1.1692307692307693</v>
      </c>
      <c r="G89" s="4"/>
      <c r="H89" s="4"/>
      <c r="I89" s="4"/>
      <c r="J89" s="4"/>
      <c r="K89" s="4"/>
    </row>
    <row r="90" spans="2:11" x14ac:dyDescent="0.25">
      <c r="B90" s="22" t="s">
        <v>7</v>
      </c>
      <c r="C90" s="50">
        <v>7612</v>
      </c>
      <c r="D90" s="50">
        <v>4927</v>
      </c>
      <c r="E90" s="64">
        <v>-0.35273252758801893</v>
      </c>
      <c r="F90" s="98"/>
      <c r="G90" s="151"/>
      <c r="H90" s="4"/>
      <c r="I90" s="4"/>
      <c r="J90" s="4"/>
      <c r="K90" s="4"/>
    </row>
    <row r="91" spans="2:11" x14ac:dyDescent="0.25">
      <c r="B91" s="22" t="s">
        <v>8</v>
      </c>
      <c r="C91" s="50">
        <v>5</v>
      </c>
      <c r="D91" s="50">
        <v>3</v>
      </c>
      <c r="E91" s="64">
        <v>-0.4</v>
      </c>
      <c r="F91" s="98"/>
      <c r="G91" s="151"/>
    </row>
    <row r="92" spans="2:11" x14ac:dyDescent="0.25">
      <c r="B92" s="23" t="s">
        <v>9</v>
      </c>
      <c r="C92" s="55">
        <v>-1</v>
      </c>
      <c r="D92" s="55">
        <v>0</v>
      </c>
      <c r="E92" s="79">
        <v>-1</v>
      </c>
      <c r="F92" s="98"/>
      <c r="G92" s="151"/>
    </row>
    <row r="93" spans="2:11" ht="15.75" x14ac:dyDescent="0.25">
      <c r="B93" s="42" t="s">
        <v>4</v>
      </c>
      <c r="C93" s="51">
        <v>136970</v>
      </c>
      <c r="D93" s="51">
        <v>141900</v>
      </c>
      <c r="E93" s="78">
        <v>3.599328320070088E-2</v>
      </c>
      <c r="F93" s="98"/>
      <c r="G93" s="151"/>
    </row>
    <row r="94" spans="2:11" x14ac:dyDescent="0.25">
      <c r="B94" s="152" t="s">
        <v>14</v>
      </c>
      <c r="C94" s="50">
        <v>134340</v>
      </c>
      <c r="D94" s="50">
        <v>139278</v>
      </c>
      <c r="E94" s="64">
        <v>3.675748101831175E-2</v>
      </c>
      <c r="F94" s="98"/>
      <c r="G94" s="151"/>
    </row>
    <row r="95" spans="2:11" x14ac:dyDescent="0.25">
      <c r="B95" s="152" t="s">
        <v>15</v>
      </c>
      <c r="C95" s="50">
        <v>2430</v>
      </c>
      <c r="D95" s="50">
        <v>2419</v>
      </c>
      <c r="E95" s="64">
        <v>-4.5267489711934153E-3</v>
      </c>
      <c r="F95" s="98"/>
      <c r="G95" s="151"/>
    </row>
    <row r="96" spans="2:11" x14ac:dyDescent="0.25">
      <c r="B96" s="22" t="s">
        <v>7</v>
      </c>
      <c r="C96" s="50">
        <v>136770</v>
      </c>
      <c r="D96" s="50">
        <v>141697</v>
      </c>
      <c r="E96" s="64">
        <v>3.6023981867368576E-2</v>
      </c>
      <c r="F96" s="98"/>
      <c r="G96" s="151"/>
    </row>
    <row r="97" spans="2:7" x14ac:dyDescent="0.25">
      <c r="B97" s="22" t="s">
        <v>8</v>
      </c>
      <c r="C97" s="50">
        <v>198</v>
      </c>
      <c r="D97" s="50">
        <v>201</v>
      </c>
      <c r="E97" s="64">
        <v>1.5151515151515152E-2</v>
      </c>
      <c r="F97" s="98"/>
      <c r="G97" s="151"/>
    </row>
    <row r="98" spans="2:7" x14ac:dyDescent="0.25">
      <c r="B98" s="23" t="s">
        <v>9</v>
      </c>
      <c r="C98" s="55">
        <v>2</v>
      </c>
      <c r="D98" s="55">
        <v>2</v>
      </c>
      <c r="E98" s="79">
        <v>0</v>
      </c>
      <c r="F98" s="98"/>
      <c r="G98" s="151"/>
    </row>
    <row r="99" spans="2:7" ht="15.75" x14ac:dyDescent="0.25">
      <c r="B99" s="42" t="s">
        <v>75</v>
      </c>
      <c r="C99" s="49">
        <v>2548.7318970000001</v>
      </c>
      <c r="D99" s="49">
        <v>2608.5385895199997</v>
      </c>
      <c r="E99" s="76">
        <v>2.3465274080179024E-2</v>
      </c>
      <c r="F99" s="98"/>
      <c r="G99" s="151"/>
    </row>
    <row r="100" spans="2:7" x14ac:dyDescent="0.25">
      <c r="B100" s="152" t="s">
        <v>14</v>
      </c>
      <c r="C100" s="50">
        <v>1962.6512060000002</v>
      </c>
      <c r="D100" s="50">
        <v>1960.69095539</v>
      </c>
      <c r="E100" s="64">
        <v>-9.9877686060955134E-4</v>
      </c>
      <c r="F100" s="98"/>
      <c r="G100" s="151"/>
    </row>
    <row r="101" spans="2:7" x14ac:dyDescent="0.25">
      <c r="B101" s="152" t="s">
        <v>15</v>
      </c>
      <c r="C101" s="50">
        <v>67.510784999999998</v>
      </c>
      <c r="D101" s="50">
        <v>70.689022129999998</v>
      </c>
      <c r="E101" s="64">
        <v>4.7077472584565558E-2</v>
      </c>
      <c r="F101" s="98"/>
      <c r="G101" s="151"/>
    </row>
    <row r="102" spans="2:7" x14ac:dyDescent="0.25">
      <c r="B102" s="22" t="s">
        <v>7</v>
      </c>
      <c r="C102" s="69">
        <v>2030.1619910000002</v>
      </c>
      <c r="D102" s="69">
        <v>2031.37997752</v>
      </c>
      <c r="E102" s="64">
        <v>5.9994548484276116E-4</v>
      </c>
      <c r="F102" s="98"/>
      <c r="G102" s="151"/>
    </row>
    <row r="103" spans="2:7" x14ac:dyDescent="0.25">
      <c r="B103" s="22" t="s">
        <v>8</v>
      </c>
      <c r="C103" s="50">
        <v>278.62073099999998</v>
      </c>
      <c r="D103" s="50">
        <v>269.55569600000001</v>
      </c>
      <c r="E103" s="64">
        <v>-3.2535393068077074E-2</v>
      </c>
      <c r="F103" s="98"/>
      <c r="G103" s="151"/>
    </row>
    <row r="104" spans="2:7" x14ac:dyDescent="0.25">
      <c r="B104" s="23" t="s">
        <v>9</v>
      </c>
      <c r="C104" s="50">
        <v>239.949175</v>
      </c>
      <c r="D104" s="50">
        <v>307.60291599999999</v>
      </c>
      <c r="E104" s="64">
        <v>0.28195029634921642</v>
      </c>
      <c r="F104" s="98"/>
      <c r="G104" s="151"/>
    </row>
    <row r="105" spans="2:7" ht="15.75" x14ac:dyDescent="0.25">
      <c r="B105" s="40" t="s">
        <v>74</v>
      </c>
      <c r="C105" s="51">
        <v>2890.1046803150002</v>
      </c>
      <c r="D105" s="51">
        <v>2842.1461933999999</v>
      </c>
      <c r="E105" s="73">
        <v>-1.659403108878852E-2</v>
      </c>
      <c r="F105" s="98"/>
      <c r="G105" s="151"/>
    </row>
    <row r="106" spans="2:7" x14ac:dyDescent="0.25">
      <c r="B106" s="25" t="s">
        <v>10</v>
      </c>
      <c r="C106" s="50">
        <v>2650.155505315</v>
      </c>
      <c r="D106" s="50">
        <v>2534.5432774000001</v>
      </c>
      <c r="E106" s="64">
        <v>-4.3624695865255712E-2</v>
      </c>
      <c r="F106" s="98"/>
      <c r="G106" s="151"/>
    </row>
    <row r="107" spans="2:7" x14ac:dyDescent="0.25">
      <c r="B107" s="28" t="s">
        <v>11</v>
      </c>
      <c r="C107" s="50">
        <v>239.949175</v>
      </c>
      <c r="D107" s="50">
        <v>307.60291599999999</v>
      </c>
      <c r="E107" s="64">
        <v>0.28195029634921642</v>
      </c>
      <c r="F107" s="98"/>
      <c r="G107" s="151"/>
    </row>
    <row r="108" spans="2:7" ht="15.75" x14ac:dyDescent="0.25">
      <c r="B108" s="40" t="s">
        <v>73</v>
      </c>
      <c r="C108" s="53">
        <v>341.37278331499988</v>
      </c>
      <c r="D108" s="53">
        <v>233.60760388000006</v>
      </c>
      <c r="E108" s="73">
        <v>-0.31568181384735666</v>
      </c>
      <c r="F108" s="98"/>
      <c r="G108" s="151"/>
    </row>
    <row r="109" spans="2:7" x14ac:dyDescent="0.25">
      <c r="B109" s="153" t="s">
        <v>68</v>
      </c>
      <c r="C109" s="65">
        <v>0.12881235936169111</v>
      </c>
      <c r="D109" s="65">
        <v>9.2169506815303143E-2</v>
      </c>
      <c r="E109" s="64">
        <v>-0.2844668999773447</v>
      </c>
      <c r="F109" s="98"/>
      <c r="G109" s="151"/>
    </row>
    <row r="110" spans="2:7" ht="15.75" x14ac:dyDescent="0.25">
      <c r="B110" s="40" t="s">
        <v>71</v>
      </c>
      <c r="C110" s="51">
        <v>813.95385553999984</v>
      </c>
      <c r="D110" s="51">
        <v>927.81266907999998</v>
      </c>
      <c r="E110" s="73">
        <v>0.13988362210590305</v>
      </c>
      <c r="F110" s="98"/>
      <c r="G110" s="151"/>
    </row>
    <row r="111" spans="2:7" x14ac:dyDescent="0.25">
      <c r="B111" s="22" t="s">
        <v>7</v>
      </c>
      <c r="C111" s="50">
        <v>644.60564403999979</v>
      </c>
      <c r="D111" s="50">
        <v>722.44262606999996</v>
      </c>
      <c r="E111" s="64">
        <v>0.12075131943022538</v>
      </c>
      <c r="F111" s="98"/>
    </row>
    <row r="112" spans="2:7" x14ac:dyDescent="0.25">
      <c r="B112" s="22" t="s">
        <v>8</v>
      </c>
      <c r="C112" s="50">
        <v>122.71464741999999</v>
      </c>
      <c r="D112" s="50">
        <v>132.89515793000001</v>
      </c>
      <c r="E112" s="64">
        <v>8.2960842279540328E-2</v>
      </c>
      <c r="F112" s="98"/>
    </row>
    <row r="113" spans="2:8" x14ac:dyDescent="0.25">
      <c r="B113" s="23" t="s">
        <v>9</v>
      </c>
      <c r="C113" s="55">
        <v>46.633564079999999</v>
      </c>
      <c r="D113" s="55">
        <v>72.474885080000007</v>
      </c>
      <c r="E113" s="79">
        <v>0.55413566408240111</v>
      </c>
      <c r="F113" s="98"/>
    </row>
    <row r="114" spans="2:8" ht="15.75" customHeight="1" x14ac:dyDescent="0.25">
      <c r="B114" s="320" t="s">
        <v>69</v>
      </c>
      <c r="C114" s="321"/>
      <c r="D114" s="321"/>
      <c r="E114" s="322"/>
      <c r="F114" s="98"/>
    </row>
    <row r="115" spans="2:8" x14ac:dyDescent="0.25">
      <c r="B115" s="22" t="s">
        <v>7</v>
      </c>
      <c r="C115" s="66">
        <v>31.751438894907363</v>
      </c>
      <c r="D115" s="66">
        <v>35.564130495762313</v>
      </c>
      <c r="E115" s="82">
        <v>0.12007933289179128</v>
      </c>
      <c r="F115" s="98"/>
    </row>
    <row r="116" spans="2:8" x14ac:dyDescent="0.25">
      <c r="B116" s="22" t="s">
        <v>8</v>
      </c>
      <c r="C116" s="67">
        <v>44.043616919517731</v>
      </c>
      <c r="D116" s="67">
        <v>49.301558046096716</v>
      </c>
      <c r="E116" s="64">
        <v>0.11938032101648199</v>
      </c>
      <c r="F116" s="98"/>
    </row>
    <row r="117" spans="2:8" x14ac:dyDescent="0.25">
      <c r="B117" s="23" t="s">
        <v>9</v>
      </c>
      <c r="C117" s="68">
        <v>19.434767416891514</v>
      </c>
      <c r="D117" s="68">
        <v>23.561182716486343</v>
      </c>
      <c r="E117" s="79">
        <v>0.21232131113688554</v>
      </c>
      <c r="F117" s="98"/>
    </row>
    <row r="118" spans="2:8" ht="18.75" x14ac:dyDescent="0.25">
      <c r="B118" s="320" t="s">
        <v>70</v>
      </c>
      <c r="C118" s="328"/>
      <c r="D118" s="321"/>
      <c r="E118" s="322"/>
      <c r="F118" s="98"/>
    </row>
    <row r="119" spans="2:8" x14ac:dyDescent="0.25">
      <c r="B119" s="149" t="s">
        <v>38</v>
      </c>
      <c r="C119" s="149"/>
      <c r="D119" s="57"/>
      <c r="E119" s="57"/>
      <c r="F119" s="98"/>
    </row>
    <row r="120" spans="2:8" ht="15" customHeight="1" x14ac:dyDescent="0.25">
      <c r="B120" s="87" t="s">
        <v>50</v>
      </c>
      <c r="C120" s="88">
        <v>1422019.0297021542</v>
      </c>
      <c r="D120" s="88">
        <v>1355409.1976019575</v>
      </c>
      <c r="E120" s="91">
        <v>-4.684173046133451E-2</v>
      </c>
      <c r="F120" s="98"/>
    </row>
    <row r="121" spans="2:8" x14ac:dyDescent="0.25">
      <c r="B121" s="153" t="s">
        <v>14</v>
      </c>
      <c r="C121" s="50">
        <v>14609.581703141284</v>
      </c>
      <c r="D121" s="50">
        <v>14077.535256034695</v>
      </c>
      <c r="E121" s="64">
        <v>-3.6417637268299857E-2</v>
      </c>
      <c r="F121" s="98"/>
    </row>
    <row r="122" spans="2:8" x14ac:dyDescent="0.25">
      <c r="B122" s="153" t="s">
        <v>15</v>
      </c>
      <c r="C122" s="50">
        <v>27782.216049382718</v>
      </c>
      <c r="D122" s="50">
        <v>29222.41510128152</v>
      </c>
      <c r="E122" s="64">
        <v>5.1838883166802005E-2</v>
      </c>
      <c r="F122" s="98"/>
    </row>
    <row r="123" spans="2:8" x14ac:dyDescent="0.25">
      <c r="B123" s="25" t="s">
        <v>7</v>
      </c>
      <c r="C123" s="50">
        <v>14843.620611245158</v>
      </c>
      <c r="D123" s="50">
        <v>14336.083174096841</v>
      </c>
      <c r="E123" s="64">
        <v>-3.4192293810299888E-2</v>
      </c>
    </row>
    <row r="124" spans="2:8" x14ac:dyDescent="0.25">
      <c r="B124" s="26" t="s">
        <v>8</v>
      </c>
      <c r="C124" s="55">
        <v>1407175.4090909092</v>
      </c>
      <c r="D124" s="55">
        <v>1341073.1144278606</v>
      </c>
      <c r="E124" s="79">
        <v>-4.6975163320792587E-2</v>
      </c>
    </row>
    <row r="125" spans="2:8" x14ac:dyDescent="0.25">
      <c r="C125" s="54"/>
      <c r="D125" s="54"/>
      <c r="E125" s="54"/>
    </row>
    <row r="126" spans="2:8" x14ac:dyDescent="0.25">
      <c r="C126" s="54"/>
      <c r="D126" s="54"/>
      <c r="E126" s="54"/>
    </row>
    <row r="127" spans="2:8" x14ac:dyDescent="0.25">
      <c r="C127" s="54"/>
      <c r="D127" s="54"/>
      <c r="E127" s="54"/>
    </row>
    <row r="128" spans="2:8" ht="30" x14ac:dyDescent="0.25">
      <c r="B128" s="27" t="s">
        <v>76</v>
      </c>
      <c r="C128" s="2" t="s">
        <v>52</v>
      </c>
      <c r="D128" s="2" t="s">
        <v>90</v>
      </c>
      <c r="E128" s="2" t="s">
        <v>92</v>
      </c>
      <c r="F128" s="286" t="s">
        <v>104</v>
      </c>
      <c r="G128" s="17"/>
      <c r="H128" s="4"/>
    </row>
    <row r="129" spans="2:12" x14ac:dyDescent="0.25">
      <c r="B129" s="39" t="s">
        <v>73</v>
      </c>
      <c r="C129" s="127">
        <v>545.49251419999996</v>
      </c>
      <c r="D129" s="127">
        <v>183.21175499999978</v>
      </c>
      <c r="E129" s="127">
        <v>341.37278331499988</v>
      </c>
      <c r="F129" s="287">
        <v>233.60760388000006</v>
      </c>
      <c r="G129" s="288"/>
      <c r="H129" s="4"/>
    </row>
    <row r="130" spans="2:12" x14ac:dyDescent="0.25">
      <c r="B130" s="154" t="s">
        <v>68</v>
      </c>
      <c r="C130" s="102">
        <v>0.2078249224137429</v>
      </c>
      <c r="D130" s="102">
        <v>8.0785858768824714E-2</v>
      </c>
      <c r="E130" s="102">
        <v>0.12881235936169111</v>
      </c>
      <c r="F130" s="290">
        <v>9.2169506815303143E-2</v>
      </c>
      <c r="G130" s="289"/>
      <c r="H130" s="4"/>
    </row>
    <row r="131" spans="2:12" x14ac:dyDescent="0.25">
      <c r="B131" s="12"/>
      <c r="C131" s="12"/>
      <c r="D131" s="13"/>
      <c r="E131" s="13"/>
      <c r="F131" s="4"/>
      <c r="G131" s="4"/>
      <c r="H131" s="4"/>
    </row>
    <row r="132" spans="2:12" ht="30" customHeight="1" x14ac:dyDescent="0.25">
      <c r="B132" s="323" t="s">
        <v>17</v>
      </c>
      <c r="C132" s="323"/>
      <c r="D132" s="323"/>
      <c r="E132" s="86"/>
      <c r="F132" s="86"/>
      <c r="G132" s="86"/>
      <c r="H132" s="86"/>
      <c r="I132" s="86"/>
    </row>
    <row r="133" spans="2:12" x14ac:dyDescent="0.25">
      <c r="B133" s="14"/>
      <c r="C133" s="59"/>
      <c r="D133" s="59"/>
      <c r="E133" s="59"/>
      <c r="F133" s="14"/>
      <c r="G133" s="14"/>
    </row>
    <row r="134" spans="2:12" ht="45" x14ac:dyDescent="0.25">
      <c r="B134" s="221" t="s">
        <v>76</v>
      </c>
      <c r="C134" s="221" t="s">
        <v>92</v>
      </c>
      <c r="D134" s="226" t="s">
        <v>104</v>
      </c>
      <c r="E134" s="2" t="s">
        <v>111</v>
      </c>
      <c r="F134" s="17"/>
      <c r="G134" s="17"/>
      <c r="H134" s="17"/>
      <c r="I134" s="17"/>
      <c r="J134" s="17"/>
      <c r="K134" s="17"/>
      <c r="L134" s="17"/>
    </row>
    <row r="135" spans="2:12" ht="15.75" x14ac:dyDescent="0.25">
      <c r="B135" s="31" t="s">
        <v>18</v>
      </c>
      <c r="C135" s="137">
        <v>80.013509536717393</v>
      </c>
      <c r="D135" s="245">
        <v>64.329577477483411</v>
      </c>
      <c r="E135" s="77">
        <v>-0.19601604966517289</v>
      </c>
      <c r="F135" s="257"/>
      <c r="G135" s="101"/>
      <c r="H135" s="258"/>
      <c r="I135" s="101"/>
      <c r="J135" s="253"/>
      <c r="K135" s="252"/>
      <c r="L135" s="252"/>
    </row>
    <row r="136" spans="2:12" x14ac:dyDescent="0.25">
      <c r="B136" s="29" t="s">
        <v>19</v>
      </c>
      <c r="C136" s="128">
        <v>794.77764707138647</v>
      </c>
      <c r="D136" s="246">
        <v>825.19503998138316</v>
      </c>
      <c r="E136" s="277">
        <v>3.8271575732004223E-2</v>
      </c>
      <c r="F136" s="259"/>
      <c r="G136" s="259"/>
      <c r="H136" s="252"/>
      <c r="I136" s="259"/>
      <c r="J136" s="252"/>
      <c r="K136" s="253"/>
      <c r="L136" s="253"/>
    </row>
    <row r="137" spans="2:12" x14ac:dyDescent="0.25">
      <c r="B137" s="29" t="s">
        <v>20</v>
      </c>
      <c r="C137" s="128">
        <v>9.806915520000004</v>
      </c>
      <c r="D137" s="246">
        <v>8.7005160200000038</v>
      </c>
      <c r="E137" s="277">
        <v>-0.11281829620573705</v>
      </c>
      <c r="F137" s="259"/>
      <c r="G137" s="259"/>
      <c r="H137" s="252"/>
      <c r="I137" s="259"/>
      <c r="J137" s="252"/>
      <c r="K137" s="253"/>
      <c r="L137" s="253"/>
    </row>
    <row r="138" spans="2:12" x14ac:dyDescent="0.25">
      <c r="B138" s="29" t="s">
        <v>21</v>
      </c>
      <c r="C138" s="128">
        <v>247.13719679999994</v>
      </c>
      <c r="D138" s="246">
        <v>179.29187659999991</v>
      </c>
      <c r="E138" s="277">
        <v>-0.27452492412506013</v>
      </c>
      <c r="F138" s="259"/>
      <c r="G138" s="259"/>
      <c r="H138" s="252"/>
      <c r="I138" s="259"/>
      <c r="J138" s="252"/>
      <c r="K138" s="253"/>
      <c r="L138" s="253"/>
    </row>
    <row r="139" spans="2:12" x14ac:dyDescent="0.25">
      <c r="B139" s="136" t="s">
        <v>22</v>
      </c>
      <c r="C139" s="245">
        <v>1051.7217593913863</v>
      </c>
      <c r="D139" s="245">
        <v>1013.1874326013831</v>
      </c>
      <c r="E139" s="77">
        <v>-3.6639278826276614E-2</v>
      </c>
      <c r="F139" s="252"/>
      <c r="G139" s="252"/>
      <c r="H139" s="252"/>
      <c r="I139" s="252"/>
      <c r="J139" s="252"/>
      <c r="K139" s="252"/>
      <c r="L139" s="252"/>
    </row>
    <row r="140" spans="2:12" x14ac:dyDescent="0.25">
      <c r="B140" s="110" t="s">
        <v>42</v>
      </c>
      <c r="C140" s="129">
        <v>87.4519912878133</v>
      </c>
      <c r="D140" s="247">
        <v>70.683706643526293</v>
      </c>
      <c r="E140" s="278">
        <v>-0.1917427424734206</v>
      </c>
      <c r="F140" s="259"/>
      <c r="G140" s="259"/>
      <c r="H140" s="252"/>
      <c r="I140" s="259"/>
      <c r="J140" s="252"/>
      <c r="K140" s="252"/>
      <c r="L140" s="252"/>
    </row>
    <row r="141" spans="2:12" x14ac:dyDescent="0.25">
      <c r="B141" s="30" t="s">
        <v>23</v>
      </c>
      <c r="C141" s="130">
        <v>1447.5415909999997</v>
      </c>
      <c r="D141" s="284">
        <v>1637.8148742699996</v>
      </c>
      <c r="E141" s="277">
        <v>0.13144581437453143</v>
      </c>
      <c r="F141" s="259"/>
      <c r="G141" s="259"/>
      <c r="H141" s="252"/>
      <c r="I141" s="259"/>
      <c r="J141" s="252"/>
      <c r="K141" s="253"/>
      <c r="L141" s="253"/>
    </row>
    <row r="142" spans="2:12" x14ac:dyDescent="0.25">
      <c r="B142" s="29" t="s">
        <v>24</v>
      </c>
      <c r="C142" s="128">
        <v>995.8642149599998</v>
      </c>
      <c r="D142" s="246">
        <v>1092.7697695499994</v>
      </c>
      <c r="E142" s="277">
        <v>9.7307999558847433E-2</v>
      </c>
      <c r="F142" s="259"/>
      <c r="G142" s="259"/>
      <c r="H142" s="252"/>
      <c r="I142" s="259"/>
      <c r="J142" s="252"/>
      <c r="K142" s="253"/>
      <c r="L142" s="253"/>
    </row>
    <row r="143" spans="2:12" x14ac:dyDescent="0.25">
      <c r="B143" s="136" t="s">
        <v>25</v>
      </c>
      <c r="C143" s="245">
        <v>2443.4058059599993</v>
      </c>
      <c r="D143" s="245">
        <v>2730.5846438199987</v>
      </c>
      <c r="E143" s="77">
        <v>0.11753219099320616</v>
      </c>
      <c r="F143" s="252"/>
      <c r="G143" s="252"/>
      <c r="H143" s="252"/>
      <c r="I143" s="252"/>
      <c r="J143" s="252"/>
      <c r="K143" s="252"/>
      <c r="L143" s="252"/>
    </row>
    <row r="144" spans="2:12" x14ac:dyDescent="0.25">
      <c r="B144" s="110" t="s">
        <v>42</v>
      </c>
      <c r="C144" s="129">
        <v>729.84630654288094</v>
      </c>
      <c r="D144" s="247">
        <v>599.9029051205199</v>
      </c>
      <c r="E144" s="278">
        <v>-0.17804214429456242</v>
      </c>
      <c r="F144" s="259"/>
      <c r="G144" s="259"/>
      <c r="H144" s="252"/>
      <c r="I144" s="259"/>
      <c r="J144" s="253"/>
      <c r="K144" s="252"/>
      <c r="L144" s="252"/>
    </row>
    <row r="145" spans="2:12" x14ac:dyDescent="0.25">
      <c r="B145" s="136" t="s">
        <v>26</v>
      </c>
      <c r="C145" s="245">
        <v>3495.1275653513858</v>
      </c>
      <c r="D145" s="245">
        <v>3743.7720764213818</v>
      </c>
      <c r="E145" s="77">
        <v>7.1140325044187144E-2</v>
      </c>
      <c r="F145" s="252"/>
      <c r="G145" s="252"/>
      <c r="H145" s="252"/>
      <c r="I145" s="252"/>
      <c r="J145" s="252"/>
      <c r="K145" s="252"/>
      <c r="L145" s="252"/>
    </row>
    <row r="146" spans="2:12" x14ac:dyDescent="0.25">
      <c r="B146" s="110" t="s">
        <v>42</v>
      </c>
      <c r="C146" s="129">
        <v>224.69788055642346</v>
      </c>
      <c r="D146" s="247">
        <v>184.41736457958524</v>
      </c>
      <c r="E146" s="279">
        <v>-0.17926522438525383</v>
      </c>
      <c r="F146" s="259"/>
      <c r="G146" s="259"/>
      <c r="H146" s="252"/>
      <c r="I146" s="259"/>
      <c r="J146" s="253"/>
      <c r="K146" s="253"/>
      <c r="L146" s="253"/>
    </row>
    <row r="147" spans="2:12" ht="15.75" x14ac:dyDescent="0.25">
      <c r="B147" s="32" t="s">
        <v>27</v>
      </c>
      <c r="C147" s="130">
        <v>216.26806456000008</v>
      </c>
      <c r="D147" s="284">
        <v>213.22114337000005</v>
      </c>
      <c r="E147" s="277">
        <v>-1.4088632069644825E-2</v>
      </c>
      <c r="F147" s="259"/>
      <c r="G147" s="259"/>
      <c r="H147" s="252"/>
      <c r="I147" s="259"/>
      <c r="J147" s="252"/>
      <c r="K147" s="253"/>
      <c r="L147" s="253"/>
    </row>
    <row r="148" spans="2:12" ht="15.75" x14ac:dyDescent="0.25">
      <c r="B148" s="33" t="s">
        <v>28</v>
      </c>
      <c r="C148" s="128">
        <v>628.62351415800003</v>
      </c>
      <c r="D148" s="246">
        <v>664.99949996800001</v>
      </c>
      <c r="E148" s="277">
        <v>5.7866091532899816E-2</v>
      </c>
      <c r="F148" s="259"/>
      <c r="G148" s="259"/>
      <c r="H148" s="252"/>
      <c r="I148" s="259"/>
      <c r="J148" s="252"/>
      <c r="K148" s="253"/>
      <c r="L148" s="253"/>
    </row>
    <row r="149" spans="2:12" x14ac:dyDescent="0.25">
      <c r="B149" s="136" t="s">
        <v>29</v>
      </c>
      <c r="C149" s="245">
        <v>844.89157871800012</v>
      </c>
      <c r="D149" s="245">
        <v>878.22064333800006</v>
      </c>
      <c r="E149" s="77">
        <v>3.9447741532199834E-2</v>
      </c>
      <c r="F149" s="252"/>
      <c r="G149" s="252"/>
      <c r="H149" s="252"/>
      <c r="I149" s="252"/>
      <c r="J149" s="252"/>
      <c r="K149" s="252"/>
      <c r="L149" s="252"/>
    </row>
    <row r="150" spans="2:12" x14ac:dyDescent="0.25">
      <c r="B150" s="110" t="s">
        <v>42</v>
      </c>
      <c r="C150" s="129">
        <v>482.73224120355979</v>
      </c>
      <c r="D150" s="247">
        <v>506.68614867471314</v>
      </c>
      <c r="E150" s="279">
        <v>4.9621519812786646E-2</v>
      </c>
      <c r="F150" s="259"/>
      <c r="G150" s="259"/>
      <c r="H150" s="252"/>
      <c r="I150" s="259"/>
      <c r="J150" s="253"/>
      <c r="K150" s="253"/>
      <c r="L150" s="253"/>
    </row>
    <row r="151" spans="2:12" x14ac:dyDescent="0.25">
      <c r="B151" s="136" t="s">
        <v>53</v>
      </c>
      <c r="C151" s="245">
        <v>4340.0191440693861</v>
      </c>
      <c r="D151" s="245">
        <v>4621.9927197593815</v>
      </c>
      <c r="E151" s="77">
        <v>6.4970583384479044E-2</v>
      </c>
      <c r="F151" s="252"/>
      <c r="G151" s="252"/>
      <c r="H151" s="252"/>
      <c r="I151" s="252"/>
      <c r="J151" s="252"/>
      <c r="K151" s="252"/>
      <c r="L151" s="252"/>
    </row>
    <row r="152" spans="2:12" x14ac:dyDescent="0.25">
      <c r="B152" s="110" t="s">
        <v>42</v>
      </c>
      <c r="C152" s="245">
        <v>210.47870215513393</v>
      </c>
      <c r="D152" s="245">
        <v>210.47870215513393</v>
      </c>
      <c r="E152" s="280">
        <v>0</v>
      </c>
      <c r="F152" s="259"/>
      <c r="G152" s="259"/>
      <c r="H152" s="253"/>
      <c r="I152" s="259"/>
      <c r="J152" s="253"/>
      <c r="K152" s="253"/>
      <c r="L152" s="253"/>
    </row>
    <row r="153" spans="2:12" x14ac:dyDescent="0.25">
      <c r="B153" s="34" t="s">
        <v>131</v>
      </c>
      <c r="C153" s="131">
        <v>4.7151285750999801</v>
      </c>
      <c r="D153" s="295">
        <v>9.2969730698999768</v>
      </c>
      <c r="E153" s="277">
        <v>0.97173267320771695</v>
      </c>
      <c r="F153" s="259"/>
      <c r="G153" s="259"/>
      <c r="H153" s="252"/>
      <c r="I153" s="259"/>
      <c r="J153" s="252"/>
      <c r="K153" s="253"/>
      <c r="L153" s="253"/>
    </row>
    <row r="154" spans="2:12" ht="15.75" x14ac:dyDescent="0.25">
      <c r="B154" s="31" t="s">
        <v>47</v>
      </c>
      <c r="C154" s="245">
        <v>9.2969730698999768</v>
      </c>
      <c r="D154" s="245">
        <v>9.2969730698999768</v>
      </c>
      <c r="E154" s="77">
        <v>0</v>
      </c>
      <c r="F154" s="252"/>
      <c r="G154" s="252"/>
      <c r="H154" s="252"/>
      <c r="I154" s="252"/>
      <c r="J154" s="252"/>
      <c r="K154" s="252"/>
      <c r="L154" s="252"/>
    </row>
    <row r="155" spans="2:12" ht="15.75" x14ac:dyDescent="0.25">
      <c r="B155" s="140" t="s">
        <v>42</v>
      </c>
      <c r="C155" s="132">
        <v>31.015727002616945</v>
      </c>
      <c r="D155" s="249">
        <v>37.639046904351936</v>
      </c>
      <c r="E155" s="281">
        <v>0.21354714339522493</v>
      </c>
      <c r="F155" s="260"/>
      <c r="G155" s="260"/>
      <c r="H155" s="254"/>
      <c r="I155" s="260"/>
      <c r="J155" s="254"/>
      <c r="K155" s="254"/>
      <c r="L155" s="254"/>
    </row>
    <row r="156" spans="2:12" ht="18.75" x14ac:dyDescent="0.25">
      <c r="B156" s="144" t="s">
        <v>30</v>
      </c>
      <c r="C156" s="250">
        <v>4349.3161171392858</v>
      </c>
      <c r="D156" s="250">
        <v>4631.2896928292812</v>
      </c>
      <c r="E156" s="282">
        <v>6.4831704133628348E-2</v>
      </c>
      <c r="F156" s="255"/>
      <c r="G156" s="255"/>
      <c r="H156" s="255"/>
      <c r="I156" s="255"/>
      <c r="J156" s="255"/>
      <c r="K156" s="255"/>
      <c r="L156" s="255"/>
    </row>
    <row r="157" spans="2:12" ht="15.75" x14ac:dyDescent="0.25">
      <c r="B157" s="141" t="s">
        <v>42</v>
      </c>
      <c r="C157" s="143">
        <v>246.007634156237</v>
      </c>
      <c r="D157" s="251">
        <v>210.16525452492999</v>
      </c>
      <c r="E157" s="283">
        <v>-0.14569620879547124</v>
      </c>
      <c r="F157" s="261"/>
      <c r="G157" s="261"/>
      <c r="H157" s="262"/>
      <c r="I157" s="260"/>
      <c r="J157" s="254"/>
      <c r="K157" s="254"/>
      <c r="L157" s="254"/>
    </row>
    <row r="158" spans="2:12" x14ac:dyDescent="0.25">
      <c r="C158" s="54"/>
      <c r="D158" s="54"/>
      <c r="E158" s="54"/>
    </row>
    <row r="159" spans="2:12" ht="25.5" customHeight="1" x14ac:dyDescent="0.25">
      <c r="B159" s="15"/>
      <c r="C159" s="60"/>
      <c r="D159" s="60"/>
      <c r="E159" s="60"/>
    </row>
    <row r="160" spans="2:12" ht="42.75" customHeight="1" x14ac:dyDescent="0.25">
      <c r="B160" s="221" t="s">
        <v>76</v>
      </c>
      <c r="C160" s="3" t="s">
        <v>97</v>
      </c>
      <c r="D160" s="221" t="s">
        <v>107</v>
      </c>
      <c r="E160" s="85" t="s">
        <v>96</v>
      </c>
      <c r="F160" s="84" t="s">
        <v>106</v>
      </c>
      <c r="G160" s="84" t="s">
        <v>105</v>
      </c>
    </row>
    <row r="161" spans="2:10" x14ac:dyDescent="0.25">
      <c r="B161" s="30" t="s">
        <v>19</v>
      </c>
      <c r="C161" s="104">
        <v>794.77764707138647</v>
      </c>
      <c r="D161" s="104">
        <v>5249.4952167199972</v>
      </c>
      <c r="E161" s="104">
        <v>3890.6366575500001</v>
      </c>
      <c r="F161" s="104">
        <v>5219.0778238100002</v>
      </c>
      <c r="G161" s="236">
        <v>825.19503998138316</v>
      </c>
      <c r="I161" s="235"/>
      <c r="J161" s="235"/>
    </row>
    <row r="162" spans="2:10" x14ac:dyDescent="0.25">
      <c r="B162" s="29" t="s">
        <v>20</v>
      </c>
      <c r="C162" s="103">
        <v>9.806915520000004</v>
      </c>
      <c r="D162" s="103">
        <v>4.3036401</v>
      </c>
      <c r="E162" s="103">
        <v>4.2189349399999996</v>
      </c>
      <c r="F162" s="103">
        <v>5.4100395999999993</v>
      </c>
      <c r="G162" s="113">
        <v>8.7005160200000038</v>
      </c>
      <c r="I162" s="235"/>
    </row>
    <row r="163" spans="2:10" x14ac:dyDescent="0.25">
      <c r="B163" s="29" t="s">
        <v>62</v>
      </c>
      <c r="C163" s="103">
        <v>247.13719679999994</v>
      </c>
      <c r="D163" s="103">
        <v>955.42659845999992</v>
      </c>
      <c r="E163" s="103">
        <v>711.40323717000001</v>
      </c>
      <c r="F163" s="103">
        <v>1023.2719186599999</v>
      </c>
      <c r="G163" s="113">
        <v>179.29187659999991</v>
      </c>
      <c r="I163" s="235"/>
    </row>
    <row r="164" spans="2:10" x14ac:dyDescent="0.25">
      <c r="B164" s="110" t="s">
        <v>59</v>
      </c>
      <c r="C164" s="111">
        <v>1051.7217593913863</v>
      </c>
      <c r="D164" s="111">
        <v>6209.2254552799968</v>
      </c>
      <c r="E164" s="111">
        <v>4606.2588296600006</v>
      </c>
      <c r="F164" s="111">
        <v>6247.7597820700003</v>
      </c>
      <c r="G164" s="112">
        <v>1013.1874326013831</v>
      </c>
      <c r="I164" s="235"/>
    </row>
    <row r="165" spans="2:10" x14ac:dyDescent="0.25">
      <c r="B165" s="30" t="s">
        <v>23</v>
      </c>
      <c r="C165" s="104">
        <v>1447.5415909999997</v>
      </c>
      <c r="D165" s="104">
        <v>442.98300116000001</v>
      </c>
      <c r="E165" s="104">
        <v>260.50879049999998</v>
      </c>
      <c r="F165" s="104">
        <v>252.70971789000004</v>
      </c>
      <c r="G165" s="114">
        <v>1637.8148742699996</v>
      </c>
      <c r="I165" s="235"/>
    </row>
    <row r="166" spans="2:10" x14ac:dyDescent="0.25">
      <c r="B166" s="29" t="s">
        <v>61</v>
      </c>
      <c r="C166" s="103">
        <v>995.8642149599998</v>
      </c>
      <c r="D166" s="103">
        <v>1230.7060297199996</v>
      </c>
      <c r="E166" s="103">
        <v>873.50880647000008</v>
      </c>
      <c r="F166" s="103">
        <v>1133.8004751300002</v>
      </c>
      <c r="G166" s="113">
        <v>1092.7697695499994</v>
      </c>
      <c r="H166" s="176"/>
      <c r="I166" s="235"/>
    </row>
    <row r="167" spans="2:10" x14ac:dyDescent="0.25">
      <c r="B167" s="110" t="s">
        <v>25</v>
      </c>
      <c r="C167" s="111">
        <v>2443.4058059599993</v>
      </c>
      <c r="D167" s="111">
        <v>1673.6890308799996</v>
      </c>
      <c r="E167" s="111">
        <v>1134.0175969700001</v>
      </c>
      <c r="F167" s="111">
        <v>1386.5101930200003</v>
      </c>
      <c r="G167" s="112">
        <v>2730.5846438199987</v>
      </c>
      <c r="I167" s="235"/>
    </row>
    <row r="168" spans="2:10" x14ac:dyDescent="0.25">
      <c r="B168" s="118" t="s">
        <v>26</v>
      </c>
      <c r="C168" s="119">
        <v>3495.1275653513858</v>
      </c>
      <c r="D168" s="119">
        <v>7882.9144861599962</v>
      </c>
      <c r="E168" s="119">
        <v>5740.276426630001</v>
      </c>
      <c r="F168" s="119">
        <v>7634.269975090001</v>
      </c>
      <c r="G168" s="120">
        <v>3743.7720764213818</v>
      </c>
      <c r="I168" s="235"/>
    </row>
    <row r="169" spans="2:10" x14ac:dyDescent="0.25">
      <c r="B169" s="36" t="s">
        <v>27</v>
      </c>
      <c r="C169" s="115">
        <v>216.26806456000008</v>
      </c>
      <c r="D169" s="115">
        <v>153.63387223999999</v>
      </c>
      <c r="E169" s="115">
        <v>135.52067148999998</v>
      </c>
      <c r="F169" s="115">
        <v>156.68079342999999</v>
      </c>
      <c r="G169" s="114">
        <v>213.22114337000005</v>
      </c>
      <c r="H169" s="176"/>
      <c r="I169" s="235"/>
    </row>
    <row r="170" spans="2:10" x14ac:dyDescent="0.25">
      <c r="B170" s="36" t="s">
        <v>28</v>
      </c>
      <c r="C170" s="115">
        <v>628.62351415800003</v>
      </c>
      <c r="D170" s="115">
        <v>220.14505822000004</v>
      </c>
      <c r="E170" s="115">
        <v>183.61655844000001</v>
      </c>
      <c r="F170" s="115">
        <v>183.76907241000001</v>
      </c>
      <c r="G170" s="113">
        <v>664.99949996800001</v>
      </c>
      <c r="H170" s="100"/>
      <c r="I170" s="235"/>
    </row>
    <row r="171" spans="2:10" x14ac:dyDescent="0.25">
      <c r="B171" s="121" t="s">
        <v>29</v>
      </c>
      <c r="C171" s="122">
        <v>844.89157871800012</v>
      </c>
      <c r="D171" s="122">
        <v>373.77893046000003</v>
      </c>
      <c r="E171" s="122">
        <v>319.13722992999999</v>
      </c>
      <c r="F171" s="122">
        <v>340.44986584000003</v>
      </c>
      <c r="G171" s="123">
        <v>878.22064333800006</v>
      </c>
      <c r="I171" s="235"/>
    </row>
    <row r="172" spans="2:10" x14ac:dyDescent="0.25">
      <c r="B172" s="34" t="s">
        <v>63</v>
      </c>
      <c r="C172" s="107">
        <v>4.7151285750999801</v>
      </c>
      <c r="D172" s="107">
        <v>88.921228894799995</v>
      </c>
      <c r="E172" s="107">
        <v>58.831274929999992</v>
      </c>
      <c r="F172" s="107">
        <v>84.3393844</v>
      </c>
      <c r="G172" s="160">
        <v>9.2969730698999768</v>
      </c>
    </row>
    <row r="173" spans="2:10" x14ac:dyDescent="0.25">
      <c r="B173" s="35" t="s">
        <v>64</v>
      </c>
      <c r="C173" s="109">
        <v>0</v>
      </c>
      <c r="D173" s="109"/>
      <c r="E173" s="109">
        <v>0</v>
      </c>
      <c r="F173" s="109"/>
      <c r="G173" s="117">
        <v>0</v>
      </c>
    </row>
    <row r="174" spans="2:10" s="19" customFormat="1" x14ac:dyDescent="0.25">
      <c r="B174" s="110" t="s">
        <v>60</v>
      </c>
      <c r="C174" s="111">
        <v>4.7151285750999801</v>
      </c>
      <c r="D174" s="111">
        <v>88.921228894799995</v>
      </c>
      <c r="E174" s="111">
        <v>58.831274929999992</v>
      </c>
      <c r="F174" s="111">
        <v>84.3393844</v>
      </c>
      <c r="G174" s="112">
        <v>9.2969730698999768</v>
      </c>
    </row>
    <row r="175" spans="2:10" s="37" customFormat="1" ht="18.75" x14ac:dyDescent="0.25">
      <c r="B175" s="124" t="s">
        <v>30</v>
      </c>
      <c r="C175" s="125">
        <v>4344.7342726444858</v>
      </c>
      <c r="D175" s="125">
        <v>8345.6146455147955</v>
      </c>
      <c r="E175" s="125">
        <v>6118.2449314900014</v>
      </c>
      <c r="F175" s="125">
        <v>8059.059225330001</v>
      </c>
      <c r="G175" s="126">
        <v>4631.2896928292812</v>
      </c>
    </row>
    <row r="176" spans="2:10" x14ac:dyDescent="0.25">
      <c r="B176" s="5"/>
      <c r="C176" s="146"/>
      <c r="D176" s="146"/>
      <c r="E176" s="146"/>
      <c r="F176" s="146"/>
      <c r="G176" s="238"/>
    </row>
    <row r="177" spans="2:11" ht="18.75" x14ac:dyDescent="0.25">
      <c r="B177" s="5"/>
      <c r="C177" s="200"/>
      <c r="D177" s="200"/>
      <c r="E177" s="200"/>
      <c r="F177" s="200"/>
      <c r="G177" s="198"/>
      <c r="H177" s="197"/>
      <c r="I177" s="199"/>
      <c r="J177" s="147"/>
      <c r="K177" s="147"/>
    </row>
    <row r="178" spans="2:11" ht="26.25" customHeight="1" x14ac:dyDescent="0.25">
      <c r="B178" s="334" t="s">
        <v>55</v>
      </c>
      <c r="C178" s="334"/>
      <c r="D178" s="334"/>
      <c r="E178" s="334"/>
    </row>
    <row r="179" spans="2:11" x14ac:dyDescent="0.25">
      <c r="B179" s="16"/>
      <c r="C179" s="59"/>
      <c r="D179" s="59"/>
      <c r="E179" s="59"/>
    </row>
    <row r="180" spans="2:11" ht="45" x14ac:dyDescent="0.25">
      <c r="B180" s="221" t="s">
        <v>76</v>
      </c>
      <c r="C180" s="221" t="s">
        <v>92</v>
      </c>
      <c r="D180" s="221" t="s">
        <v>104</v>
      </c>
      <c r="E180" s="2" t="s">
        <v>111</v>
      </c>
    </row>
    <row r="181" spans="2:11" ht="18.75" x14ac:dyDescent="0.25">
      <c r="B181" s="89" t="s">
        <v>81</v>
      </c>
      <c r="C181" s="133">
        <v>0.8249720938548134</v>
      </c>
      <c r="D181" s="133">
        <v>0.85440251637673637</v>
      </c>
      <c r="E181" s="133">
        <v>3.5674446131146849E-2</v>
      </c>
    </row>
    <row r="182" spans="2:11" ht="18.75" x14ac:dyDescent="0.25">
      <c r="B182" s="90" t="s">
        <v>82</v>
      </c>
      <c r="C182" s="134"/>
      <c r="D182" s="134">
        <v>216.13315504770819</v>
      </c>
      <c r="E182" s="148" t="e">
        <v>#DIV/0!</v>
      </c>
    </row>
    <row r="183" spans="2:11" x14ac:dyDescent="0.25">
      <c r="C183" s="54"/>
      <c r="D183" s="54"/>
      <c r="E183" s="54"/>
    </row>
    <row r="184" spans="2:11" ht="19.5" customHeight="1" x14ac:dyDescent="0.25">
      <c r="B184" s="334" t="s">
        <v>39</v>
      </c>
      <c r="C184" s="334"/>
      <c r="D184" s="334"/>
      <c r="E184" s="334"/>
      <c r="F184" s="14"/>
      <c r="G184" s="14"/>
      <c r="H184" s="14"/>
    </row>
    <row r="185" spans="2:11" x14ac:dyDescent="0.25">
      <c r="B185" s="16"/>
      <c r="C185" s="59"/>
      <c r="D185" s="59"/>
      <c r="E185" s="59"/>
      <c r="F185" s="14"/>
      <c r="G185" s="14"/>
      <c r="H185" s="14"/>
    </row>
    <row r="186" spans="2:11" ht="38.25" customHeight="1" x14ac:dyDescent="0.25">
      <c r="B186" s="221" t="s">
        <v>76</v>
      </c>
      <c r="C186" s="221" t="s">
        <v>92</v>
      </c>
      <c r="D186" s="221" t="s">
        <v>104</v>
      </c>
      <c r="E186" s="2" t="s">
        <v>111</v>
      </c>
    </row>
    <row r="187" spans="2:11" x14ac:dyDescent="0.25">
      <c r="B187" s="335" t="s">
        <v>40</v>
      </c>
      <c r="C187" s="336"/>
      <c r="D187" s="336"/>
      <c r="E187" s="337"/>
    </row>
    <row r="188" spans="2:11" x14ac:dyDescent="0.25">
      <c r="B188" s="153" t="s">
        <v>80</v>
      </c>
      <c r="C188" s="153">
        <v>4</v>
      </c>
      <c r="D188" s="69">
        <v>3.9519913553565917</v>
      </c>
      <c r="E188" s="64">
        <v>-1.2002161160852065E-2</v>
      </c>
    </row>
    <row r="189" spans="2:11" x14ac:dyDescent="0.25">
      <c r="B189" s="153" t="s">
        <v>78</v>
      </c>
      <c r="C189" s="64">
        <v>0</v>
      </c>
      <c r="D189" s="64">
        <v>0</v>
      </c>
      <c r="E189" s="64" t="e">
        <v>#DIV/0!</v>
      </c>
    </row>
    <row r="190" spans="2:11" ht="19.5" customHeight="1" x14ac:dyDescent="0.25">
      <c r="B190" s="154" t="s">
        <v>79</v>
      </c>
      <c r="C190" s="154">
        <v>6936</v>
      </c>
      <c r="D190" s="154">
        <v>6478</v>
      </c>
      <c r="E190" s="64">
        <v>-6.603229527104959E-2</v>
      </c>
    </row>
    <row r="191" spans="2:11" x14ac:dyDescent="0.25">
      <c r="B191" s="335" t="s">
        <v>56</v>
      </c>
      <c r="C191" s="336"/>
      <c r="D191" s="336"/>
      <c r="E191" s="337"/>
    </row>
    <row r="192" spans="2:11" x14ac:dyDescent="0.25">
      <c r="B192" s="153" t="s">
        <v>80</v>
      </c>
      <c r="C192" s="153">
        <v>4</v>
      </c>
      <c r="D192" s="69">
        <v>3.7930263746088513</v>
      </c>
      <c r="E192" s="64">
        <v>-5.174340634778718E-2</v>
      </c>
    </row>
    <row r="193" spans="2:8" x14ac:dyDescent="0.25">
      <c r="B193" s="153" t="s">
        <v>78</v>
      </c>
      <c r="C193" s="64">
        <v>0.01</v>
      </c>
      <c r="D193" s="64">
        <v>0.17231649530621401</v>
      </c>
      <c r="E193" s="64">
        <v>16.2316495306214</v>
      </c>
    </row>
    <row r="194" spans="2:8" x14ac:dyDescent="0.25">
      <c r="B194" s="154" t="s">
        <v>79</v>
      </c>
      <c r="C194" s="154">
        <v>2519</v>
      </c>
      <c r="D194" s="154">
        <v>2237</v>
      </c>
      <c r="E194" s="64">
        <v>-0.11194918618499404</v>
      </c>
    </row>
    <row r="195" spans="2:8" ht="15.6" customHeight="1" x14ac:dyDescent="0.25">
      <c r="B195" s="331" t="s">
        <v>57</v>
      </c>
      <c r="C195" s="332"/>
      <c r="D195" s="332"/>
      <c r="E195" s="333"/>
    </row>
    <row r="196" spans="2:8" x14ac:dyDescent="0.25">
      <c r="B196" s="153" t="s">
        <v>80</v>
      </c>
      <c r="C196" s="69">
        <v>77</v>
      </c>
      <c r="D196" s="69">
        <v>75</v>
      </c>
      <c r="E196" s="64">
        <v>-2.5974025974025976E-2</v>
      </c>
    </row>
    <row r="197" spans="2:8" x14ac:dyDescent="0.25">
      <c r="B197" s="153" t="s">
        <v>78</v>
      </c>
      <c r="C197" s="64">
        <v>0.5</v>
      </c>
      <c r="D197" s="64">
        <v>0.75</v>
      </c>
      <c r="E197" s="64">
        <v>0.5</v>
      </c>
    </row>
    <row r="198" spans="2:8" ht="15" customHeight="1" x14ac:dyDescent="0.25">
      <c r="B198" s="154" t="s">
        <v>79</v>
      </c>
      <c r="C198" s="154">
        <v>152</v>
      </c>
      <c r="D198" s="154">
        <v>189</v>
      </c>
      <c r="E198" s="64">
        <v>0.24342105263157895</v>
      </c>
    </row>
    <row r="199" spans="2:8" ht="15" customHeight="1" x14ac:dyDescent="0.25">
      <c r="B199" s="331" t="s">
        <v>58</v>
      </c>
      <c r="C199" s="332"/>
      <c r="D199" s="332"/>
      <c r="E199" s="333"/>
    </row>
    <row r="200" spans="2:8" x14ac:dyDescent="0.25">
      <c r="B200" s="153" t="s">
        <v>80</v>
      </c>
      <c r="C200" s="153">
        <v>65</v>
      </c>
      <c r="D200" s="153">
        <v>78</v>
      </c>
      <c r="E200" s="64">
        <v>0.2</v>
      </c>
    </row>
    <row r="201" spans="2:8" x14ac:dyDescent="0.25">
      <c r="B201" s="153" t="s">
        <v>78</v>
      </c>
      <c r="C201" s="64">
        <v>0.7</v>
      </c>
      <c r="D201" s="64">
        <v>0.85709999999999997</v>
      </c>
      <c r="E201" s="64">
        <v>0.22442857142857148</v>
      </c>
      <c r="H201" s="100"/>
    </row>
    <row r="202" spans="2:8" x14ac:dyDescent="0.25">
      <c r="B202" s="154" t="s">
        <v>79</v>
      </c>
      <c r="C202" s="154">
        <v>166</v>
      </c>
      <c r="D202" s="154">
        <v>195</v>
      </c>
      <c r="E202" s="79">
        <v>0.1746987951807229</v>
      </c>
      <c r="H202" s="100"/>
    </row>
    <row r="203" spans="2:8" x14ac:dyDescent="0.25">
      <c r="C203" s="54"/>
      <c r="D203" s="54"/>
      <c r="E203" s="54"/>
    </row>
    <row r="204" spans="2:8" x14ac:dyDescent="0.25">
      <c r="C204" s="54"/>
      <c r="D204" s="54"/>
      <c r="E204" s="54"/>
    </row>
    <row r="205" spans="2:8" x14ac:dyDescent="0.25">
      <c r="C205" s="54"/>
      <c r="D205" s="54"/>
      <c r="E205" s="54"/>
    </row>
    <row r="206" spans="2:8" ht="45" x14ac:dyDescent="0.25">
      <c r="B206" s="221" t="s">
        <v>76</v>
      </c>
      <c r="C206" s="221" t="s">
        <v>92</v>
      </c>
      <c r="D206" s="221" t="s">
        <v>104</v>
      </c>
      <c r="E206" s="2" t="s">
        <v>111</v>
      </c>
    </row>
    <row r="207" spans="2:8" x14ac:dyDescent="0.25">
      <c r="B207" s="182" t="s">
        <v>100</v>
      </c>
      <c r="C207" s="51">
        <v>272.22271561679401</v>
      </c>
      <c r="D207" s="51">
        <v>279.17950465285759</v>
      </c>
      <c r="E207" s="73">
        <v>2.5555505242467001E-2</v>
      </c>
    </row>
    <row r="208" spans="2:8" x14ac:dyDescent="0.25">
      <c r="B208" s="183" t="s">
        <v>14</v>
      </c>
      <c r="C208" s="50">
        <v>209.62961417086049</v>
      </c>
      <c r="D208" s="50">
        <v>209.86908142409365</v>
      </c>
      <c r="E208" s="64">
        <v>1.1423350378252301E-3</v>
      </c>
    </row>
    <row r="209" spans="2:5" x14ac:dyDescent="0.25">
      <c r="B209" s="183" t="s">
        <v>15</v>
      </c>
      <c r="C209" s="50">
        <v>7.2107870051780942</v>
      </c>
      <c r="D209" s="50">
        <v>7.5502526327275072</v>
      </c>
      <c r="E209" s="64">
        <v>4.7077472584565516E-2</v>
      </c>
    </row>
    <row r="210" spans="2:5" x14ac:dyDescent="0.25">
      <c r="B210" s="184" t="s">
        <v>7</v>
      </c>
      <c r="C210" s="50">
        <v>216.8404011760386</v>
      </c>
      <c r="D210" s="50">
        <v>217.41933405682116</v>
      </c>
      <c r="E210" s="64">
        <v>2.6698570821798188E-3</v>
      </c>
    </row>
    <row r="211" spans="2:5" x14ac:dyDescent="0.25">
      <c r="B211" s="184" t="s">
        <v>8</v>
      </c>
      <c r="C211" s="50">
        <v>29.759315440755444</v>
      </c>
      <c r="D211" s="50">
        <v>28.850643596036424</v>
      </c>
      <c r="E211" s="64">
        <v>-3.0534030479565134E-2</v>
      </c>
    </row>
    <row r="212" spans="2:5" x14ac:dyDescent="0.25">
      <c r="B212" s="185" t="s">
        <v>9</v>
      </c>
      <c r="C212" s="50">
        <v>25.622999</v>
      </c>
      <c r="D212" s="50">
        <v>32.909526999999997</v>
      </c>
      <c r="E212" s="64">
        <v>0.28437451837702515</v>
      </c>
    </row>
    <row r="213" spans="2:5" x14ac:dyDescent="0.25">
      <c r="B213" s="182" t="s">
        <v>101</v>
      </c>
      <c r="C213" s="51">
        <v>308.68454063999997</v>
      </c>
      <c r="D213" s="51">
        <v>304.18261029999996</v>
      </c>
      <c r="E213" s="73">
        <v>-1.4584242964244617E-2</v>
      </c>
    </row>
    <row r="214" spans="2:5" x14ac:dyDescent="0.25">
      <c r="B214" s="186" t="s">
        <v>10</v>
      </c>
      <c r="C214" s="50">
        <v>283.06154163999997</v>
      </c>
      <c r="D214" s="50">
        <v>271.2730833</v>
      </c>
      <c r="E214" s="64">
        <v>-4.1646273357023672E-2</v>
      </c>
    </row>
    <row r="215" spans="2:5" x14ac:dyDescent="0.25">
      <c r="B215" s="186" t="s">
        <v>11</v>
      </c>
      <c r="C215" s="50">
        <v>25.622999</v>
      </c>
      <c r="D215" s="50">
        <v>32.909526999999997</v>
      </c>
      <c r="E215" s="64">
        <v>0.28437451837702515</v>
      </c>
    </row>
    <row r="216" spans="2:5" x14ac:dyDescent="0.25">
      <c r="B216" s="182" t="s">
        <v>102</v>
      </c>
      <c r="C216" s="53">
        <v>36.461825023205961</v>
      </c>
      <c r="D216" s="53">
        <v>25.003105647142416</v>
      </c>
      <c r="E216" s="73">
        <v>-0.31426620496288094</v>
      </c>
    </row>
    <row r="217" spans="2:5" x14ac:dyDescent="0.25">
      <c r="B217" s="187" t="s">
        <v>68</v>
      </c>
      <c r="C217" s="102">
        <v>0.12881235936169108</v>
      </c>
      <c r="D217" s="102">
        <v>9.2169504408557798E-2</v>
      </c>
      <c r="E217" s="79">
        <v>-0.28446691866146273</v>
      </c>
    </row>
  </sheetData>
  <protectedRanges>
    <protectedRange sqref="D5:E5" name="Plage1_1_5_1_2"/>
    <protectedRange sqref="E32:E34" name="Plage5_2_1"/>
    <protectedRange sqref="D56:E56 E53:E55 D60:E61 E57:E59 D66:E68 E62:E65 E115:E117 E121:E124 D118:E120 D114:E114 C120 D72:E74" name="Plage9_2_2"/>
    <protectedRange sqref="D103:E104 E102" name="Plage13_1_1"/>
    <protectedRange sqref="D107:E107" name="Plage15_1_1"/>
    <protectedRange sqref="D111:E113" name="Plage17_1_1"/>
    <protectedRange sqref="C103:C104" name="Plage13_1_1_1_2"/>
    <protectedRange sqref="C107" name="Plage15_1_1_1_2"/>
    <protectedRange sqref="C111:C113" name="Plage17_1_1_1_2"/>
    <protectedRange sqref="C186:D186 C206:D206" name="Plage1_1_5_1_1"/>
    <protectedRange sqref="C210:D212" name="Plage13_1_1_1_2_1"/>
    <protectedRange sqref="E210:E212" name="Plage13_1_1_2_1"/>
    <protectedRange sqref="E215" name="Plage15_1_1_2_1"/>
    <protectedRange sqref="C4:D4" name="Plage1_1_5_1_1_3_2"/>
    <protectedRange sqref="C75:D75" name="Plage1_1_5_1_1_3_3"/>
    <protectedRange sqref="C180:D180" name="Plage1_1_5_1_1_2"/>
    <protectedRange sqref="E4 E75 E180 E186 E206" name="Plage1_1_5_1_2_1"/>
    <protectedRange sqref="C128:G128" name="Plage1_1_5_2_1_2_1"/>
    <protectedRange sqref="H134:L134 C134:D134" name="Plage1_1_5_2_1_2_2"/>
    <protectedRange sqref="E134" name="Plage1_1_5_1_2_1_2_1"/>
  </protectedRanges>
  <mergeCells count="14">
    <mergeCell ref="B199:E199"/>
    <mergeCell ref="B132:D132"/>
    <mergeCell ref="B118:E118"/>
    <mergeCell ref="B178:E178"/>
    <mergeCell ref="B184:E184"/>
    <mergeCell ref="B187:E187"/>
    <mergeCell ref="B191:E191"/>
    <mergeCell ref="B195:E195"/>
    <mergeCell ref="B114:E114"/>
    <mergeCell ref="B2:E2"/>
    <mergeCell ref="B6:E6"/>
    <mergeCell ref="B56:E56"/>
    <mergeCell ref="B60:E60"/>
    <mergeCell ref="B76:E76"/>
  </mergeCells>
  <printOptions horizontalCentered="1"/>
  <pageMargins left="0.11811023622047245" right="0.11811023622047245" top="0.19685039370078741" bottom="0.19685039370078741" header="0" footer="0"/>
  <pageSetup paperSize="9" scale="60" orientation="portrait" horizontalDpi="4294967294" verticalDpi="4294967294" r:id="rId1"/>
  <rowBreaks count="4" manualBreakCount="4">
    <brk id="71" max="16383" man="1"/>
    <brk id="130" max="16383" man="1"/>
    <brk id="175" max="16383" man="1"/>
    <brk id="182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2"/>
  <sheetViews>
    <sheetView showGridLines="0" zoomScale="90" zoomScaleNormal="90" workbookViewId="0">
      <selection activeCell="A7" sqref="A1:XFD1048576"/>
    </sheetView>
  </sheetViews>
  <sheetFormatPr baseColWidth="10" defaultColWidth="11.42578125" defaultRowHeight="15" x14ac:dyDescent="0.25"/>
  <cols>
    <col min="1" max="1" width="1.7109375" style="1" customWidth="1"/>
    <col min="2" max="2" width="64.7109375" style="1" customWidth="1"/>
    <col min="3" max="3" width="15.42578125" style="1" customWidth="1"/>
    <col min="4" max="4" width="13" style="1" customWidth="1"/>
    <col min="5" max="5" width="14" style="1" customWidth="1"/>
    <col min="6" max="6" width="14.85546875" style="1" customWidth="1"/>
    <col min="7" max="7" width="11.7109375" style="1" bestFit="1" customWidth="1"/>
    <col min="8" max="8" width="11.5703125" style="1" bestFit="1" customWidth="1"/>
    <col min="9" max="9" width="13.28515625" style="1" bestFit="1" customWidth="1"/>
    <col min="10" max="10" width="11.5703125" style="1" bestFit="1" customWidth="1"/>
    <col min="11" max="16384" width="11.42578125" style="1"/>
  </cols>
  <sheetData>
    <row r="2" spans="2:5" ht="23.45" x14ac:dyDescent="0.3">
      <c r="B2" s="338" t="s">
        <v>128</v>
      </c>
      <c r="C2" s="338"/>
      <c r="D2" s="338"/>
      <c r="E2" s="338"/>
    </row>
    <row r="3" spans="2:5" ht="9" customHeight="1" x14ac:dyDescent="0.3"/>
    <row r="4" spans="2:5" ht="30" x14ac:dyDescent="0.25">
      <c r="B4" s="21" t="s">
        <v>76</v>
      </c>
      <c r="C4" s="221" t="s">
        <v>92</v>
      </c>
      <c r="D4" s="221" t="s">
        <v>104</v>
      </c>
      <c r="E4" s="2" t="s">
        <v>111</v>
      </c>
    </row>
    <row r="5" spans="2:5" ht="6" customHeight="1" x14ac:dyDescent="0.3">
      <c r="B5" s="9"/>
      <c r="C5" s="9"/>
      <c r="D5" s="9"/>
      <c r="E5" s="10"/>
    </row>
    <row r="6" spans="2:5" ht="15" customHeight="1" x14ac:dyDescent="0.3">
      <c r="B6" s="324" t="s">
        <v>31</v>
      </c>
      <c r="C6" s="325"/>
      <c r="D6" s="325"/>
      <c r="E6" s="326"/>
    </row>
    <row r="7" spans="2:5" ht="15" customHeight="1" x14ac:dyDescent="0.3">
      <c r="B7" s="39" t="s">
        <v>45</v>
      </c>
      <c r="C7" s="51">
        <v>8828</v>
      </c>
      <c r="D7" s="51">
        <v>14537</v>
      </c>
      <c r="E7" s="73">
        <v>0.64669234254644314</v>
      </c>
    </row>
    <row r="8" spans="2:5" ht="15" customHeight="1" x14ac:dyDescent="0.3">
      <c r="B8" s="29" t="s">
        <v>1</v>
      </c>
      <c r="C8" s="46">
        <v>8783</v>
      </c>
      <c r="D8" s="46">
        <v>14495</v>
      </c>
      <c r="E8" s="74">
        <v>0.65034726175566437</v>
      </c>
    </row>
    <row r="9" spans="2:5" ht="15" customHeight="1" x14ac:dyDescent="0.3">
      <c r="B9" s="29" t="s">
        <v>2</v>
      </c>
      <c r="C9" s="46">
        <v>45</v>
      </c>
      <c r="D9" s="46">
        <v>42</v>
      </c>
      <c r="E9" s="74">
        <v>-6.6666666666666666E-2</v>
      </c>
    </row>
    <row r="10" spans="2:5" ht="15" customHeight="1" x14ac:dyDescent="0.3">
      <c r="B10" s="47" t="s">
        <v>3</v>
      </c>
      <c r="C10" s="61">
        <v>0</v>
      </c>
      <c r="D10" s="61">
        <v>0</v>
      </c>
      <c r="E10" s="75" t="e">
        <v>#DIV/0!</v>
      </c>
    </row>
    <row r="11" spans="2:5" ht="15" customHeight="1" x14ac:dyDescent="0.3">
      <c r="B11" s="41" t="s">
        <v>46</v>
      </c>
      <c r="C11" s="49">
        <v>2671</v>
      </c>
      <c r="D11" s="49">
        <v>2759</v>
      </c>
      <c r="E11" s="76">
        <v>3.294646199925122E-2</v>
      </c>
    </row>
    <row r="12" spans="2:5" ht="15" customHeight="1" x14ac:dyDescent="0.3">
      <c r="B12" s="29" t="s">
        <v>1</v>
      </c>
      <c r="C12" s="46">
        <v>2657</v>
      </c>
      <c r="D12" s="46">
        <v>2732</v>
      </c>
      <c r="E12" s="74">
        <v>2.8227324049680091E-2</v>
      </c>
    </row>
    <row r="13" spans="2:5" ht="15" customHeight="1" x14ac:dyDescent="0.3">
      <c r="B13" s="29" t="s">
        <v>2</v>
      </c>
      <c r="C13" s="46">
        <v>14</v>
      </c>
      <c r="D13" s="46">
        <v>27</v>
      </c>
      <c r="E13" s="74">
        <v>0.9285714285714286</v>
      </c>
    </row>
    <row r="14" spans="2:5" ht="15" customHeight="1" x14ac:dyDescent="0.3">
      <c r="B14" s="47" t="s">
        <v>3</v>
      </c>
      <c r="C14" s="61">
        <v>0</v>
      </c>
      <c r="D14" s="61">
        <v>0</v>
      </c>
      <c r="E14" s="75" t="e">
        <v>#DIV/0!</v>
      </c>
    </row>
    <row r="15" spans="2:5" ht="14.45" x14ac:dyDescent="0.3">
      <c r="B15" s="41" t="s">
        <v>0</v>
      </c>
      <c r="C15" s="49">
        <v>6157</v>
      </c>
      <c r="D15" s="49">
        <v>11778</v>
      </c>
      <c r="E15" s="77">
        <v>0.91294461588435927</v>
      </c>
    </row>
    <row r="16" spans="2:5" ht="14.45" x14ac:dyDescent="0.3">
      <c r="B16" s="22" t="s">
        <v>12</v>
      </c>
      <c r="C16" s="46">
        <v>0</v>
      </c>
      <c r="D16" s="46">
        <v>0</v>
      </c>
      <c r="E16" s="64" t="e">
        <v>#DIV/0!</v>
      </c>
    </row>
    <row r="17" spans="2:7" ht="14.45" x14ac:dyDescent="0.3">
      <c r="B17" s="22" t="s">
        <v>13</v>
      </c>
      <c r="C17" s="46">
        <v>6126</v>
      </c>
      <c r="D17" s="46">
        <v>11763</v>
      </c>
      <c r="E17" s="64">
        <v>0.92017629774730658</v>
      </c>
    </row>
    <row r="18" spans="2:7" ht="14.45" x14ac:dyDescent="0.3">
      <c r="B18" s="152" t="s">
        <v>14</v>
      </c>
      <c r="C18" s="46">
        <v>5895</v>
      </c>
      <c r="D18" s="46">
        <v>11434</v>
      </c>
      <c r="E18" s="64">
        <v>0.93960983884648008</v>
      </c>
    </row>
    <row r="19" spans="2:7" ht="14.45" x14ac:dyDescent="0.3">
      <c r="B19" s="152" t="s">
        <v>15</v>
      </c>
      <c r="C19" s="46">
        <v>231</v>
      </c>
      <c r="D19" s="46">
        <v>329</v>
      </c>
      <c r="E19" s="64">
        <v>0.42424242424242425</v>
      </c>
      <c r="G19" s="4"/>
    </row>
    <row r="20" spans="2:7" ht="16.899999999999999" x14ac:dyDescent="0.3">
      <c r="B20" s="22" t="s">
        <v>1</v>
      </c>
      <c r="C20" s="46">
        <v>6126</v>
      </c>
      <c r="D20" s="46">
        <v>11763</v>
      </c>
      <c r="E20" s="64">
        <v>0.92017629774730658</v>
      </c>
      <c r="F20" s="98"/>
      <c r="G20" s="83"/>
    </row>
    <row r="21" spans="2:7" ht="16.899999999999999" x14ac:dyDescent="0.3">
      <c r="B21" s="22" t="s">
        <v>2</v>
      </c>
      <c r="C21" s="46">
        <v>31</v>
      </c>
      <c r="D21" s="46">
        <v>15</v>
      </c>
      <c r="E21" s="64">
        <v>-0.5161290322580645</v>
      </c>
      <c r="F21" s="98"/>
      <c r="G21" s="83"/>
    </row>
    <row r="22" spans="2:7" ht="14.45" x14ac:dyDescent="0.3">
      <c r="B22" s="22" t="s">
        <v>3</v>
      </c>
      <c r="C22" s="46">
        <v>0</v>
      </c>
      <c r="D22" s="46">
        <v>0</v>
      </c>
      <c r="E22" s="64" t="e">
        <v>#DIV/0!</v>
      </c>
      <c r="F22" s="98"/>
    </row>
    <row r="23" spans="2:7" ht="14.45" x14ac:dyDescent="0.3">
      <c r="B23" s="39" t="s">
        <v>4</v>
      </c>
      <c r="C23" s="51">
        <v>228014</v>
      </c>
      <c r="D23" s="51">
        <v>239792</v>
      </c>
      <c r="E23" s="78">
        <v>5.1654722955607989E-2</v>
      </c>
      <c r="F23" s="98"/>
    </row>
    <row r="24" spans="2:7" ht="14.45" x14ac:dyDescent="0.3">
      <c r="B24" s="152" t="s">
        <v>14</v>
      </c>
      <c r="C24" s="62">
        <v>220717</v>
      </c>
      <c r="D24" s="62">
        <v>232151</v>
      </c>
      <c r="E24" s="64">
        <v>5.1803893673799478E-2</v>
      </c>
      <c r="F24" s="98"/>
    </row>
    <row r="25" spans="2:7" ht="14.45" x14ac:dyDescent="0.3">
      <c r="B25" s="152" t="s">
        <v>15</v>
      </c>
      <c r="C25" s="62">
        <v>5841</v>
      </c>
      <c r="D25" s="62">
        <v>6170</v>
      </c>
      <c r="E25" s="64">
        <v>5.632597158020887E-2</v>
      </c>
      <c r="F25" s="98"/>
    </row>
    <row r="26" spans="2:7" ht="14.45" x14ac:dyDescent="0.3">
      <c r="B26" s="22" t="s">
        <v>1</v>
      </c>
      <c r="C26" s="62">
        <v>226558</v>
      </c>
      <c r="D26" s="62">
        <v>238321</v>
      </c>
      <c r="E26" s="64">
        <v>5.19204795240071E-2</v>
      </c>
      <c r="F26" s="98"/>
    </row>
    <row r="27" spans="2:7" x14ac:dyDescent="0.25">
      <c r="B27" s="22" t="s">
        <v>2</v>
      </c>
      <c r="C27" s="62">
        <v>1451</v>
      </c>
      <c r="D27" s="62">
        <v>1466</v>
      </c>
      <c r="E27" s="64">
        <v>1.0337698139214336E-2</v>
      </c>
      <c r="F27" s="98"/>
    </row>
    <row r="28" spans="2:7" x14ac:dyDescent="0.25">
      <c r="B28" s="23" t="s">
        <v>3</v>
      </c>
      <c r="C28" s="63">
        <v>5</v>
      </c>
      <c r="D28" s="63">
        <v>5</v>
      </c>
      <c r="E28" s="79">
        <v>0</v>
      </c>
      <c r="F28" s="98"/>
    </row>
    <row r="29" spans="2:7" x14ac:dyDescent="0.25">
      <c r="B29" s="41" t="s">
        <v>65</v>
      </c>
      <c r="C29" s="49">
        <v>1917.0486700000001</v>
      </c>
      <c r="D29" s="49">
        <v>1927.0910099999999</v>
      </c>
      <c r="E29" s="76">
        <v>5.2384376866132145E-3</v>
      </c>
      <c r="F29" s="98"/>
      <c r="G29" s="98"/>
    </row>
    <row r="30" spans="2:7" x14ac:dyDescent="0.25">
      <c r="B30" s="152" t="s">
        <v>14</v>
      </c>
      <c r="C30" s="50">
        <v>811.89911200000006</v>
      </c>
      <c r="D30" s="50">
        <v>813.5805049999999</v>
      </c>
      <c r="E30" s="64">
        <v>2.0709383409201754E-3</v>
      </c>
      <c r="F30" s="98"/>
    </row>
    <row r="31" spans="2:7" x14ac:dyDescent="0.25">
      <c r="B31" s="152" t="s">
        <v>15</v>
      </c>
      <c r="C31" s="50">
        <v>102.58375599999999</v>
      </c>
      <c r="D31" s="50">
        <v>101.37206900000001</v>
      </c>
      <c r="E31" s="64">
        <v>-1.1811684883130849E-2</v>
      </c>
    </row>
    <row r="32" spans="2:7" x14ac:dyDescent="0.25">
      <c r="B32" s="22" t="s">
        <v>1</v>
      </c>
      <c r="C32" s="50">
        <v>914.48286800000005</v>
      </c>
      <c r="D32" s="50">
        <v>914.95257399999991</v>
      </c>
      <c r="E32" s="64">
        <v>5.1363017989294912E-4</v>
      </c>
    </row>
    <row r="33" spans="2:10" x14ac:dyDescent="0.25">
      <c r="B33" s="22" t="s">
        <v>2</v>
      </c>
      <c r="C33" s="50">
        <v>839.36573199999998</v>
      </c>
      <c r="D33" s="50">
        <v>857.99640599999998</v>
      </c>
      <c r="E33" s="64">
        <v>2.2196133687287581E-2</v>
      </c>
    </row>
    <row r="34" spans="2:10" x14ac:dyDescent="0.25">
      <c r="B34" s="23" t="s">
        <v>3</v>
      </c>
      <c r="C34" s="50">
        <v>163.20007000000001</v>
      </c>
      <c r="D34" s="50">
        <v>154.14203000000001</v>
      </c>
      <c r="E34" s="64">
        <v>-5.5502672272138148E-2</v>
      </c>
      <c r="F34" s="98"/>
      <c r="I34" s="98"/>
    </row>
    <row r="35" spans="2:10" ht="15.75" x14ac:dyDescent="0.25">
      <c r="B35" s="170" t="s">
        <v>66</v>
      </c>
      <c r="C35" s="171">
        <v>2335.2525960464409</v>
      </c>
      <c r="D35" s="171">
        <v>2320.2801232424172</v>
      </c>
      <c r="E35" s="172">
        <v>-6.4115003359259534E-3</v>
      </c>
      <c r="F35" s="4"/>
      <c r="G35" s="4"/>
      <c r="H35" s="4"/>
      <c r="I35" s="4"/>
      <c r="J35" s="4"/>
    </row>
    <row r="36" spans="2:10" ht="15.75" x14ac:dyDescent="0.25">
      <c r="B36" s="44" t="s">
        <v>89</v>
      </c>
      <c r="C36" s="52">
        <v>2583.9</v>
      </c>
      <c r="D36" s="52">
        <v>2518.4901232424172</v>
      </c>
      <c r="E36" s="80">
        <v>-2.5314399457247911E-2</v>
      </c>
      <c r="F36" s="151"/>
      <c r="G36" s="151"/>
      <c r="H36" s="4"/>
      <c r="I36" s="151"/>
      <c r="J36" s="4"/>
    </row>
    <row r="37" spans="2:10" x14ac:dyDescent="0.2">
      <c r="B37" s="152" t="s">
        <v>33</v>
      </c>
      <c r="C37" s="50">
        <v>1239.75</v>
      </c>
      <c r="D37" s="50">
        <v>1143.2977602542405</v>
      </c>
      <c r="E37" s="64">
        <v>-7.7799749744512578E-2</v>
      </c>
      <c r="F37" s="4"/>
      <c r="G37" s="163"/>
      <c r="H37" s="164"/>
      <c r="I37" s="165"/>
      <c r="J37" s="4"/>
    </row>
    <row r="38" spans="2:10" x14ac:dyDescent="0.2">
      <c r="B38" s="152" t="s">
        <v>34</v>
      </c>
      <c r="C38" s="50">
        <v>246.5</v>
      </c>
      <c r="D38" s="50">
        <v>220.10191360133507</v>
      </c>
      <c r="E38" s="64">
        <v>-0.10709162839214982</v>
      </c>
      <c r="F38" s="4"/>
      <c r="G38" s="163"/>
      <c r="H38" s="164"/>
      <c r="I38" s="165"/>
      <c r="J38" s="4"/>
    </row>
    <row r="39" spans="2:10" x14ac:dyDescent="0.2">
      <c r="B39" s="152" t="s">
        <v>35</v>
      </c>
      <c r="C39" s="50">
        <v>107.23</v>
      </c>
      <c r="D39" s="50">
        <v>103.70636412708261</v>
      </c>
      <c r="E39" s="64">
        <v>-3.2860541573415981E-2</v>
      </c>
      <c r="F39" s="4"/>
      <c r="G39" s="163"/>
      <c r="H39" s="164"/>
      <c r="I39" s="165"/>
      <c r="J39" s="4"/>
    </row>
    <row r="40" spans="2:10" x14ac:dyDescent="0.2">
      <c r="B40" s="152" t="s">
        <v>36</v>
      </c>
      <c r="C40" s="50">
        <v>119.37</v>
      </c>
      <c r="D40" s="50">
        <v>98.117937436161043</v>
      </c>
      <c r="E40" s="64">
        <v>-0.17803520619786345</v>
      </c>
      <c r="F40" s="4"/>
      <c r="G40" s="163"/>
      <c r="H40" s="164"/>
      <c r="I40" s="165"/>
      <c r="J40" s="4"/>
    </row>
    <row r="41" spans="2:10" x14ac:dyDescent="0.2">
      <c r="B41" s="152" t="s">
        <v>37</v>
      </c>
      <c r="C41" s="50">
        <v>311.61</v>
      </c>
      <c r="D41" s="50">
        <v>384.12871840259174</v>
      </c>
      <c r="E41" s="64">
        <v>0.23272269311829444</v>
      </c>
      <c r="F41" s="4"/>
      <c r="G41" s="163"/>
      <c r="H41" s="164"/>
      <c r="I41" s="165"/>
      <c r="J41" s="4"/>
    </row>
    <row r="42" spans="2:10" x14ac:dyDescent="0.2">
      <c r="B42" s="153" t="s">
        <v>83</v>
      </c>
      <c r="C42" s="50">
        <v>36.43</v>
      </c>
      <c r="D42" s="50">
        <v>31.738767957120395</v>
      </c>
      <c r="E42" s="64">
        <v>-0.12877386886850412</v>
      </c>
      <c r="F42" s="4"/>
      <c r="G42" s="163"/>
      <c r="H42" s="164"/>
      <c r="I42" s="165"/>
      <c r="J42" s="4"/>
    </row>
    <row r="43" spans="2:10" x14ac:dyDescent="0.2">
      <c r="B43" s="152" t="s">
        <v>84</v>
      </c>
      <c r="C43" s="50">
        <v>244.18</v>
      </c>
      <c r="D43" s="50">
        <v>254.70190849377411</v>
      </c>
      <c r="E43" s="64">
        <v>4.3090787508289402E-2</v>
      </c>
      <c r="F43" s="151"/>
      <c r="G43" s="163"/>
      <c r="H43" s="164"/>
      <c r="I43" s="165"/>
      <c r="J43" s="4"/>
    </row>
    <row r="44" spans="2:10" x14ac:dyDescent="0.2">
      <c r="B44" s="152" t="s">
        <v>85</v>
      </c>
      <c r="C44" s="50">
        <v>271.31</v>
      </c>
      <c r="D44" s="50">
        <v>278.39150849349897</v>
      </c>
      <c r="E44" s="64">
        <v>2.6101170224094108E-2</v>
      </c>
      <c r="F44" s="4"/>
      <c r="G44" s="163"/>
      <c r="H44" s="164"/>
      <c r="I44" s="165"/>
      <c r="J44" s="4"/>
    </row>
    <row r="45" spans="2:10" x14ac:dyDescent="0.2">
      <c r="B45" s="152" t="s">
        <v>86</v>
      </c>
      <c r="C45" s="50">
        <v>5.42</v>
      </c>
      <c r="D45" s="50">
        <v>3.1398892232497495</v>
      </c>
      <c r="E45" s="64">
        <v>-0.42068464515687276</v>
      </c>
      <c r="F45" s="4"/>
      <c r="G45" s="163"/>
      <c r="H45" s="164"/>
      <c r="I45" s="165"/>
      <c r="J45" s="4"/>
    </row>
    <row r="46" spans="2:10" x14ac:dyDescent="0.2">
      <c r="B46" s="152" t="s">
        <v>87</v>
      </c>
      <c r="C46" s="50">
        <v>0.26</v>
      </c>
      <c r="D46" s="50">
        <v>0</v>
      </c>
      <c r="E46" s="64">
        <v>-1</v>
      </c>
      <c r="F46" s="4"/>
      <c r="G46" s="163"/>
      <c r="H46" s="164"/>
      <c r="I46" s="165"/>
      <c r="J46" s="4"/>
    </row>
    <row r="47" spans="2:10" x14ac:dyDescent="0.2">
      <c r="B47" s="152" t="s">
        <v>88</v>
      </c>
      <c r="C47" s="50">
        <v>1.81</v>
      </c>
      <c r="D47" s="50">
        <v>1.1652320109449721</v>
      </c>
      <c r="E47" s="64">
        <v>-0.356225408317695</v>
      </c>
      <c r="F47" s="4"/>
      <c r="G47" s="163"/>
      <c r="H47" s="164"/>
      <c r="I47" s="165"/>
      <c r="J47" s="4"/>
    </row>
    <row r="48" spans="2:10" x14ac:dyDescent="0.2">
      <c r="B48" s="152" t="s">
        <v>103</v>
      </c>
      <c r="C48" s="50">
        <v>0.03</v>
      </c>
      <c r="D48" s="50">
        <v>1.23242417856773E-4</v>
      </c>
      <c r="E48" s="64">
        <v>-0.99589191940477428</v>
      </c>
      <c r="F48" s="4"/>
      <c r="G48" s="163"/>
      <c r="H48" s="164"/>
      <c r="I48" s="165"/>
      <c r="J48" s="4"/>
    </row>
    <row r="49" spans="2:10" x14ac:dyDescent="0.2">
      <c r="B49" s="38" t="s">
        <v>51</v>
      </c>
      <c r="C49" s="56">
        <v>-189.01</v>
      </c>
      <c r="D49" s="56">
        <v>-198.21</v>
      </c>
      <c r="E49" s="81">
        <v>4.8674673297709206E-2</v>
      </c>
      <c r="F49" s="4"/>
      <c r="G49" s="163"/>
      <c r="H49" s="166"/>
      <c r="I49" s="167"/>
      <c r="J49" s="4"/>
    </row>
    <row r="50" spans="2:10" x14ac:dyDescent="0.2">
      <c r="B50" s="39" t="s">
        <v>67</v>
      </c>
      <c r="C50" s="51">
        <v>418.20392604644076</v>
      </c>
      <c r="D50" s="51">
        <v>393.18911324241731</v>
      </c>
      <c r="E50" s="73">
        <v>-5.9814868407633268E-2</v>
      </c>
      <c r="F50" s="4"/>
      <c r="G50" s="163"/>
      <c r="H50" s="166"/>
      <c r="I50" s="167"/>
      <c r="J50" s="4"/>
    </row>
    <row r="51" spans="2:10" x14ac:dyDescent="0.2">
      <c r="B51" s="154" t="s">
        <v>68</v>
      </c>
      <c r="C51" s="102">
        <v>0.19253858782487798</v>
      </c>
      <c r="D51" s="102">
        <v>0.18151618055609101</v>
      </c>
      <c r="E51" s="79">
        <v>-5.7247782864244978E-2</v>
      </c>
      <c r="F51" s="4"/>
      <c r="G51" s="168"/>
      <c r="H51" s="232"/>
      <c r="I51" s="163"/>
      <c r="J51" s="4"/>
    </row>
    <row r="52" spans="2:10" x14ac:dyDescent="0.25">
      <c r="B52" s="39" t="s">
        <v>72</v>
      </c>
      <c r="C52" s="51">
        <v>6753.7107813000002</v>
      </c>
      <c r="D52" s="51">
        <v>7834.8848122200006</v>
      </c>
      <c r="E52" s="73">
        <v>0.16008592400989499</v>
      </c>
      <c r="F52" s="4"/>
      <c r="G52" s="4"/>
      <c r="H52" s="227"/>
      <c r="I52" s="4"/>
      <c r="J52" s="4"/>
    </row>
    <row r="53" spans="2:10" x14ac:dyDescent="0.25">
      <c r="B53" s="22" t="s">
        <v>1</v>
      </c>
      <c r="C53" s="50">
        <v>3678.4950187500003</v>
      </c>
      <c r="D53" s="50">
        <v>4123.8620154400005</v>
      </c>
      <c r="E53" s="64">
        <v>0.12107315476026975</v>
      </c>
      <c r="G53" s="231"/>
      <c r="H53" s="189"/>
    </row>
    <row r="54" spans="2:10" x14ac:dyDescent="0.25">
      <c r="B54" s="22" t="s">
        <v>2</v>
      </c>
      <c r="C54" s="50">
        <v>2669.2402004700002</v>
      </c>
      <c r="D54" s="50">
        <v>3244.4959678699997</v>
      </c>
      <c r="E54" s="64">
        <v>0.21551292659937776</v>
      </c>
    </row>
    <row r="55" spans="2:10" x14ac:dyDescent="0.25">
      <c r="B55" s="23" t="s">
        <v>3</v>
      </c>
      <c r="C55" s="50">
        <v>405.97556207999997</v>
      </c>
      <c r="D55" s="50">
        <v>466.52682891000001</v>
      </c>
      <c r="E55" s="64">
        <v>0.14915002893220464</v>
      </c>
    </row>
    <row r="56" spans="2:10" ht="18.75" x14ac:dyDescent="0.25">
      <c r="B56" s="320" t="s">
        <v>69</v>
      </c>
      <c r="C56" s="321"/>
      <c r="D56" s="321"/>
      <c r="E56" s="322"/>
    </row>
    <row r="57" spans="2:10" x14ac:dyDescent="0.25">
      <c r="B57" s="24" t="s">
        <v>1</v>
      </c>
      <c r="C57" s="66">
        <v>402.24865303326823</v>
      </c>
      <c r="D57" s="66">
        <v>450.71866374573426</v>
      </c>
      <c r="E57" s="82">
        <v>0.12049763335927763</v>
      </c>
    </row>
    <row r="58" spans="2:10" x14ac:dyDescent="0.25">
      <c r="B58" s="25" t="s">
        <v>2</v>
      </c>
      <c r="C58" s="67">
        <v>318.00681141817216</v>
      </c>
      <c r="D58" s="67">
        <v>378.14796719206771</v>
      </c>
      <c r="E58" s="64">
        <v>0.18911908051809373</v>
      </c>
    </row>
    <row r="59" spans="2:10" x14ac:dyDescent="0.25">
      <c r="B59" s="26" t="s">
        <v>3</v>
      </c>
      <c r="C59" s="68">
        <v>248.75942888995078</v>
      </c>
      <c r="D59" s="68">
        <v>302.66036389296283</v>
      </c>
      <c r="E59" s="79">
        <v>0.21667896265695882</v>
      </c>
    </row>
    <row r="60" spans="2:10" ht="18.75" x14ac:dyDescent="0.25">
      <c r="B60" s="327" t="s">
        <v>70</v>
      </c>
      <c r="C60" s="328"/>
      <c r="D60" s="328"/>
      <c r="E60" s="329"/>
    </row>
    <row r="61" spans="2:10" x14ac:dyDescent="0.25">
      <c r="B61" s="87" t="s">
        <v>49</v>
      </c>
      <c r="C61" s="87"/>
      <c r="D61" s="88"/>
      <c r="E61" s="91"/>
    </row>
    <row r="62" spans="2:10" x14ac:dyDescent="0.25">
      <c r="B62" s="153" t="s">
        <v>14</v>
      </c>
      <c r="C62" s="50">
        <v>3678.4620668095349</v>
      </c>
      <c r="D62" s="50">
        <v>3504.5315548931508</v>
      </c>
      <c r="E62" s="64">
        <v>-4.728348661951555E-2</v>
      </c>
    </row>
    <row r="63" spans="2:10" x14ac:dyDescent="0.25">
      <c r="B63" s="153" t="s">
        <v>15</v>
      </c>
      <c r="C63" s="50">
        <v>17562.704331450092</v>
      </c>
      <c r="D63" s="50">
        <v>16429.832901134523</v>
      </c>
      <c r="E63" s="64">
        <v>-6.4504384343981674E-2</v>
      </c>
    </row>
    <row r="64" spans="2:10" x14ac:dyDescent="0.25">
      <c r="B64" s="92" t="s">
        <v>1</v>
      </c>
      <c r="C64" s="71">
        <v>4036.4183476195944</v>
      </c>
      <c r="D64" s="71">
        <v>3839.1605187960772</v>
      </c>
      <c r="E64" s="93">
        <v>-4.8869520410302986E-2</v>
      </c>
    </row>
    <row r="65" spans="2:9" x14ac:dyDescent="0.25">
      <c r="B65" s="94" t="s">
        <v>2</v>
      </c>
      <c r="C65" s="72">
        <v>578473.97105444525</v>
      </c>
      <c r="D65" s="72">
        <v>585263.5784447476</v>
      </c>
      <c r="E65" s="95">
        <v>1.1737100941510332E-2</v>
      </c>
    </row>
    <row r="66" spans="2:9" x14ac:dyDescent="0.25">
      <c r="B66" s="11"/>
      <c r="C66" s="12"/>
      <c r="D66" s="58"/>
      <c r="E66" s="58"/>
    </row>
    <row r="67" spans="2:9" x14ac:dyDescent="0.25">
      <c r="B67" s="11"/>
      <c r="C67" s="12"/>
      <c r="D67" s="58"/>
      <c r="E67" s="58"/>
    </row>
    <row r="68" spans="2:9" x14ac:dyDescent="0.25">
      <c r="B68" s="11"/>
      <c r="C68" s="12"/>
      <c r="D68" s="58"/>
      <c r="E68" s="58"/>
    </row>
    <row r="69" spans="2:9" ht="30" x14ac:dyDescent="0.25">
      <c r="B69" s="27" t="s">
        <v>76</v>
      </c>
      <c r="C69" s="2" t="s">
        <v>52</v>
      </c>
      <c r="D69" s="2" t="s">
        <v>90</v>
      </c>
      <c r="E69" s="2" t="s">
        <v>92</v>
      </c>
      <c r="F69" s="2" t="s">
        <v>104</v>
      </c>
      <c r="G69" s="17"/>
      <c r="H69" s="4"/>
      <c r="I69" s="4"/>
    </row>
    <row r="70" spans="2:9" x14ac:dyDescent="0.25">
      <c r="B70" s="20" t="s">
        <v>5</v>
      </c>
      <c r="C70" s="127">
        <v>409.92792799999995</v>
      </c>
      <c r="D70" s="127">
        <v>419.16347600000006</v>
      </c>
      <c r="E70" s="127">
        <v>416.72690099999954</v>
      </c>
      <c r="F70" s="127">
        <v>393.18911324241731</v>
      </c>
      <c r="G70" s="288"/>
      <c r="H70" s="4"/>
      <c r="I70" s="4"/>
    </row>
    <row r="71" spans="2:9" x14ac:dyDescent="0.25">
      <c r="B71" s="96" t="s">
        <v>6</v>
      </c>
      <c r="C71" s="102">
        <v>0.20982786551244167</v>
      </c>
      <c r="D71" s="102">
        <v>0.2070806680123492</v>
      </c>
      <c r="E71" s="102">
        <v>0.19198912952256691</v>
      </c>
      <c r="F71" s="102">
        <v>0.18151618055609101</v>
      </c>
      <c r="G71" s="289"/>
      <c r="H71" s="4"/>
      <c r="I71" s="4"/>
    </row>
    <row r="72" spans="2:9" x14ac:dyDescent="0.25">
      <c r="B72" s="11"/>
      <c r="C72" s="12"/>
      <c r="D72" s="58"/>
      <c r="E72" s="58"/>
      <c r="G72" s="4"/>
      <c r="H72" s="4"/>
      <c r="I72" s="4"/>
    </row>
    <row r="73" spans="2:9" x14ac:dyDescent="0.25">
      <c r="B73" s="11"/>
      <c r="C73" s="12"/>
      <c r="D73" s="58"/>
      <c r="E73" s="58"/>
    </row>
    <row r="74" spans="2:9" x14ac:dyDescent="0.25">
      <c r="B74" s="11"/>
      <c r="C74" s="12"/>
      <c r="D74" s="58"/>
      <c r="E74" s="58"/>
    </row>
    <row r="75" spans="2:9" ht="32.25" customHeight="1" x14ac:dyDescent="0.25">
      <c r="B75" s="27" t="s">
        <v>76</v>
      </c>
      <c r="C75" s="221" t="s">
        <v>92</v>
      </c>
      <c r="D75" s="221" t="s">
        <v>104</v>
      </c>
      <c r="E75" s="2" t="s">
        <v>111</v>
      </c>
    </row>
    <row r="76" spans="2:9" ht="15" customHeight="1" x14ac:dyDescent="0.25">
      <c r="B76" s="330" t="s">
        <v>32</v>
      </c>
      <c r="C76" s="330"/>
      <c r="D76" s="330"/>
      <c r="E76" s="330"/>
    </row>
    <row r="77" spans="2:9" ht="15" customHeight="1" x14ac:dyDescent="0.25">
      <c r="B77" s="40" t="s">
        <v>45</v>
      </c>
      <c r="C77" s="51">
        <v>7305</v>
      </c>
      <c r="D77" s="51">
        <v>9267</v>
      </c>
      <c r="E77" s="73">
        <v>0.26858316221765915</v>
      </c>
    </row>
    <row r="78" spans="2:9" ht="15" customHeight="1" x14ac:dyDescent="0.25">
      <c r="B78" s="22" t="s">
        <v>7</v>
      </c>
      <c r="C78" s="45">
        <v>7289</v>
      </c>
      <c r="D78" s="45">
        <v>9256</v>
      </c>
      <c r="E78" s="74">
        <v>0.26985869117848815</v>
      </c>
    </row>
    <row r="79" spans="2:9" ht="15" customHeight="1" x14ac:dyDescent="0.25">
      <c r="B79" s="22" t="s">
        <v>8</v>
      </c>
      <c r="C79" s="45">
        <v>15</v>
      </c>
      <c r="D79" s="45">
        <v>11</v>
      </c>
      <c r="E79" s="74">
        <v>-0.26666666666666666</v>
      </c>
    </row>
    <row r="80" spans="2:9" x14ac:dyDescent="0.25">
      <c r="B80" s="23" t="s">
        <v>9</v>
      </c>
      <c r="C80" s="48">
        <v>1</v>
      </c>
      <c r="D80" s="48">
        <v>0</v>
      </c>
      <c r="E80" s="75">
        <v>-1</v>
      </c>
    </row>
    <row r="81" spans="2:11" ht="15.75" x14ac:dyDescent="0.25">
      <c r="B81" s="42" t="s">
        <v>46</v>
      </c>
      <c r="C81" s="49">
        <v>333</v>
      </c>
      <c r="D81" s="49">
        <v>229</v>
      </c>
      <c r="E81" s="76">
        <v>-0.31231231231231232</v>
      </c>
    </row>
    <row r="82" spans="2:11" x14ac:dyDescent="0.25">
      <c r="B82" s="22" t="s">
        <v>7</v>
      </c>
      <c r="C82" s="45">
        <v>322</v>
      </c>
      <c r="D82" s="45">
        <v>224</v>
      </c>
      <c r="E82" s="74">
        <v>-0.30434782608695654</v>
      </c>
    </row>
    <row r="83" spans="2:11" x14ac:dyDescent="0.25">
      <c r="B83" s="22" t="s">
        <v>8</v>
      </c>
      <c r="C83" s="45">
        <v>10</v>
      </c>
      <c r="D83" s="45">
        <v>5</v>
      </c>
      <c r="E83" s="74">
        <v>-0.5</v>
      </c>
    </row>
    <row r="84" spans="2:11" x14ac:dyDescent="0.25">
      <c r="B84" s="23" t="s">
        <v>9</v>
      </c>
      <c r="C84" s="48">
        <v>1</v>
      </c>
      <c r="D84" s="48">
        <v>0</v>
      </c>
      <c r="E84" s="75">
        <v>-1</v>
      </c>
      <c r="G84" s="4"/>
      <c r="H84" s="4"/>
      <c r="I84" s="4"/>
      <c r="J84" s="4"/>
      <c r="K84" s="4"/>
    </row>
    <row r="85" spans="2:11" ht="16.5" x14ac:dyDescent="0.25">
      <c r="B85" s="42" t="s">
        <v>0</v>
      </c>
      <c r="C85" s="49">
        <v>6972</v>
      </c>
      <c r="D85" s="49">
        <v>9038</v>
      </c>
      <c r="E85" s="78">
        <v>0.29632816982214571</v>
      </c>
      <c r="G85" s="4"/>
      <c r="H85" s="83"/>
      <c r="I85" s="4"/>
      <c r="J85" s="4"/>
      <c r="K85" s="4"/>
    </row>
    <row r="86" spans="2:11" ht="16.5" x14ac:dyDescent="0.25">
      <c r="B86" s="152" t="s">
        <v>16</v>
      </c>
      <c r="C86" s="50"/>
      <c r="D86" s="50">
        <v>0</v>
      </c>
      <c r="E86" s="64" t="e">
        <v>#DIV/0!</v>
      </c>
      <c r="G86" s="4"/>
      <c r="H86" s="83"/>
      <c r="I86" s="4"/>
      <c r="J86" s="83"/>
      <c r="K86" s="4"/>
    </row>
    <row r="87" spans="2:11" ht="16.5" x14ac:dyDescent="0.25">
      <c r="B87" s="152" t="s">
        <v>13</v>
      </c>
      <c r="C87" s="50"/>
      <c r="D87" s="50">
        <v>9032</v>
      </c>
      <c r="E87" s="64" t="e">
        <v>#DIV/0!</v>
      </c>
      <c r="G87" s="4"/>
      <c r="H87" s="4"/>
      <c r="I87" s="4"/>
      <c r="J87" s="83"/>
      <c r="K87" s="4"/>
    </row>
    <row r="88" spans="2:11" x14ac:dyDescent="0.25">
      <c r="B88" s="152" t="s">
        <v>14</v>
      </c>
      <c r="C88" s="50">
        <v>6878</v>
      </c>
      <c r="D88" s="50">
        <v>8991</v>
      </c>
      <c r="E88" s="64">
        <v>0.30721139866240188</v>
      </c>
      <c r="G88" s="4"/>
      <c r="H88" s="4"/>
      <c r="I88" s="4"/>
      <c r="J88" s="4"/>
      <c r="K88" s="4"/>
    </row>
    <row r="89" spans="2:11" x14ac:dyDescent="0.25">
      <c r="B89" s="152" t="s">
        <v>15</v>
      </c>
      <c r="C89" s="50">
        <v>89</v>
      </c>
      <c r="D89" s="50">
        <v>41</v>
      </c>
      <c r="E89" s="64">
        <v>-0.5393258426966292</v>
      </c>
      <c r="G89" s="4"/>
      <c r="H89" s="4"/>
      <c r="I89" s="4"/>
      <c r="J89" s="4"/>
      <c r="K89" s="4"/>
    </row>
    <row r="90" spans="2:11" x14ac:dyDescent="0.25">
      <c r="B90" s="22" t="s">
        <v>7</v>
      </c>
      <c r="C90" s="50">
        <v>6967</v>
      </c>
      <c r="D90" s="50">
        <v>9032</v>
      </c>
      <c r="E90" s="64">
        <v>0.29639730156451843</v>
      </c>
      <c r="G90" s="4"/>
      <c r="H90" s="4"/>
      <c r="I90" s="4"/>
      <c r="J90" s="4"/>
      <c r="K90" s="4"/>
    </row>
    <row r="91" spans="2:11" x14ac:dyDescent="0.25">
      <c r="B91" s="22" t="s">
        <v>8</v>
      </c>
      <c r="C91" s="50">
        <v>5</v>
      </c>
      <c r="D91" s="50">
        <v>6</v>
      </c>
      <c r="E91" s="64">
        <v>0.2</v>
      </c>
    </row>
    <row r="92" spans="2:11" x14ac:dyDescent="0.25">
      <c r="B92" s="23" t="s">
        <v>9</v>
      </c>
      <c r="C92" s="55">
        <v>0</v>
      </c>
      <c r="D92" s="55">
        <v>0</v>
      </c>
      <c r="E92" s="79" t="e">
        <v>#DIV/0!</v>
      </c>
    </row>
    <row r="93" spans="2:11" ht="15.75" x14ac:dyDescent="0.25">
      <c r="B93" s="42" t="s">
        <v>4</v>
      </c>
      <c r="C93" s="51">
        <v>153239</v>
      </c>
      <c r="D93" s="51">
        <v>162277</v>
      </c>
      <c r="E93" s="78">
        <v>5.8979763637194184E-2</v>
      </c>
    </row>
    <row r="94" spans="2:11" x14ac:dyDescent="0.25">
      <c r="B94" s="152" t="s">
        <v>14</v>
      </c>
      <c r="C94" s="50">
        <v>150386</v>
      </c>
      <c r="D94" s="50">
        <v>159377</v>
      </c>
      <c r="E94" s="64">
        <v>5.9786150306544494E-2</v>
      </c>
      <c r="F94" s="98"/>
    </row>
    <row r="95" spans="2:11" x14ac:dyDescent="0.25">
      <c r="B95" s="152" t="s">
        <v>15</v>
      </c>
      <c r="C95" s="50">
        <v>2596</v>
      </c>
      <c r="D95" s="50">
        <v>2637</v>
      </c>
      <c r="E95" s="64">
        <v>1.5793528505392913E-2</v>
      </c>
      <c r="F95" s="98"/>
    </row>
    <row r="96" spans="2:11" x14ac:dyDescent="0.25">
      <c r="B96" s="22" t="s">
        <v>7</v>
      </c>
      <c r="C96" s="50">
        <v>152982</v>
      </c>
      <c r="D96" s="50">
        <v>162014</v>
      </c>
      <c r="E96" s="64">
        <v>5.9039625576865255E-2</v>
      </c>
      <c r="F96" s="98"/>
    </row>
    <row r="97" spans="2:6" x14ac:dyDescent="0.25">
      <c r="B97" s="22" t="s">
        <v>8</v>
      </c>
      <c r="C97" s="50">
        <v>253</v>
      </c>
      <c r="D97" s="50">
        <v>259</v>
      </c>
      <c r="E97" s="64">
        <v>2.3715415019762844E-2</v>
      </c>
    </row>
    <row r="98" spans="2:6" x14ac:dyDescent="0.25">
      <c r="B98" s="23" t="s">
        <v>9</v>
      </c>
      <c r="C98" s="55">
        <v>4</v>
      </c>
      <c r="D98" s="55">
        <v>4</v>
      </c>
      <c r="E98" s="79">
        <v>0</v>
      </c>
    </row>
    <row r="99" spans="2:6" ht="15.75" x14ac:dyDescent="0.25">
      <c r="B99" s="42" t="s">
        <v>75</v>
      </c>
      <c r="C99" s="49">
        <v>3023.2418540000003</v>
      </c>
      <c r="D99" s="49">
        <v>2982.0239416599998</v>
      </c>
      <c r="E99" s="76">
        <v>-1.3633680112448114E-2</v>
      </c>
    </row>
    <row r="100" spans="2:6" x14ac:dyDescent="0.25">
      <c r="B100" s="152" t="s">
        <v>14</v>
      </c>
      <c r="C100" s="50">
        <v>2169.5156340000003</v>
      </c>
      <c r="D100" s="50">
        <v>2215.7680658899999</v>
      </c>
      <c r="E100" s="64">
        <v>2.1319243413204906E-2</v>
      </c>
    </row>
    <row r="101" spans="2:6" x14ac:dyDescent="0.25">
      <c r="B101" s="152" t="s">
        <v>15</v>
      </c>
      <c r="C101" s="50">
        <v>87.050103000000007</v>
      </c>
      <c r="D101" s="50">
        <v>78.815794769999997</v>
      </c>
      <c r="E101" s="64">
        <v>-9.4592745398589709E-2</v>
      </c>
    </row>
    <row r="102" spans="2:6" x14ac:dyDescent="0.25">
      <c r="B102" s="22" t="s">
        <v>7</v>
      </c>
      <c r="C102" s="69">
        <v>2256.5657370000004</v>
      </c>
      <c r="D102" s="69">
        <v>2294.58386066</v>
      </c>
      <c r="E102" s="64">
        <v>1.6847780251482064E-2</v>
      </c>
      <c r="F102" s="98"/>
    </row>
    <row r="103" spans="2:6" x14ac:dyDescent="0.25">
      <c r="B103" s="22" t="s">
        <v>8</v>
      </c>
      <c r="C103" s="50">
        <v>613.62474699999996</v>
      </c>
      <c r="D103" s="50">
        <v>571.46506499999998</v>
      </c>
      <c r="E103" s="64">
        <v>-6.8705967622912673E-2</v>
      </c>
      <c r="F103" s="99"/>
    </row>
    <row r="104" spans="2:6" x14ac:dyDescent="0.25">
      <c r="B104" s="23" t="s">
        <v>9</v>
      </c>
      <c r="C104" s="50">
        <v>153.05136999999999</v>
      </c>
      <c r="D104" s="50">
        <v>115.975016</v>
      </c>
      <c r="E104" s="64">
        <v>-0.24224777602448117</v>
      </c>
    </row>
    <row r="105" spans="2:6" ht="15.75" x14ac:dyDescent="0.25">
      <c r="B105" s="40" t="s">
        <v>74</v>
      </c>
      <c r="C105" s="51">
        <v>3389.2599350055007</v>
      </c>
      <c r="D105" s="51">
        <v>3245.1485570899999</v>
      </c>
      <c r="E105" s="73">
        <v>-4.2520013418583323E-2</v>
      </c>
    </row>
    <row r="106" spans="2:6" x14ac:dyDescent="0.25">
      <c r="B106" s="25" t="s">
        <v>10</v>
      </c>
      <c r="C106" s="50">
        <v>3236.2085650055005</v>
      </c>
      <c r="D106" s="50">
        <v>3129.1735410900001</v>
      </c>
      <c r="E106" s="64">
        <v>-3.3074204509843927E-2</v>
      </c>
    </row>
    <row r="107" spans="2:6" x14ac:dyDescent="0.25">
      <c r="B107" s="28" t="s">
        <v>11</v>
      </c>
      <c r="C107" s="50">
        <v>153.05136999999999</v>
      </c>
      <c r="D107" s="50">
        <v>115.975016</v>
      </c>
      <c r="E107" s="64">
        <v>-0.24224777602448117</v>
      </c>
    </row>
    <row r="108" spans="2:6" ht="15.75" x14ac:dyDescent="0.25">
      <c r="B108" s="40" t="s">
        <v>73</v>
      </c>
      <c r="C108" s="53">
        <v>366.01808100550022</v>
      </c>
      <c r="D108" s="53">
        <v>263.12461543000006</v>
      </c>
      <c r="E108" s="73">
        <v>-0.28111579977917528</v>
      </c>
    </row>
    <row r="109" spans="2:6" x14ac:dyDescent="0.25">
      <c r="B109" s="153" t="s">
        <v>68</v>
      </c>
      <c r="C109" s="65">
        <v>0.1131008937320695</v>
      </c>
      <c r="D109" s="65">
        <v>8.4087575193526845E-2</v>
      </c>
      <c r="E109" s="64">
        <v>-0.25652598826737644</v>
      </c>
    </row>
    <row r="110" spans="2:6" ht="15.75" x14ac:dyDescent="0.25">
      <c r="B110" s="40" t="s">
        <v>71</v>
      </c>
      <c r="C110" s="51">
        <v>968.71876469000108</v>
      </c>
      <c r="D110" s="51">
        <v>1061.6278184400001</v>
      </c>
      <c r="E110" s="73">
        <v>9.5909212391204923E-2</v>
      </c>
    </row>
    <row r="111" spans="2:6" x14ac:dyDescent="0.25">
      <c r="B111" s="22" t="s">
        <v>7</v>
      </c>
      <c r="C111" s="50">
        <v>709.16957303000106</v>
      </c>
      <c r="D111" s="50">
        <v>790.40262005</v>
      </c>
      <c r="E111" s="64">
        <v>0.1145467178927633</v>
      </c>
    </row>
    <row r="112" spans="2:6" x14ac:dyDescent="0.25">
      <c r="B112" s="22" t="s">
        <v>8</v>
      </c>
      <c r="C112" s="50">
        <v>212.33842935999999</v>
      </c>
      <c r="D112" s="50">
        <v>231.09188705000005</v>
      </c>
      <c r="E112" s="64">
        <v>8.8318717184280027E-2</v>
      </c>
    </row>
    <row r="113" spans="2:9" x14ac:dyDescent="0.25">
      <c r="B113" s="23" t="s">
        <v>9</v>
      </c>
      <c r="C113" s="55">
        <v>47.210762299999999</v>
      </c>
      <c r="D113" s="55">
        <v>40.133311339999999</v>
      </c>
      <c r="E113" s="79">
        <v>-0.14991181279866775</v>
      </c>
    </row>
    <row r="114" spans="2:9" ht="15.75" customHeight="1" x14ac:dyDescent="0.25">
      <c r="B114" s="320" t="s">
        <v>69</v>
      </c>
      <c r="C114" s="321"/>
      <c r="D114" s="321"/>
      <c r="E114" s="322"/>
    </row>
    <row r="115" spans="2:9" x14ac:dyDescent="0.25">
      <c r="B115" s="22" t="s">
        <v>7</v>
      </c>
      <c r="C115" s="66">
        <v>31.426940567342353</v>
      </c>
      <c r="D115" s="66">
        <v>34.446447288383411</v>
      </c>
      <c r="E115" s="82">
        <v>9.6080199552698781E-2</v>
      </c>
    </row>
    <row r="116" spans="2:9" x14ac:dyDescent="0.25">
      <c r="B116" s="22" t="s">
        <v>8</v>
      </c>
      <c r="C116" s="67">
        <v>34.603954680465328</v>
      </c>
      <c r="D116" s="67">
        <v>40.438497679643817</v>
      </c>
      <c r="E116" s="64">
        <v>0.16860913884135365</v>
      </c>
    </row>
    <row r="117" spans="2:9" x14ac:dyDescent="0.25">
      <c r="B117" s="23" t="s">
        <v>9</v>
      </c>
      <c r="C117" s="68">
        <v>30.846350672979927</v>
      </c>
      <c r="D117" s="68">
        <v>34.605135419856289</v>
      </c>
      <c r="E117" s="79">
        <v>0.12185508706444471</v>
      </c>
    </row>
    <row r="118" spans="2:9" ht="18.75" x14ac:dyDescent="0.25">
      <c r="B118" s="320" t="s">
        <v>70</v>
      </c>
      <c r="C118" s="328"/>
      <c r="D118" s="321"/>
      <c r="E118" s="322"/>
    </row>
    <row r="119" spans="2:9" x14ac:dyDescent="0.25">
      <c r="B119" s="149" t="s">
        <v>38</v>
      </c>
      <c r="C119" s="149"/>
      <c r="D119" s="57"/>
      <c r="E119" s="57"/>
    </row>
    <row r="120" spans="2:9" ht="15" customHeight="1" x14ac:dyDescent="0.25">
      <c r="B120" s="87" t="s">
        <v>50</v>
      </c>
      <c r="C120" s="88">
        <v>2440144.7879402535</v>
      </c>
      <c r="D120" s="88">
        <v>2220591.6963470611</v>
      </c>
      <c r="E120" s="91">
        <v>-8.997543616193325E-2</v>
      </c>
    </row>
    <row r="121" spans="2:9" x14ac:dyDescent="0.25">
      <c r="B121" s="153" t="s">
        <v>14</v>
      </c>
      <c r="C121" s="50">
        <v>14426.313845703726</v>
      </c>
      <c r="D121" s="50">
        <v>13902.683987589175</v>
      </c>
      <c r="E121" s="64">
        <v>-3.6296857514332558E-2</v>
      </c>
    </row>
    <row r="122" spans="2:9" x14ac:dyDescent="0.25">
      <c r="B122" s="153" t="s">
        <v>15</v>
      </c>
      <c r="C122" s="50">
        <v>33532.39714946071</v>
      </c>
      <c r="D122" s="50">
        <v>29888.431843003411</v>
      </c>
      <c r="E122" s="64">
        <v>-0.10866999129872539</v>
      </c>
    </row>
    <row r="123" spans="2:9" x14ac:dyDescent="0.25">
      <c r="B123" s="25" t="s">
        <v>7</v>
      </c>
      <c r="C123" s="50">
        <v>14750.531023257641</v>
      </c>
      <c r="D123" s="50">
        <v>14162.873953238608</v>
      </c>
      <c r="E123" s="64">
        <v>-3.9839722996579258E-2</v>
      </c>
    </row>
    <row r="124" spans="2:9" x14ac:dyDescent="0.25">
      <c r="B124" s="26" t="s">
        <v>8</v>
      </c>
      <c r="C124" s="55">
        <v>2425394.2569169961</v>
      </c>
      <c r="D124" s="55">
        <v>2206428.8223938225</v>
      </c>
      <c r="E124" s="79">
        <v>-9.0280346751339419E-2</v>
      </c>
    </row>
    <row r="125" spans="2:9" x14ac:dyDescent="0.25">
      <c r="C125" s="54"/>
      <c r="D125" s="54"/>
      <c r="E125" s="54"/>
    </row>
    <row r="126" spans="2:9" x14ac:dyDescent="0.25">
      <c r="C126" s="54"/>
      <c r="D126" s="54"/>
      <c r="E126" s="54"/>
    </row>
    <row r="127" spans="2:9" x14ac:dyDescent="0.25">
      <c r="C127" s="54"/>
      <c r="D127" s="54"/>
      <c r="E127" s="54"/>
    </row>
    <row r="128" spans="2:9" ht="30" x14ac:dyDescent="0.25">
      <c r="B128" s="27" t="s">
        <v>76</v>
      </c>
      <c r="C128" s="2" t="s">
        <v>52</v>
      </c>
      <c r="D128" s="2" t="s">
        <v>90</v>
      </c>
      <c r="E128" s="2" t="s">
        <v>92</v>
      </c>
      <c r="F128" s="2" t="s">
        <v>104</v>
      </c>
      <c r="G128" s="17"/>
      <c r="H128" s="4"/>
      <c r="I128" s="4"/>
    </row>
    <row r="129" spans="2:10" x14ac:dyDescent="0.25">
      <c r="B129" s="291" t="s">
        <v>73</v>
      </c>
      <c r="C129" s="292">
        <v>482.88083635499981</v>
      </c>
      <c r="D129" s="292">
        <v>350.52949299999972</v>
      </c>
      <c r="E129" s="292">
        <v>366.01808100550022</v>
      </c>
      <c r="F129" s="292">
        <v>263.12461543000006</v>
      </c>
      <c r="G129" s="288"/>
      <c r="H129" s="4"/>
      <c r="I129" s="4"/>
    </row>
    <row r="130" spans="2:10" x14ac:dyDescent="0.25">
      <c r="B130" s="154" t="s">
        <v>68</v>
      </c>
      <c r="C130" s="102">
        <v>0.16224612249814929</v>
      </c>
      <c r="D130" s="102">
        <v>0.12264308633760124</v>
      </c>
      <c r="E130" s="102">
        <v>0.1131008937320695</v>
      </c>
      <c r="F130" s="102">
        <v>8.4087575193526845E-2</v>
      </c>
      <c r="G130" s="289"/>
      <c r="H130" s="4"/>
      <c r="I130" s="4"/>
    </row>
    <row r="131" spans="2:10" x14ac:dyDescent="0.25">
      <c r="B131" s="12"/>
      <c r="C131" s="12"/>
      <c r="D131" s="13"/>
      <c r="E131" s="13"/>
      <c r="F131" s="4"/>
      <c r="G131" s="4"/>
      <c r="H131" s="4"/>
      <c r="I131" s="4"/>
    </row>
    <row r="132" spans="2:10" ht="30" customHeight="1" x14ac:dyDescent="0.25">
      <c r="B132" s="225" t="s">
        <v>17</v>
      </c>
      <c r="C132" s="86"/>
      <c r="D132" s="86"/>
      <c r="E132" s="86"/>
      <c r="F132" s="86"/>
      <c r="G132" s="86"/>
      <c r="H132" s="86"/>
      <c r="I132" s="86"/>
    </row>
    <row r="133" spans="2:10" x14ac:dyDescent="0.25">
      <c r="B133" s="14"/>
      <c r="C133" s="59"/>
      <c r="D133" s="59"/>
      <c r="E133" s="59"/>
      <c r="F133" s="14"/>
      <c r="G133" s="14"/>
    </row>
    <row r="134" spans="2:10" ht="30" x14ac:dyDescent="0.25">
      <c r="B134" s="221" t="s">
        <v>76</v>
      </c>
      <c r="C134" s="221" t="s">
        <v>92</v>
      </c>
      <c r="D134" s="226" t="s">
        <v>104</v>
      </c>
      <c r="E134" s="2" t="s">
        <v>111</v>
      </c>
      <c r="F134" s="17"/>
      <c r="G134" s="17"/>
      <c r="H134" s="17"/>
      <c r="I134" s="17"/>
      <c r="J134" s="4"/>
    </row>
    <row r="135" spans="2:10" ht="15.75" x14ac:dyDescent="0.25">
      <c r="B135" s="31" t="s">
        <v>18</v>
      </c>
      <c r="C135" s="137">
        <v>33.948444392660086</v>
      </c>
      <c r="D135" s="245">
        <v>30.018903570413222</v>
      </c>
      <c r="E135" s="77">
        <v>-0.11575024695671948</v>
      </c>
      <c r="F135" s="257"/>
      <c r="G135" s="101"/>
      <c r="H135" s="258"/>
      <c r="I135" s="101"/>
      <c r="J135" s="4"/>
    </row>
    <row r="136" spans="2:10" x14ac:dyDescent="0.25">
      <c r="B136" s="29" t="s">
        <v>19</v>
      </c>
      <c r="C136" s="106">
        <v>485.70369180999927</v>
      </c>
      <c r="D136" s="266">
        <v>450.29938533999081</v>
      </c>
      <c r="E136" s="277">
        <v>-7.2892809066516531E-2</v>
      </c>
      <c r="F136" s="259"/>
      <c r="G136" s="259"/>
      <c r="H136" s="252"/>
      <c r="I136" s="259"/>
      <c r="J136" s="4"/>
    </row>
    <row r="137" spans="2:10" x14ac:dyDescent="0.25">
      <c r="B137" s="29" t="s">
        <v>20</v>
      </c>
      <c r="C137" s="106">
        <v>24.817656519999982</v>
      </c>
      <c r="D137" s="266">
        <v>19.949186900000001</v>
      </c>
      <c r="E137" s="277">
        <v>-0.19616959466243691</v>
      </c>
      <c r="F137" s="259"/>
      <c r="G137" s="259"/>
      <c r="H137" s="252"/>
      <c r="I137" s="259"/>
      <c r="J137" s="4"/>
    </row>
    <row r="138" spans="2:10" x14ac:dyDescent="0.25">
      <c r="B138" s="29" t="s">
        <v>21</v>
      </c>
      <c r="C138" s="106">
        <v>87.407247300000193</v>
      </c>
      <c r="D138" s="266">
        <v>68.447996469999907</v>
      </c>
      <c r="E138" s="277">
        <v>-0.21690708054136656</v>
      </c>
      <c r="F138" s="259"/>
      <c r="G138" s="259"/>
      <c r="H138" s="252"/>
      <c r="I138" s="259"/>
      <c r="J138" s="4"/>
    </row>
    <row r="139" spans="2:10" x14ac:dyDescent="0.25">
      <c r="B139" s="136" t="s">
        <v>22</v>
      </c>
      <c r="C139" s="137">
        <v>597.92859562999945</v>
      </c>
      <c r="D139" s="245">
        <v>538.69656870999074</v>
      </c>
      <c r="E139" s="77">
        <v>-9.9062040773613899E-2</v>
      </c>
      <c r="F139" s="252"/>
      <c r="G139" s="252"/>
      <c r="H139" s="252"/>
      <c r="I139" s="252"/>
      <c r="J139" s="4"/>
    </row>
    <row r="140" spans="2:10" x14ac:dyDescent="0.25">
      <c r="B140" s="110" t="s">
        <v>42</v>
      </c>
      <c r="C140" s="129">
        <v>26.125164170992448</v>
      </c>
      <c r="D140" s="247">
        <v>21.865281441652222</v>
      </c>
      <c r="E140" s="278">
        <v>-0.16305668747031651</v>
      </c>
      <c r="F140" s="259"/>
      <c r="G140" s="259"/>
      <c r="H140" s="252"/>
      <c r="I140" s="259"/>
      <c r="J140" s="4"/>
    </row>
    <row r="141" spans="2:10" x14ac:dyDescent="0.25">
      <c r="B141" s="29" t="s">
        <v>23</v>
      </c>
      <c r="C141" s="106">
        <v>908.31820119000008</v>
      </c>
      <c r="D141" s="266">
        <v>905.22722020999993</v>
      </c>
      <c r="E141" s="277">
        <v>-3.4029715312878434E-3</v>
      </c>
      <c r="F141" s="259"/>
      <c r="G141" s="259"/>
      <c r="H141" s="252"/>
      <c r="I141" s="259"/>
      <c r="J141" s="4"/>
    </row>
    <row r="142" spans="2:10" x14ac:dyDescent="0.25">
      <c r="B142" s="29" t="s">
        <v>24</v>
      </c>
      <c r="C142" s="106">
        <v>227.97923999999995</v>
      </c>
      <c r="D142" s="266">
        <v>242.06260056999997</v>
      </c>
      <c r="E142" s="277">
        <v>6.1774750060575812E-2</v>
      </c>
      <c r="F142" s="259"/>
      <c r="G142" s="259"/>
      <c r="H142" s="252"/>
      <c r="I142" s="259"/>
      <c r="J142" s="4"/>
    </row>
    <row r="143" spans="2:10" x14ac:dyDescent="0.25">
      <c r="B143" s="136" t="s">
        <v>25</v>
      </c>
      <c r="C143" s="137">
        <v>1136.29744119</v>
      </c>
      <c r="D143" s="245">
        <v>1147.2898207799999</v>
      </c>
      <c r="E143" s="77">
        <v>9.6738575583590492E-3</v>
      </c>
      <c r="F143" s="252"/>
      <c r="G143" s="252"/>
      <c r="H143" s="252"/>
      <c r="I143" s="252"/>
      <c r="J143" s="4"/>
    </row>
    <row r="144" spans="2:10" x14ac:dyDescent="0.25">
      <c r="B144" s="110" t="s">
        <v>42</v>
      </c>
      <c r="C144" s="129">
        <v>421.22441790153329</v>
      </c>
      <c r="D144" s="247">
        <v>419.26634382802189</v>
      </c>
      <c r="E144" s="278">
        <v>-4.6485293593998703E-3</v>
      </c>
      <c r="F144" s="259"/>
      <c r="G144" s="259"/>
      <c r="H144" s="252"/>
      <c r="I144" s="259"/>
      <c r="J144" s="4"/>
    </row>
    <row r="145" spans="2:10" x14ac:dyDescent="0.25">
      <c r="B145" s="136" t="s">
        <v>26</v>
      </c>
      <c r="C145" s="137">
        <v>1734.2260368199995</v>
      </c>
      <c r="D145" s="245">
        <v>1685.9863894899906</v>
      </c>
      <c r="E145" s="77">
        <v>-2.7816239812928047E-2</v>
      </c>
      <c r="F145" s="252"/>
      <c r="G145" s="252"/>
      <c r="H145" s="252"/>
      <c r="I145" s="252"/>
      <c r="J145" s="4"/>
    </row>
    <row r="146" spans="2:10" x14ac:dyDescent="0.25">
      <c r="B146" s="110" t="s">
        <v>42</v>
      </c>
      <c r="C146" s="138">
        <v>66.102983976459797</v>
      </c>
      <c r="D146" s="247">
        <v>60.936433896148131</v>
      </c>
      <c r="E146" s="279">
        <v>-7.8159105225136985E-2</v>
      </c>
      <c r="F146" s="259"/>
      <c r="G146" s="259"/>
      <c r="H146" s="252"/>
      <c r="I146" s="259"/>
      <c r="J146" s="4"/>
    </row>
    <row r="147" spans="2:10" ht="15.75" x14ac:dyDescent="0.25">
      <c r="B147" s="32" t="s">
        <v>27</v>
      </c>
      <c r="C147" s="105">
        <v>18.829975110000014</v>
      </c>
      <c r="D147" s="268">
        <v>18.829975110000021</v>
      </c>
      <c r="E147" s="277">
        <v>3.7734661443219491E-16</v>
      </c>
      <c r="F147" s="259"/>
      <c r="G147" s="259"/>
      <c r="H147" s="252"/>
      <c r="I147" s="259"/>
      <c r="J147" s="4"/>
    </row>
    <row r="148" spans="2:10" ht="15.75" x14ac:dyDescent="0.25">
      <c r="B148" s="33" t="s">
        <v>28</v>
      </c>
      <c r="C148" s="106">
        <v>211.55165809999991</v>
      </c>
      <c r="D148" s="266">
        <v>136.89014173999988</v>
      </c>
      <c r="E148" s="277">
        <v>-0.35292333338605991</v>
      </c>
      <c r="F148" s="259"/>
      <c r="G148" s="259"/>
      <c r="H148" s="252"/>
      <c r="I148" s="259"/>
      <c r="J148" s="4"/>
    </row>
    <row r="149" spans="2:10" x14ac:dyDescent="0.25">
      <c r="B149" s="136" t="s">
        <v>29</v>
      </c>
      <c r="C149" s="137">
        <v>230.38163320999993</v>
      </c>
      <c r="D149" s="245">
        <v>155.7201168499999</v>
      </c>
      <c r="E149" s="77">
        <v>-0.32407755479337091</v>
      </c>
      <c r="F149" s="252"/>
      <c r="G149" s="252"/>
      <c r="H149" s="252"/>
      <c r="I149" s="252"/>
      <c r="J149" s="4"/>
    </row>
    <row r="150" spans="2:10" x14ac:dyDescent="0.25">
      <c r="B150" s="110" t="s">
        <v>42</v>
      </c>
      <c r="C150" s="138">
        <v>55.981142992837086</v>
      </c>
      <c r="D150" s="247">
        <v>53.331795489552754</v>
      </c>
      <c r="E150" s="279">
        <v>-4.7325712939146711E-2</v>
      </c>
      <c r="F150" s="259"/>
      <c r="G150" s="259"/>
      <c r="H150" s="252"/>
      <c r="I150" s="259"/>
      <c r="J150" s="4"/>
    </row>
    <row r="151" spans="2:10" x14ac:dyDescent="0.25">
      <c r="B151" s="136" t="s">
        <v>53</v>
      </c>
      <c r="C151" s="137">
        <v>1964.6076700299996</v>
      </c>
      <c r="D151" s="245">
        <v>1841.7065063399905</v>
      </c>
      <c r="E151" s="77">
        <v>-6.2557611662043627E-2</v>
      </c>
      <c r="F151" s="252"/>
      <c r="G151" s="252"/>
      <c r="H151" s="252"/>
      <c r="I151" s="252"/>
      <c r="J151" s="4"/>
    </row>
    <row r="152" spans="2:10" x14ac:dyDescent="0.25">
      <c r="B152" s="110" t="s">
        <v>42</v>
      </c>
      <c r="C152" s="139">
        <v>66.148351892760459</v>
      </c>
      <c r="D152" s="245">
        <v>61.591925661768421</v>
      </c>
      <c r="E152" s="280">
        <v>-6.8881931304636351E-2</v>
      </c>
      <c r="F152" s="259"/>
      <c r="G152" s="259"/>
      <c r="H152" s="253"/>
      <c r="I152" s="259"/>
      <c r="J152" s="4"/>
    </row>
    <row r="153" spans="2:10" x14ac:dyDescent="0.25">
      <c r="B153" s="34" t="s">
        <v>131</v>
      </c>
      <c r="C153" s="108">
        <v>56.511296230000006</v>
      </c>
      <c r="D153" s="270">
        <v>41.333180326599965</v>
      </c>
      <c r="E153" s="277">
        <v>-0.26858552034668198</v>
      </c>
      <c r="F153" s="259"/>
      <c r="G153" s="259"/>
      <c r="H153" s="252"/>
      <c r="I153" s="259"/>
      <c r="J153" s="4"/>
    </row>
    <row r="154" spans="2:10" ht="15.75" x14ac:dyDescent="0.25">
      <c r="B154" s="31" t="s">
        <v>47</v>
      </c>
      <c r="C154" s="137">
        <v>56.511296230000006</v>
      </c>
      <c r="D154" s="245">
        <v>41.333180326599965</v>
      </c>
      <c r="E154" s="77">
        <v>-0.26858552034668198</v>
      </c>
      <c r="F154" s="252"/>
      <c r="G154" s="252"/>
      <c r="H154" s="252"/>
      <c r="I154" s="252"/>
      <c r="J154" s="4"/>
    </row>
    <row r="155" spans="2:10" ht="15.75" x14ac:dyDescent="0.25">
      <c r="B155" s="140" t="s">
        <v>42</v>
      </c>
      <c r="C155" s="132">
        <v>37.538245192347318</v>
      </c>
      <c r="D155" s="249">
        <v>28.806130820257511</v>
      </c>
      <c r="E155" s="281">
        <v>-0.2326191415540641</v>
      </c>
      <c r="F155" s="260"/>
      <c r="G155" s="260"/>
      <c r="H155" s="254"/>
      <c r="I155" s="260"/>
      <c r="J155" s="4"/>
    </row>
    <row r="156" spans="2:10" ht="18.75" x14ac:dyDescent="0.25">
      <c r="B156" s="144" t="s">
        <v>30</v>
      </c>
      <c r="C156" s="145">
        <v>2021.1189662599995</v>
      </c>
      <c r="D156" s="250">
        <v>1883.0396866665903</v>
      </c>
      <c r="E156" s="282">
        <v>-6.8318234551486806E-2</v>
      </c>
      <c r="F156" s="255"/>
      <c r="G156" s="255"/>
      <c r="H156" s="255"/>
      <c r="I156" s="255"/>
      <c r="J156" s="4"/>
    </row>
    <row r="157" spans="2:10" ht="15.75" x14ac:dyDescent="0.25">
      <c r="B157" s="141" t="s">
        <v>42</v>
      </c>
      <c r="C157" s="143">
        <v>64.768126011210768</v>
      </c>
      <c r="D157" s="251">
        <v>59.349072296176907</v>
      </c>
      <c r="E157" s="283">
        <v>-8.366852723353263E-2</v>
      </c>
      <c r="F157" s="261"/>
      <c r="G157" s="261"/>
      <c r="H157" s="262"/>
      <c r="I157" s="260"/>
      <c r="J157" s="4"/>
    </row>
    <row r="158" spans="2:10" x14ac:dyDescent="0.25">
      <c r="C158" s="54"/>
      <c r="D158" s="54"/>
      <c r="E158" s="54"/>
    </row>
    <row r="159" spans="2:10" ht="25.5" customHeight="1" x14ac:dyDescent="0.25">
      <c r="B159" s="15"/>
      <c r="C159" s="60"/>
      <c r="D159" s="60"/>
      <c r="E159" s="241"/>
    </row>
    <row r="160" spans="2:10" ht="42.75" customHeight="1" x14ac:dyDescent="0.25">
      <c r="B160" s="221" t="s">
        <v>76</v>
      </c>
      <c r="C160" s="3" t="s">
        <v>108</v>
      </c>
      <c r="D160" s="221" t="s">
        <v>107</v>
      </c>
      <c r="E160" s="85" t="s">
        <v>96</v>
      </c>
      <c r="F160" s="84" t="s">
        <v>106</v>
      </c>
      <c r="G160" s="84" t="s">
        <v>105</v>
      </c>
    </row>
    <row r="161" spans="2:9" x14ac:dyDescent="0.25">
      <c r="B161" s="30" t="s">
        <v>19</v>
      </c>
      <c r="C161" s="104">
        <v>485.70369180999927</v>
      </c>
      <c r="D161" s="104">
        <v>5386.8341701499994</v>
      </c>
      <c r="E161" s="104">
        <v>4569.4459854899997</v>
      </c>
      <c r="F161" s="104">
        <v>5422.2384766200003</v>
      </c>
      <c r="G161" s="159">
        <v>450.29938533999848</v>
      </c>
      <c r="I161" s="239"/>
    </row>
    <row r="162" spans="2:9" x14ac:dyDescent="0.25">
      <c r="B162" s="29" t="s">
        <v>20</v>
      </c>
      <c r="C162" s="103">
        <v>24.817656519999982</v>
      </c>
      <c r="D162" s="103">
        <v>95.939262560000003</v>
      </c>
      <c r="E162" s="103">
        <v>94.725866659999994</v>
      </c>
      <c r="F162" s="103">
        <v>100.80773217999999</v>
      </c>
      <c r="G162" s="157">
        <v>19.949186900000001</v>
      </c>
      <c r="I162" s="239"/>
    </row>
    <row r="163" spans="2:9" x14ac:dyDescent="0.25">
      <c r="B163" s="29" t="s">
        <v>62</v>
      </c>
      <c r="C163" s="103">
        <v>87.407247300000193</v>
      </c>
      <c r="D163" s="103">
        <v>3373.2177099699998</v>
      </c>
      <c r="E163" s="103">
        <v>2613.1581996099999</v>
      </c>
      <c r="F163" s="103">
        <v>3378.1548331999998</v>
      </c>
      <c r="G163" s="157">
        <v>68.447996469999907</v>
      </c>
      <c r="I163" s="239"/>
    </row>
    <row r="164" spans="2:9" x14ac:dyDescent="0.25">
      <c r="B164" s="110" t="s">
        <v>59</v>
      </c>
      <c r="C164" s="111">
        <v>597.92859562999945</v>
      </c>
      <c r="D164" s="111">
        <v>8855.991142679999</v>
      </c>
      <c r="E164" s="111">
        <v>7277.3300517600001</v>
      </c>
      <c r="F164" s="111">
        <v>8901.2010420000006</v>
      </c>
      <c r="G164" s="111">
        <v>538.69656870999836</v>
      </c>
      <c r="I164" s="239"/>
    </row>
    <row r="165" spans="2:9" x14ac:dyDescent="0.25">
      <c r="B165" s="30" t="s">
        <v>23</v>
      </c>
      <c r="C165" s="104">
        <v>908.31820119000008</v>
      </c>
      <c r="D165" s="104">
        <v>379.27181961999992</v>
      </c>
      <c r="E165" s="104">
        <v>384.24867231999991</v>
      </c>
      <c r="F165" s="104">
        <v>382.36280060000001</v>
      </c>
      <c r="G165" s="159">
        <v>905.22722020999993</v>
      </c>
      <c r="I165" s="239"/>
    </row>
    <row r="166" spans="2:9" x14ac:dyDescent="0.25">
      <c r="B166" s="29" t="s">
        <v>61</v>
      </c>
      <c r="C166" s="103">
        <v>227.97923999999995</v>
      </c>
      <c r="D166" s="103">
        <v>605.84024949999991</v>
      </c>
      <c r="E166" s="103">
        <v>511.72462328</v>
      </c>
      <c r="F166" s="103">
        <v>590.97487082999999</v>
      </c>
      <c r="G166" s="157">
        <v>242.06260056999997</v>
      </c>
      <c r="I166" s="239"/>
    </row>
    <row r="167" spans="2:9" x14ac:dyDescent="0.25">
      <c r="B167" s="110" t="s">
        <v>25</v>
      </c>
      <c r="C167" s="111">
        <v>1136.29744119</v>
      </c>
      <c r="D167" s="111">
        <v>985.11206911999989</v>
      </c>
      <c r="E167" s="111">
        <v>895.97329559999991</v>
      </c>
      <c r="F167" s="111">
        <v>973.33767143</v>
      </c>
      <c r="G167" s="111">
        <v>1147.2898207799999</v>
      </c>
      <c r="I167" s="239"/>
    </row>
    <row r="168" spans="2:9" x14ac:dyDescent="0.25">
      <c r="B168" s="118" t="s">
        <v>26</v>
      </c>
      <c r="C168" s="119">
        <v>1734.2260368199995</v>
      </c>
      <c r="D168" s="119">
        <v>9841.1032117999985</v>
      </c>
      <c r="E168" s="119">
        <v>8173.3033473599999</v>
      </c>
      <c r="F168" s="119">
        <v>9874.5387134299999</v>
      </c>
      <c r="G168" s="119">
        <v>1685.9863894899981</v>
      </c>
      <c r="I168" s="239"/>
    </row>
    <row r="169" spans="2:9" x14ac:dyDescent="0.25">
      <c r="B169" s="36" t="s">
        <v>27</v>
      </c>
      <c r="C169" s="115">
        <v>18.829975110000014</v>
      </c>
      <c r="D169" s="115">
        <v>125.57808419</v>
      </c>
      <c r="E169" s="115">
        <v>297.97200996999999</v>
      </c>
      <c r="F169" s="115">
        <v>125.57808419</v>
      </c>
      <c r="G169" s="159">
        <v>18.829975110000021</v>
      </c>
      <c r="I169" s="239"/>
    </row>
    <row r="170" spans="2:9" x14ac:dyDescent="0.25">
      <c r="B170" s="36" t="s">
        <v>28</v>
      </c>
      <c r="C170" s="115">
        <v>211.55165809999991</v>
      </c>
      <c r="D170" s="115">
        <v>925.56301374999998</v>
      </c>
      <c r="E170" s="115">
        <v>1028.6092521500002</v>
      </c>
      <c r="F170" s="115">
        <v>1000.22453011</v>
      </c>
      <c r="G170" s="157">
        <v>136.89014173999988</v>
      </c>
      <c r="I170" s="239"/>
    </row>
    <row r="171" spans="2:9" x14ac:dyDescent="0.25">
      <c r="B171" s="121" t="s">
        <v>29</v>
      </c>
      <c r="C171" s="122">
        <v>230.38163320999993</v>
      </c>
      <c r="D171" s="122">
        <v>1051.14109794</v>
      </c>
      <c r="E171" s="122">
        <v>1326.5812621200002</v>
      </c>
      <c r="F171" s="122">
        <v>1125.8026143</v>
      </c>
      <c r="G171" s="122">
        <v>155.7201168499999</v>
      </c>
      <c r="I171" s="239"/>
    </row>
    <row r="172" spans="2:9" x14ac:dyDescent="0.25">
      <c r="B172" s="34" t="s">
        <v>63</v>
      </c>
      <c r="C172" s="107">
        <v>56.511287279999969</v>
      </c>
      <c r="D172" s="107">
        <v>516.55468026660003</v>
      </c>
      <c r="E172" s="107">
        <v>454.32779046300004</v>
      </c>
      <c r="F172" s="107">
        <v>531.73279617000003</v>
      </c>
      <c r="G172" s="160">
        <v>41.333171376599921</v>
      </c>
      <c r="I172" s="240"/>
    </row>
    <row r="173" spans="2:9" x14ac:dyDescent="0.25">
      <c r="B173" s="35" t="s">
        <v>64</v>
      </c>
      <c r="C173" s="109"/>
      <c r="D173" s="109"/>
      <c r="E173" s="109"/>
      <c r="F173" s="109"/>
      <c r="G173" s="161"/>
    </row>
    <row r="174" spans="2:9" s="19" customFormat="1" x14ac:dyDescent="0.25">
      <c r="B174" s="110" t="s">
        <v>60</v>
      </c>
      <c r="C174" s="111">
        <v>56.511296230000006</v>
      </c>
      <c r="D174" s="111">
        <v>516.55468026660003</v>
      </c>
      <c r="E174" s="111">
        <v>454.32779046300004</v>
      </c>
      <c r="F174" s="111">
        <v>531.73279617000003</v>
      </c>
      <c r="G174" s="111">
        <v>41.333171376599921</v>
      </c>
    </row>
    <row r="175" spans="2:9" s="37" customFormat="1" ht="18.75" x14ac:dyDescent="0.25">
      <c r="B175" s="124" t="s">
        <v>30</v>
      </c>
      <c r="C175" s="125">
        <v>2021.1189662599995</v>
      </c>
      <c r="D175" s="125">
        <v>11408.798990006599</v>
      </c>
      <c r="E175" s="125">
        <v>9954.2123999429987</v>
      </c>
      <c r="F175" s="125">
        <v>11532.0741239</v>
      </c>
      <c r="G175" s="126">
        <v>1883.0396777165979</v>
      </c>
    </row>
    <row r="176" spans="2:9" x14ac:dyDescent="0.25">
      <c r="B176" s="5"/>
      <c r="C176" s="146"/>
      <c r="D176" s="146"/>
      <c r="E176" s="146"/>
      <c r="F176" s="146"/>
      <c r="G176" s="237"/>
    </row>
    <row r="177" spans="2:10" x14ac:dyDescent="0.25">
      <c r="B177" s="5"/>
      <c r="C177" s="146"/>
      <c r="D177" s="146"/>
      <c r="E177" s="146"/>
      <c r="F177" s="146"/>
      <c r="G177" s="18"/>
    </row>
    <row r="178" spans="2:10" ht="26.25" customHeight="1" x14ac:dyDescent="0.25">
      <c r="B178" s="334" t="s">
        <v>55</v>
      </c>
      <c r="C178" s="334"/>
      <c r="D178" s="334"/>
      <c r="E178" s="334"/>
    </row>
    <row r="179" spans="2:10" x14ac:dyDescent="0.25">
      <c r="B179" s="16"/>
      <c r="C179" s="59"/>
      <c r="D179" s="59"/>
      <c r="E179" s="59"/>
    </row>
    <row r="180" spans="2:10" ht="30" x14ac:dyDescent="0.25">
      <c r="B180" s="221" t="s">
        <v>76</v>
      </c>
      <c r="C180" s="221" t="s">
        <v>92</v>
      </c>
      <c r="D180" s="221" t="s">
        <v>104</v>
      </c>
      <c r="E180" s="2" t="s">
        <v>111</v>
      </c>
    </row>
    <row r="181" spans="2:10" ht="18.75" x14ac:dyDescent="0.25">
      <c r="B181" s="89" t="s">
        <v>81</v>
      </c>
      <c r="C181" s="133">
        <v>0.83144941660506833</v>
      </c>
      <c r="D181" s="133">
        <v>0.85783228347816487</v>
      </c>
      <c r="E181" s="133">
        <v>3.1731174917196667E-2</v>
      </c>
    </row>
    <row r="182" spans="2:10" ht="18.75" x14ac:dyDescent="0.25">
      <c r="B182" s="90" t="s">
        <v>82</v>
      </c>
      <c r="C182" s="134">
        <v>64.768126011210768</v>
      </c>
      <c r="D182" s="134">
        <v>59.349072296176907</v>
      </c>
      <c r="E182" s="148">
        <v>-8.366852723353263E-2</v>
      </c>
    </row>
    <row r="183" spans="2:10" x14ac:dyDescent="0.25">
      <c r="C183" s="54"/>
      <c r="D183" s="54"/>
      <c r="E183" s="54"/>
    </row>
    <row r="184" spans="2:10" ht="19.5" customHeight="1" x14ac:dyDescent="0.25">
      <c r="B184" s="334" t="s">
        <v>39</v>
      </c>
      <c r="C184" s="334"/>
      <c r="D184" s="334"/>
      <c r="E184" s="334"/>
      <c r="F184" s="14"/>
      <c r="G184" s="14"/>
      <c r="H184" s="14"/>
    </row>
    <row r="185" spans="2:10" x14ac:dyDescent="0.25">
      <c r="B185" s="16"/>
      <c r="C185" s="59"/>
      <c r="D185" s="59"/>
      <c r="E185" s="59"/>
      <c r="F185" s="14"/>
      <c r="G185" s="14"/>
      <c r="H185" s="14"/>
    </row>
    <row r="186" spans="2:10" ht="38.25" customHeight="1" x14ac:dyDescent="0.25">
      <c r="B186" s="221" t="s">
        <v>76</v>
      </c>
      <c r="C186" s="221" t="s">
        <v>92</v>
      </c>
      <c r="D186" s="221" t="s">
        <v>104</v>
      </c>
      <c r="E186" s="2" t="s">
        <v>111</v>
      </c>
    </row>
    <row r="187" spans="2:10" x14ac:dyDescent="0.25">
      <c r="B187" s="335" t="s">
        <v>40</v>
      </c>
      <c r="C187" s="336"/>
      <c r="D187" s="336"/>
      <c r="E187" s="337"/>
    </row>
    <row r="188" spans="2:10" x14ac:dyDescent="0.25">
      <c r="B188" s="153" t="s">
        <v>80</v>
      </c>
      <c r="C188" s="153">
        <v>6</v>
      </c>
      <c r="D188" s="69">
        <v>5.2487056457405554</v>
      </c>
      <c r="E188" s="64">
        <v>-0.12521572570990744</v>
      </c>
      <c r="F188" s="192"/>
      <c r="G188" s="192"/>
      <c r="H188" s="192"/>
      <c r="I188" s="192"/>
      <c r="J188" s="100"/>
    </row>
    <row r="189" spans="2:10" x14ac:dyDescent="0.25">
      <c r="B189" s="153" t="s">
        <v>78</v>
      </c>
      <c r="C189" s="64">
        <v>0.08</v>
      </c>
      <c r="D189" s="64">
        <v>2.0136597157437968E-2</v>
      </c>
      <c r="E189" s="64">
        <v>-0.74829253553202535</v>
      </c>
      <c r="F189" s="192"/>
      <c r="G189" s="192"/>
      <c r="H189" s="192"/>
      <c r="I189" s="192"/>
      <c r="J189" s="100"/>
    </row>
    <row r="190" spans="2:10" ht="19.5" customHeight="1" x14ac:dyDescent="0.25">
      <c r="B190" s="154" t="s">
        <v>79</v>
      </c>
      <c r="C190" s="154">
        <v>5271</v>
      </c>
      <c r="D190" s="70">
        <v>6961</v>
      </c>
      <c r="E190" s="64">
        <v>0.32062227281350786</v>
      </c>
      <c r="F190" s="193"/>
      <c r="G190" s="193"/>
      <c r="H190" s="193"/>
      <c r="I190" s="193"/>
      <c r="J190" s="193"/>
    </row>
    <row r="191" spans="2:10" x14ac:dyDescent="0.25">
      <c r="B191" s="335" t="s">
        <v>56</v>
      </c>
      <c r="C191" s="336"/>
      <c r="D191" s="336"/>
      <c r="E191" s="337"/>
    </row>
    <row r="192" spans="2:10" x14ac:dyDescent="0.25">
      <c r="B192" s="153" t="s">
        <v>80</v>
      </c>
      <c r="C192" s="153">
        <v>7</v>
      </c>
      <c r="D192" s="69">
        <v>5.9361804511278198</v>
      </c>
      <c r="E192" s="64">
        <v>-0.15197422126745433</v>
      </c>
      <c r="F192" s="192"/>
      <c r="G192" s="192"/>
      <c r="H192" s="192"/>
      <c r="I192" s="192"/>
      <c r="J192" s="100"/>
    </row>
    <row r="193" spans="2:10" x14ac:dyDescent="0.25">
      <c r="B193" s="153" t="s">
        <v>78</v>
      </c>
      <c r="C193" s="64">
        <v>0.11</v>
      </c>
      <c r="D193" s="64">
        <v>8.9559419722536004E-2</v>
      </c>
      <c r="E193" s="64">
        <v>-0.1858234570678545</v>
      </c>
      <c r="F193" s="192"/>
      <c r="G193" s="192"/>
      <c r="H193" s="192"/>
      <c r="I193" s="192"/>
      <c r="J193" s="100"/>
    </row>
    <row r="194" spans="2:10" x14ac:dyDescent="0.25">
      <c r="B194" s="154" t="s">
        <v>79</v>
      </c>
      <c r="C194" s="154">
        <v>2726</v>
      </c>
      <c r="D194" s="70">
        <v>2660</v>
      </c>
      <c r="E194" s="64">
        <v>-2.4211298606016139E-2</v>
      </c>
      <c r="F194" s="193"/>
      <c r="G194" s="193"/>
      <c r="H194" s="193"/>
      <c r="I194" s="193"/>
      <c r="J194" s="193"/>
    </row>
    <row r="195" spans="2:10" ht="15.75" customHeight="1" x14ac:dyDescent="0.25">
      <c r="B195" s="335" t="s">
        <v>57</v>
      </c>
      <c r="C195" s="336"/>
      <c r="D195" s="336"/>
      <c r="E195" s="337"/>
    </row>
    <row r="196" spans="2:10" x14ac:dyDescent="0.25">
      <c r="B196" s="153" t="s">
        <v>80</v>
      </c>
      <c r="C196" s="153">
        <v>69</v>
      </c>
      <c r="D196" s="69">
        <v>63.020124999999986</v>
      </c>
      <c r="E196" s="64">
        <v>-8.6664855072463978E-2</v>
      </c>
      <c r="F196" s="192"/>
      <c r="G196" s="192"/>
      <c r="H196" s="192"/>
      <c r="I196" s="192"/>
      <c r="J196" s="100"/>
    </row>
    <row r="197" spans="2:10" x14ac:dyDescent="0.25">
      <c r="B197" s="153" t="s">
        <v>78</v>
      </c>
      <c r="C197" s="64">
        <v>7.0000000000000007E-2</v>
      </c>
      <c r="D197" s="64">
        <v>4.9469696969696969E-2</v>
      </c>
      <c r="E197" s="64">
        <v>-0.29329004329004338</v>
      </c>
      <c r="F197" s="192"/>
      <c r="G197" s="192"/>
      <c r="H197" s="192"/>
      <c r="I197" s="192"/>
      <c r="J197" s="100"/>
    </row>
    <row r="198" spans="2:10" ht="15" customHeight="1" x14ac:dyDescent="0.25">
      <c r="B198" s="154" t="s">
        <v>79</v>
      </c>
      <c r="C198" s="154">
        <v>137</v>
      </c>
      <c r="D198" s="154">
        <v>160</v>
      </c>
      <c r="E198" s="64">
        <v>0.16788321167883211</v>
      </c>
      <c r="F198" s="193"/>
      <c r="G198" s="193"/>
      <c r="H198" s="193"/>
      <c r="I198" s="193"/>
      <c r="J198" s="193"/>
    </row>
    <row r="199" spans="2:10" ht="15" customHeight="1" x14ac:dyDescent="0.25">
      <c r="B199" s="331" t="s">
        <v>58</v>
      </c>
      <c r="C199" s="332"/>
      <c r="D199" s="332"/>
      <c r="E199" s="333"/>
    </row>
    <row r="200" spans="2:10" x14ac:dyDescent="0.25">
      <c r="B200" s="153" t="s">
        <v>80</v>
      </c>
      <c r="C200" s="153">
        <v>49</v>
      </c>
      <c r="D200" s="69">
        <v>64.263783783783794</v>
      </c>
      <c r="E200" s="64">
        <v>0.31150579150579172</v>
      </c>
      <c r="F200" s="192"/>
      <c r="G200" s="192"/>
      <c r="H200" s="192"/>
      <c r="I200" s="192"/>
      <c r="J200" s="100"/>
    </row>
    <row r="201" spans="2:10" x14ac:dyDescent="0.25">
      <c r="B201" s="153" t="s">
        <v>78</v>
      </c>
      <c r="C201" s="64">
        <v>0.09</v>
      </c>
      <c r="D201" s="64">
        <v>8.1098826098826099E-2</v>
      </c>
      <c r="E201" s="64">
        <v>-9.8901932235265527E-2</v>
      </c>
      <c r="F201" s="192"/>
      <c r="G201" s="192"/>
      <c r="H201" s="192"/>
      <c r="I201" s="192"/>
      <c r="J201" s="100"/>
    </row>
    <row r="202" spans="2:10" x14ac:dyDescent="0.25">
      <c r="B202" s="154" t="s">
        <v>79</v>
      </c>
      <c r="C202" s="154">
        <v>135</v>
      </c>
      <c r="D202" s="154">
        <v>185</v>
      </c>
      <c r="E202" s="79">
        <v>0.37037037037037035</v>
      </c>
      <c r="F202" s="193"/>
      <c r="G202" s="193"/>
      <c r="H202" s="193"/>
      <c r="I202" s="193"/>
      <c r="J202" s="193"/>
    </row>
    <row r="203" spans="2:10" x14ac:dyDescent="0.25">
      <c r="C203" s="54"/>
      <c r="D203" s="54"/>
      <c r="E203" s="54"/>
    </row>
    <row r="204" spans="2:10" x14ac:dyDescent="0.25">
      <c r="C204" s="54"/>
      <c r="D204" s="54"/>
      <c r="E204" s="54"/>
    </row>
    <row r="205" spans="2:10" x14ac:dyDescent="0.25">
      <c r="C205" s="54"/>
      <c r="D205" s="54"/>
      <c r="E205" s="54"/>
    </row>
    <row r="206" spans="2:10" ht="30" x14ac:dyDescent="0.25">
      <c r="B206" s="221" t="s">
        <v>76</v>
      </c>
      <c r="C206" s="221" t="s">
        <v>92</v>
      </c>
      <c r="D206" s="221" t="s">
        <v>104</v>
      </c>
      <c r="E206" s="2" t="s">
        <v>111</v>
      </c>
    </row>
    <row r="207" spans="2:10" ht="17.25" x14ac:dyDescent="0.25">
      <c r="B207" s="182" t="s">
        <v>100</v>
      </c>
      <c r="C207" s="177">
        <v>322.5009446503957</v>
      </c>
      <c r="D207" s="177">
        <v>319.11588622673622</v>
      </c>
      <c r="E207" s="173">
        <v>-1.0496274444495086E-2</v>
      </c>
    </row>
    <row r="208" spans="2:10" ht="17.25" x14ac:dyDescent="0.25">
      <c r="B208" s="183" t="s">
        <v>14</v>
      </c>
      <c r="C208" s="178">
        <v>231.42039341604075</v>
      </c>
      <c r="D208" s="178">
        <v>237.14688808963624</v>
      </c>
      <c r="E208" s="174">
        <v>2.474498720301006E-2</v>
      </c>
    </row>
    <row r="209" spans="2:5" ht="17.25" x14ac:dyDescent="0.25">
      <c r="B209" s="183" t="s">
        <v>15</v>
      </c>
      <c r="C209" s="178">
        <v>9.2855606880438231</v>
      </c>
      <c r="D209" s="178">
        <v>8.4072140099965402</v>
      </c>
      <c r="E209" s="174">
        <v>-9.4592745398589709E-2</v>
      </c>
    </row>
    <row r="210" spans="2:5" ht="17.25" x14ac:dyDescent="0.25">
      <c r="B210" s="184" t="s">
        <v>7</v>
      </c>
      <c r="C210" s="178">
        <v>240.70595410408458</v>
      </c>
      <c r="D210" s="178">
        <v>245.55410209963279</v>
      </c>
      <c r="E210" s="174">
        <v>2.0141371299240055E-2</v>
      </c>
    </row>
    <row r="211" spans="2:5" ht="17.25" x14ac:dyDescent="0.25">
      <c r="B211" s="184" t="s">
        <v>8</v>
      </c>
      <c r="C211" s="178">
        <v>65.454831546311155</v>
      </c>
      <c r="D211" s="178">
        <v>61.15513712710343</v>
      </c>
      <c r="E211" s="174">
        <v>-6.5689488730340237E-2</v>
      </c>
    </row>
    <row r="212" spans="2:5" ht="17.25" x14ac:dyDescent="0.25">
      <c r="B212" s="185" t="s">
        <v>9</v>
      </c>
      <c r="C212" s="178">
        <v>16.340159</v>
      </c>
      <c r="D212" s="178">
        <v>12.406647</v>
      </c>
      <c r="E212" s="174">
        <v>-0.24072666612362831</v>
      </c>
    </row>
    <row r="213" spans="2:5" ht="17.25" x14ac:dyDescent="0.25">
      <c r="B213" s="182" t="s">
        <v>101</v>
      </c>
      <c r="C213" s="177">
        <v>361.54378305000012</v>
      </c>
      <c r="D213" s="177">
        <v>347.27407585999998</v>
      </c>
      <c r="E213" s="173">
        <v>-3.9468821921428775E-2</v>
      </c>
    </row>
    <row r="214" spans="2:5" ht="17.25" x14ac:dyDescent="0.25">
      <c r="B214" s="186" t="s">
        <v>10</v>
      </c>
      <c r="C214" s="178">
        <v>345.20362405000009</v>
      </c>
      <c r="D214" s="178">
        <v>334.86742885999996</v>
      </c>
      <c r="E214" s="174">
        <v>-2.9942313666159563E-2</v>
      </c>
    </row>
    <row r="215" spans="2:5" ht="17.25" x14ac:dyDescent="0.25">
      <c r="B215" s="186" t="s">
        <v>11</v>
      </c>
      <c r="C215" s="178">
        <v>16.340159</v>
      </c>
      <c r="D215" s="178">
        <v>12.406647</v>
      </c>
      <c r="E215" s="174">
        <v>-0.24072666612362831</v>
      </c>
    </row>
    <row r="216" spans="2:5" ht="17.25" x14ac:dyDescent="0.25">
      <c r="B216" s="182" t="s">
        <v>102</v>
      </c>
      <c r="C216" s="179">
        <v>39.042838399604349</v>
      </c>
      <c r="D216" s="179">
        <v>28.158189633263746</v>
      </c>
      <c r="E216" s="173">
        <v>-0.27878733238951464</v>
      </c>
    </row>
    <row r="217" spans="2:5" ht="17.25" x14ac:dyDescent="0.25">
      <c r="B217" s="187" t="s">
        <v>68</v>
      </c>
      <c r="C217" s="180">
        <v>0.11310089373206955</v>
      </c>
      <c r="D217" s="180">
        <v>8.408757378740471E-2</v>
      </c>
      <c r="E217" s="175">
        <v>-0.25652600069983506</v>
      </c>
    </row>
    <row r="220" spans="2:5" x14ac:dyDescent="0.25">
      <c r="D220" s="191"/>
    </row>
    <row r="221" spans="2:5" x14ac:dyDescent="0.25">
      <c r="E221" s="191"/>
    </row>
    <row r="222" spans="2:5" x14ac:dyDescent="0.25">
      <c r="E222" s="191"/>
    </row>
  </sheetData>
  <protectedRanges>
    <protectedRange sqref="D5:E5" name="Plage1_1_5_1_1"/>
    <protectedRange sqref="E32:E34" name="Plage5_2_1"/>
    <protectedRange sqref="D56:E56 E53:E55 D60:E61 E57:E59 D66:E68 E62:E65 E115:E117 E121:E124 D118:E120 D114:E114 C120 D72:E74" name="Plage9_2_2"/>
    <protectedRange sqref="D103:E104 E102" name="Plage13_1_1"/>
    <protectedRange sqref="D107:E107" name="Plage15_1_1"/>
    <protectedRange sqref="D111:E113" name="Plage17_1_1"/>
    <protectedRange sqref="C103:C104" name="Plage13_1_1_1"/>
    <protectedRange sqref="C107" name="Plage15_1_1_1"/>
    <protectedRange sqref="C111:C113" name="Plage17_1_1_1"/>
    <protectedRange sqref="C186:D186" name="Plage1_1_5_1_1_3"/>
    <protectedRange sqref="C210:D212" name="Plage13_1_1_1_2"/>
    <protectedRange sqref="E210:E212" name="Plage13_1_1_2_1_1"/>
    <protectedRange sqref="E215" name="Plage15_1_1_2_1_1"/>
    <protectedRange sqref="C4:D4" name="Plage1_1_5_1_1_3_2"/>
    <protectedRange sqref="C75:D75" name="Plage1_1_5_1_1_3_3"/>
    <protectedRange sqref="C180:D180" name="Plage1_1_5_1_1_6"/>
    <protectedRange sqref="C206:D206" name="Plage1_1_5_1_1_7"/>
    <protectedRange sqref="E4 E75 E180 E186 E206" name="Plage1_1_5_1_2_1"/>
    <protectedRange sqref="C128:G128" name="Plage1_1_5_2_1_1_1"/>
    <protectedRange sqref="C134:D134 H134:I134" name="Plage1_1_5_2_1_1_2"/>
    <protectedRange sqref="E134" name="Plage1_1_5_1_2_1_2_1"/>
  </protectedRanges>
  <mergeCells count="13">
    <mergeCell ref="B199:E199"/>
    <mergeCell ref="B118:E118"/>
    <mergeCell ref="B178:E178"/>
    <mergeCell ref="B184:E184"/>
    <mergeCell ref="B187:E187"/>
    <mergeCell ref="B191:E191"/>
    <mergeCell ref="B195:E195"/>
    <mergeCell ref="B114:E114"/>
    <mergeCell ref="B2:E2"/>
    <mergeCell ref="B6:E6"/>
    <mergeCell ref="B56:E56"/>
    <mergeCell ref="B60:E60"/>
    <mergeCell ref="B76:E76"/>
  </mergeCells>
  <printOptions horizontalCentered="1"/>
  <pageMargins left="0.11811023622047245" right="0.11811023622047245" top="0.19685039370078741" bottom="0.19685039370078741" header="0" footer="0"/>
  <pageSetup paperSize="9" scale="58" orientation="portrait" horizontalDpi="4294967294" verticalDpi="4294967294" r:id="rId1"/>
  <rowBreaks count="3" manualBreakCount="3">
    <brk id="73" max="10" man="1"/>
    <brk id="131" max="10" man="1"/>
    <brk id="177" max="10" man="1"/>
  </rowBreaks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1"/>
  <sheetViews>
    <sheetView showGridLines="0" zoomScale="90" zoomScaleNormal="90" workbookViewId="0">
      <selection activeCell="A31" sqref="A1:XFD1048576"/>
    </sheetView>
  </sheetViews>
  <sheetFormatPr baseColWidth="10" defaultColWidth="11.42578125" defaultRowHeight="15" x14ac:dyDescent="0.25"/>
  <cols>
    <col min="1" max="1" width="2" style="1" customWidth="1"/>
    <col min="2" max="2" width="57.28515625" style="1" customWidth="1"/>
    <col min="3" max="3" width="20.85546875" style="1" customWidth="1"/>
    <col min="4" max="4" width="17.28515625" style="1" customWidth="1"/>
    <col min="5" max="5" width="16.28515625" style="1" customWidth="1"/>
    <col min="6" max="6" width="13.28515625" style="1" customWidth="1"/>
    <col min="7" max="16384" width="11.42578125" style="1"/>
  </cols>
  <sheetData>
    <row r="2" spans="2:5" ht="23.45" x14ac:dyDescent="0.3">
      <c r="B2" s="338" t="s">
        <v>129</v>
      </c>
      <c r="C2" s="338"/>
      <c r="D2" s="338"/>
      <c r="E2" s="338"/>
    </row>
    <row r="3" spans="2:5" ht="9" customHeight="1" x14ac:dyDescent="0.3"/>
    <row r="4" spans="2:5" ht="30" x14ac:dyDescent="0.25">
      <c r="B4" s="21" t="s">
        <v>76</v>
      </c>
      <c r="C4" s="221" t="s">
        <v>92</v>
      </c>
      <c r="D4" s="221" t="s">
        <v>104</v>
      </c>
      <c r="E4" s="2" t="s">
        <v>111</v>
      </c>
    </row>
    <row r="5" spans="2:5" ht="6" customHeight="1" x14ac:dyDescent="0.3">
      <c r="B5" s="9"/>
      <c r="C5" s="9"/>
      <c r="D5" s="9"/>
      <c r="E5" s="10"/>
    </row>
    <row r="6" spans="2:5" ht="15" customHeight="1" x14ac:dyDescent="0.3">
      <c r="B6" s="324" t="s">
        <v>31</v>
      </c>
      <c r="C6" s="325"/>
      <c r="D6" s="325"/>
      <c r="E6" s="326"/>
    </row>
    <row r="7" spans="2:5" ht="15" customHeight="1" x14ac:dyDescent="0.3">
      <c r="B7" s="39" t="s">
        <v>45</v>
      </c>
      <c r="C7" s="51">
        <v>15722</v>
      </c>
      <c r="D7" s="51">
        <v>10585</v>
      </c>
      <c r="E7" s="73">
        <v>-0.32673960055972523</v>
      </c>
    </row>
    <row r="8" spans="2:5" ht="15" customHeight="1" x14ac:dyDescent="0.3">
      <c r="B8" s="29" t="s">
        <v>1</v>
      </c>
      <c r="C8" s="46">
        <v>15689</v>
      </c>
      <c r="D8" s="46">
        <v>10564</v>
      </c>
      <c r="E8" s="74">
        <v>-0.32666199247880678</v>
      </c>
    </row>
    <row r="9" spans="2:5" ht="15" customHeight="1" x14ac:dyDescent="0.3">
      <c r="B9" s="29" t="s">
        <v>2</v>
      </c>
      <c r="C9" s="46">
        <v>33</v>
      </c>
      <c r="D9" s="46">
        <v>21</v>
      </c>
      <c r="E9" s="74">
        <v>-0.36363636363636365</v>
      </c>
    </row>
    <row r="10" spans="2:5" ht="15" customHeight="1" x14ac:dyDescent="0.3">
      <c r="B10" s="47" t="s">
        <v>3</v>
      </c>
      <c r="C10" s="61">
        <v>0</v>
      </c>
      <c r="D10" s="61">
        <v>0</v>
      </c>
      <c r="E10" s="75" t="e">
        <v>#DIV/0!</v>
      </c>
    </row>
    <row r="11" spans="2:5" ht="15" customHeight="1" x14ac:dyDescent="0.3">
      <c r="B11" s="41" t="s">
        <v>46</v>
      </c>
      <c r="C11" s="49">
        <v>3452</v>
      </c>
      <c r="D11" s="49">
        <v>6935</v>
      </c>
      <c r="E11" s="76">
        <v>1.0089803012746235</v>
      </c>
    </row>
    <row r="12" spans="2:5" ht="15" customHeight="1" x14ac:dyDescent="0.3">
      <c r="B12" s="29" t="s">
        <v>1</v>
      </c>
      <c r="C12" s="46">
        <v>3434</v>
      </c>
      <c r="D12" s="46">
        <v>6926</v>
      </c>
      <c r="E12" s="74">
        <v>1.0168899242865463</v>
      </c>
    </row>
    <row r="13" spans="2:5" ht="15" customHeight="1" x14ac:dyDescent="0.3">
      <c r="B13" s="29" t="s">
        <v>2</v>
      </c>
      <c r="C13" s="46">
        <v>18</v>
      </c>
      <c r="D13" s="46">
        <v>9</v>
      </c>
      <c r="E13" s="74">
        <v>-0.5</v>
      </c>
    </row>
    <row r="14" spans="2:5" ht="15" customHeight="1" x14ac:dyDescent="0.3">
      <c r="B14" s="47" t="s">
        <v>3</v>
      </c>
      <c r="C14" s="61">
        <v>0</v>
      </c>
      <c r="D14" s="61">
        <v>0</v>
      </c>
      <c r="E14" s="75" t="e">
        <v>#DIV/0!</v>
      </c>
    </row>
    <row r="15" spans="2:5" ht="14.45" x14ac:dyDescent="0.3">
      <c r="B15" s="41" t="s">
        <v>0</v>
      </c>
      <c r="C15" s="49">
        <v>12270</v>
      </c>
      <c r="D15" s="49">
        <v>3650</v>
      </c>
      <c r="E15" s="77">
        <v>-0.70252648736756318</v>
      </c>
    </row>
    <row r="16" spans="2:5" ht="14.45" x14ac:dyDescent="0.3">
      <c r="B16" s="22" t="s">
        <v>12</v>
      </c>
      <c r="C16" s="46">
        <v>0</v>
      </c>
      <c r="D16" s="46">
        <v>0</v>
      </c>
      <c r="E16" s="64" t="e">
        <v>#DIV/0!</v>
      </c>
    </row>
    <row r="17" spans="2:7" ht="14.45" x14ac:dyDescent="0.3">
      <c r="B17" s="22" t="s">
        <v>13</v>
      </c>
      <c r="C17" s="46">
        <v>12255</v>
      </c>
      <c r="D17" s="46">
        <v>3638</v>
      </c>
      <c r="E17" s="64">
        <v>-0.70314157486740103</v>
      </c>
    </row>
    <row r="18" spans="2:7" ht="14.45" x14ac:dyDescent="0.3">
      <c r="B18" s="152" t="s">
        <v>14</v>
      </c>
      <c r="C18" s="46">
        <v>12346</v>
      </c>
      <c r="D18" s="46">
        <v>3516</v>
      </c>
      <c r="E18" s="64">
        <v>-0.71521140450348286</v>
      </c>
    </row>
    <row r="19" spans="2:7" ht="14.45" x14ac:dyDescent="0.3">
      <c r="B19" s="152" t="s">
        <v>15</v>
      </c>
      <c r="C19" s="46">
        <v>-91</v>
      </c>
      <c r="D19" s="46">
        <v>122</v>
      </c>
      <c r="E19" s="64">
        <v>-2.3406593406593408</v>
      </c>
      <c r="G19" s="4"/>
    </row>
    <row r="20" spans="2:7" ht="16.899999999999999" x14ac:dyDescent="0.3">
      <c r="B20" s="22" t="s">
        <v>1</v>
      </c>
      <c r="C20" s="46">
        <v>12255</v>
      </c>
      <c r="D20" s="46">
        <v>3638</v>
      </c>
      <c r="E20" s="64">
        <v>-0.70314157486740103</v>
      </c>
      <c r="G20" s="83"/>
    </row>
    <row r="21" spans="2:7" ht="16.899999999999999" x14ac:dyDescent="0.3">
      <c r="B21" s="22" t="s">
        <v>2</v>
      </c>
      <c r="C21" s="46">
        <v>15</v>
      </c>
      <c r="D21" s="46">
        <v>12</v>
      </c>
      <c r="E21" s="64">
        <v>-0.2</v>
      </c>
      <c r="G21" s="83"/>
    </row>
    <row r="22" spans="2:7" ht="14.45" x14ac:dyDescent="0.3">
      <c r="B22" s="22" t="s">
        <v>3</v>
      </c>
      <c r="C22" s="46">
        <v>0</v>
      </c>
      <c r="D22" s="46">
        <v>0</v>
      </c>
      <c r="E22" s="64" t="e">
        <v>#DIV/0!</v>
      </c>
    </row>
    <row r="23" spans="2:7" ht="14.45" x14ac:dyDescent="0.3">
      <c r="B23" s="39" t="s">
        <v>4</v>
      </c>
      <c r="C23" s="51">
        <v>189951</v>
      </c>
      <c r="D23" s="51">
        <v>193601</v>
      </c>
      <c r="E23" s="78">
        <v>1.9215481887434129E-2</v>
      </c>
    </row>
    <row r="24" spans="2:7" ht="14.45" x14ac:dyDescent="0.3">
      <c r="B24" s="152" t="s">
        <v>14</v>
      </c>
      <c r="C24" s="62">
        <v>186298</v>
      </c>
      <c r="D24" s="62">
        <v>189814</v>
      </c>
      <c r="E24" s="64">
        <v>1.8872988437879098E-2</v>
      </c>
      <c r="F24" s="98"/>
    </row>
    <row r="25" spans="2:7" ht="14.45" x14ac:dyDescent="0.3">
      <c r="B25" s="152" t="s">
        <v>15</v>
      </c>
      <c r="C25" s="62">
        <v>2877</v>
      </c>
      <c r="D25" s="62">
        <v>2999</v>
      </c>
      <c r="E25" s="64">
        <v>4.2405283281195687E-2</v>
      </c>
      <c r="F25" s="98"/>
    </row>
    <row r="26" spans="2:7" ht="14.45" x14ac:dyDescent="0.3">
      <c r="B26" s="22" t="s">
        <v>1</v>
      </c>
      <c r="C26" s="62">
        <v>189175</v>
      </c>
      <c r="D26" s="62">
        <v>192813</v>
      </c>
      <c r="E26" s="64">
        <v>1.9230870886745077E-2</v>
      </c>
    </row>
    <row r="27" spans="2:7" x14ac:dyDescent="0.25">
      <c r="B27" s="22" t="s">
        <v>2</v>
      </c>
      <c r="C27" s="62">
        <v>776</v>
      </c>
      <c r="D27" s="62">
        <v>788</v>
      </c>
      <c r="E27" s="64">
        <v>1.5463917525773196E-2</v>
      </c>
      <c r="F27" s="98"/>
    </row>
    <row r="28" spans="2:7" x14ac:dyDescent="0.25">
      <c r="B28" s="23" t="s">
        <v>3</v>
      </c>
      <c r="C28" s="63">
        <v>0</v>
      </c>
      <c r="D28" s="63">
        <v>0</v>
      </c>
      <c r="E28" s="79" t="e">
        <v>#DIV/0!</v>
      </c>
    </row>
    <row r="29" spans="2:7" x14ac:dyDescent="0.25">
      <c r="B29" s="41" t="s">
        <v>65</v>
      </c>
      <c r="C29" s="49">
        <v>1056.4511400000001</v>
      </c>
      <c r="D29" s="49">
        <v>1125.527881</v>
      </c>
      <c r="E29" s="76">
        <v>6.5385646703925979E-2</v>
      </c>
    </row>
    <row r="30" spans="2:7" x14ac:dyDescent="0.25">
      <c r="B30" s="152" t="s">
        <v>14</v>
      </c>
      <c r="C30" s="50">
        <v>656.19830200000001</v>
      </c>
      <c r="D30" s="50">
        <v>636.86715000000004</v>
      </c>
      <c r="E30" s="64">
        <v>-2.945931426686315E-2</v>
      </c>
    </row>
    <row r="31" spans="2:7" x14ac:dyDescent="0.25">
      <c r="B31" s="152" t="s">
        <v>15</v>
      </c>
      <c r="C31" s="50">
        <v>58.198622000000007</v>
      </c>
      <c r="D31" s="50">
        <v>58.674568999999998</v>
      </c>
      <c r="E31" s="64">
        <v>8.1779771349223818E-3</v>
      </c>
    </row>
    <row r="32" spans="2:7" x14ac:dyDescent="0.25">
      <c r="B32" s="22" t="s">
        <v>1</v>
      </c>
      <c r="C32" s="50">
        <v>714.39692400000001</v>
      </c>
      <c r="D32" s="50">
        <v>695.54171900000006</v>
      </c>
      <c r="E32" s="64">
        <v>-2.6393177751140421E-2</v>
      </c>
    </row>
    <row r="33" spans="2:9" x14ac:dyDescent="0.25">
      <c r="B33" s="22" t="s">
        <v>2</v>
      </c>
      <c r="C33" s="50">
        <v>342.054216</v>
      </c>
      <c r="D33" s="50">
        <v>429.98616200000004</v>
      </c>
      <c r="E33" s="64">
        <v>0.25707020082453841</v>
      </c>
    </row>
    <row r="34" spans="2:9" x14ac:dyDescent="0.25">
      <c r="B34" s="23" t="s">
        <v>3</v>
      </c>
      <c r="C34" s="50">
        <v>0</v>
      </c>
      <c r="D34" s="50">
        <v>0</v>
      </c>
      <c r="E34" s="64" t="e">
        <v>#DIV/0!</v>
      </c>
      <c r="F34" s="98"/>
      <c r="I34" s="98"/>
    </row>
    <row r="35" spans="2:9" ht="15.75" x14ac:dyDescent="0.25">
      <c r="B35" s="40" t="s">
        <v>66</v>
      </c>
      <c r="C35" s="51">
        <v>1352.8980899999999</v>
      </c>
      <c r="D35" s="51">
        <v>1421.4721931904762</v>
      </c>
      <c r="E35" s="73">
        <v>5.0686820904948068E-2</v>
      </c>
      <c r="G35" s="4"/>
      <c r="H35" s="4"/>
      <c r="I35" s="4"/>
    </row>
    <row r="36" spans="2:9" ht="15.75" x14ac:dyDescent="0.2">
      <c r="B36" s="44" t="s">
        <v>89</v>
      </c>
      <c r="C36" s="52">
        <v>1048.9199999999998</v>
      </c>
      <c r="D36" s="52">
        <v>1404.7621931904762</v>
      </c>
      <c r="E36" s="80">
        <v>0.33924626586439038</v>
      </c>
      <c r="G36" s="163"/>
      <c r="H36" s="164"/>
      <c r="I36" s="165"/>
    </row>
    <row r="37" spans="2:9" x14ac:dyDescent="0.2">
      <c r="B37" s="152" t="s">
        <v>33</v>
      </c>
      <c r="C37" s="50">
        <v>503.27</v>
      </c>
      <c r="D37" s="50">
        <v>637.70710294452113</v>
      </c>
      <c r="E37" s="64">
        <v>0.26712719404002055</v>
      </c>
      <c r="F37" s="155"/>
      <c r="G37" s="163"/>
      <c r="H37" s="164"/>
      <c r="I37" s="165"/>
    </row>
    <row r="38" spans="2:9" x14ac:dyDescent="0.2">
      <c r="B38" s="152" t="s">
        <v>34</v>
      </c>
      <c r="C38" s="50">
        <v>100.07</v>
      </c>
      <c r="D38" s="50">
        <v>122.7681524050568</v>
      </c>
      <c r="E38" s="64">
        <v>0.22682274812687922</v>
      </c>
      <c r="G38" s="163"/>
      <c r="H38" s="164"/>
      <c r="I38" s="165"/>
    </row>
    <row r="39" spans="2:9" x14ac:dyDescent="0.2">
      <c r="B39" s="152" t="s">
        <v>35</v>
      </c>
      <c r="C39" s="50">
        <v>43.53</v>
      </c>
      <c r="D39" s="50">
        <v>57.845197745935288</v>
      </c>
      <c r="E39" s="64">
        <v>0.32885820689031209</v>
      </c>
      <c r="G39" s="163"/>
      <c r="H39" s="164"/>
      <c r="I39" s="165"/>
    </row>
    <row r="40" spans="2:9" x14ac:dyDescent="0.2">
      <c r="B40" s="152" t="s">
        <v>36</v>
      </c>
      <c r="C40" s="50">
        <v>48.46</v>
      </c>
      <c r="D40" s="50">
        <v>54.728092544668272</v>
      </c>
      <c r="E40" s="64">
        <v>0.12934569840421525</v>
      </c>
      <c r="G40" s="163"/>
      <c r="H40" s="164"/>
      <c r="I40" s="165"/>
    </row>
    <row r="41" spans="2:9" x14ac:dyDescent="0.2">
      <c r="B41" s="152" t="s">
        <v>37</v>
      </c>
      <c r="C41" s="50">
        <v>126.5</v>
      </c>
      <c r="D41" s="50">
        <v>214.25880526157533</v>
      </c>
      <c r="E41" s="64">
        <v>0.69374549613893544</v>
      </c>
      <c r="G41" s="163"/>
      <c r="H41" s="164"/>
      <c r="I41" s="165"/>
    </row>
    <row r="42" spans="2:9" x14ac:dyDescent="0.2">
      <c r="B42" s="153" t="s">
        <v>83</v>
      </c>
      <c r="C42" s="50">
        <v>14.79</v>
      </c>
      <c r="D42" s="50">
        <v>17.703207745690651</v>
      </c>
      <c r="E42" s="64">
        <v>0.19697145001289063</v>
      </c>
      <c r="G42" s="163"/>
      <c r="H42" s="164"/>
      <c r="I42" s="165"/>
    </row>
    <row r="43" spans="2:9" x14ac:dyDescent="0.2">
      <c r="B43" s="152" t="s">
        <v>84</v>
      </c>
      <c r="C43" s="50">
        <v>99.12</v>
      </c>
      <c r="D43" s="50">
        <v>142.0672915023344</v>
      </c>
      <c r="E43" s="64">
        <v>0.43328583033025014</v>
      </c>
      <c r="G43" s="163"/>
      <c r="H43" s="164"/>
      <c r="I43" s="165"/>
    </row>
    <row r="44" spans="2:9" x14ac:dyDescent="0.2">
      <c r="B44" s="152" t="s">
        <v>85</v>
      </c>
      <c r="C44" s="50">
        <v>110.13</v>
      </c>
      <c r="D44" s="50">
        <v>155.28084505847858</v>
      </c>
      <c r="E44" s="64">
        <v>0.40997770869407596</v>
      </c>
      <c r="G44" s="163"/>
      <c r="H44" s="164"/>
      <c r="I44" s="165"/>
    </row>
    <row r="45" spans="2:9" x14ac:dyDescent="0.2">
      <c r="B45" s="152" t="s">
        <v>86</v>
      </c>
      <c r="C45" s="50">
        <v>2.2000000000000002</v>
      </c>
      <c r="D45" s="50">
        <v>1.7513632316397201</v>
      </c>
      <c r="E45" s="64">
        <v>-0.20392580380012731</v>
      </c>
      <c r="G45" s="163"/>
      <c r="H45" s="164"/>
      <c r="I45" s="165"/>
    </row>
    <row r="46" spans="2:9" x14ac:dyDescent="0.2">
      <c r="B46" s="152" t="s">
        <v>87</v>
      </c>
      <c r="C46" s="50">
        <v>0.11</v>
      </c>
      <c r="D46" s="50">
        <v>2.1931904764542764E-3</v>
      </c>
      <c r="E46" s="64">
        <v>-0.98006190475950661</v>
      </c>
      <c r="G46" s="163"/>
      <c r="H46" s="164"/>
      <c r="I46" s="165"/>
    </row>
    <row r="47" spans="2:9" x14ac:dyDescent="0.2">
      <c r="B47" s="152" t="s">
        <v>88</v>
      </c>
      <c r="C47" s="50">
        <v>0.73</v>
      </c>
      <c r="D47" s="50">
        <v>0.64994156009952764</v>
      </c>
      <c r="E47" s="64">
        <v>-0.1096690957540717</v>
      </c>
      <c r="G47" s="163"/>
      <c r="H47" s="166"/>
      <c r="I47" s="167"/>
    </row>
    <row r="48" spans="2:9" x14ac:dyDescent="0.2">
      <c r="B48" s="152" t="s">
        <v>103</v>
      </c>
      <c r="C48" s="50">
        <v>0.01</v>
      </c>
      <c r="D48" s="50">
        <v>0</v>
      </c>
      <c r="E48" s="64">
        <v>-1</v>
      </c>
      <c r="G48" s="163"/>
      <c r="H48" s="166"/>
      <c r="I48" s="167"/>
    </row>
    <row r="49" spans="2:9" x14ac:dyDescent="0.2">
      <c r="B49" s="38" t="s">
        <v>51</v>
      </c>
      <c r="C49" s="56">
        <v>22.55</v>
      </c>
      <c r="D49" s="56">
        <v>16.71</v>
      </c>
      <c r="E49" s="81">
        <v>-0.258980044345898</v>
      </c>
      <c r="G49" s="163"/>
      <c r="H49" s="166"/>
      <c r="I49" s="167"/>
    </row>
    <row r="50" spans="2:9" x14ac:dyDescent="0.2">
      <c r="B50" s="39" t="s">
        <v>67</v>
      </c>
      <c r="C50" s="51">
        <v>296.44694999999979</v>
      </c>
      <c r="D50" s="51">
        <v>295.94431219047624</v>
      </c>
      <c r="E50" s="73">
        <v>-1.6955404989781443E-3</v>
      </c>
      <c r="G50" s="168"/>
      <c r="H50" s="169"/>
      <c r="I50" s="169"/>
    </row>
    <row r="51" spans="2:9" x14ac:dyDescent="0.25">
      <c r="B51" s="153" t="s">
        <v>68</v>
      </c>
      <c r="C51" s="65">
        <v>0.21911994125145065</v>
      </c>
      <c r="D51" s="65">
        <v>0.20819563942804467</v>
      </c>
      <c r="E51" s="64">
        <v>-4.9855352100837864E-2</v>
      </c>
    </row>
    <row r="52" spans="2:9" x14ac:dyDescent="0.25">
      <c r="B52" s="39" t="s">
        <v>72</v>
      </c>
      <c r="C52" s="51"/>
      <c r="D52" s="51"/>
      <c r="E52" s="73" t="e">
        <v>#DIV/0!</v>
      </c>
      <c r="H52" s="98"/>
    </row>
    <row r="53" spans="2:9" x14ac:dyDescent="0.25">
      <c r="B53" s="22" t="s">
        <v>1</v>
      </c>
      <c r="C53" s="50">
        <v>2909.168969399992</v>
      </c>
      <c r="D53" s="50">
        <v>3199.9087860999994</v>
      </c>
      <c r="E53" s="64">
        <v>9.9939130300833526E-2</v>
      </c>
      <c r="H53" s="98"/>
    </row>
    <row r="54" spans="2:9" x14ac:dyDescent="0.25">
      <c r="B54" s="22" t="s">
        <v>2</v>
      </c>
      <c r="C54" s="50">
        <v>1102.54313604</v>
      </c>
      <c r="D54" s="50">
        <v>1574.56865393</v>
      </c>
      <c r="E54" s="64">
        <v>0.42812430866457724</v>
      </c>
    </row>
    <row r="55" spans="2:9" x14ac:dyDescent="0.25">
      <c r="B55" s="23" t="s">
        <v>3</v>
      </c>
      <c r="C55" s="50">
        <v>0</v>
      </c>
      <c r="D55" s="50">
        <v>0</v>
      </c>
      <c r="E55" s="64" t="e">
        <v>#DIV/0!</v>
      </c>
    </row>
    <row r="56" spans="2:9" ht="18.75" x14ac:dyDescent="0.25">
      <c r="B56" s="320" t="s">
        <v>69</v>
      </c>
      <c r="C56" s="321"/>
      <c r="D56" s="321"/>
      <c r="E56" s="322"/>
    </row>
    <row r="57" spans="2:9" x14ac:dyDescent="0.25">
      <c r="B57" s="24" t="s">
        <v>1</v>
      </c>
      <c r="C57" s="66">
        <v>407.22025412864065</v>
      </c>
      <c r="D57" s="66">
        <v>460.05993582967221</v>
      </c>
      <c r="E57" s="82">
        <v>0.12975700782392699</v>
      </c>
    </row>
    <row r="58" spans="2:9" x14ac:dyDescent="0.25">
      <c r="B58" s="25" t="s">
        <v>2</v>
      </c>
      <c r="C58" s="67">
        <v>322.32993615257766</v>
      </c>
      <c r="D58" s="67">
        <v>366.19054125048791</v>
      </c>
      <c r="E58" s="64">
        <v>0.13607363194819252</v>
      </c>
    </row>
    <row r="59" spans="2:9" x14ac:dyDescent="0.25">
      <c r="B59" s="26" t="s">
        <v>3</v>
      </c>
      <c r="C59" s="68" t="e">
        <v>#DIV/0!</v>
      </c>
      <c r="D59" s="68" t="e">
        <v>#DIV/0!</v>
      </c>
      <c r="E59" s="79" t="e">
        <v>#DIV/0!</v>
      </c>
    </row>
    <row r="60" spans="2:9" ht="18.75" x14ac:dyDescent="0.25">
      <c r="B60" s="327" t="s">
        <v>70</v>
      </c>
      <c r="C60" s="328"/>
      <c r="D60" s="328"/>
      <c r="E60" s="329"/>
    </row>
    <row r="61" spans="2:9" x14ac:dyDescent="0.25">
      <c r="B61" s="87" t="s">
        <v>49</v>
      </c>
      <c r="C61" s="87"/>
      <c r="D61" s="88"/>
      <c r="E61" s="91"/>
    </row>
    <row r="62" spans="2:9" x14ac:dyDescent="0.25">
      <c r="B62" s="153" t="s">
        <v>14</v>
      </c>
      <c r="C62" s="50">
        <v>3522.3045980096404</v>
      </c>
      <c r="D62" s="50">
        <v>3355.2169492239773</v>
      </c>
      <c r="E62" s="64">
        <v>-4.743702429371946E-2</v>
      </c>
    </row>
    <row r="63" spans="2:9" x14ac:dyDescent="0.25">
      <c r="B63" s="153" t="s">
        <v>15</v>
      </c>
      <c r="C63" s="50">
        <v>20228.926659714984</v>
      </c>
      <c r="D63" s="50">
        <v>19564.711237079024</v>
      </c>
      <c r="E63" s="64">
        <v>-3.2834931571466698E-2</v>
      </c>
    </row>
    <row r="64" spans="2:9" x14ac:dyDescent="0.25">
      <c r="B64" s="92" t="s">
        <v>1</v>
      </c>
      <c r="C64" s="71">
        <v>3776.3812554513015</v>
      </c>
      <c r="D64" s="71">
        <v>3607.3382966916133</v>
      </c>
      <c r="E64" s="93">
        <v>-4.4763213066919667E-2</v>
      </c>
    </row>
    <row r="65" spans="2:8" x14ac:dyDescent="0.25">
      <c r="B65" s="94" t="s">
        <v>2</v>
      </c>
      <c r="C65" s="72">
        <v>440791.51546391752</v>
      </c>
      <c r="D65" s="72">
        <v>545667.71827411174</v>
      </c>
      <c r="E65" s="95">
        <v>0.23792699979675364</v>
      </c>
    </row>
    <row r="66" spans="2:8" x14ac:dyDescent="0.25">
      <c r="B66" s="11"/>
      <c r="C66" s="12"/>
      <c r="D66" s="58"/>
      <c r="E66" s="58"/>
    </row>
    <row r="67" spans="2:8" x14ac:dyDescent="0.25">
      <c r="B67" s="11"/>
      <c r="C67" s="12"/>
      <c r="D67" s="58"/>
      <c r="E67" s="58"/>
    </row>
    <row r="68" spans="2:8" x14ac:dyDescent="0.25">
      <c r="B68" s="11"/>
      <c r="C68" s="12"/>
      <c r="D68" s="58"/>
      <c r="E68" s="58"/>
    </row>
    <row r="69" spans="2:8" ht="30" x14ac:dyDescent="0.25">
      <c r="B69" s="27" t="s">
        <v>76</v>
      </c>
      <c r="C69" s="2" t="s">
        <v>52</v>
      </c>
      <c r="D69" s="2" t="s">
        <v>90</v>
      </c>
      <c r="E69" s="2" t="s">
        <v>92</v>
      </c>
      <c r="F69" s="2" t="s">
        <v>104</v>
      </c>
      <c r="G69" s="17"/>
      <c r="H69" s="4"/>
    </row>
    <row r="70" spans="2:8" x14ac:dyDescent="0.25">
      <c r="B70" s="20" t="s">
        <v>5</v>
      </c>
      <c r="C70" s="127">
        <v>322.81559300000009</v>
      </c>
      <c r="D70" s="127">
        <v>289.43791110841994</v>
      </c>
      <c r="E70" s="127">
        <v>296.44694999999979</v>
      </c>
      <c r="F70" s="127">
        <v>295.94431219047624</v>
      </c>
      <c r="G70" s="288"/>
      <c r="H70" s="4"/>
    </row>
    <row r="71" spans="2:8" x14ac:dyDescent="0.25">
      <c r="B71" s="96" t="s">
        <v>6</v>
      </c>
      <c r="C71" s="102">
        <v>0.27988286808825563</v>
      </c>
      <c r="D71" s="102">
        <v>0.24314156964879258</v>
      </c>
      <c r="E71" s="102">
        <v>0.21911994125145065</v>
      </c>
      <c r="F71" s="102">
        <v>0.20819563942804467</v>
      </c>
      <c r="G71" s="289"/>
      <c r="H71" s="4"/>
    </row>
    <row r="72" spans="2:8" x14ac:dyDescent="0.25">
      <c r="B72" s="11"/>
      <c r="C72" s="12"/>
      <c r="D72" s="58"/>
      <c r="E72" s="58"/>
      <c r="G72" s="4"/>
      <c r="H72" s="4"/>
    </row>
    <row r="73" spans="2:8" x14ac:dyDescent="0.25">
      <c r="B73" s="11"/>
      <c r="C73" s="12"/>
      <c r="D73" s="58"/>
      <c r="E73" s="58"/>
    </row>
    <row r="74" spans="2:8" x14ac:dyDescent="0.25">
      <c r="B74" s="11"/>
      <c r="C74" s="12"/>
      <c r="D74" s="58"/>
      <c r="E74" s="58"/>
    </row>
    <row r="75" spans="2:8" ht="32.25" customHeight="1" x14ac:dyDescent="0.25">
      <c r="B75" s="27" t="s">
        <v>76</v>
      </c>
      <c r="C75" s="221" t="s">
        <v>92</v>
      </c>
      <c r="D75" s="221" t="s">
        <v>104</v>
      </c>
      <c r="E75" s="2" t="s">
        <v>111</v>
      </c>
    </row>
    <row r="76" spans="2:8" ht="15" customHeight="1" x14ac:dyDescent="0.25">
      <c r="B76" s="330" t="s">
        <v>32</v>
      </c>
      <c r="C76" s="330"/>
      <c r="D76" s="330"/>
      <c r="E76" s="330"/>
    </row>
    <row r="77" spans="2:8" ht="15" customHeight="1" x14ac:dyDescent="0.25">
      <c r="B77" s="40" t="s">
        <v>45</v>
      </c>
      <c r="C77" s="51">
        <v>11829</v>
      </c>
      <c r="D77" s="51">
        <v>7304</v>
      </c>
      <c r="E77" s="73">
        <v>-0.38253444923493113</v>
      </c>
    </row>
    <row r="78" spans="2:8" ht="15" customHeight="1" x14ac:dyDescent="0.25">
      <c r="B78" s="22" t="s">
        <v>7</v>
      </c>
      <c r="C78" s="45">
        <v>11821</v>
      </c>
      <c r="D78" s="45">
        <v>7301</v>
      </c>
      <c r="E78" s="74">
        <v>-0.38237035783774637</v>
      </c>
    </row>
    <row r="79" spans="2:8" ht="15" customHeight="1" x14ac:dyDescent="0.25">
      <c r="B79" s="22" t="s">
        <v>8</v>
      </c>
      <c r="C79" s="45">
        <v>8</v>
      </c>
      <c r="D79" s="45">
        <v>3</v>
      </c>
      <c r="E79" s="74">
        <v>-0.625</v>
      </c>
    </row>
    <row r="80" spans="2:8" x14ac:dyDescent="0.25">
      <c r="B80" s="23" t="s">
        <v>9</v>
      </c>
      <c r="C80" s="48">
        <v>0</v>
      </c>
      <c r="D80" s="48">
        <v>0</v>
      </c>
      <c r="E80" s="75" t="e">
        <v>#DIV/0!</v>
      </c>
    </row>
    <row r="81" spans="2:11" ht="15.75" x14ac:dyDescent="0.25">
      <c r="B81" s="42" t="s">
        <v>46</v>
      </c>
      <c r="C81" s="49">
        <v>451</v>
      </c>
      <c r="D81" s="49">
        <v>234</v>
      </c>
      <c r="E81" s="76">
        <v>-0.48115299334811529</v>
      </c>
    </row>
    <row r="82" spans="2:11" x14ac:dyDescent="0.25">
      <c r="B82" s="22" t="s">
        <v>7</v>
      </c>
      <c r="C82" s="45">
        <v>450</v>
      </c>
      <c r="D82" s="45">
        <v>234</v>
      </c>
      <c r="E82" s="74">
        <v>-0.48</v>
      </c>
    </row>
    <row r="83" spans="2:11" x14ac:dyDescent="0.25">
      <c r="B83" s="22" t="s">
        <v>8</v>
      </c>
      <c r="C83" s="45">
        <v>1</v>
      </c>
      <c r="D83" s="45">
        <v>0</v>
      </c>
      <c r="E83" s="74">
        <v>-1</v>
      </c>
    </row>
    <row r="84" spans="2:11" x14ac:dyDescent="0.25">
      <c r="B84" s="23" t="s">
        <v>9</v>
      </c>
      <c r="C84" s="48">
        <v>0</v>
      </c>
      <c r="D84" s="48">
        <v>0</v>
      </c>
      <c r="E84" s="75" t="e">
        <v>#DIV/0!</v>
      </c>
      <c r="G84" s="4"/>
      <c r="H84" s="4"/>
      <c r="I84" s="4"/>
      <c r="J84" s="4"/>
      <c r="K84" s="4"/>
    </row>
    <row r="85" spans="2:11" ht="16.5" x14ac:dyDescent="0.25">
      <c r="B85" s="42" t="s">
        <v>0</v>
      </c>
      <c r="C85" s="49">
        <v>11378</v>
      </c>
      <c r="D85" s="49">
        <v>7070</v>
      </c>
      <c r="E85" s="78">
        <v>-0.37862541747231498</v>
      </c>
      <c r="G85" s="4"/>
      <c r="H85" s="83"/>
      <c r="I85" s="4"/>
      <c r="J85" s="4"/>
      <c r="K85" s="4"/>
    </row>
    <row r="86" spans="2:11" ht="16.5" x14ac:dyDescent="0.25">
      <c r="B86" s="152" t="s">
        <v>16</v>
      </c>
      <c r="C86" s="50">
        <v>0</v>
      </c>
      <c r="D86" s="50">
        <v>0</v>
      </c>
      <c r="E86" s="64" t="e">
        <v>#DIV/0!</v>
      </c>
      <c r="G86" s="4"/>
      <c r="H86" s="83"/>
      <c r="I86" s="4"/>
      <c r="J86" s="83"/>
      <c r="K86" s="4"/>
    </row>
    <row r="87" spans="2:11" ht="16.5" x14ac:dyDescent="0.25">
      <c r="B87" s="152" t="s">
        <v>13</v>
      </c>
      <c r="C87" s="50">
        <v>11371</v>
      </c>
      <c r="D87" s="50">
        <v>7067</v>
      </c>
      <c r="E87" s="64">
        <v>-0.37850672764048898</v>
      </c>
      <c r="G87" s="4"/>
      <c r="H87" s="4"/>
      <c r="I87" s="4"/>
      <c r="J87" s="83"/>
      <c r="K87" s="4"/>
    </row>
    <row r="88" spans="2:11" x14ac:dyDescent="0.25">
      <c r="B88" s="152" t="s">
        <v>14</v>
      </c>
      <c r="C88" s="50">
        <v>11331</v>
      </c>
      <c r="D88" s="50">
        <v>7052</v>
      </c>
      <c r="E88" s="64">
        <v>-0.37763657223546027</v>
      </c>
      <c r="G88" s="4"/>
      <c r="H88" s="4"/>
      <c r="I88" s="4"/>
      <c r="J88" s="4"/>
      <c r="K88" s="4"/>
    </row>
    <row r="89" spans="2:11" x14ac:dyDescent="0.25">
      <c r="B89" s="152" t="s">
        <v>15</v>
      </c>
      <c r="C89" s="50">
        <v>40</v>
      </c>
      <c r="D89" s="50">
        <v>15</v>
      </c>
      <c r="E89" s="64">
        <v>-0.625</v>
      </c>
      <c r="G89" s="4"/>
      <c r="H89" s="4"/>
      <c r="I89" s="4"/>
      <c r="J89" s="4"/>
      <c r="K89" s="4"/>
    </row>
    <row r="90" spans="2:11" x14ac:dyDescent="0.25">
      <c r="B90" s="22" t="s">
        <v>7</v>
      </c>
      <c r="C90" s="50">
        <v>11371</v>
      </c>
      <c r="D90" s="50">
        <v>7067</v>
      </c>
      <c r="E90" s="64">
        <v>-0.37850672764048898</v>
      </c>
      <c r="G90" s="4"/>
      <c r="H90" s="4"/>
      <c r="I90" s="4"/>
      <c r="J90" s="4"/>
      <c r="K90" s="4"/>
    </row>
    <row r="91" spans="2:11" x14ac:dyDescent="0.25">
      <c r="B91" s="22" t="s">
        <v>8</v>
      </c>
      <c r="C91" s="50">
        <v>7</v>
      </c>
      <c r="D91" s="50">
        <v>3</v>
      </c>
      <c r="E91" s="64">
        <v>-0.5714285714285714</v>
      </c>
    </row>
    <row r="92" spans="2:11" x14ac:dyDescent="0.25">
      <c r="B92" s="23" t="s">
        <v>9</v>
      </c>
      <c r="C92" s="55">
        <v>0</v>
      </c>
      <c r="D92" s="55">
        <v>0</v>
      </c>
      <c r="E92" s="79" t="e">
        <v>#DIV/0!</v>
      </c>
    </row>
    <row r="93" spans="2:11" ht="15.75" x14ac:dyDescent="0.25">
      <c r="B93" s="42" t="s">
        <v>4</v>
      </c>
      <c r="C93" s="51">
        <v>117522</v>
      </c>
      <c r="D93" s="51">
        <v>124592</v>
      </c>
      <c r="E93" s="78">
        <v>6.0158948962747399E-2</v>
      </c>
    </row>
    <row r="94" spans="2:11" x14ac:dyDescent="0.25">
      <c r="B94" s="152" t="s">
        <v>14</v>
      </c>
      <c r="C94" s="50">
        <v>116841</v>
      </c>
      <c r="D94" s="50">
        <v>123893</v>
      </c>
      <c r="E94" s="64">
        <v>6.0355525885605221E-2</v>
      </c>
      <c r="F94" s="98"/>
    </row>
    <row r="95" spans="2:11" x14ac:dyDescent="0.25">
      <c r="B95" s="152" t="s">
        <v>15</v>
      </c>
      <c r="C95" s="50">
        <v>582</v>
      </c>
      <c r="D95" s="50">
        <v>597</v>
      </c>
      <c r="E95" s="64">
        <v>2.5773195876288658E-2</v>
      </c>
      <c r="F95" s="98"/>
    </row>
    <row r="96" spans="2:11" x14ac:dyDescent="0.25">
      <c r="B96" s="22" t="s">
        <v>7</v>
      </c>
      <c r="C96" s="50">
        <v>117423</v>
      </c>
      <c r="D96" s="50">
        <v>124490</v>
      </c>
      <c r="E96" s="64">
        <v>6.0184120657792765E-2</v>
      </c>
    </row>
    <row r="97" spans="2:6" x14ac:dyDescent="0.25">
      <c r="B97" s="22" t="s">
        <v>8</v>
      </c>
      <c r="C97" s="50">
        <v>94</v>
      </c>
      <c r="D97" s="50">
        <v>97</v>
      </c>
      <c r="E97" s="64">
        <v>3.1914893617021274E-2</v>
      </c>
    </row>
    <row r="98" spans="2:6" x14ac:dyDescent="0.25">
      <c r="B98" s="23" t="s">
        <v>9</v>
      </c>
      <c r="C98" s="55">
        <v>5</v>
      </c>
      <c r="D98" s="55">
        <v>5</v>
      </c>
      <c r="E98" s="79">
        <v>0</v>
      </c>
    </row>
    <row r="99" spans="2:6" ht="15.75" x14ac:dyDescent="0.25">
      <c r="B99" s="42" t="s">
        <v>75</v>
      </c>
      <c r="C99" s="49">
        <v>2414.4390989999997</v>
      </c>
      <c r="D99" s="49">
        <v>2507.748278</v>
      </c>
      <c r="E99" s="76">
        <v>3.8646317084016175E-2</v>
      </c>
    </row>
    <row r="100" spans="2:6" x14ac:dyDescent="0.25">
      <c r="B100" s="152" t="s">
        <v>14</v>
      </c>
      <c r="C100" s="50">
        <v>1887.8357519999997</v>
      </c>
      <c r="D100" s="50">
        <v>1955.5010340000001</v>
      </c>
      <c r="E100" s="64">
        <v>3.5842780246276636E-2</v>
      </c>
    </row>
    <row r="101" spans="2:6" x14ac:dyDescent="0.25">
      <c r="B101" s="152" t="s">
        <v>15</v>
      </c>
      <c r="C101" s="50">
        <v>32.251286999999998</v>
      </c>
      <c r="D101" s="50">
        <v>32.890924999999996</v>
      </c>
      <c r="E101" s="64">
        <v>1.9832944961235128E-2</v>
      </c>
    </row>
    <row r="102" spans="2:6" x14ac:dyDescent="0.25">
      <c r="B102" s="22" t="s">
        <v>7</v>
      </c>
      <c r="C102" s="69">
        <v>1920.0870389999998</v>
      </c>
      <c r="D102" s="69">
        <v>1988.391959</v>
      </c>
      <c r="E102" s="64">
        <v>3.5573866503246718E-2</v>
      </c>
      <c r="F102" s="98"/>
    </row>
    <row r="103" spans="2:6" x14ac:dyDescent="0.25">
      <c r="B103" s="22" t="s">
        <v>8</v>
      </c>
      <c r="C103" s="50">
        <v>309.24268000000001</v>
      </c>
      <c r="D103" s="50">
        <v>343.00982099999993</v>
      </c>
      <c r="E103" s="64">
        <v>0.10919301630680449</v>
      </c>
      <c r="F103" s="99"/>
    </row>
    <row r="104" spans="2:6" x14ac:dyDescent="0.25">
      <c r="B104" s="23" t="s">
        <v>9</v>
      </c>
      <c r="C104" s="50">
        <v>185.10937999999999</v>
      </c>
      <c r="D104" s="50">
        <v>176.346498</v>
      </c>
      <c r="E104" s="64">
        <v>-4.7338940900779808E-2</v>
      </c>
    </row>
    <row r="105" spans="2:6" ht="15.75" x14ac:dyDescent="0.25">
      <c r="B105" s="40" t="s">
        <v>74</v>
      </c>
      <c r="C105" s="51">
        <v>2426.4282394784</v>
      </c>
      <c r="D105" s="51">
        <v>2586.5989089999998</v>
      </c>
      <c r="E105" s="73">
        <v>6.6010882545626454E-2</v>
      </c>
    </row>
    <row r="106" spans="2:6" x14ac:dyDescent="0.25">
      <c r="B106" s="25" t="s">
        <v>10</v>
      </c>
      <c r="C106" s="50">
        <v>2241.3188594784001</v>
      </c>
      <c r="D106" s="50">
        <v>2410.2524109999999</v>
      </c>
      <c r="E106" s="64">
        <v>7.537238657819266E-2</v>
      </c>
    </row>
    <row r="107" spans="2:6" x14ac:dyDescent="0.25">
      <c r="B107" s="28" t="s">
        <v>11</v>
      </c>
      <c r="C107" s="50">
        <v>185.10937999999999</v>
      </c>
      <c r="D107" s="50">
        <v>176.346498</v>
      </c>
      <c r="E107" s="64">
        <v>-4.7338940900779808E-2</v>
      </c>
    </row>
    <row r="108" spans="2:6" ht="15.75" x14ac:dyDescent="0.25">
      <c r="B108" s="40" t="s">
        <v>73</v>
      </c>
      <c r="C108" s="53">
        <v>11.989140478400316</v>
      </c>
      <c r="D108" s="53">
        <v>78.850630999999964</v>
      </c>
      <c r="E108" s="73">
        <v>5.5768376925816812</v>
      </c>
    </row>
    <row r="109" spans="2:6" x14ac:dyDescent="0.25">
      <c r="B109" s="153" t="s">
        <v>68</v>
      </c>
      <c r="C109" s="65">
        <v>5.3491454050364033E-3</v>
      </c>
      <c r="D109" s="65">
        <v>3.271467778235114E-2</v>
      </c>
      <c r="E109" s="64">
        <v>5.1158699764543982</v>
      </c>
    </row>
    <row r="110" spans="2:6" ht="15.75" x14ac:dyDescent="0.25">
      <c r="B110" s="40" t="s">
        <v>71</v>
      </c>
      <c r="C110" s="51">
        <v>743.74666863999971</v>
      </c>
      <c r="D110" s="51">
        <v>867.48883887000011</v>
      </c>
      <c r="E110" s="73">
        <v>0.16637677242477314</v>
      </c>
    </row>
    <row r="111" spans="2:6" x14ac:dyDescent="0.25">
      <c r="B111" s="22" t="s">
        <v>7</v>
      </c>
      <c r="C111" s="50">
        <v>605.29652647999967</v>
      </c>
      <c r="D111" s="50">
        <v>694.48682491000011</v>
      </c>
      <c r="E111" s="64">
        <v>0.14734976086625121</v>
      </c>
    </row>
    <row r="112" spans="2:6" x14ac:dyDescent="0.25">
      <c r="B112" s="22" t="s">
        <v>8</v>
      </c>
      <c r="C112" s="50">
        <v>96.919140200000001</v>
      </c>
      <c r="D112" s="50">
        <v>119.12265720000001</v>
      </c>
      <c r="E112" s="64">
        <v>0.22909321063085539</v>
      </c>
    </row>
    <row r="113" spans="2:9" x14ac:dyDescent="0.25">
      <c r="B113" s="23" t="s">
        <v>9</v>
      </c>
      <c r="C113" s="55">
        <v>41.531001959999998</v>
      </c>
      <c r="D113" s="55">
        <v>53.87935676</v>
      </c>
      <c r="E113" s="79">
        <v>0.29732860314550436</v>
      </c>
    </row>
    <row r="114" spans="2:9" ht="15.75" customHeight="1" x14ac:dyDescent="0.25">
      <c r="B114" s="320" t="s">
        <v>69</v>
      </c>
      <c r="C114" s="321"/>
      <c r="D114" s="321"/>
      <c r="E114" s="322"/>
    </row>
    <row r="115" spans="2:9" x14ac:dyDescent="0.25">
      <c r="B115" s="22" t="s">
        <v>7</v>
      </c>
      <c r="C115" s="66">
        <v>31.524431663016905</v>
      </c>
      <c r="D115" s="66">
        <v>34.927058609675264</v>
      </c>
      <c r="E115" s="82">
        <v>0.1079361868607507</v>
      </c>
    </row>
    <row r="116" spans="2:9" x14ac:dyDescent="0.25">
      <c r="B116" s="22" t="s">
        <v>8</v>
      </c>
      <c r="C116" s="67">
        <v>31.340803345773615</v>
      </c>
      <c r="D116" s="67">
        <v>34.728643294443756</v>
      </c>
      <c r="E116" s="64">
        <v>0.10809678077786095</v>
      </c>
    </row>
    <row r="117" spans="2:9" x14ac:dyDescent="0.25">
      <c r="B117" s="23" t="s">
        <v>9</v>
      </c>
      <c r="C117" s="68">
        <v>22.435925159492186</v>
      </c>
      <c r="D117" s="68">
        <v>30.553119778993288</v>
      </c>
      <c r="E117" s="79">
        <v>0.36179451312115302</v>
      </c>
    </row>
    <row r="118" spans="2:9" ht="18.75" x14ac:dyDescent="0.25">
      <c r="B118" s="320" t="s">
        <v>70</v>
      </c>
      <c r="C118" s="328"/>
      <c r="D118" s="321"/>
      <c r="E118" s="322"/>
    </row>
    <row r="119" spans="2:9" x14ac:dyDescent="0.25">
      <c r="B119" s="149" t="s">
        <v>38</v>
      </c>
      <c r="C119" s="149"/>
      <c r="D119" s="57"/>
      <c r="E119" s="57"/>
    </row>
    <row r="120" spans="2:9" ht="15" customHeight="1" x14ac:dyDescent="0.25">
      <c r="B120" s="87" t="s">
        <v>50</v>
      </c>
      <c r="C120" s="88">
        <v>3306167.6266716025</v>
      </c>
      <c r="D120" s="88">
        <v>3552156.0243163644</v>
      </c>
      <c r="E120" s="91">
        <v>7.4402881348277036E-2</v>
      </c>
    </row>
    <row r="121" spans="2:9" x14ac:dyDescent="0.25">
      <c r="B121" s="153" t="s">
        <v>14</v>
      </c>
      <c r="C121" s="50">
        <v>16157.305671810407</v>
      </c>
      <c r="D121" s="50">
        <v>15783.789511917541</v>
      </c>
      <c r="E121" s="64">
        <v>-2.3117478091940695E-2</v>
      </c>
    </row>
    <row r="122" spans="2:9" x14ac:dyDescent="0.25">
      <c r="B122" s="153" t="s">
        <v>15</v>
      </c>
      <c r="C122" s="50">
        <v>55414.582474226794</v>
      </c>
      <c r="D122" s="50">
        <v>55093.676716917915</v>
      </c>
      <c r="E122" s="64">
        <v>-5.7909983794993307E-3</v>
      </c>
    </row>
    <row r="123" spans="2:9" x14ac:dyDescent="0.25">
      <c r="B123" s="25" t="s">
        <v>7</v>
      </c>
      <c r="C123" s="50">
        <v>16351.881990751384</v>
      </c>
      <c r="D123" s="50">
        <v>15972.302666880874</v>
      </c>
      <c r="E123" s="64">
        <v>-2.3213188799014076E-2</v>
      </c>
    </row>
    <row r="124" spans="2:9" x14ac:dyDescent="0.25">
      <c r="B124" s="26" t="s">
        <v>8</v>
      </c>
      <c r="C124" s="55">
        <v>3289815.7446808512</v>
      </c>
      <c r="D124" s="55">
        <v>3536183.7216494838</v>
      </c>
      <c r="E124" s="79">
        <v>7.4888077658140387E-2</v>
      </c>
    </row>
    <row r="125" spans="2:9" x14ac:dyDescent="0.25">
      <c r="C125" s="54"/>
      <c r="D125" s="54"/>
      <c r="E125" s="54"/>
    </row>
    <row r="126" spans="2:9" x14ac:dyDescent="0.25">
      <c r="C126" s="54"/>
      <c r="D126" s="54"/>
      <c r="E126" s="54"/>
    </row>
    <row r="127" spans="2:9" x14ac:dyDescent="0.25">
      <c r="C127" s="54"/>
      <c r="D127" s="54"/>
      <c r="E127" s="54"/>
    </row>
    <row r="128" spans="2:9" ht="30" x14ac:dyDescent="0.25">
      <c r="B128" s="27" t="s">
        <v>76</v>
      </c>
      <c r="C128" s="2" t="s">
        <v>52</v>
      </c>
      <c r="D128" s="2" t="s">
        <v>90</v>
      </c>
      <c r="E128" s="2" t="s">
        <v>92</v>
      </c>
      <c r="F128" s="2" t="s">
        <v>104</v>
      </c>
      <c r="G128" s="17"/>
      <c r="H128" s="4"/>
      <c r="I128" s="4"/>
    </row>
    <row r="129" spans="2:12" x14ac:dyDescent="0.25">
      <c r="B129" s="39" t="s">
        <v>73</v>
      </c>
      <c r="C129" s="127">
        <v>243.53055814000004</v>
      </c>
      <c r="D129" s="127">
        <v>46.497445000000084</v>
      </c>
      <c r="E129" s="127">
        <v>11.989140478400316</v>
      </c>
      <c r="F129" s="127">
        <v>78.850630999999964</v>
      </c>
      <c r="G129" s="288"/>
      <c r="H129" s="4"/>
      <c r="I129" s="4"/>
    </row>
    <row r="130" spans="2:12" x14ac:dyDescent="0.25">
      <c r="B130" s="154" t="s">
        <v>68</v>
      </c>
      <c r="C130" s="102">
        <v>0.1172078458381558</v>
      </c>
      <c r="D130" s="97">
        <v>2.3912144369121077E-2</v>
      </c>
      <c r="E130" s="97">
        <v>5.3491454050364033E-3</v>
      </c>
      <c r="F130" s="97">
        <v>3.271467778235114E-2</v>
      </c>
      <c r="G130" s="289"/>
      <c r="H130" s="4"/>
      <c r="I130" s="4"/>
    </row>
    <row r="131" spans="2:12" x14ac:dyDescent="0.25">
      <c r="B131" s="12"/>
      <c r="C131" s="12"/>
      <c r="D131" s="13"/>
      <c r="E131" s="13"/>
      <c r="F131" s="4"/>
      <c r="G131" s="4"/>
      <c r="H131" s="4"/>
      <c r="I131" s="4"/>
    </row>
    <row r="132" spans="2:12" ht="30" customHeight="1" x14ac:dyDescent="0.25">
      <c r="B132" s="225" t="s">
        <v>17</v>
      </c>
      <c r="C132" s="86"/>
      <c r="D132" s="86"/>
      <c r="E132" s="86"/>
      <c r="F132" s="86"/>
      <c r="G132" s="86"/>
      <c r="H132" s="86"/>
      <c r="I132" s="86"/>
    </row>
    <row r="133" spans="2:12" x14ac:dyDescent="0.25">
      <c r="B133" s="14"/>
      <c r="C133" s="59"/>
      <c r="D133" s="59"/>
      <c r="E133" s="59"/>
      <c r="F133" s="14"/>
      <c r="G133" s="14"/>
    </row>
    <row r="134" spans="2:12" ht="30" x14ac:dyDescent="0.25">
      <c r="B134" s="221" t="s">
        <v>76</v>
      </c>
      <c r="C134" s="221" t="s">
        <v>92</v>
      </c>
      <c r="D134" s="226" t="s">
        <v>104</v>
      </c>
      <c r="E134" s="2" t="s">
        <v>111</v>
      </c>
      <c r="F134" s="17"/>
      <c r="G134" s="17"/>
      <c r="H134" s="17"/>
      <c r="I134" s="17"/>
      <c r="J134" s="4"/>
      <c r="K134" s="4"/>
      <c r="L134" s="4"/>
    </row>
    <row r="135" spans="2:12" ht="15.75" x14ac:dyDescent="0.25">
      <c r="B135" s="31" t="s">
        <v>18</v>
      </c>
      <c r="C135" s="137">
        <v>50.21069630017049</v>
      </c>
      <c r="D135" s="245">
        <v>39.627649525674279</v>
      </c>
      <c r="E135" s="77">
        <v>-0.21077275469809162</v>
      </c>
      <c r="F135" s="257"/>
      <c r="G135" s="101"/>
      <c r="H135" s="258"/>
      <c r="I135" s="101"/>
      <c r="J135" s="4"/>
      <c r="K135" s="4"/>
      <c r="L135" s="4"/>
    </row>
    <row r="136" spans="2:12" x14ac:dyDescent="0.25">
      <c r="B136" s="29" t="s">
        <v>19</v>
      </c>
      <c r="C136" s="106">
        <v>591.03623743999447</v>
      </c>
      <c r="D136" s="266">
        <v>605.50711799998771</v>
      </c>
      <c r="E136" s="277">
        <v>2.4483914256547456E-2</v>
      </c>
      <c r="F136" s="259"/>
      <c r="G136" s="259"/>
      <c r="H136" s="252"/>
      <c r="I136" s="259"/>
      <c r="J136" s="4"/>
      <c r="K136" s="4"/>
      <c r="L136" s="4"/>
    </row>
    <row r="137" spans="2:12" x14ac:dyDescent="0.25">
      <c r="B137" s="29" t="s">
        <v>20</v>
      </c>
      <c r="C137" s="106">
        <v>18.243532991999999</v>
      </c>
      <c r="D137" s="266">
        <v>14.987194442000003</v>
      </c>
      <c r="E137" s="277">
        <v>-0.17849275967697362</v>
      </c>
      <c r="F137" s="259"/>
      <c r="G137" s="259"/>
      <c r="H137" s="252"/>
      <c r="I137" s="259"/>
      <c r="J137" s="4"/>
      <c r="K137" s="4"/>
      <c r="L137" s="4"/>
    </row>
    <row r="138" spans="2:12" x14ac:dyDescent="0.25">
      <c r="B138" s="29" t="s">
        <v>21</v>
      </c>
      <c r="C138" s="106">
        <v>134.60205342000009</v>
      </c>
      <c r="D138" s="266">
        <v>127.36465032000024</v>
      </c>
      <c r="E138" s="277">
        <v>-5.3768890712364646E-2</v>
      </c>
      <c r="F138" s="259"/>
      <c r="G138" s="259"/>
      <c r="H138" s="252"/>
      <c r="I138" s="259"/>
      <c r="J138" s="4"/>
      <c r="K138" s="4"/>
      <c r="L138" s="4"/>
    </row>
    <row r="139" spans="2:12" x14ac:dyDescent="0.25">
      <c r="B139" s="136" t="s">
        <v>22</v>
      </c>
      <c r="C139" s="137">
        <v>743.88182385199457</v>
      </c>
      <c r="D139" s="245">
        <v>747.95261922198961</v>
      </c>
      <c r="E139" s="77">
        <v>5.4723683782398475E-3</v>
      </c>
      <c r="F139" s="252"/>
      <c r="G139" s="252"/>
      <c r="H139" s="252"/>
      <c r="I139" s="252"/>
      <c r="J139" s="4"/>
      <c r="K139" s="4"/>
      <c r="L139" s="4"/>
    </row>
    <row r="140" spans="2:12" x14ac:dyDescent="0.25">
      <c r="B140" s="110" t="s">
        <v>42</v>
      </c>
      <c r="C140" s="129">
        <v>49.323778781970084</v>
      </c>
      <c r="D140" s="247">
        <v>45.321280162325145</v>
      </c>
      <c r="E140" s="278">
        <v>-8.1147444873141406E-2</v>
      </c>
      <c r="F140" s="259"/>
      <c r="G140" s="259"/>
      <c r="H140" s="252"/>
      <c r="I140" s="259"/>
      <c r="J140" s="4"/>
      <c r="K140" s="4"/>
      <c r="L140" s="4"/>
    </row>
    <row r="141" spans="2:12" x14ac:dyDescent="0.25">
      <c r="B141" s="30" t="s">
        <v>23</v>
      </c>
      <c r="C141" s="105">
        <v>397.75995612999998</v>
      </c>
      <c r="D141" s="268">
        <v>367.5001062</v>
      </c>
      <c r="E141" s="277">
        <v>-7.6075656846940468E-2</v>
      </c>
      <c r="F141" s="259"/>
      <c r="G141" s="259"/>
      <c r="H141" s="252"/>
      <c r="I141" s="259"/>
      <c r="J141" s="4"/>
      <c r="K141" s="4"/>
      <c r="L141" s="4"/>
    </row>
    <row r="142" spans="2:12" x14ac:dyDescent="0.25">
      <c r="B142" s="29" t="s">
        <v>24</v>
      </c>
      <c r="C142" s="106">
        <v>142.02220585000003</v>
      </c>
      <c r="D142" s="266">
        <v>158.14522685000003</v>
      </c>
      <c r="E142" s="277">
        <v>0.11352464851185798</v>
      </c>
      <c r="F142" s="259"/>
      <c r="G142" s="259"/>
      <c r="H142" s="252"/>
      <c r="I142" s="259"/>
      <c r="J142" s="4"/>
      <c r="K142" s="4"/>
      <c r="L142" s="4"/>
    </row>
    <row r="143" spans="2:12" x14ac:dyDescent="0.25">
      <c r="B143" s="136" t="s">
        <v>25</v>
      </c>
      <c r="C143" s="137">
        <v>539.78216197999996</v>
      </c>
      <c r="D143" s="245">
        <v>525.64533305000009</v>
      </c>
      <c r="E143" s="77">
        <v>-2.6189877928058807E-2</v>
      </c>
      <c r="F143" s="252"/>
      <c r="G143" s="252"/>
      <c r="H143" s="252"/>
      <c r="I143" s="252"/>
      <c r="J143" s="4"/>
      <c r="K143" s="4"/>
      <c r="L143" s="4"/>
    </row>
    <row r="144" spans="2:12" x14ac:dyDescent="0.25">
      <c r="B144" s="110" t="s">
        <v>42</v>
      </c>
      <c r="C144" s="129">
        <v>394.2330031021408</v>
      </c>
      <c r="D144" s="247">
        <v>358.39272772830452</v>
      </c>
      <c r="E144" s="278">
        <v>-9.0911402880571396E-2</v>
      </c>
      <c r="F144" s="259"/>
      <c r="G144" s="259"/>
      <c r="H144" s="252"/>
      <c r="I144" s="259"/>
      <c r="J144" s="4"/>
      <c r="K144" s="4"/>
      <c r="L144" s="4"/>
    </row>
    <row r="145" spans="2:12" x14ac:dyDescent="0.25">
      <c r="B145" s="136" t="s">
        <v>26</v>
      </c>
      <c r="C145" s="137">
        <v>1283.6639858319945</v>
      </c>
      <c r="D145" s="245">
        <v>1273.5979522719897</v>
      </c>
      <c r="E145" s="77">
        <v>-7.8416421050253454E-3</v>
      </c>
      <c r="F145" s="252"/>
      <c r="G145" s="252"/>
      <c r="H145" s="252"/>
      <c r="I145" s="252"/>
      <c r="J145" s="4"/>
      <c r="K145" s="4"/>
      <c r="L145" s="4"/>
    </row>
    <row r="146" spans="2:12" x14ac:dyDescent="0.25">
      <c r="B146" s="110" t="s">
        <v>42</v>
      </c>
      <c r="C146" s="129">
        <v>77.526404074705425</v>
      </c>
      <c r="D146" s="247">
        <v>70.83943528240377</v>
      </c>
      <c r="E146" s="278">
        <v>-8.6254081717217379E-2</v>
      </c>
      <c r="F146" s="259"/>
      <c r="G146" s="259"/>
      <c r="H146" s="252"/>
      <c r="I146" s="259"/>
      <c r="J146" s="4"/>
      <c r="K146" s="4"/>
      <c r="L146" s="4"/>
    </row>
    <row r="147" spans="2:12" ht="15.75" x14ac:dyDescent="0.25">
      <c r="B147" s="32" t="s">
        <v>27</v>
      </c>
      <c r="C147" s="105">
        <v>0.13828405999999999</v>
      </c>
      <c r="D147" s="268">
        <v>0.13828405999999999</v>
      </c>
      <c r="E147" s="277">
        <v>0</v>
      </c>
      <c r="F147" s="259"/>
      <c r="G147" s="259"/>
      <c r="H147" s="252"/>
      <c r="I147" s="259"/>
      <c r="J147" s="4"/>
      <c r="K147" s="4"/>
      <c r="L147" s="4"/>
    </row>
    <row r="148" spans="2:12" ht="15.75" x14ac:dyDescent="0.25">
      <c r="B148" s="33" t="s">
        <v>28</v>
      </c>
      <c r="C148" s="106">
        <v>367.76052269000002</v>
      </c>
      <c r="D148" s="266">
        <v>305.90854583000004</v>
      </c>
      <c r="E148" s="277">
        <v>-0.16818547137028483</v>
      </c>
      <c r="F148" s="259"/>
      <c r="G148" s="259"/>
      <c r="H148" s="252"/>
      <c r="I148" s="259"/>
      <c r="J148" s="4"/>
      <c r="K148" s="4"/>
      <c r="L148" s="4"/>
    </row>
    <row r="149" spans="2:12" x14ac:dyDescent="0.25">
      <c r="B149" s="136" t="s">
        <v>29</v>
      </c>
      <c r="C149" s="137">
        <v>367.89880675000001</v>
      </c>
      <c r="D149" s="245">
        <v>306.04682989000003</v>
      </c>
      <c r="E149" s="77">
        <v>-0.16812225461234112</v>
      </c>
      <c r="F149" s="252"/>
      <c r="G149" s="252"/>
      <c r="H149" s="252"/>
      <c r="I149" s="252"/>
      <c r="J149" s="4"/>
      <c r="K149" s="4"/>
      <c r="L149" s="4"/>
    </row>
    <row r="150" spans="2:12" x14ac:dyDescent="0.25">
      <c r="B150" s="110" t="s">
        <v>42</v>
      </c>
      <c r="C150" s="138">
        <v>1832.0875246319449</v>
      </c>
      <c r="D150" s="248">
        <v>2662.3057267861227</v>
      </c>
      <c r="E150" s="279">
        <v>0.45315422488942686</v>
      </c>
      <c r="F150" s="259"/>
      <c r="G150" s="259"/>
      <c r="H150" s="252"/>
      <c r="I150" s="259"/>
      <c r="J150" s="4"/>
      <c r="K150" s="4"/>
      <c r="L150" s="4"/>
    </row>
    <row r="151" spans="2:12" x14ac:dyDescent="0.25">
      <c r="B151" s="136" t="s">
        <v>53</v>
      </c>
      <c r="C151" s="137">
        <v>1651.5627925819945</v>
      </c>
      <c r="D151" s="245">
        <v>1579.6447821619897</v>
      </c>
      <c r="E151" s="77">
        <v>-4.3545429058480238E-2</v>
      </c>
      <c r="F151" s="252"/>
      <c r="G151" s="252"/>
      <c r="H151" s="252"/>
      <c r="I151" s="252"/>
      <c r="J151" s="4"/>
      <c r="K151" s="4"/>
      <c r="L151" s="4"/>
    </row>
    <row r="152" spans="2:12" x14ac:dyDescent="0.25">
      <c r="B152" s="110" t="s">
        <v>42</v>
      </c>
      <c r="C152" s="137">
        <v>99.183364865316079</v>
      </c>
      <c r="D152" s="245">
        <v>87.900573287220126</v>
      </c>
      <c r="E152" s="77">
        <v>-0.11375689454998</v>
      </c>
      <c r="F152" s="259"/>
      <c r="G152" s="259"/>
      <c r="H152" s="253"/>
      <c r="I152" s="259"/>
      <c r="J152" s="4"/>
      <c r="K152" s="4"/>
      <c r="L152" s="4"/>
    </row>
    <row r="153" spans="2:12" x14ac:dyDescent="0.25">
      <c r="B153" s="34" t="s">
        <v>131</v>
      </c>
      <c r="C153" s="131">
        <v>2.8180944700000063</v>
      </c>
      <c r="D153" s="295">
        <v>12.016443510000009</v>
      </c>
      <c r="E153" s="277">
        <v>3.2640314715922147</v>
      </c>
      <c r="F153" s="259"/>
      <c r="G153" s="259"/>
      <c r="H153" s="252"/>
      <c r="I153" s="259"/>
      <c r="J153" s="4"/>
      <c r="K153" s="4"/>
      <c r="L153" s="4"/>
    </row>
    <row r="154" spans="2:12" ht="15.75" x14ac:dyDescent="0.25">
      <c r="B154" s="31" t="s">
        <v>47</v>
      </c>
      <c r="C154" s="137">
        <v>2.8180944700000063</v>
      </c>
      <c r="D154" s="245">
        <v>12.016443510000009</v>
      </c>
      <c r="E154" s="77">
        <v>3.2640314715922147</v>
      </c>
      <c r="F154" s="252"/>
      <c r="G154" s="252"/>
      <c r="H154" s="252"/>
      <c r="I154" s="252"/>
      <c r="J154" s="4"/>
      <c r="K154" s="4"/>
      <c r="L154" s="4"/>
    </row>
    <row r="155" spans="2:12" ht="15.75" x14ac:dyDescent="0.25">
      <c r="B155" s="140" t="s">
        <v>42</v>
      </c>
      <c r="C155" s="132">
        <v>19.663927124672583</v>
      </c>
      <c r="D155" s="249">
        <v>67.405835515129084</v>
      </c>
      <c r="E155" s="281">
        <v>2.4278928663519159</v>
      </c>
      <c r="F155" s="260"/>
      <c r="G155" s="260"/>
      <c r="H155" s="254"/>
      <c r="I155" s="260"/>
      <c r="J155" s="4"/>
      <c r="K155" s="4"/>
      <c r="L155" s="4"/>
    </row>
    <row r="156" spans="2:12" ht="18.75" x14ac:dyDescent="0.25">
      <c r="B156" s="144" t="s">
        <v>30</v>
      </c>
      <c r="C156" s="145">
        <v>1654.3808870519945</v>
      </c>
      <c r="D156" s="250">
        <v>1591.6612256719898</v>
      </c>
      <c r="E156" s="282">
        <v>-3.7911258447724999E-2</v>
      </c>
      <c r="F156" s="255"/>
      <c r="G156" s="255"/>
      <c r="H156" s="255"/>
      <c r="I156" s="255"/>
      <c r="J156" s="4"/>
      <c r="K156" s="4"/>
      <c r="L156" s="4"/>
    </row>
    <row r="157" spans="2:12" ht="15.75" x14ac:dyDescent="0.25">
      <c r="B157" s="141" t="s">
        <v>42</v>
      </c>
      <c r="C157" s="142">
        <v>98.504816894160967</v>
      </c>
      <c r="D157" s="285">
        <v>87.699251108126489</v>
      </c>
      <c r="E157" s="283">
        <v>-0.10969581109566019</v>
      </c>
      <c r="F157" s="261"/>
      <c r="G157" s="261"/>
      <c r="H157" s="262"/>
      <c r="I157" s="260"/>
      <c r="J157" s="254"/>
      <c r="K157" s="254"/>
      <c r="L157" s="254"/>
    </row>
    <row r="158" spans="2:12" x14ac:dyDescent="0.25">
      <c r="C158" s="54"/>
      <c r="D158" s="54"/>
      <c r="E158" s="54"/>
      <c r="F158" s="4"/>
      <c r="G158" s="4"/>
      <c r="H158" s="4"/>
      <c r="I158" s="4"/>
      <c r="J158" s="4"/>
      <c r="K158" s="4"/>
      <c r="L158" s="4"/>
    </row>
    <row r="159" spans="2:12" ht="25.5" customHeight="1" x14ac:dyDescent="0.25">
      <c r="B159" s="15"/>
      <c r="C159" s="60"/>
      <c r="D159" s="60"/>
      <c r="E159" s="60"/>
    </row>
    <row r="160" spans="2:12" ht="42.75" customHeight="1" x14ac:dyDescent="0.25">
      <c r="B160" s="221" t="s">
        <v>76</v>
      </c>
      <c r="C160" s="3" t="s">
        <v>108</v>
      </c>
      <c r="D160" s="221" t="s">
        <v>107</v>
      </c>
      <c r="E160" s="85" t="s">
        <v>96</v>
      </c>
      <c r="F160" s="84" t="s">
        <v>106</v>
      </c>
      <c r="G160" s="84" t="s">
        <v>105</v>
      </c>
    </row>
    <row r="161" spans="2:9" x14ac:dyDescent="0.25">
      <c r="B161" s="30" t="s">
        <v>19</v>
      </c>
      <c r="C161" s="104">
        <v>591.03623743998969</v>
      </c>
      <c r="D161" s="104">
        <v>4290.5370936609988</v>
      </c>
      <c r="E161" s="104">
        <v>3713.07749427</v>
      </c>
      <c r="F161" s="104">
        <v>4276.0662131010004</v>
      </c>
      <c r="G161" s="159">
        <v>605.50711799998771</v>
      </c>
      <c r="H161" s="98"/>
      <c r="I161" s="233"/>
    </row>
    <row r="162" spans="2:9" x14ac:dyDescent="0.25">
      <c r="B162" s="29" t="s">
        <v>20</v>
      </c>
      <c r="C162" s="103">
        <v>18.243532991999999</v>
      </c>
      <c r="D162" s="103">
        <v>76.263881340000012</v>
      </c>
      <c r="E162" s="103">
        <v>70.661277378000008</v>
      </c>
      <c r="F162" s="103">
        <v>79.520219890000007</v>
      </c>
      <c r="G162" s="157">
        <v>14.987194442000003</v>
      </c>
    </row>
    <row r="163" spans="2:9" x14ac:dyDescent="0.25">
      <c r="B163" s="29" t="s">
        <v>62</v>
      </c>
      <c r="C163" s="103">
        <v>134.60205342000009</v>
      </c>
      <c r="D163" s="103">
        <v>1574.3055236100001</v>
      </c>
      <c r="E163" s="103">
        <v>999.91395188000013</v>
      </c>
      <c r="F163" s="103">
        <v>1581.5429267100001</v>
      </c>
      <c r="G163" s="157">
        <v>127.36465032000024</v>
      </c>
    </row>
    <row r="164" spans="2:9" x14ac:dyDescent="0.25">
      <c r="B164" s="110" t="s">
        <v>59</v>
      </c>
      <c r="C164" s="111">
        <v>743.88182385199457</v>
      </c>
      <c r="D164" s="111">
        <v>5941.1064986109986</v>
      </c>
      <c r="E164" s="111">
        <v>4783.652723528</v>
      </c>
      <c r="F164" s="111">
        <v>5937.1293597009999</v>
      </c>
      <c r="G164" s="111">
        <v>747.85896276198798</v>
      </c>
      <c r="H164" s="176"/>
    </row>
    <row r="165" spans="2:9" x14ac:dyDescent="0.25">
      <c r="B165" s="30" t="s">
        <v>23</v>
      </c>
      <c r="C165" s="104">
        <v>397.75995612999998</v>
      </c>
      <c r="D165" s="104">
        <v>254.86658377000003</v>
      </c>
      <c r="E165" s="104">
        <v>159.53557437000001</v>
      </c>
      <c r="F165" s="104">
        <v>285.12643370000001</v>
      </c>
      <c r="G165" s="159">
        <v>367.5001062</v>
      </c>
      <c r="H165" s="100"/>
    </row>
    <row r="166" spans="2:9" x14ac:dyDescent="0.25">
      <c r="B166" s="29" t="s">
        <v>61</v>
      </c>
      <c r="C166" s="103">
        <v>142.02220585000003</v>
      </c>
      <c r="D166" s="103">
        <v>273.13609389999999</v>
      </c>
      <c r="E166" s="103">
        <v>227.51997962999999</v>
      </c>
      <c r="F166" s="103">
        <v>257.0130729</v>
      </c>
      <c r="G166" s="157">
        <v>158.14522685000003</v>
      </c>
    </row>
    <row r="167" spans="2:9" x14ac:dyDescent="0.25">
      <c r="B167" s="110" t="s">
        <v>25</v>
      </c>
      <c r="C167" s="111">
        <v>539.78216197999996</v>
      </c>
      <c r="D167" s="111">
        <v>528.00267767000003</v>
      </c>
      <c r="E167" s="111">
        <v>387.05555400000003</v>
      </c>
      <c r="F167" s="111">
        <v>542.1395066</v>
      </c>
      <c r="G167" s="111">
        <v>525.64533304999986</v>
      </c>
      <c r="H167" s="176"/>
    </row>
    <row r="168" spans="2:9" x14ac:dyDescent="0.25">
      <c r="B168" s="118" t="s">
        <v>26</v>
      </c>
      <c r="C168" s="119">
        <v>1283.6639858319945</v>
      </c>
      <c r="D168" s="119">
        <v>6469.1091762809983</v>
      </c>
      <c r="E168" s="119">
        <v>5170.7082775279996</v>
      </c>
      <c r="F168" s="119">
        <v>6479.2688663009994</v>
      </c>
      <c r="G168" s="119">
        <v>1273.504295811988</v>
      </c>
      <c r="H168" s="100"/>
    </row>
    <row r="169" spans="2:9" x14ac:dyDescent="0.25">
      <c r="B169" s="36" t="s">
        <v>27</v>
      </c>
      <c r="C169" s="115">
        <v>0.13828405999999999</v>
      </c>
      <c r="D169" s="115">
        <v>0</v>
      </c>
      <c r="E169" s="115">
        <v>0</v>
      </c>
      <c r="F169" s="115">
        <v>0</v>
      </c>
      <c r="G169" s="159">
        <v>0.13828405999999999</v>
      </c>
    </row>
    <row r="170" spans="2:9" x14ac:dyDescent="0.25">
      <c r="B170" s="36" t="s">
        <v>28</v>
      </c>
      <c r="C170" s="115">
        <v>367.76052269000002</v>
      </c>
      <c r="D170" s="115">
        <v>0</v>
      </c>
      <c r="E170" s="115">
        <v>6.5451034299999993</v>
      </c>
      <c r="F170" s="115">
        <v>61.851976860000001</v>
      </c>
      <c r="G170" s="157">
        <v>305.90854583000004</v>
      </c>
    </row>
    <row r="171" spans="2:9" x14ac:dyDescent="0.25">
      <c r="B171" s="121" t="s">
        <v>29</v>
      </c>
      <c r="C171" s="122">
        <v>367.89880675000001</v>
      </c>
      <c r="D171" s="122">
        <v>0</v>
      </c>
      <c r="E171" s="122">
        <v>6.5451034299999993</v>
      </c>
      <c r="F171" s="122">
        <v>61.851976860000001</v>
      </c>
      <c r="G171" s="122">
        <v>306.04682989000003</v>
      </c>
      <c r="H171" s="191"/>
    </row>
    <row r="172" spans="2:9" x14ac:dyDescent="0.25">
      <c r="B172" s="34" t="s">
        <v>63</v>
      </c>
      <c r="C172" s="107">
        <v>2.8180944700000063</v>
      </c>
      <c r="D172" s="107">
        <v>64.17722784</v>
      </c>
      <c r="E172" s="107">
        <v>52.558541809999994</v>
      </c>
      <c r="F172" s="107">
        <v>54.978878799999997</v>
      </c>
      <c r="G172" s="160">
        <v>12.016443510000009</v>
      </c>
      <c r="H172" s="191"/>
    </row>
    <row r="173" spans="2:9" x14ac:dyDescent="0.25">
      <c r="B173" s="35" t="s">
        <v>64</v>
      </c>
      <c r="C173" s="109">
        <v>0</v>
      </c>
      <c r="D173" s="109"/>
      <c r="E173" s="109">
        <v>0</v>
      </c>
      <c r="F173" s="109"/>
      <c r="G173" s="161">
        <v>0</v>
      </c>
      <c r="H173" s="191"/>
    </row>
    <row r="174" spans="2:9" s="19" customFormat="1" x14ac:dyDescent="0.25">
      <c r="B174" s="110" t="s">
        <v>60</v>
      </c>
      <c r="C174" s="111">
        <v>2.8180944700000063</v>
      </c>
      <c r="D174" s="111">
        <v>64.17722784</v>
      </c>
      <c r="E174" s="111">
        <v>52.558541809999994</v>
      </c>
      <c r="F174" s="111">
        <v>54.978878799999997</v>
      </c>
      <c r="G174" s="111">
        <v>12.016443510000009</v>
      </c>
      <c r="H174" s="195"/>
    </row>
    <row r="175" spans="2:9" s="37" customFormat="1" ht="18.75" x14ac:dyDescent="0.25">
      <c r="B175" s="124" t="s">
        <v>30</v>
      </c>
      <c r="C175" s="125">
        <v>1654.3808870519945</v>
      </c>
      <c r="D175" s="125">
        <v>6533.2864041209987</v>
      </c>
      <c r="E175" s="125">
        <v>5229.8119227679999</v>
      </c>
      <c r="F175" s="125">
        <v>6596.0997219609999</v>
      </c>
      <c r="G175" s="126">
        <v>1591.567569211988</v>
      </c>
      <c r="H175" s="196"/>
    </row>
    <row r="176" spans="2:9" x14ac:dyDescent="0.25">
      <c r="B176" s="5"/>
      <c r="C176" s="146"/>
      <c r="D176" s="146"/>
      <c r="E176" s="146"/>
      <c r="F176" s="146"/>
      <c r="G176" s="18"/>
    </row>
    <row r="177" spans="2:8" s="7" customFormat="1" x14ac:dyDescent="0.25">
      <c r="B177" s="8"/>
      <c r="C177" s="6"/>
      <c r="D177" s="6"/>
      <c r="E177" s="6"/>
      <c r="F177" s="6"/>
      <c r="G177" s="6"/>
    </row>
    <row r="178" spans="2:8" ht="26.25" customHeight="1" x14ac:dyDescent="0.25">
      <c r="B178" s="334" t="s">
        <v>55</v>
      </c>
      <c r="C178" s="334"/>
      <c r="D178" s="334"/>
      <c r="E178" s="334"/>
    </row>
    <row r="179" spans="2:8" x14ac:dyDescent="0.25">
      <c r="B179" s="16"/>
      <c r="C179" s="59"/>
      <c r="D179" s="59"/>
      <c r="E179" s="59"/>
    </row>
    <row r="180" spans="2:8" ht="30" x14ac:dyDescent="0.25">
      <c r="B180" s="221" t="s">
        <v>76</v>
      </c>
      <c r="C180" s="221" t="s">
        <v>92</v>
      </c>
      <c r="D180" s="221" t="s">
        <v>104</v>
      </c>
      <c r="E180" s="2" t="s">
        <v>111</v>
      </c>
    </row>
    <row r="181" spans="2:8" ht="18.75" x14ac:dyDescent="0.25">
      <c r="B181" s="89" t="s">
        <v>81</v>
      </c>
      <c r="C181" s="133">
        <v>0.75968411507997069</v>
      </c>
      <c r="D181" s="133">
        <v>0.80560490116926453</v>
      </c>
      <c r="E181" s="133">
        <v>6.0447211120716715E-2</v>
      </c>
    </row>
    <row r="182" spans="2:8" ht="18.75" x14ac:dyDescent="0.25">
      <c r="B182" s="90" t="s">
        <v>82</v>
      </c>
      <c r="C182" s="134">
        <v>98.504816894160967</v>
      </c>
      <c r="D182" s="134">
        <v>87.703111257492949</v>
      </c>
      <c r="E182" s="148">
        <v>-0.10965662367835238</v>
      </c>
    </row>
    <row r="183" spans="2:8" x14ac:dyDescent="0.25">
      <c r="C183" s="54"/>
      <c r="D183" s="54"/>
      <c r="E183" s="54"/>
    </row>
    <row r="184" spans="2:8" ht="19.5" customHeight="1" x14ac:dyDescent="0.25">
      <c r="B184" s="334" t="s">
        <v>39</v>
      </c>
      <c r="C184" s="334"/>
      <c r="D184" s="334"/>
      <c r="E184" s="334"/>
      <c r="F184" s="14"/>
      <c r="G184" s="14"/>
      <c r="H184" s="14"/>
    </row>
    <row r="185" spans="2:8" x14ac:dyDescent="0.25">
      <c r="B185" s="16"/>
      <c r="C185" s="59"/>
      <c r="D185" s="59"/>
      <c r="E185" s="59"/>
      <c r="F185" s="14"/>
      <c r="G185" s="14"/>
      <c r="H185" s="14"/>
    </row>
    <row r="186" spans="2:8" ht="38.25" customHeight="1" x14ac:dyDescent="0.25">
      <c r="B186" s="221" t="s">
        <v>76</v>
      </c>
      <c r="C186" s="221" t="s">
        <v>92</v>
      </c>
      <c r="D186" s="221" t="s">
        <v>104</v>
      </c>
      <c r="E186" s="2" t="s">
        <v>111</v>
      </c>
    </row>
    <row r="187" spans="2:8" x14ac:dyDescent="0.25">
      <c r="B187" s="335" t="s">
        <v>40</v>
      </c>
      <c r="C187" s="336"/>
      <c r="D187" s="336"/>
      <c r="E187" s="337"/>
    </row>
    <row r="188" spans="2:8" x14ac:dyDescent="0.25">
      <c r="B188" s="153" t="s">
        <v>80</v>
      </c>
      <c r="C188" s="153">
        <v>8</v>
      </c>
      <c r="D188" s="69">
        <v>7.69</v>
      </c>
      <c r="E188" s="64">
        <v>-3.8749999999999951E-2</v>
      </c>
    </row>
    <row r="189" spans="2:8" x14ac:dyDescent="0.25">
      <c r="B189" s="153" t="s">
        <v>78</v>
      </c>
      <c r="C189" s="64">
        <v>0.02</v>
      </c>
      <c r="D189" s="64">
        <v>4.4999999999999997E-3</v>
      </c>
      <c r="E189" s="64">
        <v>-0.77500000000000002</v>
      </c>
    </row>
    <row r="190" spans="2:8" ht="19.5" customHeight="1" x14ac:dyDescent="0.25">
      <c r="B190" s="154" t="s">
        <v>79</v>
      </c>
      <c r="C190" s="154">
        <v>6653</v>
      </c>
      <c r="D190" s="154">
        <v>5130</v>
      </c>
      <c r="E190" s="64">
        <v>-0.22891928453329324</v>
      </c>
    </row>
    <row r="191" spans="2:8" x14ac:dyDescent="0.25">
      <c r="B191" s="335" t="s">
        <v>56</v>
      </c>
      <c r="C191" s="336"/>
      <c r="D191" s="336"/>
      <c r="E191" s="337"/>
    </row>
    <row r="192" spans="2:8" x14ac:dyDescent="0.25">
      <c r="B192" s="153" t="s">
        <v>80</v>
      </c>
      <c r="C192" s="153">
        <v>7</v>
      </c>
      <c r="D192" s="69">
        <v>9.667002518891687</v>
      </c>
      <c r="E192" s="64">
        <v>0.38100035984166958</v>
      </c>
    </row>
    <row r="193" spans="2:8" x14ac:dyDescent="0.25">
      <c r="B193" s="153" t="s">
        <v>78</v>
      </c>
      <c r="C193" s="64">
        <v>0.03</v>
      </c>
      <c r="D193" s="64">
        <v>7.9200000000000007E-2</v>
      </c>
      <c r="E193" s="64">
        <v>1.6400000000000003</v>
      </c>
    </row>
    <row r="194" spans="2:8" x14ac:dyDescent="0.25">
      <c r="B194" s="154" t="s">
        <v>79</v>
      </c>
      <c r="C194" s="154">
        <v>2563</v>
      </c>
      <c r="D194" s="154">
        <v>1985</v>
      </c>
      <c r="E194" s="64">
        <v>-0.22551697229808818</v>
      </c>
    </row>
    <row r="195" spans="2:8" ht="15.75" customHeight="1" x14ac:dyDescent="0.25">
      <c r="B195" s="335" t="s">
        <v>57</v>
      </c>
      <c r="C195" s="336"/>
      <c r="D195" s="336"/>
      <c r="E195" s="337"/>
    </row>
    <row r="196" spans="2:8" x14ac:dyDescent="0.25">
      <c r="B196" s="153" t="s">
        <v>80</v>
      </c>
      <c r="C196" s="153">
        <v>63</v>
      </c>
      <c r="D196" s="69">
        <v>59.61</v>
      </c>
      <c r="E196" s="64">
        <v>-5.3809523809523821E-2</v>
      </c>
    </row>
    <row r="197" spans="2:8" x14ac:dyDescent="0.25">
      <c r="B197" s="153" t="s">
        <v>78</v>
      </c>
      <c r="C197" s="64">
        <v>0.7</v>
      </c>
      <c r="D197" s="64">
        <v>0.58640000000000003</v>
      </c>
      <c r="E197" s="64">
        <v>-0.1622857142857142</v>
      </c>
    </row>
    <row r="198" spans="2:8" ht="15" customHeight="1" x14ac:dyDescent="0.25">
      <c r="B198" s="154" t="s">
        <v>79</v>
      </c>
      <c r="C198" s="154">
        <v>155</v>
      </c>
      <c r="D198" s="154">
        <v>135</v>
      </c>
      <c r="E198" s="64">
        <v>-0.12903225806451613</v>
      </c>
    </row>
    <row r="199" spans="2:8" ht="15" customHeight="1" x14ac:dyDescent="0.25">
      <c r="B199" s="331" t="s">
        <v>58</v>
      </c>
      <c r="C199" s="332"/>
      <c r="D199" s="332"/>
      <c r="E199" s="333"/>
    </row>
    <row r="200" spans="2:8" x14ac:dyDescent="0.25">
      <c r="B200" s="153" t="s">
        <v>80</v>
      </c>
      <c r="C200" s="153">
        <v>67</v>
      </c>
      <c r="D200" s="69">
        <v>64.53</v>
      </c>
      <c r="E200" s="64">
        <v>-3.6865671641791026E-2</v>
      </c>
    </row>
    <row r="201" spans="2:8" x14ac:dyDescent="0.25">
      <c r="B201" s="153" t="s">
        <v>78</v>
      </c>
      <c r="C201" s="64">
        <v>0.62</v>
      </c>
      <c r="D201" s="64">
        <v>0.61950000000000005</v>
      </c>
      <c r="E201" s="64">
        <v>-8.0645161290313701E-4</v>
      </c>
      <c r="H201" s="100"/>
    </row>
    <row r="202" spans="2:8" x14ac:dyDescent="0.25">
      <c r="B202" s="154" t="s">
        <v>79</v>
      </c>
      <c r="C202" s="154">
        <v>156</v>
      </c>
      <c r="D202" s="154">
        <v>90</v>
      </c>
      <c r="E202" s="79">
        <v>-0.42307692307692307</v>
      </c>
      <c r="H202" s="100"/>
    </row>
    <row r="203" spans="2:8" x14ac:dyDescent="0.25">
      <c r="C203" s="54"/>
      <c r="D203" s="54"/>
      <c r="E203" s="54"/>
    </row>
    <row r="204" spans="2:8" ht="24.75" customHeight="1" x14ac:dyDescent="0.25">
      <c r="B204" s="323" t="s">
        <v>41</v>
      </c>
      <c r="C204" s="323"/>
      <c r="D204" s="323"/>
      <c r="E204" s="323"/>
    </row>
    <row r="205" spans="2:8" x14ac:dyDescent="0.25">
      <c r="C205" s="54"/>
      <c r="D205" s="54"/>
      <c r="E205" s="54"/>
    </row>
    <row r="206" spans="2:8" ht="30" x14ac:dyDescent="0.25">
      <c r="B206" s="221" t="s">
        <v>76</v>
      </c>
      <c r="C206" s="221" t="s">
        <v>92</v>
      </c>
      <c r="D206" s="221" t="s">
        <v>104</v>
      </c>
      <c r="E206" s="2" t="s">
        <v>111</v>
      </c>
    </row>
    <row r="207" spans="2:8" ht="18.75" x14ac:dyDescent="0.25">
      <c r="B207" s="43" t="s">
        <v>77</v>
      </c>
      <c r="C207" s="135"/>
      <c r="D207" s="43"/>
      <c r="E207" s="79" t="e">
        <v>#DIV/0!</v>
      </c>
    </row>
    <row r="208" spans="2:8" x14ac:dyDescent="0.25">
      <c r="C208" s="54"/>
      <c r="D208" s="54"/>
      <c r="E208" s="54"/>
    </row>
    <row r="209" spans="2:5" x14ac:dyDescent="0.25">
      <c r="C209" s="54"/>
      <c r="D209" s="54"/>
      <c r="E209" s="54"/>
    </row>
    <row r="210" spans="2:5" ht="30" x14ac:dyDescent="0.25">
      <c r="B210" s="221" t="s">
        <v>76</v>
      </c>
      <c r="C210" s="221" t="s">
        <v>92</v>
      </c>
      <c r="D210" s="221" t="s">
        <v>104</v>
      </c>
      <c r="E210" s="2" t="s">
        <v>111</v>
      </c>
    </row>
    <row r="211" spans="2:5" ht="17.25" x14ac:dyDescent="0.25">
      <c r="B211" s="182" t="s">
        <v>100</v>
      </c>
      <c r="C211" s="177">
        <v>257.81293572982759</v>
      </c>
      <c r="D211" s="177">
        <v>268.38510560935919</v>
      </c>
      <c r="E211" s="173">
        <v>4.1007135074907941E-2</v>
      </c>
    </row>
    <row r="212" spans="2:5" ht="17.25" x14ac:dyDescent="0.25">
      <c r="B212" s="183" t="s">
        <v>14</v>
      </c>
      <c r="C212" s="178">
        <v>204.00277208368789</v>
      </c>
      <c r="D212" s="178">
        <v>209.2915666440004</v>
      </c>
      <c r="E212" s="174">
        <v>2.5925111243796692E-2</v>
      </c>
    </row>
    <row r="213" spans="2:5" ht="17.25" x14ac:dyDescent="0.25">
      <c r="B213" s="183" t="s">
        <v>15</v>
      </c>
      <c r="C213" s="178">
        <v>1.0161639608759454</v>
      </c>
      <c r="D213" s="178">
        <v>3.5101690290983423</v>
      </c>
      <c r="E213" s="174">
        <v>2.4543333204540487</v>
      </c>
    </row>
    <row r="214" spans="2:5" ht="17.25" x14ac:dyDescent="0.25">
      <c r="B214" s="184" t="s">
        <v>7</v>
      </c>
      <c r="C214" s="178">
        <v>205.01893604456382</v>
      </c>
      <c r="D214" s="178">
        <v>212.80173567309873</v>
      </c>
      <c r="E214" s="174">
        <v>3.7961369709006848E-2</v>
      </c>
    </row>
    <row r="215" spans="2:5" ht="17.25" x14ac:dyDescent="0.25">
      <c r="B215" s="184" t="s">
        <v>8</v>
      </c>
      <c r="C215" s="178">
        <v>33.019651685263803</v>
      </c>
      <c r="D215" s="178">
        <v>36.709605936260424</v>
      </c>
      <c r="E215" s="174">
        <v>0.11175024758493726</v>
      </c>
    </row>
    <row r="216" spans="2:5" ht="17.25" x14ac:dyDescent="0.25">
      <c r="B216" s="185" t="s">
        <v>9</v>
      </c>
      <c r="C216" s="178">
        <v>19.774348</v>
      </c>
      <c r="D216" s="178">
        <v>18.873764000000001</v>
      </c>
      <c r="E216" s="174">
        <v>-4.5543043947643608E-2</v>
      </c>
    </row>
    <row r="217" spans="2:5" ht="17.25" x14ac:dyDescent="0.25">
      <c r="B217" s="182" t="s">
        <v>101</v>
      </c>
      <c r="C217" s="177">
        <v>259.09308646000005</v>
      </c>
      <c r="D217" s="177">
        <v>276.82385987999993</v>
      </c>
      <c r="E217" s="173">
        <v>6.8433988966113274E-2</v>
      </c>
    </row>
    <row r="218" spans="2:5" ht="17.25" x14ac:dyDescent="0.25">
      <c r="B218" s="186" t="s">
        <v>10</v>
      </c>
      <c r="C218" s="178">
        <v>239.31873846000005</v>
      </c>
      <c r="D218" s="178">
        <v>257.95009587999994</v>
      </c>
      <c r="E218" s="174">
        <v>7.785164479760931E-2</v>
      </c>
    </row>
    <row r="219" spans="2:5" ht="17.25" x14ac:dyDescent="0.25">
      <c r="B219" s="186" t="s">
        <v>11</v>
      </c>
      <c r="C219" s="178">
        <v>19.774348</v>
      </c>
      <c r="D219" s="178">
        <v>18.873764000000001</v>
      </c>
      <c r="E219" s="174">
        <v>-4.5543043947643608E-2</v>
      </c>
    </row>
    <row r="220" spans="2:5" ht="17.25" x14ac:dyDescent="0.25">
      <c r="B220" s="182" t="s">
        <v>102</v>
      </c>
      <c r="C220" s="179">
        <v>1.28015073017243</v>
      </c>
      <c r="D220" s="179">
        <v>8.4387542706407785</v>
      </c>
      <c r="E220" s="173">
        <v>5.5920005134896265</v>
      </c>
    </row>
    <row r="221" spans="2:5" ht="17.25" x14ac:dyDescent="0.25">
      <c r="B221" s="187" t="s">
        <v>68</v>
      </c>
      <c r="C221" s="180">
        <v>5.3491454050364536E-3</v>
      </c>
      <c r="D221" s="180">
        <v>3.2714677782351133E-2</v>
      </c>
      <c r="E221" s="175">
        <v>5.1158699764543387</v>
      </c>
    </row>
  </sheetData>
  <protectedRanges>
    <protectedRange sqref="D5:E5" name="Plage1_1_5_1_1"/>
    <protectedRange sqref="E32:E34" name="Plage5_2_1"/>
    <protectedRange sqref="D56:E56 E53:E55 D60:E61 E57:E59 D66:E68 E62:E65 E115:E117 E121:E124 D118:E120 D114:E114 C120 D72:E74" name="Plage9_2_2"/>
    <protectedRange sqref="D103:E104 E102" name="Plage13_1_1"/>
    <protectedRange sqref="D107:E107" name="Plage15_1_1"/>
    <protectedRange sqref="D111:E113" name="Plage17_1_1"/>
    <protectedRange sqref="C103:C104" name="Plage13_1_1_1"/>
    <protectedRange sqref="C107" name="Plage15_1_1_1"/>
    <protectedRange sqref="C111:C113" name="Plage17_1_1_1"/>
    <protectedRange sqref="C214:D216" name="Plage13_1_1_1_2"/>
    <protectedRange sqref="E214:E216" name="Plage13_1_1_2_1_1"/>
    <protectedRange sqref="E219" name="Plage15_1_1_2_1_1"/>
    <protectedRange sqref="C75:D75" name="Plage1_1_5_1_1_3_1"/>
    <protectedRange sqref="C206:D206 C210:D210" name="Plage1_1_5_1_1_7"/>
    <protectedRange sqref="C4:D4" name="Plage1_1_5_1_1_3_2"/>
    <protectedRange sqref="C186:D186 C180:D180" name="Plage1_1_5_1_1_6"/>
    <protectedRange sqref="E4 E75 E180 E186 E206 E210" name="Plage1_1_5_1_2_1"/>
    <protectedRange sqref="C128:G128" name="Plage1_1_5_2_1_1_1"/>
    <protectedRange sqref="C134:D134 H134:I134" name="Plage1_1_5_2_1_1_2"/>
    <protectedRange sqref="E134" name="Plage1_1_5_1_2_1_2_1"/>
  </protectedRanges>
  <mergeCells count="14">
    <mergeCell ref="B199:E199"/>
    <mergeCell ref="B204:E204"/>
    <mergeCell ref="B118:E118"/>
    <mergeCell ref="B178:E178"/>
    <mergeCell ref="B184:E184"/>
    <mergeCell ref="B187:E187"/>
    <mergeCell ref="B191:E191"/>
    <mergeCell ref="B195:E195"/>
    <mergeCell ref="B114:E114"/>
    <mergeCell ref="B2:E2"/>
    <mergeCell ref="B6:E6"/>
    <mergeCell ref="B56:E56"/>
    <mergeCell ref="B60:E60"/>
    <mergeCell ref="B76:E76"/>
  </mergeCells>
  <printOptions horizontalCentered="1"/>
  <pageMargins left="0.11811023622047245" right="0.11811023622047245" top="0.19685039370078741" bottom="0.19685039370078741" header="0" footer="0"/>
  <pageSetup paperSize="9" scale="58" orientation="portrait" horizontalDpi="4294967294" verticalDpi="4294967294" r:id="rId1"/>
  <rowBreaks count="3" manualBreakCount="3">
    <brk id="74" max="10" man="1"/>
    <brk id="157" max="10" man="1"/>
    <brk id="203" max="10" man="1"/>
  </rowBreaks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T234"/>
  <sheetViews>
    <sheetView showGridLines="0" topLeftCell="A31" zoomScaleNormal="100" workbookViewId="0">
      <selection activeCell="B60" sqref="B60:E65"/>
    </sheetView>
  </sheetViews>
  <sheetFormatPr baseColWidth="10" defaultColWidth="11.42578125" defaultRowHeight="15" x14ac:dyDescent="0.25"/>
  <cols>
    <col min="1" max="1" width="2.28515625" style="1" customWidth="1"/>
    <col min="2" max="2" width="62.42578125" style="1" customWidth="1"/>
    <col min="3" max="3" width="15.5703125" style="1" customWidth="1"/>
    <col min="4" max="4" width="14.140625" style="1" customWidth="1"/>
    <col min="5" max="5" width="13.85546875" style="1" customWidth="1"/>
    <col min="6" max="6" width="13.5703125" style="1" customWidth="1"/>
    <col min="7" max="7" width="13.85546875" style="1" customWidth="1"/>
    <col min="8" max="8" width="13.85546875" style="1" bestFit="1" customWidth="1"/>
    <col min="9" max="16384" width="11.42578125" style="1"/>
  </cols>
  <sheetData>
    <row r="2" spans="2:8" ht="21" x14ac:dyDescent="0.3">
      <c r="B2" s="323" t="s">
        <v>130</v>
      </c>
      <c r="C2" s="323"/>
      <c r="D2" s="323"/>
      <c r="E2" s="323"/>
    </row>
    <row r="3" spans="2:8" ht="9" customHeight="1" x14ac:dyDescent="0.3"/>
    <row r="4" spans="2:8" ht="30" x14ac:dyDescent="0.25">
      <c r="B4" s="21" t="s">
        <v>76</v>
      </c>
      <c r="C4" s="221" t="s">
        <v>92</v>
      </c>
      <c r="D4" s="221" t="s">
        <v>104</v>
      </c>
      <c r="E4" s="2" t="s">
        <v>111</v>
      </c>
    </row>
    <row r="5" spans="2:8" ht="6" customHeight="1" x14ac:dyDescent="0.3">
      <c r="B5" s="9"/>
      <c r="C5" s="9"/>
      <c r="D5" s="9"/>
      <c r="E5" s="10"/>
    </row>
    <row r="6" spans="2:8" ht="15" customHeight="1" x14ac:dyDescent="0.3">
      <c r="B6" s="324" t="s">
        <v>93</v>
      </c>
      <c r="C6" s="325"/>
      <c r="D6" s="325"/>
      <c r="E6" s="326"/>
    </row>
    <row r="7" spans="2:8" ht="15" customHeight="1" x14ac:dyDescent="0.3">
      <c r="B7" s="39" t="s">
        <v>45</v>
      </c>
      <c r="C7" s="51">
        <v>38627</v>
      </c>
      <c r="D7" s="51">
        <v>37748</v>
      </c>
      <c r="E7" s="73">
        <v>-2.2756103243844979E-2</v>
      </c>
    </row>
    <row r="8" spans="2:8" ht="15" customHeight="1" x14ac:dyDescent="0.3">
      <c r="B8" s="29" t="s">
        <v>1</v>
      </c>
      <c r="C8" s="46">
        <v>38484</v>
      </c>
      <c r="D8" s="46">
        <v>37618</v>
      </c>
      <c r="E8" s="74">
        <v>-2.250285833073485E-2</v>
      </c>
    </row>
    <row r="9" spans="2:8" ht="15" customHeight="1" x14ac:dyDescent="0.3">
      <c r="B9" s="29" t="s">
        <v>2</v>
      </c>
      <c r="C9" s="46">
        <v>143</v>
      </c>
      <c r="D9" s="46">
        <v>129</v>
      </c>
      <c r="E9" s="74">
        <v>-9.7902097902097904E-2</v>
      </c>
    </row>
    <row r="10" spans="2:8" ht="15" customHeight="1" x14ac:dyDescent="0.3">
      <c r="B10" s="47" t="s">
        <v>3</v>
      </c>
      <c r="C10" s="46">
        <v>0</v>
      </c>
      <c r="D10" s="46">
        <v>1</v>
      </c>
      <c r="E10" s="75" t="e">
        <v>#DIV/0!</v>
      </c>
    </row>
    <row r="11" spans="2:8" ht="15" customHeight="1" x14ac:dyDescent="0.3">
      <c r="B11" s="39" t="s">
        <v>46</v>
      </c>
      <c r="C11" s="51">
        <v>12391</v>
      </c>
      <c r="D11" s="51">
        <v>13833</v>
      </c>
      <c r="E11" s="73">
        <v>0.11637478815269146</v>
      </c>
      <c r="H11" s="98"/>
    </row>
    <row r="12" spans="2:8" ht="15" customHeight="1" x14ac:dyDescent="0.3">
      <c r="B12" s="29" t="s">
        <v>1</v>
      </c>
      <c r="C12" s="46">
        <v>12327</v>
      </c>
      <c r="D12" s="46">
        <v>13759</v>
      </c>
      <c r="E12" s="74">
        <v>0.11616776182363917</v>
      </c>
      <c r="H12" s="98"/>
    </row>
    <row r="13" spans="2:8" ht="15" customHeight="1" x14ac:dyDescent="0.3">
      <c r="B13" s="29" t="s">
        <v>2</v>
      </c>
      <c r="C13" s="46">
        <v>64</v>
      </c>
      <c r="D13" s="46">
        <v>74</v>
      </c>
      <c r="E13" s="74">
        <v>0.15625</v>
      </c>
    </row>
    <row r="14" spans="2:8" ht="15" customHeight="1" x14ac:dyDescent="0.3">
      <c r="B14" s="47" t="s">
        <v>3</v>
      </c>
      <c r="C14" s="61">
        <v>0</v>
      </c>
      <c r="D14" s="61">
        <v>0</v>
      </c>
      <c r="E14" s="75" t="e">
        <v>#DIV/0!</v>
      </c>
      <c r="H14" s="98"/>
    </row>
    <row r="15" spans="2:8" ht="14.45" x14ac:dyDescent="0.3">
      <c r="B15" s="41" t="s">
        <v>0</v>
      </c>
      <c r="C15" s="49">
        <v>26236</v>
      </c>
      <c r="D15" s="49">
        <v>23915</v>
      </c>
      <c r="E15" s="77">
        <v>-8.8466229608171978E-2</v>
      </c>
    </row>
    <row r="16" spans="2:8" ht="14.45" x14ac:dyDescent="0.3">
      <c r="B16" s="22" t="s">
        <v>12</v>
      </c>
      <c r="C16" s="46">
        <v>0</v>
      </c>
      <c r="D16" s="46">
        <v>0</v>
      </c>
      <c r="E16" s="64" t="e">
        <v>#DIV/0!</v>
      </c>
    </row>
    <row r="17" spans="2:7" ht="14.45" x14ac:dyDescent="0.3">
      <c r="B17" s="22" t="s">
        <v>13</v>
      </c>
      <c r="C17" s="46">
        <v>26157</v>
      </c>
      <c r="D17" s="46">
        <v>23859</v>
      </c>
      <c r="E17" s="64">
        <v>-8.7854111710058497E-2</v>
      </c>
    </row>
    <row r="18" spans="2:7" ht="14.45" x14ac:dyDescent="0.3">
      <c r="B18" s="152" t="s">
        <v>14</v>
      </c>
      <c r="C18" s="46">
        <v>25692</v>
      </c>
      <c r="D18" s="46">
        <v>23234</v>
      </c>
      <c r="E18" s="64">
        <v>-9.5671804452747936E-2</v>
      </c>
    </row>
    <row r="19" spans="2:7" ht="14.45" x14ac:dyDescent="0.3">
      <c r="B19" s="152" t="s">
        <v>15</v>
      </c>
      <c r="C19" s="46">
        <v>465</v>
      </c>
      <c r="D19" s="46">
        <v>625</v>
      </c>
      <c r="E19" s="64">
        <v>0.34408602150537637</v>
      </c>
      <c r="G19" s="4"/>
    </row>
    <row r="20" spans="2:7" ht="16.899999999999999" x14ac:dyDescent="0.3">
      <c r="B20" s="22" t="s">
        <v>1</v>
      </c>
      <c r="C20" s="46">
        <v>26157</v>
      </c>
      <c r="D20" s="46">
        <v>23859</v>
      </c>
      <c r="E20" s="64">
        <v>-8.7854111710058497E-2</v>
      </c>
      <c r="G20" s="83"/>
    </row>
    <row r="21" spans="2:7" ht="16.899999999999999" x14ac:dyDescent="0.3">
      <c r="B21" s="22" t="s">
        <v>2</v>
      </c>
      <c r="C21" s="46">
        <v>79</v>
      </c>
      <c r="D21" s="46">
        <v>55</v>
      </c>
      <c r="E21" s="64">
        <v>-0.30379746835443039</v>
      </c>
      <c r="G21" s="83"/>
    </row>
    <row r="22" spans="2:7" ht="14.45" x14ac:dyDescent="0.3">
      <c r="B22" s="22" t="s">
        <v>3</v>
      </c>
      <c r="C22" s="46">
        <v>0</v>
      </c>
      <c r="D22" s="46">
        <v>1</v>
      </c>
      <c r="E22" s="64" t="e">
        <v>#DIV/0!</v>
      </c>
    </row>
    <row r="23" spans="2:7" ht="14.45" x14ac:dyDescent="0.3">
      <c r="B23" s="39" t="s">
        <v>4</v>
      </c>
      <c r="C23" s="51">
        <v>822352</v>
      </c>
      <c r="D23" s="51">
        <v>846267</v>
      </c>
      <c r="E23" s="78">
        <v>2.9081220693814813E-2</v>
      </c>
    </row>
    <row r="24" spans="2:7" x14ac:dyDescent="0.25">
      <c r="B24" s="152" t="s">
        <v>14</v>
      </c>
      <c r="C24" s="46">
        <v>800346</v>
      </c>
      <c r="D24" s="46">
        <v>823580</v>
      </c>
      <c r="E24" s="64">
        <v>2.9029944548982566E-2</v>
      </c>
    </row>
    <row r="25" spans="2:7" x14ac:dyDescent="0.25">
      <c r="B25" s="152" t="s">
        <v>15</v>
      </c>
      <c r="C25" s="46">
        <v>17915</v>
      </c>
      <c r="D25" s="46">
        <v>18540</v>
      </c>
      <c r="E25" s="64">
        <v>3.4886966229416692E-2</v>
      </c>
    </row>
    <row r="26" spans="2:7" x14ac:dyDescent="0.25">
      <c r="B26" s="22" t="s">
        <v>1</v>
      </c>
      <c r="C26" s="62">
        <v>818261</v>
      </c>
      <c r="D26" s="62">
        <v>842120</v>
      </c>
      <c r="E26" s="64">
        <v>2.915817813631592E-2</v>
      </c>
      <c r="F26" s="98"/>
      <c r="G26" s="98"/>
    </row>
    <row r="27" spans="2:7" x14ac:dyDescent="0.25">
      <c r="B27" s="22" t="s">
        <v>2</v>
      </c>
      <c r="C27" s="46">
        <v>4083</v>
      </c>
      <c r="D27" s="46">
        <v>4138</v>
      </c>
      <c r="E27" s="64">
        <v>1.3470487386725447E-2</v>
      </c>
      <c r="F27" s="98"/>
      <c r="G27" s="98"/>
    </row>
    <row r="28" spans="2:7" x14ac:dyDescent="0.25">
      <c r="B28" s="23" t="s">
        <v>3</v>
      </c>
      <c r="C28" s="61">
        <v>8</v>
      </c>
      <c r="D28" s="61">
        <v>9</v>
      </c>
      <c r="E28" s="79">
        <v>0.125</v>
      </c>
      <c r="F28" s="98"/>
      <c r="G28" s="98"/>
    </row>
    <row r="29" spans="2:7" x14ac:dyDescent="0.25">
      <c r="B29" s="41" t="s">
        <v>65</v>
      </c>
      <c r="C29" s="49">
        <v>5543.8411350000006</v>
      </c>
      <c r="D29" s="49">
        <v>5591.6626280999999</v>
      </c>
      <c r="E29" s="76">
        <v>8.6260576260180494E-3</v>
      </c>
    </row>
    <row r="30" spans="2:7" x14ac:dyDescent="0.25">
      <c r="B30" s="152" t="s">
        <v>14</v>
      </c>
      <c r="C30" s="46">
        <v>2705.5618880000002</v>
      </c>
      <c r="D30" s="46">
        <v>2643.7807500999998</v>
      </c>
      <c r="E30" s="64">
        <v>-2.2834864053200482E-2</v>
      </c>
    </row>
    <row r="31" spans="2:7" x14ac:dyDescent="0.25">
      <c r="B31" s="152" t="s">
        <v>15</v>
      </c>
      <c r="C31" s="46">
        <v>303.142267</v>
      </c>
      <c r="D31" s="46">
        <v>308.74409600000001</v>
      </c>
      <c r="E31" s="64">
        <v>1.8479207981907747E-2</v>
      </c>
    </row>
    <row r="32" spans="2:7" x14ac:dyDescent="0.25">
      <c r="B32" s="22" t="s">
        <v>1</v>
      </c>
      <c r="C32" s="50">
        <v>3008.7041550000004</v>
      </c>
      <c r="D32" s="50">
        <v>2952.5248460999996</v>
      </c>
      <c r="E32" s="64">
        <v>-1.8672260882360067E-2</v>
      </c>
      <c r="F32" s="98"/>
    </row>
    <row r="33" spans="2:72" x14ac:dyDescent="0.25">
      <c r="B33" s="22" t="s">
        <v>2</v>
      </c>
      <c r="C33" s="46">
        <v>2098.4979000000003</v>
      </c>
      <c r="D33" s="46">
        <v>2205.0544340000001</v>
      </c>
      <c r="E33" s="64">
        <v>5.0777527106412548E-2</v>
      </c>
    </row>
    <row r="34" spans="2:72" x14ac:dyDescent="0.25">
      <c r="B34" s="23" t="s">
        <v>3</v>
      </c>
      <c r="C34" s="46">
        <v>436.63908000000004</v>
      </c>
      <c r="D34" s="46">
        <v>434.083348</v>
      </c>
      <c r="E34" s="64">
        <v>-5.8531911527480189E-3</v>
      </c>
      <c r="F34" s="98"/>
      <c r="I34" s="98"/>
      <c r="BL34" s="339"/>
      <c r="BM34" s="339"/>
      <c r="BN34" s="339"/>
      <c r="BO34" s="339"/>
      <c r="BP34" s="339"/>
      <c r="BQ34" s="339"/>
      <c r="BR34" s="339"/>
      <c r="BS34" s="339"/>
      <c r="BT34" s="339"/>
    </row>
    <row r="35" spans="2:72" ht="15.75" x14ac:dyDescent="0.25">
      <c r="B35" s="40" t="s">
        <v>98</v>
      </c>
      <c r="C35" s="51">
        <v>7024.9001860664403</v>
      </c>
      <c r="D35" s="51">
        <v>6948.1227376578227</v>
      </c>
      <c r="E35" s="73">
        <v>-1.0929329438858371E-2</v>
      </c>
      <c r="F35" s="189"/>
    </row>
    <row r="36" spans="2:72" ht="15.75" x14ac:dyDescent="0.25">
      <c r="B36" s="44" t="s">
        <v>99</v>
      </c>
      <c r="C36" s="52">
        <v>7243.9</v>
      </c>
      <c r="D36" s="52">
        <v>7203.2596078178221</v>
      </c>
      <c r="E36" s="80">
        <v>-5.6102917188499976E-3</v>
      </c>
      <c r="F36" s="188"/>
      <c r="G36" s="189"/>
      <c r="I36" s="98"/>
    </row>
    <row r="37" spans="2:72" x14ac:dyDescent="0.25">
      <c r="B37" s="152" t="s">
        <v>33</v>
      </c>
      <c r="C37" s="50">
        <v>3475.62</v>
      </c>
      <c r="D37" s="50">
        <v>3269.9989245743909</v>
      </c>
      <c r="E37" s="64">
        <v>-5.9160977156768858E-2</v>
      </c>
    </row>
    <row r="38" spans="2:72" x14ac:dyDescent="0.25">
      <c r="B38" s="152" t="s">
        <v>34</v>
      </c>
      <c r="C38" s="50">
        <v>691.06</v>
      </c>
      <c r="D38" s="50">
        <v>629.52368647436242</v>
      </c>
      <c r="E38" s="64">
        <v>-8.9046267365550796E-2</v>
      </c>
    </row>
    <row r="39" spans="2:72" x14ac:dyDescent="0.25">
      <c r="B39" s="152" t="s">
        <v>35</v>
      </c>
      <c r="C39" s="50">
        <v>300.61</v>
      </c>
      <c r="D39" s="50">
        <v>296.61537961175463</v>
      </c>
      <c r="E39" s="64">
        <v>-1.3288381584928578E-2</v>
      </c>
    </row>
    <row r="40" spans="2:72" x14ac:dyDescent="0.25">
      <c r="B40" s="152" t="s">
        <v>36</v>
      </c>
      <c r="C40" s="50">
        <v>334.65999999999997</v>
      </c>
      <c r="D40" s="50">
        <v>280.63166136733798</v>
      </c>
      <c r="E40" s="64">
        <v>-0.16144247484809057</v>
      </c>
    </row>
    <row r="41" spans="2:72" x14ac:dyDescent="0.25">
      <c r="B41" s="152" t="s">
        <v>37</v>
      </c>
      <c r="C41" s="50">
        <v>873.6</v>
      </c>
      <c r="D41" s="50">
        <v>1098.6643547655417</v>
      </c>
      <c r="E41" s="64">
        <v>0.2576286112242922</v>
      </c>
      <c r="G41" s="98"/>
    </row>
    <row r="42" spans="2:72" x14ac:dyDescent="0.25">
      <c r="B42" s="153" t="s">
        <v>83</v>
      </c>
      <c r="C42" s="50">
        <v>102.13</v>
      </c>
      <c r="D42" s="50">
        <v>90.777521565353638</v>
      </c>
      <c r="E42" s="64">
        <v>-0.1111571373215153</v>
      </c>
      <c r="G42" s="98"/>
      <c r="H42" s="98"/>
    </row>
    <row r="43" spans="2:72" x14ac:dyDescent="0.25">
      <c r="B43" s="152" t="s">
        <v>84</v>
      </c>
      <c r="C43" s="50">
        <v>684.54000000000008</v>
      </c>
      <c r="D43" s="50">
        <v>728.484735836862</v>
      </c>
      <c r="E43" s="64">
        <v>6.419600876042586E-2</v>
      </c>
      <c r="H43" s="98"/>
    </row>
    <row r="44" spans="2:72" x14ac:dyDescent="0.25">
      <c r="B44" s="152" t="s">
        <v>85</v>
      </c>
      <c r="C44" s="50">
        <v>760.6</v>
      </c>
      <c r="D44" s="50">
        <v>796.24045898764609</v>
      </c>
      <c r="E44" s="64">
        <v>4.6858347341107109E-2</v>
      </c>
      <c r="G44" s="203"/>
    </row>
    <row r="45" spans="2:72" x14ac:dyDescent="0.25">
      <c r="B45" s="152" t="s">
        <v>86</v>
      </c>
      <c r="C45" s="50">
        <v>15.2</v>
      </c>
      <c r="D45" s="50">
        <v>8.9805427249557308</v>
      </c>
      <c r="E45" s="64">
        <v>-0.40917482072659661</v>
      </c>
    </row>
    <row r="46" spans="2:72" x14ac:dyDescent="0.25">
      <c r="B46" s="152" t="s">
        <v>87</v>
      </c>
      <c r="C46" s="50">
        <v>0.73</v>
      </c>
      <c r="D46" s="50">
        <v>2.1931904764542764E-3</v>
      </c>
      <c r="E46" s="64">
        <v>-0.9969956294843092</v>
      </c>
    </row>
    <row r="47" spans="2:72" x14ac:dyDescent="0.25">
      <c r="B47" s="152" t="s">
        <v>88</v>
      </c>
      <c r="C47" s="50">
        <v>5.07</v>
      </c>
      <c r="D47" s="50">
        <v>3.3327340917928487</v>
      </c>
      <c r="E47" s="64">
        <v>-0.34265599767399435</v>
      </c>
    </row>
    <row r="48" spans="2:72" x14ac:dyDescent="0.25">
      <c r="B48" s="152" t="s">
        <v>103</v>
      </c>
      <c r="C48" s="50">
        <v>0.08</v>
      </c>
      <c r="D48" s="50">
        <v>7.4146273477424529E-3</v>
      </c>
      <c r="E48" s="64">
        <v>-0.90731715815321934</v>
      </c>
    </row>
    <row r="49" spans="2:7" x14ac:dyDescent="0.25">
      <c r="B49" s="38" t="s">
        <v>51</v>
      </c>
      <c r="C49" s="56">
        <v>-220.49999999999997</v>
      </c>
      <c r="D49" s="56">
        <v>-255.13687015999975</v>
      </c>
      <c r="E49" s="81">
        <v>0.15708331138321896</v>
      </c>
      <c r="F49" s="188"/>
      <c r="G49" s="98"/>
    </row>
    <row r="50" spans="2:7" x14ac:dyDescent="0.25">
      <c r="B50" s="39" t="s">
        <v>67</v>
      </c>
      <c r="C50" s="51">
        <v>1481.0590510664397</v>
      </c>
      <c r="D50" s="51">
        <v>1356.4601095578228</v>
      </c>
      <c r="E50" s="73">
        <v>-8.4128273898936831E-2</v>
      </c>
    </row>
    <row r="51" spans="2:7" x14ac:dyDescent="0.25">
      <c r="B51" s="153" t="s">
        <v>68</v>
      </c>
      <c r="C51" s="65">
        <v>0.22480272521419761</v>
      </c>
      <c r="D51" s="65">
        <v>0.20823639963114754</v>
      </c>
      <c r="E51" s="64">
        <v>-7.3692725776634896E-2</v>
      </c>
      <c r="F51" s="203"/>
    </row>
    <row r="52" spans="2:7" x14ac:dyDescent="0.25">
      <c r="B52" s="39" t="s">
        <v>72</v>
      </c>
      <c r="C52" s="51">
        <v>19849.929948078585</v>
      </c>
      <c r="D52" s="51">
        <v>22888.937716459997</v>
      </c>
      <c r="E52" s="73">
        <v>0.15309916842681753</v>
      </c>
      <c r="F52" s="98"/>
    </row>
    <row r="53" spans="2:7" x14ac:dyDescent="0.25">
      <c r="B53" s="22" t="s">
        <v>1</v>
      </c>
      <c r="C53" s="46">
        <v>12158.804448799992</v>
      </c>
      <c r="D53" s="46">
        <v>13420.650490819999</v>
      </c>
      <c r="E53" s="64">
        <v>0.10378043724064857</v>
      </c>
      <c r="F53" s="98"/>
    </row>
    <row r="54" spans="2:7" x14ac:dyDescent="0.25">
      <c r="B54" s="22" t="s">
        <v>2</v>
      </c>
      <c r="C54" s="46">
        <v>6718.1251765600009</v>
      </c>
      <c r="D54" s="46">
        <v>8311.6523289799989</v>
      </c>
      <c r="E54" s="64">
        <v>0.23719819302860318</v>
      </c>
    </row>
    <row r="55" spans="2:7" x14ac:dyDescent="0.25">
      <c r="B55" s="23" t="s">
        <v>3</v>
      </c>
      <c r="C55" s="46">
        <v>973.00032271859027</v>
      </c>
      <c r="D55" s="46">
        <v>1156.6348966600001</v>
      </c>
      <c r="E55" s="64">
        <v>0.18873022922369612</v>
      </c>
    </row>
    <row r="56" spans="2:7" ht="18.75" x14ac:dyDescent="0.25">
      <c r="B56" s="320" t="s">
        <v>69</v>
      </c>
      <c r="C56" s="321"/>
      <c r="D56" s="321"/>
      <c r="E56" s="322"/>
    </row>
    <row r="57" spans="2:7" x14ac:dyDescent="0.25">
      <c r="B57" s="24" t="s">
        <v>1</v>
      </c>
      <c r="C57" s="66">
        <v>404.12097110292285</v>
      </c>
      <c r="D57" s="66">
        <v>454.5482659882569</v>
      </c>
      <c r="E57" s="82">
        <v>0.12478267274204649</v>
      </c>
    </row>
    <row r="58" spans="2:7" x14ac:dyDescent="0.25">
      <c r="B58" s="25" t="s">
        <v>2</v>
      </c>
      <c r="C58" s="67">
        <v>320.13971405737408</v>
      </c>
      <c r="D58" s="67">
        <v>376.93637856833055</v>
      </c>
      <c r="E58" s="64">
        <v>0.17741211732567994</v>
      </c>
    </row>
    <row r="59" spans="2:7" x14ac:dyDescent="0.25">
      <c r="B59" s="26" t="s">
        <v>3</v>
      </c>
      <c r="C59" s="68">
        <v>222.8385793407659</v>
      </c>
      <c r="D59" s="68">
        <v>266.45456500211111</v>
      </c>
      <c r="E59" s="79">
        <v>0.19572905997864676</v>
      </c>
    </row>
    <row r="60" spans="2:7" ht="18.75" x14ac:dyDescent="0.25">
      <c r="B60" s="327" t="s">
        <v>70</v>
      </c>
      <c r="C60" s="328"/>
      <c r="D60" s="328"/>
      <c r="E60" s="329"/>
    </row>
    <row r="61" spans="2:7" x14ac:dyDescent="0.25">
      <c r="B61" s="87" t="s">
        <v>49</v>
      </c>
      <c r="C61" s="87"/>
      <c r="D61" s="88"/>
      <c r="E61" s="91"/>
    </row>
    <row r="62" spans="2:7" x14ac:dyDescent="0.25">
      <c r="B62" s="153" t="s">
        <v>14</v>
      </c>
      <c r="C62" s="50">
        <v>3380.4902979461381</v>
      </c>
      <c r="D62" s="50">
        <v>3210.1080042011704</v>
      </c>
      <c r="E62" s="64">
        <v>-5.040165145525953E-2</v>
      </c>
    </row>
    <row r="63" spans="2:7" x14ac:dyDescent="0.25">
      <c r="B63" s="153" t="s">
        <v>15</v>
      </c>
      <c r="C63" s="50">
        <v>16921.142450460509</v>
      </c>
      <c r="D63" s="50">
        <v>16652.863861920174</v>
      </c>
      <c r="E63" s="64">
        <v>-1.5854638026112373E-2</v>
      </c>
    </row>
    <row r="64" spans="2:7" x14ac:dyDescent="0.25">
      <c r="B64" s="92" t="s">
        <v>1</v>
      </c>
      <c r="C64" s="71">
        <v>3676.9492313577216</v>
      </c>
      <c r="D64" s="71">
        <v>3506.0618986605227</v>
      </c>
      <c r="E64" s="93">
        <v>-4.647530383064287E-2</v>
      </c>
    </row>
    <row r="65" spans="2:8" x14ac:dyDescent="0.25">
      <c r="B65" s="94" t="s">
        <v>2</v>
      </c>
      <c r="C65" s="72">
        <v>513959.80896399711</v>
      </c>
      <c r="D65" s="72">
        <v>532879.27356210735</v>
      </c>
      <c r="E65" s="95">
        <v>3.6811175247820876E-2</v>
      </c>
    </row>
    <row r="66" spans="2:8" x14ac:dyDescent="0.25">
      <c r="B66" s="11"/>
      <c r="C66" s="202"/>
      <c r="D66" s="58">
        <v>26350.360669129997</v>
      </c>
      <c r="E66" s="58"/>
      <c r="G66" s="4"/>
      <c r="H66" s="4"/>
    </row>
    <row r="67" spans="2:8" x14ac:dyDescent="0.25">
      <c r="B67" s="11"/>
      <c r="C67" s="12"/>
      <c r="D67" s="58"/>
      <c r="E67" s="58"/>
      <c r="F67" s="191"/>
      <c r="G67" s="293"/>
      <c r="H67" s="4"/>
    </row>
    <row r="68" spans="2:8" x14ac:dyDescent="0.25">
      <c r="B68" s="11"/>
      <c r="C68" s="12"/>
      <c r="D68" s="201"/>
      <c r="E68" s="190"/>
      <c r="G68" s="4"/>
      <c r="H68" s="4"/>
    </row>
    <row r="69" spans="2:8" ht="30" x14ac:dyDescent="0.25">
      <c r="B69" s="27" t="s">
        <v>76</v>
      </c>
      <c r="C69" s="2" t="s">
        <v>52</v>
      </c>
      <c r="D69" s="2" t="s">
        <v>90</v>
      </c>
      <c r="E69" s="2" t="s">
        <v>95</v>
      </c>
      <c r="F69" s="2" t="s">
        <v>104</v>
      </c>
      <c r="G69" s="17"/>
      <c r="H69" s="4"/>
    </row>
    <row r="70" spans="2:8" x14ac:dyDescent="0.25">
      <c r="B70" s="20" t="s">
        <v>5</v>
      </c>
      <c r="C70" s="53">
        <v>1438.8548100000007</v>
      </c>
      <c r="D70" s="53">
        <v>1389.2040028100002</v>
      </c>
      <c r="E70" s="53">
        <v>1481.0590510664397</v>
      </c>
      <c r="F70" s="53">
        <v>1356.4601095578228</v>
      </c>
      <c r="G70" s="294"/>
      <c r="H70" s="4"/>
    </row>
    <row r="71" spans="2:8" x14ac:dyDescent="0.25">
      <c r="B71" s="96" t="s">
        <v>6</v>
      </c>
      <c r="C71" s="102">
        <v>0.25250196443274403</v>
      </c>
      <c r="D71" s="102">
        <v>0.24061906264540689</v>
      </c>
      <c r="E71" s="102">
        <v>0.2248</v>
      </c>
      <c r="F71" s="102">
        <v>0.20823639963114754</v>
      </c>
      <c r="G71" s="289"/>
      <c r="H71" s="4"/>
    </row>
    <row r="72" spans="2:8" x14ac:dyDescent="0.25">
      <c r="B72" s="11"/>
      <c r="C72" s="12"/>
      <c r="D72" s="58"/>
      <c r="E72" s="58"/>
      <c r="G72" s="4"/>
      <c r="H72" s="4"/>
    </row>
    <row r="73" spans="2:8" x14ac:dyDescent="0.25">
      <c r="B73" s="11"/>
      <c r="C73" s="12"/>
      <c r="D73" s="58"/>
      <c r="E73" s="58"/>
    </row>
    <row r="74" spans="2:8" x14ac:dyDescent="0.25">
      <c r="B74" s="11"/>
      <c r="C74" s="12"/>
      <c r="D74" s="58"/>
      <c r="E74" s="58"/>
    </row>
    <row r="75" spans="2:8" ht="32.25" customHeight="1" x14ac:dyDescent="0.25">
      <c r="B75" s="27" t="s">
        <v>76</v>
      </c>
      <c r="C75" s="221" t="s">
        <v>92</v>
      </c>
      <c r="D75" s="221" t="s">
        <v>104</v>
      </c>
      <c r="E75" s="2" t="s">
        <v>111</v>
      </c>
    </row>
    <row r="76" spans="2:8" ht="15" customHeight="1" x14ac:dyDescent="0.25">
      <c r="B76" s="330" t="s">
        <v>94</v>
      </c>
      <c r="C76" s="330"/>
      <c r="D76" s="330"/>
      <c r="E76" s="330"/>
    </row>
    <row r="77" spans="2:8" ht="15" customHeight="1" x14ac:dyDescent="0.25">
      <c r="B77" s="40" t="s">
        <v>45</v>
      </c>
      <c r="C77" s="51">
        <v>27713</v>
      </c>
      <c r="D77" s="51">
        <v>22994</v>
      </c>
      <c r="E77" s="73">
        <v>-0.17028109551474038</v>
      </c>
    </row>
    <row r="78" spans="2:8" ht="15" customHeight="1" x14ac:dyDescent="0.25">
      <c r="B78" s="22" t="s">
        <v>7</v>
      </c>
      <c r="C78" s="46">
        <v>27671</v>
      </c>
      <c r="D78" s="46">
        <v>22967</v>
      </c>
      <c r="E78" s="74">
        <v>-0.16999747027573994</v>
      </c>
    </row>
    <row r="79" spans="2:8" ht="15" customHeight="1" x14ac:dyDescent="0.25">
      <c r="B79" s="22" t="s">
        <v>8</v>
      </c>
      <c r="C79" s="46">
        <v>41</v>
      </c>
      <c r="D79" s="46">
        <v>27</v>
      </c>
      <c r="E79" s="74">
        <v>-0.34146341463414637</v>
      </c>
    </row>
    <row r="80" spans="2:8" x14ac:dyDescent="0.25">
      <c r="B80" s="23" t="s">
        <v>9</v>
      </c>
      <c r="C80" s="46">
        <v>1</v>
      </c>
      <c r="D80" s="46">
        <v>0</v>
      </c>
      <c r="E80" s="75">
        <v>-1</v>
      </c>
    </row>
    <row r="81" spans="2:11" ht="15.75" x14ac:dyDescent="0.25">
      <c r="B81" s="40" t="s">
        <v>46</v>
      </c>
      <c r="C81" s="51">
        <v>1462</v>
      </c>
      <c r="D81" s="51">
        <v>885</v>
      </c>
      <c r="E81" s="73">
        <v>-0.39466484268125857</v>
      </c>
    </row>
    <row r="82" spans="2:11" x14ac:dyDescent="0.25">
      <c r="B82" s="22" t="s">
        <v>7</v>
      </c>
      <c r="C82" s="46">
        <v>1444</v>
      </c>
      <c r="D82" s="46">
        <v>869</v>
      </c>
      <c r="E82" s="74">
        <v>-0.39819944598337947</v>
      </c>
    </row>
    <row r="83" spans="2:11" x14ac:dyDescent="0.25">
      <c r="B83" s="22" t="s">
        <v>8</v>
      </c>
      <c r="C83" s="46">
        <v>16</v>
      </c>
      <c r="D83" s="46">
        <v>16</v>
      </c>
      <c r="E83" s="74">
        <v>0</v>
      </c>
    </row>
    <row r="84" spans="2:11" x14ac:dyDescent="0.25">
      <c r="B84" s="23" t="s">
        <v>9</v>
      </c>
      <c r="C84" s="61">
        <v>2</v>
      </c>
      <c r="D84" s="61">
        <v>0</v>
      </c>
      <c r="E84" s="75">
        <v>-1</v>
      </c>
      <c r="G84" s="4"/>
      <c r="H84" s="4"/>
      <c r="I84" s="4"/>
      <c r="J84" s="4"/>
      <c r="K84" s="4"/>
    </row>
    <row r="85" spans="2:11" ht="16.5" x14ac:dyDescent="0.25">
      <c r="B85" s="42" t="s">
        <v>0</v>
      </c>
      <c r="C85" s="49">
        <v>26251</v>
      </c>
      <c r="D85" s="49">
        <v>22109</v>
      </c>
      <c r="E85" s="77">
        <v>-0.1577844653537008</v>
      </c>
      <c r="F85" s="4"/>
      <c r="G85" s="4"/>
      <c r="H85" s="207"/>
      <c r="I85" s="4"/>
      <c r="J85" s="4"/>
      <c r="K85" s="4"/>
    </row>
    <row r="86" spans="2:11" ht="16.5" x14ac:dyDescent="0.25">
      <c r="B86" s="152" t="s">
        <v>16</v>
      </c>
      <c r="C86" s="46">
        <v>0</v>
      </c>
      <c r="D86" s="46">
        <v>0</v>
      </c>
      <c r="E86" s="64" t="e">
        <v>#DIV/0!</v>
      </c>
      <c r="F86" s="4"/>
      <c r="G86" s="4"/>
      <c r="H86" s="207"/>
      <c r="I86" s="4"/>
      <c r="J86" s="207"/>
      <c r="K86" s="4"/>
    </row>
    <row r="87" spans="2:11" ht="16.5" x14ac:dyDescent="0.25">
      <c r="B87" s="152" t="s">
        <v>13</v>
      </c>
      <c r="C87" s="46">
        <v>19260</v>
      </c>
      <c r="D87" s="46">
        <v>22077</v>
      </c>
      <c r="E87" s="64">
        <v>0.14626168224299066</v>
      </c>
      <c r="F87" s="4"/>
      <c r="G87" s="151"/>
      <c r="H87" s="4"/>
      <c r="I87" s="4"/>
      <c r="J87" s="207"/>
      <c r="K87" s="4"/>
    </row>
    <row r="88" spans="2:11" x14ac:dyDescent="0.25">
      <c r="B88" s="152" t="s">
        <v>14</v>
      </c>
      <c r="C88" s="46">
        <v>26033</v>
      </c>
      <c r="D88" s="46">
        <v>22032</v>
      </c>
      <c r="E88" s="64">
        <v>-0.15368954788153497</v>
      </c>
      <c r="F88" s="4"/>
      <c r="G88" s="4"/>
      <c r="H88" s="4"/>
      <c r="I88" s="4"/>
      <c r="J88" s="4"/>
      <c r="K88" s="4"/>
    </row>
    <row r="89" spans="2:11" x14ac:dyDescent="0.25">
      <c r="B89" s="152" t="s">
        <v>15</v>
      </c>
      <c r="C89" s="46">
        <v>194</v>
      </c>
      <c r="D89" s="46">
        <v>66</v>
      </c>
      <c r="E89" s="64">
        <v>-0.65979381443298968</v>
      </c>
      <c r="F89" s="4"/>
      <c r="G89" s="4"/>
      <c r="H89" s="4"/>
      <c r="I89" s="4"/>
      <c r="J89" s="4"/>
      <c r="K89" s="4"/>
    </row>
    <row r="90" spans="2:11" x14ac:dyDescent="0.25">
      <c r="B90" s="22" t="s">
        <v>7</v>
      </c>
      <c r="C90" s="50">
        <v>26227</v>
      </c>
      <c r="D90" s="50">
        <v>22098</v>
      </c>
      <c r="E90" s="64">
        <v>-0.15743317954779426</v>
      </c>
      <c r="F90" s="4"/>
      <c r="G90" s="4"/>
      <c r="H90" s="4"/>
      <c r="I90" s="4"/>
      <c r="J90" s="4"/>
      <c r="K90" s="4"/>
    </row>
    <row r="91" spans="2:11" x14ac:dyDescent="0.25">
      <c r="B91" s="22" t="s">
        <v>8</v>
      </c>
      <c r="C91" s="46">
        <v>25</v>
      </c>
      <c r="D91" s="46">
        <v>11</v>
      </c>
      <c r="E91" s="64">
        <v>-0.56000000000000005</v>
      </c>
      <c r="F91" s="4"/>
      <c r="G91" s="4"/>
      <c r="H91" s="4"/>
      <c r="I91" s="4"/>
      <c r="J91" s="4"/>
    </row>
    <row r="92" spans="2:11" x14ac:dyDescent="0.25">
      <c r="B92" s="23" t="s">
        <v>9</v>
      </c>
      <c r="C92" s="46">
        <v>-1</v>
      </c>
      <c r="D92" s="46">
        <v>0</v>
      </c>
      <c r="E92" s="79">
        <v>-1</v>
      </c>
      <c r="F92" s="4"/>
      <c r="G92" s="4"/>
      <c r="H92" s="4"/>
      <c r="I92" s="4"/>
      <c r="J92" s="4"/>
    </row>
    <row r="93" spans="2:11" ht="15.75" x14ac:dyDescent="0.25">
      <c r="B93" s="40" t="s">
        <v>4</v>
      </c>
      <c r="C93" s="51">
        <v>536924</v>
      </c>
      <c r="D93" s="51">
        <v>559033</v>
      </c>
      <c r="E93" s="78">
        <v>4.1177149838710882E-2</v>
      </c>
      <c r="F93" s="4"/>
      <c r="G93" s="4"/>
      <c r="H93" s="4"/>
      <c r="I93" s="4"/>
      <c r="J93" s="4"/>
    </row>
    <row r="94" spans="2:11" ht="15.75" x14ac:dyDescent="0.25">
      <c r="B94" s="152" t="s">
        <v>14</v>
      </c>
      <c r="C94" s="46">
        <v>529180</v>
      </c>
      <c r="D94" s="46">
        <v>551212</v>
      </c>
      <c r="E94" s="64">
        <v>4.1634226539173813E-2</v>
      </c>
      <c r="F94" s="4"/>
      <c r="G94" s="208"/>
      <c r="H94" s="4"/>
      <c r="I94" s="4"/>
      <c r="J94" s="4"/>
    </row>
    <row r="95" spans="2:11" x14ac:dyDescent="0.25">
      <c r="B95" s="152" t="s">
        <v>15</v>
      </c>
      <c r="C95" s="46">
        <v>6978</v>
      </c>
      <c r="D95" s="46">
        <v>7044</v>
      </c>
      <c r="E95" s="64">
        <v>9.4582975064488387E-3</v>
      </c>
      <c r="F95" s="4"/>
      <c r="G95" s="4"/>
      <c r="H95" s="4"/>
      <c r="I95" s="4"/>
      <c r="J95" s="4"/>
    </row>
    <row r="96" spans="2:11" x14ac:dyDescent="0.25">
      <c r="B96" s="22" t="s">
        <v>7</v>
      </c>
      <c r="C96" s="50">
        <v>536158</v>
      </c>
      <c r="D96" s="50">
        <v>558256</v>
      </c>
      <c r="E96" s="64">
        <v>4.1215462606172058E-2</v>
      </c>
      <c r="F96" s="4"/>
      <c r="G96" s="206"/>
      <c r="H96" s="151"/>
      <c r="I96" s="151"/>
      <c r="J96" s="4"/>
    </row>
    <row r="97" spans="2:10" x14ac:dyDescent="0.25">
      <c r="B97" s="22" t="s">
        <v>8</v>
      </c>
      <c r="C97" s="46">
        <v>751</v>
      </c>
      <c r="D97" s="46">
        <v>762</v>
      </c>
      <c r="E97" s="64">
        <v>1.4647137150466045E-2</v>
      </c>
      <c r="F97" s="4"/>
      <c r="G97" s="206"/>
      <c r="H97" s="151"/>
      <c r="I97" s="151"/>
      <c r="J97" s="4"/>
    </row>
    <row r="98" spans="2:10" x14ac:dyDescent="0.25">
      <c r="B98" s="23" t="s">
        <v>9</v>
      </c>
      <c r="C98" s="61">
        <v>15</v>
      </c>
      <c r="D98" s="61">
        <v>15</v>
      </c>
      <c r="E98" s="79">
        <v>0</v>
      </c>
      <c r="F98" s="4"/>
      <c r="G98" s="206"/>
      <c r="H98" s="151"/>
      <c r="I98" s="151"/>
      <c r="J98" s="4"/>
    </row>
    <row r="99" spans="2:10" ht="15.75" x14ac:dyDescent="0.25">
      <c r="B99" s="42" t="s">
        <v>75</v>
      </c>
      <c r="C99" s="49">
        <v>9622.0007550000009</v>
      </c>
      <c r="D99" s="49">
        <v>9685.0838624999997</v>
      </c>
      <c r="E99" s="76">
        <v>6.5561320463644801E-3</v>
      </c>
      <c r="F99" s="4"/>
      <c r="G99" s="4"/>
      <c r="H99" s="4"/>
      <c r="I99" s="4"/>
      <c r="J99" s="4"/>
    </row>
    <row r="100" spans="2:10" x14ac:dyDescent="0.25">
      <c r="B100" s="152" t="s">
        <v>14</v>
      </c>
      <c r="C100" s="46">
        <v>7393.8828600000006</v>
      </c>
      <c r="D100" s="46">
        <v>7452.4271243199992</v>
      </c>
      <c r="E100" s="64">
        <v>7.9179323541512716E-3</v>
      </c>
      <c r="F100" s="4"/>
      <c r="G100" s="4"/>
      <c r="H100" s="4"/>
      <c r="I100" s="4"/>
      <c r="J100" s="4"/>
    </row>
    <row r="101" spans="2:10" x14ac:dyDescent="0.25">
      <c r="B101" s="152" t="s">
        <v>15</v>
      </c>
      <c r="C101" s="46">
        <v>265.640761</v>
      </c>
      <c r="D101" s="46">
        <v>263.21815318</v>
      </c>
      <c r="E101" s="64">
        <v>-9.1198647785834201E-3</v>
      </c>
    </row>
    <row r="102" spans="2:10" x14ac:dyDescent="0.25">
      <c r="B102" s="22" t="s">
        <v>7</v>
      </c>
      <c r="C102" s="69">
        <v>7659.5236210000003</v>
      </c>
      <c r="D102" s="69">
        <v>7715.6452774999998</v>
      </c>
      <c r="E102" s="64">
        <v>7.3270426826717548E-3</v>
      </c>
      <c r="F102" s="98"/>
    </row>
    <row r="103" spans="2:10" x14ac:dyDescent="0.25">
      <c r="B103" s="22" t="s">
        <v>8</v>
      </c>
      <c r="C103" s="46">
        <v>1339.9069050000001</v>
      </c>
      <c r="D103" s="46">
        <v>1318.2442239999998</v>
      </c>
      <c r="E103" s="64">
        <v>-1.6167303056028544E-2</v>
      </c>
      <c r="F103" s="99"/>
    </row>
    <row r="104" spans="2:10" x14ac:dyDescent="0.25">
      <c r="B104" s="23" t="s">
        <v>9</v>
      </c>
      <c r="C104" s="46">
        <v>622.57022899999993</v>
      </c>
      <c r="D104" s="46">
        <v>651.19436099999996</v>
      </c>
      <c r="E104" s="64">
        <v>4.5977354307444783E-2</v>
      </c>
    </row>
    <row r="105" spans="2:10" ht="15.75" x14ac:dyDescent="0.25">
      <c r="B105" s="40" t="s">
        <v>74</v>
      </c>
      <c r="C105" s="51">
        <v>10551.494673019799</v>
      </c>
      <c r="D105" s="51">
        <v>10462.47675989</v>
      </c>
      <c r="E105" s="73">
        <v>-8.4365216387227281E-3</v>
      </c>
    </row>
    <row r="106" spans="2:10" x14ac:dyDescent="0.25">
      <c r="B106" s="25" t="s">
        <v>10</v>
      </c>
      <c r="C106" s="46">
        <v>9928.9244440197999</v>
      </c>
      <c r="D106" s="46">
        <v>9811.28239889</v>
      </c>
      <c r="E106" s="64">
        <v>-1.1848417801250956E-2</v>
      </c>
    </row>
    <row r="107" spans="2:10" x14ac:dyDescent="0.25">
      <c r="B107" s="28" t="s">
        <v>11</v>
      </c>
      <c r="C107" s="46">
        <v>622.57022899999993</v>
      </c>
      <c r="D107" s="46">
        <v>651.19436099999996</v>
      </c>
      <c r="E107" s="64">
        <v>4.5977354307444783E-2</v>
      </c>
    </row>
    <row r="108" spans="2:10" ht="15.75" x14ac:dyDescent="0.25">
      <c r="B108" s="40" t="s">
        <v>73</v>
      </c>
      <c r="C108" s="53">
        <v>929.49391801979959</v>
      </c>
      <c r="D108" s="53">
        <v>777.39289739000037</v>
      </c>
      <c r="E108" s="73">
        <v>-0.16363853241109561</v>
      </c>
    </row>
    <row r="109" spans="2:10" x14ac:dyDescent="0.25">
      <c r="B109" s="153" t="s">
        <v>68</v>
      </c>
      <c r="C109" s="65">
        <v>9.3614763941489612E-2</v>
      </c>
      <c r="D109" s="65">
        <v>7.9234585835379762E-2</v>
      </c>
      <c r="E109" s="64">
        <v>-0.15361015186768659</v>
      </c>
    </row>
    <row r="110" spans="2:10" ht="15.75" x14ac:dyDescent="0.25">
      <c r="B110" s="40" t="s">
        <v>71</v>
      </c>
      <c r="C110" s="51">
        <v>3084.2156562453583</v>
      </c>
      <c r="D110" s="51">
        <v>3461.4229526700001</v>
      </c>
      <c r="E110" s="73">
        <v>0.1223025036076251</v>
      </c>
    </row>
    <row r="111" spans="2:10" x14ac:dyDescent="0.25">
      <c r="B111" s="22" t="s">
        <v>7</v>
      </c>
      <c r="C111" s="46">
        <v>2426.1777134700005</v>
      </c>
      <c r="D111" s="46">
        <v>2706.79068289</v>
      </c>
      <c r="E111" s="64">
        <v>0.11566051730755428</v>
      </c>
      <c r="F111" s="98"/>
    </row>
    <row r="112" spans="2:10" x14ac:dyDescent="0.25">
      <c r="B112" s="22" t="s">
        <v>8</v>
      </c>
      <c r="C112" s="46">
        <v>503.45385288</v>
      </c>
      <c r="D112" s="46">
        <v>564.21859095000013</v>
      </c>
      <c r="E112" s="64">
        <v>0.12069574544398932</v>
      </c>
    </row>
    <row r="113" spans="2:7" x14ac:dyDescent="0.25">
      <c r="B113" s="23" t="s">
        <v>9</v>
      </c>
      <c r="C113" s="61">
        <v>154.58408989535769</v>
      </c>
      <c r="D113" s="61">
        <v>190.41367883000001</v>
      </c>
      <c r="E113" s="79">
        <v>0.23178057301302074</v>
      </c>
    </row>
    <row r="114" spans="2:7" ht="15.75" customHeight="1" x14ac:dyDescent="0.25">
      <c r="B114" s="320" t="s">
        <v>69</v>
      </c>
      <c r="C114" s="321"/>
      <c r="D114" s="321"/>
      <c r="E114" s="322"/>
    </row>
    <row r="115" spans="2:7" x14ac:dyDescent="0.25">
      <c r="B115" s="22" t="s">
        <v>7</v>
      </c>
      <c r="C115" s="66">
        <v>31.675308198256428</v>
      </c>
      <c r="D115" s="66">
        <v>35.081844557880537</v>
      </c>
      <c r="E115" s="82">
        <v>0.10754548427129819</v>
      </c>
    </row>
    <row r="116" spans="2:7" x14ac:dyDescent="0.25">
      <c r="B116" s="22" t="s">
        <v>8</v>
      </c>
      <c r="C116" s="67">
        <v>37.57379344798585</v>
      </c>
      <c r="D116" s="67">
        <v>42.800763369777542</v>
      </c>
      <c r="E116" s="64">
        <v>0.13911211624206885</v>
      </c>
    </row>
    <row r="117" spans="2:7" x14ac:dyDescent="0.25">
      <c r="B117" s="23" t="s">
        <v>9</v>
      </c>
      <c r="C117" s="68">
        <v>24.829984264370871</v>
      </c>
      <c r="D117" s="68">
        <v>29.240683002474594</v>
      </c>
      <c r="E117" s="79">
        <v>0.17763598603776554</v>
      </c>
    </row>
    <row r="118" spans="2:7" ht="18.75" x14ac:dyDescent="0.25">
      <c r="B118" s="320" t="s">
        <v>70</v>
      </c>
      <c r="C118" s="328"/>
      <c r="D118" s="321"/>
      <c r="E118" s="322"/>
    </row>
    <row r="119" spans="2:7" x14ac:dyDescent="0.25">
      <c r="B119" s="149" t="s">
        <v>38</v>
      </c>
      <c r="C119" s="149"/>
      <c r="D119" s="57"/>
      <c r="E119" s="57"/>
    </row>
    <row r="120" spans="2:7" ht="15" customHeight="1" x14ac:dyDescent="0.25">
      <c r="B120" s="87" t="s">
        <v>50</v>
      </c>
      <c r="C120" s="88">
        <v>1798449.5999804405</v>
      </c>
      <c r="D120" s="88">
        <v>1743800.2770655206</v>
      </c>
      <c r="E120" s="91">
        <v>-3.0386908210001642E-2</v>
      </c>
    </row>
    <row r="121" spans="2:7" x14ac:dyDescent="0.25">
      <c r="B121" s="153" t="s">
        <v>14</v>
      </c>
      <c r="C121" s="50">
        <v>13972.339959938019</v>
      </c>
      <c r="D121" s="50">
        <v>13520.07417167986</v>
      </c>
      <c r="E121" s="64">
        <v>-3.2368650459043448E-2</v>
      </c>
    </row>
    <row r="122" spans="2:7" x14ac:dyDescent="0.25">
      <c r="B122" s="153" t="s">
        <v>15</v>
      </c>
      <c r="C122" s="50">
        <v>38068.323445113216</v>
      </c>
      <c r="D122" s="50">
        <v>37367.710559341285</v>
      </c>
      <c r="E122" s="64">
        <v>-1.8404090917796045E-2</v>
      </c>
    </row>
    <row r="123" spans="2:7" x14ac:dyDescent="0.25">
      <c r="B123" s="25" t="s">
        <v>7</v>
      </c>
      <c r="C123" s="50">
        <v>14285.944853942308</v>
      </c>
      <c r="D123" s="50">
        <v>13820.980477594509</v>
      </c>
      <c r="E123" s="64">
        <v>-3.2546981043363718E-2</v>
      </c>
    </row>
    <row r="124" spans="2:7" x14ac:dyDescent="0.25">
      <c r="B124" s="26" t="s">
        <v>8</v>
      </c>
      <c r="C124" s="55">
        <v>1784163.6551264981</v>
      </c>
      <c r="D124" s="55">
        <v>1729979.2965879261</v>
      </c>
      <c r="E124" s="79">
        <v>-3.0369612329498037E-2</v>
      </c>
    </row>
    <row r="125" spans="2:7" x14ac:dyDescent="0.25">
      <c r="C125" s="54"/>
      <c r="D125" s="54"/>
      <c r="E125" s="54"/>
    </row>
    <row r="126" spans="2:7" x14ac:dyDescent="0.25">
      <c r="C126" s="54"/>
      <c r="D126" s="54"/>
      <c r="E126" s="54"/>
    </row>
    <row r="127" spans="2:7" x14ac:dyDescent="0.25">
      <c r="C127" s="54"/>
      <c r="D127" s="54"/>
      <c r="E127" s="54"/>
    </row>
    <row r="128" spans="2:7" ht="30" x14ac:dyDescent="0.25">
      <c r="B128" s="27" t="s">
        <v>76</v>
      </c>
      <c r="C128" s="2" t="s">
        <v>52</v>
      </c>
      <c r="D128" s="2" t="s">
        <v>90</v>
      </c>
      <c r="E128" s="2" t="s">
        <v>92</v>
      </c>
      <c r="F128" s="2" t="s">
        <v>104</v>
      </c>
      <c r="G128" s="17" t="s">
        <v>48</v>
      </c>
    </row>
    <row r="129" spans="2:11" x14ac:dyDescent="0.25">
      <c r="B129" s="39" t="s">
        <v>73</v>
      </c>
      <c r="C129" s="127">
        <v>1498.2842694949995</v>
      </c>
      <c r="D129" s="127">
        <v>587.01537700000085</v>
      </c>
      <c r="E129" s="127">
        <v>929.49391801979959</v>
      </c>
      <c r="F129" s="127">
        <v>777.39289739000037</v>
      </c>
      <c r="G129" s="288"/>
    </row>
    <row r="130" spans="2:11" x14ac:dyDescent="0.25">
      <c r="B130" s="154" t="s">
        <v>68</v>
      </c>
      <c r="C130" s="102">
        <v>0.15798263817074687</v>
      </c>
      <c r="D130" s="97">
        <v>6.8242894514110419E-2</v>
      </c>
      <c r="E130" s="97">
        <v>9.3614763941489612E-2</v>
      </c>
      <c r="F130" s="97">
        <v>7.9234585835379762E-2</v>
      </c>
      <c r="G130" s="289"/>
    </row>
    <row r="131" spans="2:11" x14ac:dyDescent="0.25">
      <c r="B131" s="12"/>
      <c r="C131" s="12"/>
      <c r="D131" s="13"/>
      <c r="E131" s="13"/>
      <c r="F131" s="4"/>
      <c r="G131" s="4"/>
    </row>
    <row r="132" spans="2:11" ht="30" customHeight="1" x14ac:dyDescent="0.25">
      <c r="B132" s="225" t="s">
        <v>91</v>
      </c>
      <c r="C132" s="86"/>
      <c r="D132" s="86"/>
      <c r="E132" s="86"/>
      <c r="F132" s="86"/>
      <c r="G132" s="86"/>
      <c r="H132" s="86"/>
      <c r="I132" s="86"/>
    </row>
    <row r="133" spans="2:11" x14ac:dyDescent="0.25">
      <c r="B133" s="14"/>
      <c r="C133" s="59"/>
      <c r="D133" s="59"/>
      <c r="E133" s="59"/>
      <c r="F133" s="14"/>
      <c r="G133" s="14"/>
    </row>
    <row r="134" spans="2:11" ht="30" x14ac:dyDescent="0.25">
      <c r="B134" s="221" t="s">
        <v>76</v>
      </c>
      <c r="C134" s="221" t="s">
        <v>92</v>
      </c>
      <c r="D134" s="221" t="s">
        <v>104</v>
      </c>
      <c r="E134" s="2" t="s">
        <v>111</v>
      </c>
      <c r="F134" s="17" t="s">
        <v>44</v>
      </c>
      <c r="G134" s="17" t="s">
        <v>48</v>
      </c>
      <c r="H134" s="17" t="s">
        <v>52</v>
      </c>
      <c r="K134" s="4"/>
    </row>
    <row r="135" spans="2:11" ht="15.75" x14ac:dyDescent="0.25">
      <c r="B135" s="31" t="s">
        <v>18</v>
      </c>
      <c r="C135" s="137">
        <v>45.31122144996948</v>
      </c>
      <c r="D135" s="137">
        <v>44.6634000306681</v>
      </c>
      <c r="E135" s="77">
        <v>-1.4297151976286355E-2</v>
      </c>
      <c r="F135" s="101"/>
      <c r="G135" s="258"/>
      <c r="H135" s="101"/>
      <c r="K135" s="252"/>
    </row>
    <row r="136" spans="2:11" x14ac:dyDescent="0.25">
      <c r="B136" s="29" t="s">
        <v>19</v>
      </c>
      <c r="C136" s="128">
        <v>2171.649041208379</v>
      </c>
      <c r="D136" s="128">
        <v>2185.7684400283588</v>
      </c>
      <c r="E136" s="277">
        <v>6.5016945887919663E-3</v>
      </c>
      <c r="F136" s="259"/>
      <c r="G136" s="252"/>
      <c r="H136" s="259"/>
      <c r="K136" s="252"/>
    </row>
    <row r="137" spans="2:11" x14ac:dyDescent="0.25">
      <c r="B137" s="29" t="s">
        <v>20</v>
      </c>
      <c r="C137" s="128">
        <v>79.700606971999989</v>
      </c>
      <c r="D137" s="128">
        <v>64.752155931999965</v>
      </c>
      <c r="E137" s="277">
        <v>-0.1875575558069669</v>
      </c>
      <c r="F137" s="259"/>
      <c r="G137" s="252"/>
      <c r="H137" s="259"/>
      <c r="K137" s="252"/>
    </row>
    <row r="138" spans="2:11" x14ac:dyDescent="0.25">
      <c r="B138" s="29" t="s">
        <v>21</v>
      </c>
      <c r="C138" s="128">
        <v>526.73476532000075</v>
      </c>
      <c r="D138" s="128">
        <v>414.9658500300003</v>
      </c>
      <c r="E138" s="277">
        <v>-0.21219202271962975</v>
      </c>
      <c r="F138" s="259"/>
      <c r="G138" s="252"/>
      <c r="H138" s="259"/>
      <c r="K138" s="252"/>
    </row>
    <row r="139" spans="2:11" x14ac:dyDescent="0.25">
      <c r="B139" s="136" t="s">
        <v>22</v>
      </c>
      <c r="C139" s="137">
        <v>2778.0844135003799</v>
      </c>
      <c r="D139" s="137">
        <v>2665.4864459903588</v>
      </c>
      <c r="E139" s="77">
        <v>-4.053079415544035E-2</v>
      </c>
      <c r="F139" s="252"/>
      <c r="G139" s="252"/>
      <c r="H139" s="252"/>
      <c r="K139" s="252"/>
    </row>
    <row r="140" spans="2:11" x14ac:dyDescent="0.25">
      <c r="B140" s="110" t="s">
        <v>42</v>
      </c>
      <c r="C140" s="129">
        <v>42.592448012042809</v>
      </c>
      <c r="D140" s="129">
        <v>38.651143637303662</v>
      </c>
      <c r="E140" s="278">
        <v>-9.2535286387501428E-2</v>
      </c>
      <c r="F140" s="259"/>
      <c r="G140" s="252"/>
      <c r="H140" s="259"/>
      <c r="K140" s="252"/>
    </row>
    <row r="141" spans="2:11" x14ac:dyDescent="0.25">
      <c r="B141" s="30" t="s">
        <v>23</v>
      </c>
      <c r="C141" s="128">
        <v>2967.9771273599995</v>
      </c>
      <c r="D141" s="128">
        <v>3161.2019733899997</v>
      </c>
      <c r="E141" s="277">
        <v>6.5103212638930513E-2</v>
      </c>
      <c r="F141" s="259"/>
      <c r="G141" s="252"/>
      <c r="H141" s="259"/>
      <c r="K141" s="252"/>
    </row>
    <row r="142" spans="2:11" x14ac:dyDescent="0.25">
      <c r="B142" s="29" t="s">
        <v>24</v>
      </c>
      <c r="C142" s="128">
        <v>1814.7958686399995</v>
      </c>
      <c r="D142" s="128">
        <v>1980.6051122699989</v>
      </c>
      <c r="E142" s="277">
        <v>9.136523093049366E-2</v>
      </c>
      <c r="F142" s="259"/>
      <c r="G142" s="252"/>
      <c r="H142" s="259"/>
      <c r="K142" s="252"/>
    </row>
    <row r="143" spans="2:11" x14ac:dyDescent="0.25">
      <c r="B143" s="136" t="s">
        <v>25</v>
      </c>
      <c r="C143" s="137">
        <v>4782.7729959999988</v>
      </c>
      <c r="D143" s="137">
        <v>5141.8070856599988</v>
      </c>
      <c r="E143" s="77">
        <v>7.5068185331035556E-2</v>
      </c>
      <c r="F143" s="252"/>
      <c r="G143" s="252"/>
      <c r="H143" s="252"/>
      <c r="K143" s="252"/>
    </row>
    <row r="144" spans="2:11" x14ac:dyDescent="0.25">
      <c r="B144" s="110" t="s">
        <v>42</v>
      </c>
      <c r="C144" s="129">
        <v>415.22665056191778</v>
      </c>
      <c r="D144" s="129">
        <v>415.18605390301775</v>
      </c>
      <c r="E144" s="279">
        <v>-9.7769877836815098E-5</v>
      </c>
      <c r="F144" s="259"/>
      <c r="G144" s="252"/>
      <c r="H144" s="259"/>
      <c r="K144" s="252"/>
    </row>
    <row r="145" spans="2:11" x14ac:dyDescent="0.25">
      <c r="B145" s="136" t="s">
        <v>26</v>
      </c>
      <c r="C145" s="137">
        <v>7560.8574095003787</v>
      </c>
      <c r="D145" s="137">
        <v>7807.2935316503572</v>
      </c>
      <c r="E145" s="77">
        <v>3.2593674077271477E-2</v>
      </c>
      <c r="F145" s="252"/>
      <c r="G145" s="252"/>
      <c r="H145" s="252"/>
      <c r="K145" s="252"/>
    </row>
    <row r="146" spans="2:11" x14ac:dyDescent="0.25">
      <c r="B146" s="110" t="s">
        <v>42</v>
      </c>
      <c r="C146" s="129">
        <v>95.464080714941844</v>
      </c>
      <c r="D146" s="129">
        <v>92.325150247820034</v>
      </c>
      <c r="E146" s="278">
        <v>-3.2880748901722899E-2</v>
      </c>
      <c r="F146" s="259"/>
      <c r="G146" s="252"/>
      <c r="H146" s="259"/>
      <c r="K146" s="253"/>
    </row>
    <row r="147" spans="2:11" ht="15.75" x14ac:dyDescent="0.25">
      <c r="B147" s="32" t="s">
        <v>27</v>
      </c>
      <c r="C147" s="128">
        <v>260.40134572000005</v>
      </c>
      <c r="D147" s="128">
        <v>257.35442453000007</v>
      </c>
      <c r="E147" s="277">
        <v>-1.1700865760026522E-2</v>
      </c>
      <c r="F147" s="259"/>
      <c r="G147" s="252"/>
      <c r="H147" s="259"/>
      <c r="K147" s="252"/>
    </row>
    <row r="148" spans="2:11" ht="15.75" x14ac:dyDescent="0.25">
      <c r="B148" s="33" t="s">
        <v>28</v>
      </c>
      <c r="C148" s="128">
        <v>1294.8810942963455</v>
      </c>
      <c r="D148" s="128">
        <v>1217.5823096463455</v>
      </c>
      <c r="E148" s="277">
        <v>-5.9695662397484563E-2</v>
      </c>
      <c r="F148" s="259"/>
      <c r="G148" s="252"/>
      <c r="H148" s="259"/>
      <c r="K148" s="252"/>
    </row>
    <row r="149" spans="2:11" x14ac:dyDescent="0.25">
      <c r="B149" s="136" t="s">
        <v>29</v>
      </c>
      <c r="C149" s="137">
        <v>1555.2824400163456</v>
      </c>
      <c r="D149" s="137">
        <v>1474.9367341763455</v>
      </c>
      <c r="E149" s="77">
        <v>-5.1659881043314392E-2</v>
      </c>
      <c r="F149" s="252"/>
      <c r="G149" s="252"/>
      <c r="H149" s="252"/>
      <c r="K149" s="252"/>
    </row>
    <row r="150" spans="2:11" x14ac:dyDescent="0.25">
      <c r="B150" s="110" t="s">
        <v>42</v>
      </c>
      <c r="C150" s="129">
        <v>237.47201489087593</v>
      </c>
      <c r="D150" s="129">
        <v>224.70849224460696</v>
      </c>
      <c r="E150" s="278">
        <v>-5.3747481159555209E-2</v>
      </c>
      <c r="F150" s="259"/>
      <c r="G150" s="252"/>
      <c r="H150" s="259"/>
      <c r="K150" s="253"/>
    </row>
    <row r="151" spans="2:11" x14ac:dyDescent="0.25">
      <c r="B151" s="136" t="s">
        <v>53</v>
      </c>
      <c r="C151" s="137">
        <v>9116.139849516725</v>
      </c>
      <c r="D151" s="137">
        <v>9282.2302658267035</v>
      </c>
      <c r="E151" s="77">
        <v>1.8219380028355259E-2</v>
      </c>
      <c r="F151" s="252"/>
      <c r="G151" s="252"/>
      <c r="H151" s="252"/>
      <c r="K151" s="252"/>
    </row>
    <row r="152" spans="2:11" x14ac:dyDescent="0.25">
      <c r="B152" s="110" t="s">
        <v>42</v>
      </c>
      <c r="C152" s="137">
        <v>109.44716967744989</v>
      </c>
      <c r="D152" s="137">
        <v>105.58691295336246</v>
      </c>
      <c r="E152" s="77">
        <v>-3.5270502978413602E-2</v>
      </c>
      <c r="F152" s="259"/>
      <c r="G152" s="253"/>
      <c r="H152" s="259"/>
      <c r="K152" s="253"/>
    </row>
    <row r="153" spans="2:11" x14ac:dyDescent="0.25">
      <c r="B153" s="34" t="s">
        <v>54</v>
      </c>
      <c r="C153" s="128">
        <v>124.6092721151</v>
      </c>
      <c r="D153" s="128">
        <v>70.235362366500055</v>
      </c>
      <c r="E153" s="277">
        <v>-0.43635524729151337</v>
      </c>
      <c r="F153" s="259"/>
      <c r="G153" s="252"/>
      <c r="H153" s="259"/>
      <c r="K153" s="252"/>
    </row>
    <row r="154" spans="2:11" ht="15.75" x14ac:dyDescent="0.25">
      <c r="B154" s="31" t="s">
        <v>47</v>
      </c>
      <c r="C154" s="137">
        <v>124.6092721151</v>
      </c>
      <c r="D154" s="137">
        <v>70.235362366500055</v>
      </c>
      <c r="E154" s="77">
        <v>-0.43635524729151337</v>
      </c>
      <c r="F154" s="252"/>
      <c r="G154" s="252"/>
      <c r="H154" s="252"/>
      <c r="K154" s="252"/>
    </row>
    <row r="155" spans="2:11" ht="15.75" x14ac:dyDescent="0.25">
      <c r="B155" s="140" t="s">
        <v>42</v>
      </c>
      <c r="C155" s="132">
        <v>33.11350190625388</v>
      </c>
      <c r="D155" s="132">
        <v>17.661562987456637</v>
      </c>
      <c r="E155" s="281">
        <v>-0.46663560267779952</v>
      </c>
      <c r="F155" s="260"/>
      <c r="G155" s="254"/>
      <c r="H155" s="260"/>
      <c r="K155" s="254"/>
    </row>
    <row r="156" spans="2:11" ht="18.75" x14ac:dyDescent="0.25">
      <c r="B156" s="265" t="s">
        <v>30</v>
      </c>
      <c r="C156" s="145">
        <v>9240.7491216318249</v>
      </c>
      <c r="D156" s="145">
        <v>9352.4656281932039</v>
      </c>
      <c r="E156" s="282">
        <v>1.2089550867673698E-2</v>
      </c>
      <c r="F156" s="255"/>
      <c r="G156" s="255"/>
      <c r="H156" s="255"/>
      <c r="K156" s="255"/>
    </row>
    <row r="157" spans="2:11" ht="15.75" x14ac:dyDescent="0.25">
      <c r="B157" s="141" t="s">
        <v>42</v>
      </c>
      <c r="C157" s="143"/>
      <c r="D157" s="143"/>
      <c r="E157" s="283"/>
      <c r="F157" s="261"/>
      <c r="G157" s="262"/>
      <c r="H157" s="260"/>
      <c r="K157" s="254"/>
    </row>
    <row r="158" spans="2:11" x14ac:dyDescent="0.25">
      <c r="C158" s="54"/>
      <c r="D158" s="54"/>
      <c r="E158" s="54"/>
    </row>
    <row r="159" spans="2:11" ht="25.5" customHeight="1" x14ac:dyDescent="0.25">
      <c r="B159" s="15"/>
      <c r="C159" s="60"/>
      <c r="D159" s="60"/>
      <c r="E159" s="60"/>
    </row>
    <row r="160" spans="2:11" ht="42.75" customHeight="1" x14ac:dyDescent="0.25">
      <c r="B160" s="221" t="s">
        <v>76</v>
      </c>
      <c r="C160" s="3" t="s">
        <v>108</v>
      </c>
      <c r="D160" s="221" t="s">
        <v>107</v>
      </c>
      <c r="E160" s="84" t="s">
        <v>96</v>
      </c>
      <c r="F160" s="84" t="s">
        <v>106</v>
      </c>
      <c r="G160" s="84" t="s">
        <v>105</v>
      </c>
    </row>
    <row r="161" spans="2:9" x14ac:dyDescent="0.25">
      <c r="B161" s="30" t="s">
        <v>19</v>
      </c>
      <c r="C161" s="104">
        <v>2171.649041208374</v>
      </c>
      <c r="D161" s="104">
        <v>18224.003410440993</v>
      </c>
      <c r="E161" s="104">
        <v>15089.98885188</v>
      </c>
      <c r="F161" s="104">
        <v>18209.884011621001</v>
      </c>
      <c r="G161" s="104">
        <v>2185.7684400283665</v>
      </c>
      <c r="H161" s="231"/>
      <c r="I161" s="99"/>
    </row>
    <row r="162" spans="2:9" x14ac:dyDescent="0.25">
      <c r="B162" s="29" t="s">
        <v>20</v>
      </c>
      <c r="C162" s="103">
        <v>79.700606971999989</v>
      </c>
      <c r="D162" s="103">
        <v>238.64757707000001</v>
      </c>
      <c r="E162" s="103">
        <v>224.14307406799998</v>
      </c>
      <c r="F162" s="103">
        <v>253.59602811000008</v>
      </c>
      <c r="G162" s="157">
        <v>64.752155931999965</v>
      </c>
      <c r="H162" s="231"/>
      <c r="I162" s="99"/>
    </row>
    <row r="163" spans="2:9" x14ac:dyDescent="0.25">
      <c r="B163" s="29" t="s">
        <v>62</v>
      </c>
      <c r="C163" s="103">
        <v>526.73476532000075</v>
      </c>
      <c r="D163" s="103">
        <v>6969.9875610599993</v>
      </c>
      <c r="E163" s="103">
        <v>5234.4833916099997</v>
      </c>
      <c r="F163" s="103">
        <v>7067.7343487499993</v>
      </c>
      <c r="G163" s="157">
        <v>414.9658500300003</v>
      </c>
      <c r="H163" s="231"/>
      <c r="I163" s="99"/>
    </row>
    <row r="164" spans="2:9" x14ac:dyDescent="0.25">
      <c r="B164" s="110" t="s">
        <v>59</v>
      </c>
      <c r="C164" s="111">
        <v>2778.0844135003749</v>
      </c>
      <c r="D164" s="111">
        <v>25432.638548570994</v>
      </c>
      <c r="E164" s="111">
        <v>20548.615317558</v>
      </c>
      <c r="F164" s="111">
        <v>25531.214388481003</v>
      </c>
      <c r="G164" s="111">
        <v>2665.4864459903665</v>
      </c>
      <c r="H164" s="231"/>
      <c r="I164" s="99"/>
    </row>
    <row r="165" spans="2:9" x14ac:dyDescent="0.25">
      <c r="B165" s="30" t="s">
        <v>23</v>
      </c>
      <c r="C165" s="104">
        <v>2967.9771273599995</v>
      </c>
      <c r="D165" s="104">
        <v>1344.03714416</v>
      </c>
      <c r="E165" s="104">
        <v>1040.0884613499998</v>
      </c>
      <c r="F165" s="104">
        <v>1150.81229813</v>
      </c>
      <c r="G165" s="159">
        <v>3161.2019733899997</v>
      </c>
      <c r="H165" s="231"/>
      <c r="I165" s="99"/>
    </row>
    <row r="166" spans="2:9" x14ac:dyDescent="0.25">
      <c r="B166" s="29" t="s">
        <v>61</v>
      </c>
      <c r="C166" s="103">
        <v>1814.7958686399995</v>
      </c>
      <c r="D166" s="103">
        <v>3114.3268433499998</v>
      </c>
      <c r="E166" s="103">
        <v>2436.2623456399997</v>
      </c>
      <c r="F166" s="103">
        <v>2947.7355816200006</v>
      </c>
      <c r="G166" s="157">
        <v>1980.6051122699989</v>
      </c>
      <c r="H166" s="231"/>
      <c r="I166" s="99"/>
    </row>
    <row r="167" spans="2:9" x14ac:dyDescent="0.25">
      <c r="B167" s="110" t="s">
        <v>25</v>
      </c>
      <c r="C167" s="111">
        <v>4782.7729959999988</v>
      </c>
      <c r="D167" s="111">
        <v>4458.3639875099998</v>
      </c>
      <c r="E167" s="111">
        <v>3476.3508069899995</v>
      </c>
      <c r="F167" s="111">
        <v>4098.5478797500009</v>
      </c>
      <c r="G167" s="111">
        <v>5141.8070856599988</v>
      </c>
      <c r="H167" s="231"/>
      <c r="I167" s="99"/>
    </row>
    <row r="168" spans="2:9" x14ac:dyDescent="0.25">
      <c r="B168" s="118" t="s">
        <v>26</v>
      </c>
      <c r="C168" s="119">
        <v>7560.8574095003733</v>
      </c>
      <c r="D168" s="119">
        <v>29891.002536080996</v>
      </c>
      <c r="E168" s="119">
        <v>24024.966124547998</v>
      </c>
      <c r="F168" s="119">
        <v>29629.762268231003</v>
      </c>
      <c r="G168" s="119">
        <v>7807.2935316503654</v>
      </c>
      <c r="H168" s="231"/>
      <c r="I168" s="99"/>
    </row>
    <row r="169" spans="2:9" x14ac:dyDescent="0.25">
      <c r="B169" s="36" t="s">
        <v>27</v>
      </c>
      <c r="C169" s="115">
        <v>260.40134572000005</v>
      </c>
      <c r="D169" s="115">
        <v>325.54767357000003</v>
      </c>
      <c r="E169" s="115">
        <v>497.33547125999996</v>
      </c>
      <c r="F169" s="115">
        <v>328.59459475999995</v>
      </c>
      <c r="G169" s="159">
        <v>257.35442453000007</v>
      </c>
      <c r="H169" s="231"/>
      <c r="I169" s="99"/>
    </row>
    <row r="170" spans="2:9" x14ac:dyDescent="0.25">
      <c r="B170" s="36" t="s">
        <v>28</v>
      </c>
      <c r="C170" s="115">
        <v>1294.8810942963455</v>
      </c>
      <c r="D170" s="115">
        <v>2037.41252878</v>
      </c>
      <c r="E170" s="115">
        <v>1313.9047113900001</v>
      </c>
      <c r="F170" s="115">
        <v>2114.7113134299998</v>
      </c>
      <c r="G170" s="157">
        <v>1217.5823096463455</v>
      </c>
      <c r="H170" s="231"/>
      <c r="I170" s="99"/>
    </row>
    <row r="171" spans="2:9" x14ac:dyDescent="0.25">
      <c r="B171" s="121" t="s">
        <v>29</v>
      </c>
      <c r="C171" s="122">
        <v>1555.2824400163456</v>
      </c>
      <c r="D171" s="122">
        <v>2362.9602023500001</v>
      </c>
      <c r="E171" s="122">
        <v>1811.24018265</v>
      </c>
      <c r="F171" s="122">
        <v>2443.3059081899996</v>
      </c>
      <c r="G171" s="242">
        <v>1474.9367341763455</v>
      </c>
      <c r="H171" s="231"/>
      <c r="I171" s="99"/>
    </row>
    <row r="172" spans="2:9" x14ac:dyDescent="0.25">
      <c r="B172" s="34" t="s">
        <v>63</v>
      </c>
      <c r="C172" s="107">
        <v>124.60926316509997</v>
      </c>
      <c r="D172" s="107">
        <v>1431.6245537213999</v>
      </c>
      <c r="E172" s="107">
        <v>1175.8507744429999</v>
      </c>
      <c r="F172" s="107">
        <v>1485.9984634699999</v>
      </c>
      <c r="G172" s="160">
        <v>70.235353416500004</v>
      </c>
      <c r="H172" s="231"/>
      <c r="I172" s="99"/>
    </row>
    <row r="173" spans="2:9" x14ac:dyDescent="0.25">
      <c r="B173" s="35" t="s">
        <v>64</v>
      </c>
      <c r="C173" s="109">
        <v>0</v>
      </c>
      <c r="D173" s="109">
        <v>0</v>
      </c>
      <c r="E173" s="109">
        <v>0</v>
      </c>
      <c r="F173" s="109">
        <v>0</v>
      </c>
      <c r="G173" s="161">
        <v>0</v>
      </c>
      <c r="H173" s="231"/>
      <c r="I173" s="99"/>
    </row>
    <row r="174" spans="2:9" s="19" customFormat="1" x14ac:dyDescent="0.25">
      <c r="B174" s="110" t="s">
        <v>60</v>
      </c>
      <c r="C174" s="111">
        <v>124.60926316509997</v>
      </c>
      <c r="D174" s="111">
        <v>1431.6245537213999</v>
      </c>
      <c r="E174" s="111">
        <v>1175.8507744429999</v>
      </c>
      <c r="F174" s="111">
        <v>1485.9984634699999</v>
      </c>
      <c r="G174" s="111">
        <v>70.235353416500004</v>
      </c>
      <c r="H174" s="231"/>
      <c r="I174" s="99"/>
    </row>
    <row r="175" spans="2:9" s="37" customFormat="1" ht="18.75" x14ac:dyDescent="0.25">
      <c r="B175" s="124" t="s">
        <v>30</v>
      </c>
      <c r="C175" s="125">
        <v>9240.7491126818186</v>
      </c>
      <c r="D175" s="125">
        <v>33685.587292152399</v>
      </c>
      <c r="E175" s="125">
        <v>27012.057081640996</v>
      </c>
      <c r="F175" s="125">
        <v>33559.066639891003</v>
      </c>
      <c r="G175" s="126">
        <v>9352.4656192432103</v>
      </c>
      <c r="H175" s="231"/>
      <c r="I175" s="99"/>
    </row>
    <row r="176" spans="2:9" x14ac:dyDescent="0.25">
      <c r="B176" s="5"/>
      <c r="C176" s="146"/>
      <c r="D176" s="146"/>
      <c r="E176" s="146"/>
      <c r="F176" s="234"/>
      <c r="G176" s="18"/>
    </row>
    <row r="177" spans="2:13" x14ac:dyDescent="0.25">
      <c r="B177" s="8"/>
      <c r="C177" s="6"/>
      <c r="D177" s="6"/>
      <c r="E177" s="6"/>
    </row>
    <row r="178" spans="2:13" ht="26.25" customHeight="1" x14ac:dyDescent="0.25">
      <c r="B178" s="334" t="s">
        <v>55</v>
      </c>
      <c r="C178" s="334"/>
      <c r="D178" s="334"/>
      <c r="E178" s="334"/>
    </row>
    <row r="179" spans="2:13" x14ac:dyDescent="0.25">
      <c r="B179" s="16"/>
      <c r="C179" s="59"/>
      <c r="D179" s="59"/>
      <c r="E179" s="59"/>
    </row>
    <row r="180" spans="2:13" ht="30" x14ac:dyDescent="0.25">
      <c r="B180" s="221" t="s">
        <v>76</v>
      </c>
      <c r="C180" s="221" t="s">
        <v>92</v>
      </c>
      <c r="D180" s="221" t="s">
        <v>104</v>
      </c>
      <c r="E180" s="2" t="s">
        <v>111</v>
      </c>
    </row>
    <row r="181" spans="2:13" ht="18.75" x14ac:dyDescent="0.25">
      <c r="B181" s="89" t="s">
        <v>81</v>
      </c>
      <c r="C181" s="133">
        <v>0.76650389542688746</v>
      </c>
      <c r="D181" s="133">
        <v>0.79381779557988197</v>
      </c>
      <c r="E181" s="133">
        <v>3.5634391835390002E-2</v>
      </c>
    </row>
    <row r="182" spans="2:13" ht="18.75" x14ac:dyDescent="0.25">
      <c r="B182" s="90" t="s">
        <v>82</v>
      </c>
      <c r="C182" s="134">
        <v>95.464080714941844</v>
      </c>
      <c r="D182" s="134">
        <v>92.325150247820034</v>
      </c>
      <c r="E182" s="148">
        <v>-3.2880748901722899E-2</v>
      </c>
    </row>
    <row r="183" spans="2:13" x14ac:dyDescent="0.25">
      <c r="B183" s="101"/>
      <c r="C183" s="150"/>
      <c r="D183" s="150"/>
      <c r="E183" s="150"/>
    </row>
    <row r="184" spans="2:13" x14ac:dyDescent="0.25">
      <c r="B184" s="15"/>
      <c r="C184" s="60"/>
      <c r="D184" s="60"/>
      <c r="E184" s="60"/>
    </row>
    <row r="185" spans="2:13" ht="19.5" customHeight="1" x14ac:dyDescent="0.25">
      <c r="B185" s="334" t="s">
        <v>39</v>
      </c>
      <c r="C185" s="334"/>
      <c r="D185" s="334"/>
      <c r="E185" s="334"/>
      <c r="F185" s="14"/>
      <c r="G185" s="14"/>
      <c r="H185" s="14"/>
    </row>
    <row r="186" spans="2:13" x14ac:dyDescent="0.25">
      <c r="B186" s="16"/>
      <c r="C186" s="59"/>
      <c r="D186" s="59"/>
      <c r="E186" s="59"/>
      <c r="F186" s="14"/>
      <c r="G186" s="11"/>
      <c r="H186" s="11"/>
      <c r="I186" s="4"/>
      <c r="J186" s="4"/>
      <c r="K186" s="4"/>
      <c r="L186" s="4"/>
      <c r="M186" s="4"/>
    </row>
    <row r="187" spans="2:13" ht="38.25" customHeight="1" x14ac:dyDescent="0.25">
      <c r="B187" s="221" t="s">
        <v>76</v>
      </c>
      <c r="C187" s="221" t="s">
        <v>92</v>
      </c>
      <c r="D187" s="221" t="s">
        <v>104</v>
      </c>
      <c r="E187" s="2" t="s">
        <v>111</v>
      </c>
      <c r="G187" s="209"/>
      <c r="H187" s="210"/>
      <c r="I187" s="210"/>
      <c r="J187" s="210"/>
      <c r="K187" s="210"/>
      <c r="L187" s="210"/>
      <c r="M187" s="4"/>
    </row>
    <row r="188" spans="2:13" x14ac:dyDescent="0.25">
      <c r="B188" s="335" t="s">
        <v>40</v>
      </c>
      <c r="C188" s="336"/>
      <c r="D188" s="336"/>
      <c r="E188" s="337"/>
      <c r="F188" s="296"/>
      <c r="G188" s="296"/>
      <c r="H188" s="212"/>
      <c r="I188" s="212"/>
      <c r="J188" s="212"/>
      <c r="K188" s="212"/>
      <c r="L188" s="212"/>
      <c r="M188" s="4"/>
    </row>
    <row r="189" spans="2:13" x14ac:dyDescent="0.25">
      <c r="B189" s="153" t="s">
        <v>80</v>
      </c>
      <c r="C189" s="50">
        <v>7</v>
      </c>
      <c r="D189" s="50">
        <v>5.5361761332468955</v>
      </c>
      <c r="E189" s="64">
        <v>-0.20911769525044349</v>
      </c>
      <c r="F189" s="297"/>
      <c r="G189" s="297"/>
      <c r="H189" s="213"/>
      <c r="I189" s="213"/>
      <c r="J189" s="213"/>
      <c r="K189" s="213"/>
      <c r="L189" s="214"/>
      <c r="M189" s="4"/>
    </row>
    <row r="190" spans="2:13" x14ac:dyDescent="0.25">
      <c r="B190" s="153" t="s">
        <v>78</v>
      </c>
      <c r="C190" s="64">
        <v>6.2499999999999993E-2</v>
      </c>
      <c r="D190" s="64">
        <v>8.1412184118548701E-3</v>
      </c>
      <c r="E190" s="64">
        <v>-0.86974050541032211</v>
      </c>
      <c r="F190" s="297"/>
      <c r="G190" s="297"/>
      <c r="H190" s="215"/>
      <c r="I190" s="215"/>
      <c r="J190" s="215"/>
      <c r="K190" s="215"/>
      <c r="L190" s="216"/>
      <c r="M190" s="4"/>
    </row>
    <row r="191" spans="2:13" ht="19.5" customHeight="1" x14ac:dyDescent="0.25">
      <c r="B191" s="154" t="s">
        <v>79</v>
      </c>
      <c r="C191" s="55">
        <v>20111</v>
      </c>
      <c r="D191" s="55">
        <v>20053</v>
      </c>
      <c r="E191" s="79">
        <v>-2.8839938342200785E-3</v>
      </c>
      <c r="F191" s="297"/>
      <c r="G191" s="297"/>
      <c r="H191" s="217"/>
      <c r="I191" s="217"/>
      <c r="J191" s="217"/>
      <c r="K191" s="217"/>
      <c r="L191" s="217"/>
      <c r="M191" s="4"/>
    </row>
    <row r="192" spans="2:13" x14ac:dyDescent="0.25">
      <c r="B192" s="335" t="s">
        <v>56</v>
      </c>
      <c r="C192" s="336"/>
      <c r="D192" s="336"/>
      <c r="E192" s="337"/>
      <c r="G192" s="211"/>
      <c r="H192" s="212"/>
      <c r="I192" s="212"/>
      <c r="J192" s="212"/>
      <c r="K192" s="212"/>
      <c r="L192" s="212"/>
      <c r="M192" s="4"/>
    </row>
    <row r="193" spans="2:13" x14ac:dyDescent="0.25">
      <c r="B193" s="153" t="s">
        <v>80</v>
      </c>
      <c r="C193" s="50">
        <v>7</v>
      </c>
      <c r="D193" s="50">
        <v>6.5107187932604997</v>
      </c>
      <c r="E193" s="64">
        <v>-6.9897315248500042E-2</v>
      </c>
      <c r="G193" s="209"/>
      <c r="H193" s="214"/>
      <c r="I193" s="214"/>
      <c r="J193" s="213"/>
      <c r="K193" s="214"/>
      <c r="L193" s="214"/>
      <c r="M193" s="4"/>
    </row>
    <row r="194" spans="2:13" x14ac:dyDescent="0.25">
      <c r="B194" s="153" t="s">
        <v>78</v>
      </c>
      <c r="C194" s="64">
        <v>0.09</v>
      </c>
      <c r="D194" s="64">
        <v>0.11665649940241592</v>
      </c>
      <c r="E194" s="64">
        <v>0.29618332669351022</v>
      </c>
      <c r="G194" s="209"/>
      <c r="H194" s="215"/>
      <c r="I194" s="215"/>
      <c r="J194" s="215"/>
      <c r="K194" s="215"/>
      <c r="L194" s="216"/>
      <c r="M194" s="4"/>
    </row>
    <row r="195" spans="2:13" x14ac:dyDescent="0.25">
      <c r="B195" s="154" t="s">
        <v>79</v>
      </c>
      <c r="C195" s="55">
        <v>8383</v>
      </c>
      <c r="D195" s="55">
        <v>7594</v>
      </c>
      <c r="E195" s="79">
        <v>-9.411905045926279E-2</v>
      </c>
      <c r="G195" s="209"/>
      <c r="H195" s="213"/>
      <c r="I195" s="217"/>
      <c r="J195" s="217"/>
      <c r="K195" s="217"/>
      <c r="L195" s="217"/>
      <c r="M195" s="4"/>
    </row>
    <row r="196" spans="2:13" ht="15.75" customHeight="1" x14ac:dyDescent="0.25">
      <c r="B196" s="331" t="s">
        <v>57</v>
      </c>
      <c r="C196" s="332"/>
      <c r="D196" s="332"/>
      <c r="E196" s="333"/>
      <c r="G196" s="211"/>
      <c r="H196" s="218"/>
      <c r="I196" s="218"/>
      <c r="J196" s="218"/>
      <c r="K196" s="212"/>
      <c r="L196" s="212"/>
      <c r="M196" s="4"/>
    </row>
    <row r="197" spans="2:13" x14ac:dyDescent="0.25">
      <c r="B197" s="153" t="s">
        <v>80</v>
      </c>
      <c r="C197" s="50">
        <v>84.25</v>
      </c>
      <c r="D197" s="69">
        <v>76.516454248366017</v>
      </c>
      <c r="E197" s="64">
        <v>-9.1792827912569527E-2</v>
      </c>
      <c r="G197" s="209"/>
      <c r="H197" s="213"/>
      <c r="I197" s="213"/>
      <c r="J197" s="213"/>
      <c r="K197" s="213"/>
      <c r="L197" s="214"/>
      <c r="M197" s="4"/>
    </row>
    <row r="198" spans="2:13" x14ac:dyDescent="0.25">
      <c r="B198" s="153" t="s">
        <v>78</v>
      </c>
      <c r="C198" s="64">
        <v>0.52</v>
      </c>
      <c r="D198" s="64">
        <v>0.53913260051495349</v>
      </c>
      <c r="E198" s="64">
        <v>3.6793462528756669E-2</v>
      </c>
      <c r="G198" s="209"/>
      <c r="H198" s="215"/>
      <c r="I198" s="215"/>
      <c r="J198" s="215"/>
      <c r="K198" s="215"/>
      <c r="L198" s="216"/>
      <c r="M198" s="4"/>
    </row>
    <row r="199" spans="2:13" ht="15" customHeight="1" x14ac:dyDescent="0.25">
      <c r="B199" s="154" t="s">
        <v>79</v>
      </c>
      <c r="C199" s="55">
        <v>511</v>
      </c>
      <c r="D199" s="55">
        <v>612</v>
      </c>
      <c r="E199" s="79">
        <v>0.19765166340508805</v>
      </c>
      <c r="G199" s="209"/>
      <c r="H199" s="213"/>
      <c r="I199" s="213"/>
      <c r="J199" s="213"/>
      <c r="K199" s="213"/>
      <c r="L199" s="213"/>
      <c r="M199" s="4"/>
    </row>
    <row r="200" spans="2:13" ht="15" customHeight="1" x14ac:dyDescent="0.25">
      <c r="B200" s="331" t="s">
        <v>58</v>
      </c>
      <c r="C200" s="332"/>
      <c r="D200" s="332"/>
      <c r="E200" s="333"/>
      <c r="G200" s="211"/>
      <c r="H200" s="212"/>
      <c r="I200" s="212"/>
      <c r="J200" s="212"/>
      <c r="K200" s="212"/>
      <c r="L200" s="212"/>
      <c r="M200" s="4"/>
    </row>
    <row r="201" spans="2:13" x14ac:dyDescent="0.25">
      <c r="B201" s="153" t="s">
        <v>80</v>
      </c>
      <c r="C201" s="153">
        <v>63.5</v>
      </c>
      <c r="D201" s="69">
        <v>69.398381294964025</v>
      </c>
      <c r="E201" s="64">
        <v>9.2887894408882288E-2</v>
      </c>
      <c r="G201" s="209"/>
      <c r="H201" s="213"/>
      <c r="I201" s="213"/>
      <c r="J201" s="213"/>
      <c r="K201" s="213"/>
      <c r="L201" s="214"/>
      <c r="M201" s="4"/>
    </row>
    <row r="202" spans="2:13" x14ac:dyDescent="0.25">
      <c r="B202" s="153" t="s">
        <v>78</v>
      </c>
      <c r="C202" s="64">
        <v>0.5</v>
      </c>
      <c r="D202" s="64">
        <v>0.48354817055446553</v>
      </c>
      <c r="E202" s="64">
        <v>-3.2903658891068943E-2</v>
      </c>
      <c r="G202" s="209"/>
      <c r="H202" s="215"/>
      <c r="I202" s="215"/>
      <c r="J202" s="215"/>
      <c r="K202" s="215"/>
      <c r="L202" s="216"/>
      <c r="M202" s="4"/>
    </row>
    <row r="203" spans="2:13" x14ac:dyDescent="0.25">
      <c r="B203" s="154" t="s">
        <v>79</v>
      </c>
      <c r="C203" s="55">
        <v>543</v>
      </c>
      <c r="D203" s="55">
        <v>556</v>
      </c>
      <c r="E203" s="79">
        <v>2.3941068139963169E-2</v>
      </c>
      <c r="G203" s="209"/>
      <c r="H203" s="213"/>
      <c r="I203" s="213"/>
      <c r="J203" s="213"/>
      <c r="K203" s="213"/>
      <c r="L203" s="213"/>
      <c r="M203" s="4"/>
    </row>
    <row r="204" spans="2:13" x14ac:dyDescent="0.25">
      <c r="C204" s="54"/>
      <c r="D204" s="54"/>
      <c r="E204" s="54"/>
      <c r="G204" s="219"/>
      <c r="H204" s="220"/>
      <c r="I204" s="220"/>
      <c r="J204" s="220"/>
      <c r="K204" s="220"/>
      <c r="L204" s="220"/>
      <c r="M204" s="4"/>
    </row>
    <row r="205" spans="2:13" x14ac:dyDescent="0.25">
      <c r="C205" s="54"/>
      <c r="D205" s="54"/>
      <c r="E205" s="54"/>
    </row>
    <row r="206" spans="2:13" ht="15.75" customHeight="1" x14ac:dyDescent="0.25">
      <c r="C206" s="54"/>
      <c r="D206" s="54"/>
      <c r="E206" s="54"/>
    </row>
    <row r="207" spans="2:13" ht="30" x14ac:dyDescent="0.25">
      <c r="B207" s="221" t="s">
        <v>76</v>
      </c>
      <c r="C207" s="221" t="s">
        <v>92</v>
      </c>
      <c r="D207" s="221" t="s">
        <v>104</v>
      </c>
      <c r="E207" s="2" t="s">
        <v>111</v>
      </c>
    </row>
    <row r="208" spans="2:13" ht="17.25" x14ac:dyDescent="0.25">
      <c r="B208" s="39" t="s">
        <v>123</v>
      </c>
      <c r="C208" s="51">
        <v>1027.0347391757061</v>
      </c>
      <c r="D208" s="51">
        <v>1036.4805226610551</v>
      </c>
      <c r="E208" s="243">
        <v>9.197141172586E-3</v>
      </c>
    </row>
    <row r="209" spans="2:5" ht="15.75" x14ac:dyDescent="0.25">
      <c r="B209" s="152" t="s">
        <v>14</v>
      </c>
      <c r="C209" s="50">
        <v>791.62665968943202</v>
      </c>
      <c r="D209" s="50">
        <v>797.63804014679476</v>
      </c>
      <c r="E209" s="244">
        <v>7.5937064319197001E-3</v>
      </c>
    </row>
    <row r="210" spans="2:5" ht="15.75" x14ac:dyDescent="0.25">
      <c r="B210" s="152" t="s">
        <v>15</v>
      </c>
      <c r="C210" s="50">
        <v>25.922423329471773</v>
      </c>
      <c r="D210" s="50">
        <v>28.090260721262503</v>
      </c>
      <c r="E210" s="244">
        <v>8.3627883251411461E-2</v>
      </c>
    </row>
    <row r="211" spans="2:5" ht="15.75" x14ac:dyDescent="0.25">
      <c r="B211" s="22" t="s">
        <v>7</v>
      </c>
      <c r="C211" s="50">
        <v>817.54908301890373</v>
      </c>
      <c r="D211" s="50">
        <v>825.7283008680572</v>
      </c>
      <c r="E211" s="244">
        <v>1.0004558770894434E-2</v>
      </c>
    </row>
    <row r="212" spans="2:5" ht="15.75" x14ac:dyDescent="0.25">
      <c r="B212" s="22" t="s">
        <v>8</v>
      </c>
      <c r="C212" s="50">
        <v>143.0011501568024</v>
      </c>
      <c r="D212" s="50">
        <v>141.07769779299787</v>
      </c>
      <c r="E212" s="244">
        <v>-1.3450607646829702E-2</v>
      </c>
    </row>
    <row r="213" spans="2:5" ht="15.75" x14ac:dyDescent="0.25">
      <c r="B213" s="23" t="s">
        <v>9</v>
      </c>
      <c r="C213" s="50">
        <v>66.484505999999996</v>
      </c>
      <c r="D213" s="50">
        <v>69.674523999999991</v>
      </c>
      <c r="E213" s="244">
        <v>4.7981374788285187E-2</v>
      </c>
    </row>
    <row r="214" spans="2:5" ht="17.25" x14ac:dyDescent="0.25">
      <c r="B214" s="39" t="s">
        <v>124</v>
      </c>
      <c r="C214" s="51">
        <v>1126.2357800000002</v>
      </c>
      <c r="D214" s="51">
        <v>1119.67642916</v>
      </c>
      <c r="E214" s="243">
        <v>-5.8241364343798469E-3</v>
      </c>
    </row>
    <row r="215" spans="2:5" ht="15.75" x14ac:dyDescent="0.25">
      <c r="B215" s="25" t="s">
        <v>121</v>
      </c>
      <c r="C215" s="50">
        <v>1059.7512740000002</v>
      </c>
      <c r="D215" s="50">
        <v>1050.00190516</v>
      </c>
      <c r="E215" s="244">
        <v>-9.199676451627661E-3</v>
      </c>
    </row>
    <row r="216" spans="2:5" ht="15.75" x14ac:dyDescent="0.25">
      <c r="B216" s="25" t="s">
        <v>122</v>
      </c>
      <c r="C216" s="50">
        <v>66.484505999999996</v>
      </c>
      <c r="D216" s="50">
        <v>69.674523999999991</v>
      </c>
      <c r="E216" s="244">
        <v>4.7981374788285187E-2</v>
      </c>
    </row>
    <row r="217" spans="2:5" ht="17.25" x14ac:dyDescent="0.25">
      <c r="B217" s="39" t="s">
        <v>125</v>
      </c>
      <c r="C217" s="53">
        <v>99.201040824294068</v>
      </c>
      <c r="D217" s="53">
        <v>83.195906498944908</v>
      </c>
      <c r="E217" s="243">
        <v>-0.16134038708018825</v>
      </c>
    </row>
    <row r="218" spans="2:5" ht="15.75" x14ac:dyDescent="0.25">
      <c r="B218" s="154" t="s">
        <v>68</v>
      </c>
      <c r="C218" s="102">
        <v>9.3607852387723622E-2</v>
      </c>
      <c r="D218" s="102">
        <v>7.9234052900377799E-2</v>
      </c>
      <c r="E218" s="148">
        <v>-0.15355335178302737</v>
      </c>
    </row>
    <row r="219" spans="2:5" ht="15.75" customHeight="1" x14ac:dyDescent="0.25">
      <c r="C219" s="54"/>
      <c r="D219" s="54"/>
      <c r="E219" s="54"/>
    </row>
    <row r="220" spans="2:5" ht="15.75" customHeight="1" x14ac:dyDescent="0.25">
      <c r="C220" s="54"/>
      <c r="D220" s="54"/>
      <c r="E220" s="54"/>
    </row>
    <row r="221" spans="2:5" x14ac:dyDescent="0.25">
      <c r="C221" s="54"/>
      <c r="D221" s="54"/>
      <c r="E221" s="54"/>
    </row>
    <row r="222" spans="2:5" ht="21.75" customHeight="1" x14ac:dyDescent="0.25">
      <c r="B222" s="323" t="s">
        <v>43</v>
      </c>
      <c r="C222" s="323"/>
      <c r="D222" s="323"/>
      <c r="E222" s="323"/>
    </row>
    <row r="223" spans="2:5" x14ac:dyDescent="0.25">
      <c r="B223" s="19"/>
      <c r="C223" s="54"/>
      <c r="D223" s="54"/>
      <c r="E223" s="54"/>
    </row>
    <row r="224" spans="2:5" ht="18.600000000000001" customHeight="1" thickBot="1" x14ac:dyDescent="0.3">
      <c r="B224" s="221" t="s">
        <v>76</v>
      </c>
      <c r="C224" s="221" t="s">
        <v>110</v>
      </c>
      <c r="D224" s="85" t="s">
        <v>112</v>
      </c>
      <c r="E224" s="221" t="s">
        <v>109</v>
      </c>
    </row>
    <row r="225" spans="2:5" ht="20.45" customHeight="1" thickBot="1" x14ac:dyDescent="0.3">
      <c r="B225" s="222" t="s">
        <v>113</v>
      </c>
      <c r="C225" s="340"/>
      <c r="D225" s="223">
        <v>15</v>
      </c>
      <c r="E225" s="343"/>
    </row>
    <row r="226" spans="2:5" ht="20.45" customHeight="1" thickBot="1" x14ac:dyDescent="0.3">
      <c r="B226" s="222" t="s">
        <v>114</v>
      </c>
      <c r="C226" s="341"/>
      <c r="D226" s="223">
        <v>12</v>
      </c>
      <c r="E226" s="344"/>
    </row>
    <row r="227" spans="2:5" ht="20.45" customHeight="1" thickBot="1" x14ac:dyDescent="0.3">
      <c r="B227" s="222" t="s">
        <v>115</v>
      </c>
      <c r="C227" s="341"/>
      <c r="D227" s="223">
        <v>8</v>
      </c>
      <c r="E227" s="344"/>
    </row>
    <row r="228" spans="2:5" ht="20.45" customHeight="1" thickBot="1" x14ac:dyDescent="0.3">
      <c r="B228" s="222" t="s">
        <v>116</v>
      </c>
      <c r="C228" s="341"/>
      <c r="D228" s="223">
        <v>4</v>
      </c>
      <c r="E228" s="344"/>
    </row>
    <row r="229" spans="2:5" ht="20.45" customHeight="1" thickBot="1" x14ac:dyDescent="0.3">
      <c r="B229" s="222" t="s">
        <v>117</v>
      </c>
      <c r="C229" s="341"/>
      <c r="D229" s="223">
        <v>9</v>
      </c>
      <c r="E229" s="344"/>
    </row>
    <row r="230" spans="2:5" ht="20.45" customHeight="1" thickBot="1" x14ac:dyDescent="0.3">
      <c r="B230" s="222" t="s">
        <v>118</v>
      </c>
      <c r="C230" s="341"/>
      <c r="D230" s="223">
        <v>1</v>
      </c>
      <c r="E230" s="344"/>
    </row>
    <row r="231" spans="2:5" ht="20.45" customHeight="1" thickBot="1" x14ac:dyDescent="0.3">
      <c r="B231" s="222" t="s">
        <v>120</v>
      </c>
      <c r="C231" s="341"/>
      <c r="D231" s="223">
        <v>8</v>
      </c>
      <c r="E231" s="344"/>
    </row>
    <row r="232" spans="2:5" ht="20.45" customHeight="1" thickBot="1" x14ac:dyDescent="0.3">
      <c r="B232" s="222" t="s">
        <v>119</v>
      </c>
      <c r="C232" s="342"/>
      <c r="D232" s="223">
        <v>5</v>
      </c>
      <c r="E232" s="345"/>
    </row>
    <row r="233" spans="2:5" ht="20.45" customHeight="1" thickBot="1" x14ac:dyDescent="0.3">
      <c r="B233" s="224" t="s">
        <v>30</v>
      </c>
      <c r="C233" s="263">
        <v>56</v>
      </c>
      <c r="D233" s="263">
        <v>62</v>
      </c>
      <c r="E233" s="264">
        <v>1.1071428571428572</v>
      </c>
    </row>
    <row r="234" spans="2:5" x14ac:dyDescent="0.25">
      <c r="C234" s="54"/>
      <c r="D234" s="54"/>
      <c r="E234" s="54"/>
    </row>
  </sheetData>
  <protectedRanges>
    <protectedRange sqref="D5:E5" name="Plage1_1_5_1_1"/>
    <protectedRange sqref="E32:E34" name="Plage5_2_1_1"/>
    <protectedRange sqref="D56:E56 E53:E55 D60:E61 E57:E59 D66:E68 E62:E65 E115:E117 E121:E124 D118:E120 D114:E114 C120 D72:E74" name="Plage9_2_2_1"/>
    <protectedRange sqref="E102:E104" name="Plage13_1_1_1"/>
    <protectedRange sqref="E107" name="Plage15_1_1_1"/>
    <protectedRange sqref="E111:E113" name="Plage17_1_1_1"/>
    <protectedRange sqref="C69 G134:H134 C134:D134 G69" name="Plage1_1_5_2_1_1"/>
    <protectedRange sqref="D69:F69" name="Plage1_1_5_2_1_1_1"/>
    <protectedRange sqref="E211:E213" name="Plage13_1_1_2_1_1"/>
    <protectedRange sqref="E216" name="Plage15_1_1_2_1_1"/>
    <protectedRange sqref="C216" name="Plage15_1_1_2"/>
    <protectedRange sqref="C180:D180" name="Plage1_1_5_1_1_6"/>
    <protectedRange sqref="C207:D207 C187:D187" name="Plage1_1_5_1_1_6_2"/>
    <protectedRange sqref="C75:D75 C4:D4" name="Plage1_1_5_1_1_3_2"/>
    <protectedRange sqref="E4" name="Plage1_1_5_1_2_1_1"/>
    <protectedRange sqref="E75 E134" name="Plage1_1_5_1_2_1_2"/>
    <protectedRange sqref="E180" name="Plage1_1_5_1_2_1_3"/>
    <protectedRange sqref="E187" name="Plage1_1_5_1_2_1_4"/>
    <protectedRange sqref="E207" name="Plage1_1_5_1_2_1_5"/>
    <protectedRange sqref="C128:G128" name="Plage1_1_5_2_1_1_2"/>
  </protectedRanges>
  <mergeCells count="17">
    <mergeCell ref="BL34:BT34"/>
    <mergeCell ref="B200:E200"/>
    <mergeCell ref="B222:E222"/>
    <mergeCell ref="C225:C232"/>
    <mergeCell ref="E225:E232"/>
    <mergeCell ref="B118:E118"/>
    <mergeCell ref="B178:E178"/>
    <mergeCell ref="B185:E185"/>
    <mergeCell ref="B188:E188"/>
    <mergeCell ref="B192:E192"/>
    <mergeCell ref="B196:E196"/>
    <mergeCell ref="B114:E114"/>
    <mergeCell ref="B2:E2"/>
    <mergeCell ref="B6:E6"/>
    <mergeCell ref="B56:E56"/>
    <mergeCell ref="B60:E60"/>
    <mergeCell ref="B76:E76"/>
  </mergeCells>
  <printOptions horizontalCentered="1"/>
  <pageMargins left="0.11811023622047245" right="0.11811023622047245" top="0.19685039370078741" bottom="0.19685039370078741" header="0" footer="0"/>
  <pageSetup paperSize="9" scale="53" orientation="landscape" horizontalDpi="4294967294" verticalDpi="4294967294" r:id="rId1"/>
  <rowBreaks count="4" manualBreakCount="4">
    <brk id="71" max="16383" man="1"/>
    <brk id="124" max="16383" man="1"/>
    <brk id="175" max="16383" man="1"/>
    <brk id="2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N76"/>
  <sheetViews>
    <sheetView topLeftCell="A41" workbookViewId="0">
      <selection activeCell="D81" sqref="D81"/>
    </sheetView>
  </sheetViews>
  <sheetFormatPr baseColWidth="10" defaultRowHeight="15" x14ac:dyDescent="0.25"/>
  <cols>
    <col min="3" max="3" width="58.5703125" customWidth="1"/>
    <col min="4" max="4" width="16" customWidth="1"/>
    <col min="5" max="5" width="17.28515625" customWidth="1"/>
    <col min="6" max="6" width="11.7109375" bestFit="1" customWidth="1"/>
    <col min="10" max="10" width="11.85546875" bestFit="1" customWidth="1"/>
    <col min="12" max="12" width="12.85546875" bestFit="1" customWidth="1"/>
  </cols>
  <sheetData>
    <row r="9" spans="3:4" ht="21" x14ac:dyDescent="0.35">
      <c r="C9" s="152" t="s">
        <v>14</v>
      </c>
      <c r="D9" s="299">
        <f>+'TOTAL SDA'!D30*1000000/'TOTAL SDA'!D24</f>
        <v>3210.1080042011704</v>
      </c>
    </row>
    <row r="10" spans="3:4" ht="21" x14ac:dyDescent="0.35">
      <c r="C10" s="152" t="s">
        <v>15</v>
      </c>
      <c r="D10" s="299">
        <f>+'TOTAL SDA'!D31*1000000/'TOTAL SDA'!D25</f>
        <v>16652.863861920174</v>
      </c>
    </row>
    <row r="11" spans="3:4" ht="21" x14ac:dyDescent="0.35">
      <c r="C11" s="22" t="s">
        <v>1</v>
      </c>
      <c r="D11" s="299">
        <f>+'TOTAL SDA'!D32*1000000/'TOTAL SDA'!D26</f>
        <v>3506.0618986605227</v>
      </c>
    </row>
    <row r="12" spans="3:4" ht="21" x14ac:dyDescent="0.35">
      <c r="C12" s="22" t="s">
        <v>2</v>
      </c>
      <c r="D12" s="299">
        <f>+'TOTAL SDA'!D33*1000000/'TOTAL SDA'!D27</f>
        <v>532879.27356210735</v>
      </c>
    </row>
    <row r="13" spans="3:4" ht="21" x14ac:dyDescent="0.35">
      <c r="C13" s="23" t="s">
        <v>3</v>
      </c>
      <c r="D13" s="299">
        <f>+'TOTAL SDA'!D34*1000000/'TOTAL SDA'!D28</f>
        <v>48231483.111111112</v>
      </c>
    </row>
    <row r="24" spans="3:6" ht="36" customHeight="1" x14ac:dyDescent="0.25">
      <c r="C24" s="346" t="s">
        <v>135</v>
      </c>
      <c r="D24" s="347"/>
      <c r="E24" s="347"/>
      <c r="F24" s="348"/>
    </row>
    <row r="25" spans="3:6" ht="31.5" customHeight="1" x14ac:dyDescent="0.25">
      <c r="C25" s="302" t="s">
        <v>49</v>
      </c>
      <c r="D25" s="300">
        <v>2015</v>
      </c>
      <c r="E25" s="301">
        <v>2016</v>
      </c>
      <c r="F25" s="312" t="s">
        <v>133</v>
      </c>
    </row>
    <row r="26" spans="3:6" ht="26.25" x14ac:dyDescent="0.25">
      <c r="C26" s="303" t="s">
        <v>14</v>
      </c>
      <c r="D26" s="304">
        <v>3380.4902979461381</v>
      </c>
      <c r="E26" s="304">
        <v>3210.1080042011704</v>
      </c>
      <c r="F26" s="305">
        <v>-5.040165145525953E-2</v>
      </c>
    </row>
    <row r="27" spans="3:6" ht="26.25" x14ac:dyDescent="0.25">
      <c r="C27" s="303" t="s">
        <v>15</v>
      </c>
      <c r="D27" s="304">
        <v>16921.142450460509</v>
      </c>
      <c r="E27" s="304">
        <v>16652.863861920174</v>
      </c>
      <c r="F27" s="305">
        <v>-1.5854638026112373E-2</v>
      </c>
    </row>
    <row r="28" spans="3:6" ht="26.25" x14ac:dyDescent="0.25">
      <c r="C28" s="306" t="s">
        <v>1</v>
      </c>
      <c r="D28" s="307">
        <v>3676.9492313577216</v>
      </c>
      <c r="E28" s="307">
        <v>3506.0618986605227</v>
      </c>
      <c r="F28" s="308">
        <v>-4.647530383064287E-2</v>
      </c>
    </row>
    <row r="29" spans="3:6" ht="26.25" x14ac:dyDescent="0.25">
      <c r="C29" s="309" t="s">
        <v>2</v>
      </c>
      <c r="D29" s="310">
        <v>513959.80896399711</v>
      </c>
      <c r="E29" s="310">
        <v>532879.27356210735</v>
      </c>
      <c r="F29" s="311">
        <v>3.6811175247820876E-2</v>
      </c>
    </row>
    <row r="33" spans="3:12" ht="26.25" x14ac:dyDescent="0.25">
      <c r="C33" s="346" t="s">
        <v>135</v>
      </c>
      <c r="D33" s="347"/>
      <c r="E33" s="347"/>
      <c r="F33" s="348"/>
    </row>
    <row r="34" spans="3:12" ht="26.25" x14ac:dyDescent="0.25">
      <c r="C34" s="302" t="s">
        <v>49</v>
      </c>
      <c r="D34" s="313"/>
      <c r="E34" s="314"/>
      <c r="F34" s="315"/>
      <c r="G34">
        <v>1112.87814</v>
      </c>
    </row>
    <row r="35" spans="3:12" ht="26.25" x14ac:dyDescent="0.25">
      <c r="C35" s="303" t="s">
        <v>14</v>
      </c>
      <c r="D35" s="304">
        <v>2212.9425428183313</v>
      </c>
      <c r="E35" s="316"/>
      <c r="F35" s="317"/>
      <c r="G35">
        <v>126.56564099999999</v>
      </c>
    </row>
    <row r="36" spans="3:12" ht="26.25" x14ac:dyDescent="0.25">
      <c r="C36" s="303" t="s">
        <v>15</v>
      </c>
      <c r="D36" s="304">
        <v>11192.145965267417</v>
      </c>
      <c r="E36" s="316"/>
      <c r="F36" s="317"/>
      <c r="G36">
        <v>1239.4437809999999</v>
      </c>
    </row>
    <row r="37" spans="3:12" ht="26.25" x14ac:dyDescent="0.25">
      <c r="C37" s="306" t="s">
        <v>1</v>
      </c>
      <c r="D37" s="307">
        <v>2408.2701184542884</v>
      </c>
      <c r="E37" s="316"/>
      <c r="F37" s="317"/>
      <c r="G37">
        <v>937.32427800000005</v>
      </c>
    </row>
    <row r="38" spans="3:12" ht="26.25" x14ac:dyDescent="0.25">
      <c r="C38" s="309" t="s">
        <v>2</v>
      </c>
      <c r="D38" s="310">
        <v>336360.38684210525</v>
      </c>
      <c r="E38" s="316"/>
      <c r="F38" s="317"/>
    </row>
    <row r="45" spans="3:12" x14ac:dyDescent="0.25">
      <c r="D45" t="s">
        <v>134</v>
      </c>
    </row>
    <row r="46" spans="3:12" x14ac:dyDescent="0.25">
      <c r="D46">
        <v>174520</v>
      </c>
      <c r="E46">
        <v>232680</v>
      </c>
      <c r="F46">
        <v>235657</v>
      </c>
      <c r="G46">
        <v>191949</v>
      </c>
      <c r="H46">
        <f>+D46+E46+F46+G46</f>
        <v>834806</v>
      </c>
      <c r="I46">
        <f>+G34</f>
        <v>1112.87814</v>
      </c>
      <c r="J46" s="298">
        <f>+I46*1000000/H46*1.66</f>
        <v>2212.9425428183313</v>
      </c>
      <c r="L46" s="298">
        <f>+H46/4</f>
        <v>208701.5</v>
      </c>
    </row>
    <row r="47" spans="3:12" x14ac:dyDescent="0.25">
      <c r="D47">
        <v>3735</v>
      </c>
      <c r="E47">
        <v>5703</v>
      </c>
      <c r="F47">
        <v>6256</v>
      </c>
      <c r="G47">
        <v>3078</v>
      </c>
      <c r="H47">
        <f t="shared" ref="H47:H52" si="0">+D47+E47+F47+G47</f>
        <v>18772</v>
      </c>
      <c r="I47">
        <f>+G35</f>
        <v>126.56564099999999</v>
      </c>
      <c r="J47" s="298">
        <f>+I47*1000000/H47*1.66</f>
        <v>11192.145965267417</v>
      </c>
      <c r="L47" s="298">
        <f t="shared" ref="L47:L52" si="1">+H47/4</f>
        <v>4693</v>
      </c>
    </row>
    <row r="48" spans="3:12" x14ac:dyDescent="0.25">
      <c r="H48">
        <f>SUM(H46:H47)</f>
        <v>853578</v>
      </c>
      <c r="I48">
        <f>SUM(I46:I47)</f>
        <v>1239.4437809999999</v>
      </c>
      <c r="J48" s="298">
        <f>+I48*1000000/H48*1.66</f>
        <v>2410.4143692316343</v>
      </c>
      <c r="L48" s="298">
        <f t="shared" si="1"/>
        <v>213394.5</v>
      </c>
    </row>
    <row r="49" spans="4:12" x14ac:dyDescent="0.25">
      <c r="L49" s="298">
        <f t="shared" si="1"/>
        <v>0</v>
      </c>
    </row>
    <row r="50" spans="4:12" x14ac:dyDescent="0.25">
      <c r="D50" t="s">
        <v>134</v>
      </c>
      <c r="L50" s="298">
        <f t="shared" si="1"/>
        <v>0</v>
      </c>
    </row>
    <row r="51" spans="4:12" x14ac:dyDescent="0.25">
      <c r="D51">
        <v>128719</v>
      </c>
      <c r="E51">
        <v>143204</v>
      </c>
      <c r="F51">
        <v>163474</v>
      </c>
      <c r="G51">
        <v>126693</v>
      </c>
      <c r="H51">
        <f t="shared" si="0"/>
        <v>562090</v>
      </c>
      <c r="I51">
        <v>5154.1721429999998</v>
      </c>
      <c r="J51" s="298">
        <f>+I51*1000000/H51*1.66</f>
        <v>15221.629556441138</v>
      </c>
      <c r="L51" s="298">
        <f t="shared" si="1"/>
        <v>140522.5</v>
      </c>
    </row>
    <row r="52" spans="4:12" x14ac:dyDescent="0.25">
      <c r="D52">
        <v>1389</v>
      </c>
      <c r="E52">
        <v>2457</v>
      </c>
      <c r="F52">
        <v>2595</v>
      </c>
      <c r="G52">
        <v>600</v>
      </c>
      <c r="H52">
        <f t="shared" si="0"/>
        <v>7041</v>
      </c>
      <c r="I52">
        <v>175.332187</v>
      </c>
      <c r="J52" s="298">
        <f>+I52*1000000/H52*1.66</f>
        <v>41336.661045306064</v>
      </c>
      <c r="L52" s="298">
        <f t="shared" si="1"/>
        <v>1760.25</v>
      </c>
    </row>
    <row r="59" spans="4:12" x14ac:dyDescent="0.25">
      <c r="D59" s="318">
        <v>163.242187</v>
      </c>
      <c r="E59" s="318">
        <v>244.83738400000001</v>
      </c>
      <c r="F59" s="318">
        <v>249.46506000000002</v>
      </c>
      <c r="G59" s="319">
        <f>SUM(D59:F59)</f>
        <v>657.54463099999998</v>
      </c>
      <c r="H59" s="319"/>
    </row>
    <row r="60" spans="4:12" x14ac:dyDescent="0.25">
      <c r="D60" s="318">
        <v>29.640518999999998</v>
      </c>
      <c r="E60" s="318">
        <v>17.850785000000002</v>
      </c>
      <c r="F60" s="318">
        <v>16.239290999999998</v>
      </c>
      <c r="G60" s="319">
        <f t="shared" ref="G60:G62" si="2">SUM(D60:F60)</f>
        <v>63.730594999999994</v>
      </c>
    </row>
    <row r="61" spans="4:12" x14ac:dyDescent="0.25">
      <c r="D61" s="318">
        <f>SUM(D59:D60)</f>
        <v>192.88270599999998</v>
      </c>
      <c r="E61" s="318">
        <f t="shared" ref="E61:F61" si="3">SUM(E59:E60)</f>
        <v>262.68816900000002</v>
      </c>
      <c r="F61" s="318">
        <f t="shared" si="3"/>
        <v>265.70435100000003</v>
      </c>
      <c r="G61" s="319">
        <f t="shared" si="2"/>
        <v>721.27522599999998</v>
      </c>
    </row>
    <row r="62" spans="4:12" x14ac:dyDescent="0.25">
      <c r="D62" s="318">
        <v>182.712583</v>
      </c>
      <c r="E62" s="318">
        <v>184.42595799999998</v>
      </c>
      <c r="F62" s="318">
        <v>201.70358099999999</v>
      </c>
      <c r="G62" s="319">
        <f t="shared" si="2"/>
        <v>568.84212200000002</v>
      </c>
    </row>
    <row r="65" spans="4:14" x14ac:dyDescent="0.25">
      <c r="D65">
        <v>42373</v>
      </c>
      <c r="E65">
        <v>56862</v>
      </c>
      <c r="F65">
        <v>76291</v>
      </c>
      <c r="G65">
        <v>60474</v>
      </c>
      <c r="H65">
        <f>+D65+E65+G65+F65</f>
        <v>236000</v>
      </c>
      <c r="J65" s="298"/>
      <c r="K65" s="319">
        <f>+G59</f>
        <v>657.54463099999998</v>
      </c>
      <c r="L65">
        <f>+H65+H66+H67</f>
        <v>828938</v>
      </c>
      <c r="M65" s="298">
        <f>+K65*1000000/L65</f>
        <v>793.23740858785584</v>
      </c>
      <c r="N65" s="298">
        <f>+M65*3</f>
        <v>2379.7122257635674</v>
      </c>
    </row>
    <row r="66" spans="4:14" x14ac:dyDescent="0.25">
      <c r="D66">
        <v>70826</v>
      </c>
      <c r="E66">
        <v>84740</v>
      </c>
      <c r="F66">
        <v>78973</v>
      </c>
      <c r="G66">
        <v>68699</v>
      </c>
      <c r="H66">
        <f t="shared" ref="H66:H67" si="4">+D66+E66+G66+F66</f>
        <v>303238</v>
      </c>
      <c r="K66" s="319">
        <f>+G60</f>
        <v>63.730594999999994</v>
      </c>
      <c r="L66">
        <f>+H71+H72+H73</f>
        <v>20584</v>
      </c>
      <c r="M66" s="298">
        <f t="shared" ref="M66" si="5">+K66*1000000/L66</f>
        <v>3096.1229595802561</v>
      </c>
      <c r="N66" s="298">
        <f>+M66*3</f>
        <v>9288.3688787407682</v>
      </c>
    </row>
    <row r="67" spans="4:14" x14ac:dyDescent="0.25">
      <c r="D67">
        <v>63548</v>
      </c>
      <c r="E67">
        <v>85596</v>
      </c>
      <c r="F67">
        <v>77521</v>
      </c>
      <c r="G67">
        <v>63035</v>
      </c>
      <c r="H67">
        <f t="shared" si="4"/>
        <v>289700</v>
      </c>
      <c r="K67" s="319">
        <f>+K65+K66</f>
        <v>721.27522599999998</v>
      </c>
      <c r="L67" s="319">
        <f>+L65+L66</f>
        <v>849522</v>
      </c>
      <c r="M67" s="298">
        <f>+K67*1000000/L67</f>
        <v>849.03654761148039</v>
      </c>
      <c r="N67" s="298">
        <f>+M67*3</f>
        <v>2547.1096428344413</v>
      </c>
    </row>
    <row r="71" spans="4:14" x14ac:dyDescent="0.25">
      <c r="D71">
        <v>1428</v>
      </c>
      <c r="E71">
        <v>1703</v>
      </c>
      <c r="F71">
        <v>3293</v>
      </c>
      <c r="G71">
        <v>1063</v>
      </c>
      <c r="H71">
        <f>+D71+E71+G71+F71</f>
        <v>7487</v>
      </c>
    </row>
    <row r="72" spans="4:14" x14ac:dyDescent="0.25">
      <c r="D72">
        <v>1468</v>
      </c>
      <c r="E72">
        <v>2625</v>
      </c>
      <c r="F72">
        <v>1208</v>
      </c>
      <c r="G72">
        <v>1143</v>
      </c>
      <c r="H72">
        <f t="shared" ref="H72:H73" si="6">+D72+E72+G72+F72</f>
        <v>6444</v>
      </c>
    </row>
    <row r="73" spans="4:14" x14ac:dyDescent="0.25">
      <c r="D73">
        <v>1460</v>
      </c>
      <c r="E73">
        <v>2322</v>
      </c>
      <c r="F73">
        <v>2017</v>
      </c>
      <c r="G73">
        <v>854</v>
      </c>
      <c r="H73">
        <f t="shared" si="6"/>
        <v>6653</v>
      </c>
    </row>
    <row r="76" spans="4:14" x14ac:dyDescent="0.25">
      <c r="D76">
        <f>+D59*1000000/H65</f>
        <v>691.70418220338979</v>
      </c>
    </row>
  </sheetData>
  <protectedRanges>
    <protectedRange sqref="E24:F25 F26:F29 F35:F38 E33:F34" name="Plage9_2_2_1"/>
  </protectedRanges>
  <mergeCells count="2">
    <mergeCell ref="C24:F24"/>
    <mergeCell ref="C33:F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33"/>
  <sheetViews>
    <sheetView tabSelected="1" view="pageBreakPreview" topLeftCell="A4" zoomScale="60" zoomScaleNormal="100" workbookViewId="0">
      <selection activeCell="L10" sqref="L10"/>
    </sheetView>
  </sheetViews>
  <sheetFormatPr baseColWidth="10" defaultRowHeight="15" x14ac:dyDescent="0.25"/>
  <cols>
    <col min="1" max="2" width="2.42578125" customWidth="1"/>
    <col min="3" max="3" width="58.5703125" customWidth="1"/>
    <col min="4" max="4" width="19.7109375" bestFit="1" customWidth="1"/>
    <col min="5" max="5" width="17.28515625" customWidth="1"/>
    <col min="6" max="6" width="11.7109375" bestFit="1" customWidth="1"/>
    <col min="10" max="10" width="11.85546875" bestFit="1" customWidth="1"/>
    <col min="12" max="12" width="12.85546875" bestFit="1" customWidth="1"/>
  </cols>
  <sheetData>
    <row r="6" spans="3:6" ht="36" customHeight="1" x14ac:dyDescent="0.25">
      <c r="C6" s="346" t="s">
        <v>135</v>
      </c>
      <c r="D6" s="347"/>
      <c r="E6" s="347"/>
      <c r="F6" s="348"/>
    </row>
    <row r="7" spans="3:6" ht="31.5" customHeight="1" x14ac:dyDescent="0.25">
      <c r="C7" s="302" t="s">
        <v>49</v>
      </c>
      <c r="D7" s="300">
        <v>2015</v>
      </c>
      <c r="E7" s="301">
        <v>2016</v>
      </c>
      <c r="F7" s="312" t="s">
        <v>133</v>
      </c>
    </row>
    <row r="8" spans="3:6" ht="26.25" x14ac:dyDescent="0.25">
      <c r="C8" s="303" t="s">
        <v>14</v>
      </c>
      <c r="D8" s="304">
        <v>3380.4902979461381</v>
      </c>
      <c r="E8" s="304">
        <v>3210.1080042011704</v>
      </c>
      <c r="F8" s="305">
        <v>-5.040165145525953E-2</v>
      </c>
    </row>
    <row r="9" spans="3:6" ht="26.25" x14ac:dyDescent="0.25">
      <c r="C9" s="303" t="s">
        <v>15</v>
      </c>
      <c r="D9" s="304">
        <v>16921.142450460509</v>
      </c>
      <c r="E9" s="304">
        <v>16652.863861920174</v>
      </c>
      <c r="F9" s="305">
        <v>-1.5854638026112373E-2</v>
      </c>
    </row>
    <row r="10" spans="3:6" ht="26.25" x14ac:dyDescent="0.25">
      <c r="C10" s="306" t="s">
        <v>1</v>
      </c>
      <c r="D10" s="307">
        <v>3676.9492313577216</v>
      </c>
      <c r="E10" s="307">
        <v>3506.0618986605227</v>
      </c>
      <c r="F10" s="308">
        <v>-4.647530383064287E-2</v>
      </c>
    </row>
    <row r="11" spans="3:6" ht="26.25" x14ac:dyDescent="0.25">
      <c r="C11" s="309" t="s">
        <v>2</v>
      </c>
      <c r="D11" s="310">
        <v>513959.80896399711</v>
      </c>
      <c r="E11" s="310">
        <v>532879.27356210735</v>
      </c>
      <c r="F11" s="311">
        <v>3.6811175247820876E-2</v>
      </c>
    </row>
    <row r="15" spans="3:6" ht="26.25" x14ac:dyDescent="0.25">
      <c r="C15" s="346" t="s">
        <v>135</v>
      </c>
      <c r="D15" s="347"/>
      <c r="E15" s="347"/>
      <c r="F15" s="348"/>
    </row>
    <row r="16" spans="3:6" ht="26.25" x14ac:dyDescent="0.25">
      <c r="C16" s="302" t="s">
        <v>136</v>
      </c>
      <c r="D16" s="313"/>
      <c r="E16" s="314"/>
      <c r="F16" s="315"/>
    </row>
    <row r="17" spans="3:12" ht="26.25" x14ac:dyDescent="0.25">
      <c r="C17" s="303" t="s">
        <v>14</v>
      </c>
      <c r="D17" s="304">
        <v>2379.7122257635674</v>
      </c>
      <c r="E17" s="316"/>
      <c r="F17" s="317"/>
    </row>
    <row r="18" spans="3:12" ht="26.25" x14ac:dyDescent="0.25">
      <c r="C18" s="303" t="s">
        <v>15</v>
      </c>
      <c r="D18" s="304">
        <v>9288.3688787407682</v>
      </c>
      <c r="E18" s="316"/>
      <c r="F18" s="317"/>
    </row>
    <row r="19" spans="3:12" ht="26.25" x14ac:dyDescent="0.25">
      <c r="C19" s="309" t="s">
        <v>1</v>
      </c>
      <c r="D19" s="310">
        <v>2547.1096428344413</v>
      </c>
      <c r="E19" s="316"/>
      <c r="F19" s="317"/>
    </row>
    <row r="27" spans="3:12" x14ac:dyDescent="0.25">
      <c r="J27" s="298"/>
      <c r="L27" s="298"/>
    </row>
    <row r="28" spans="3:12" x14ac:dyDescent="0.25">
      <c r="J28" s="298"/>
      <c r="L28" s="298"/>
    </row>
    <row r="29" spans="3:12" x14ac:dyDescent="0.25">
      <c r="J29" s="298"/>
      <c r="L29" s="298"/>
    </row>
    <row r="30" spans="3:12" x14ac:dyDescent="0.25">
      <c r="L30" s="298"/>
    </row>
    <row r="31" spans="3:12" x14ac:dyDescent="0.25">
      <c r="L31" s="298"/>
    </row>
    <row r="32" spans="3:12" x14ac:dyDescent="0.25">
      <c r="J32" s="298"/>
      <c r="L32" s="298"/>
    </row>
    <row r="33" spans="10:12" x14ac:dyDescent="0.25">
      <c r="J33" s="298"/>
      <c r="L33" s="298"/>
    </row>
  </sheetData>
  <protectedRanges>
    <protectedRange sqref="E6:F7 F8:F11 E15:F16 F17:F19" name="Plage9_2_2_1"/>
  </protectedRanges>
  <mergeCells count="2">
    <mergeCell ref="C6:F6"/>
    <mergeCell ref="C15:F15"/>
  </mergeCells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4</vt:i4>
      </vt:variant>
    </vt:vector>
  </HeadingPairs>
  <TitlesOfParts>
    <vt:vector size="11" baseType="lpstr">
      <vt:lpstr>DD BELOUIZDAD </vt:lpstr>
      <vt:lpstr>DD BOLOGHINE</vt:lpstr>
      <vt:lpstr>DD EL HARRACH</vt:lpstr>
      <vt:lpstr>DD GUE DE CNE</vt:lpstr>
      <vt:lpstr>TOTAL SDA</vt:lpstr>
      <vt:lpstr>Feuil1</vt:lpstr>
      <vt:lpstr>Feuil1 (2)</vt:lpstr>
      <vt:lpstr>'DD BELOUIZDAD '!Zone_d_impression</vt:lpstr>
      <vt:lpstr>'DD BOLOGHINE'!Zone_d_impression</vt:lpstr>
      <vt:lpstr>'DD EL HARRACH'!Zone_d_impression</vt:lpstr>
      <vt:lpstr>'DD GUE DE CNE'!Zone_d_impression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F.Samir</dc:creator>
  <cp:lastModifiedBy>bouatta.adel</cp:lastModifiedBy>
  <cp:lastPrinted>2017-07-12T15:32:50Z</cp:lastPrinted>
  <dcterms:created xsi:type="dcterms:W3CDTF">2010-08-11T09:36:08Z</dcterms:created>
  <dcterms:modified xsi:type="dcterms:W3CDTF">2017-07-12T15:32:56Z</dcterms:modified>
</cp:coreProperties>
</file>