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65" yWindow="75" windowWidth="18855" windowHeight="7050" activeTab="2"/>
  </bookViews>
  <sheets>
    <sheet name="materiel defectueux" sheetId="1" r:id="rId1"/>
    <sheet name="HARD" sheetId="2" r:id="rId2"/>
    <sheet name="Perte de données" sheetId="3" r:id="rId3"/>
  </sheets>
  <definedNames>
    <definedName name="_xlnm.Print_Area" localSheetId="0">'materiel defectueux'!$A$1:$J$51</definedName>
  </definedNames>
  <calcPr calcId="145621" refMode="R1C1"/>
</workbook>
</file>

<file path=xl/calcChain.xml><?xml version="1.0" encoding="utf-8"?>
<calcChain xmlns="http://schemas.openxmlformats.org/spreadsheetml/2006/main">
  <c r="G17" i="2" l="1"/>
  <c r="D18" i="3"/>
  <c r="D17" i="3"/>
  <c r="I24" i="2"/>
  <c r="I18" i="2"/>
  <c r="I22" i="2"/>
  <c r="I20" i="2"/>
  <c r="I17" i="2"/>
  <c r="H25" i="2"/>
  <c r="I19" i="2" s="1"/>
  <c r="D51" i="1"/>
  <c r="D18" i="2"/>
  <c r="D19" i="2"/>
  <c r="D20" i="2"/>
  <c r="D21" i="2"/>
  <c r="D22" i="2"/>
  <c r="D23" i="2"/>
  <c r="D24" i="2"/>
  <c r="D17" i="2"/>
  <c r="G19" i="2"/>
  <c r="G20" i="2"/>
  <c r="G21" i="2"/>
  <c r="G22" i="2"/>
  <c r="G23" i="2"/>
  <c r="G24" i="2"/>
  <c r="G18" i="2"/>
  <c r="F25" i="2"/>
  <c r="G25" i="2" s="1"/>
  <c r="C25" i="2"/>
  <c r="D25" i="2" s="1"/>
  <c r="B25" i="2"/>
  <c r="I25" i="2" s="1"/>
</calcChain>
</file>

<file path=xl/sharedStrings.xml><?xml version="1.0" encoding="utf-8"?>
<sst xmlns="http://schemas.openxmlformats.org/spreadsheetml/2006/main" count="169" uniqueCount="114">
  <si>
    <t xml:space="preserve">N° ordre mission </t>
  </si>
  <si>
    <t xml:space="preserve"> Agent </t>
  </si>
  <si>
    <t xml:space="preserve">Date </t>
  </si>
  <si>
    <t xml:space="preserve"> Agence </t>
  </si>
  <si>
    <t xml:space="preserve">n°  serie </t>
  </si>
  <si>
    <t>n° ticket sur HELP DESK</t>
  </si>
  <si>
    <t>KOUIDRI</t>
  </si>
  <si>
    <t>du  24 au 26/04</t>
  </si>
  <si>
    <t>du 22 au 23/06</t>
  </si>
  <si>
    <t>du 07  au 08/05</t>
  </si>
  <si>
    <t>du 04 au 05/06</t>
  </si>
  <si>
    <t>TSP</t>
  </si>
  <si>
    <t>6U115B0000024</t>
  </si>
  <si>
    <t>N°SOTI</t>
  </si>
  <si>
    <t xml:space="preserve">Equipement </t>
  </si>
  <si>
    <t>OFF000234</t>
  </si>
  <si>
    <t>BCPAF902719</t>
  </si>
  <si>
    <t>batterie</t>
  </si>
  <si>
    <t>tete optique</t>
  </si>
  <si>
    <t>KOUBA</t>
  </si>
  <si>
    <t>Réparé</t>
  </si>
  <si>
    <t>Asselah Hocine</t>
  </si>
  <si>
    <t>Anomalie</t>
  </si>
  <si>
    <t>6u115B0001015</t>
  </si>
  <si>
    <t>PB DE SESSION DE TRAVAIL</t>
  </si>
  <si>
    <t xml:space="preserve">PB  GPS </t>
  </si>
  <si>
    <t>Said Hamdine</t>
  </si>
  <si>
    <t>6U115A0000156</t>
  </si>
  <si>
    <t xml:space="preserve">pb synchronisation </t>
  </si>
  <si>
    <t>pb  de charge</t>
  </si>
  <si>
    <t xml:space="preserve">pb  tete optique </t>
  </si>
  <si>
    <t>récuperation du materiel</t>
  </si>
  <si>
    <t>OFF001682</t>
  </si>
  <si>
    <t>RAS</t>
  </si>
  <si>
    <t>HUSSEIN DEY</t>
  </si>
  <si>
    <t>6U115B0001073</t>
  </si>
  <si>
    <t>PB D'affichage</t>
  </si>
  <si>
    <t>du 02 au 03/07</t>
  </si>
  <si>
    <t>Said hamdine</t>
  </si>
  <si>
    <t>kouba</t>
  </si>
  <si>
    <t>EL BIAR</t>
  </si>
  <si>
    <t>BELOUIZDAD</t>
  </si>
  <si>
    <t>OFF001508</t>
  </si>
  <si>
    <t xml:space="preserve">PB tete optique </t>
  </si>
  <si>
    <t xml:space="preserve"> OFF000296 </t>
  </si>
  <si>
    <t xml:space="preserve">EL BIAR </t>
  </si>
  <si>
    <t>OFF001802</t>
  </si>
  <si>
    <t>PB Tete optique</t>
  </si>
  <si>
    <t xml:space="preserve"> Remplacé par 0BG000021 </t>
  </si>
  <si>
    <t xml:space="preserve">Remplacé par 0BG001449 </t>
  </si>
  <si>
    <t>BACHDJARAH</t>
  </si>
  <si>
    <t>OFF001794</t>
  </si>
  <si>
    <t>OFF000296</t>
  </si>
  <si>
    <t xml:space="preserve">Nbre de TSP </t>
  </si>
  <si>
    <t xml:space="preserve">Agence </t>
  </si>
  <si>
    <t xml:space="preserve">PROBLEME BLOCAGE  DES TSP </t>
  </si>
  <si>
    <t xml:space="preserve"> Nbre TSP AVEC PB BATTERIE</t>
  </si>
  <si>
    <t>du13 au 14/07</t>
  </si>
  <si>
    <t>Bachdjerah</t>
  </si>
  <si>
    <t>SAID HAMDINE</t>
  </si>
  <si>
    <t>001723f3fdd7/6U115b0000028</t>
  </si>
  <si>
    <t>001723f3f0a1/6U115B0001018</t>
  </si>
  <si>
    <t>OFF001474</t>
  </si>
  <si>
    <t>OFF000108</t>
  </si>
  <si>
    <t>OFF001758</t>
  </si>
  <si>
    <t>PB tete optique</t>
  </si>
  <si>
    <t xml:space="preserve">PB  tete optique </t>
  </si>
  <si>
    <t xml:space="preserve">Pb  tete optique </t>
  </si>
  <si>
    <t>PB  de lecture avec tete optique</t>
  </si>
  <si>
    <t>Problème de synchronisation</t>
  </si>
  <si>
    <t>ACTION  ENAMC</t>
  </si>
  <si>
    <t>Bachdjarah</t>
  </si>
  <si>
    <t>Belouizdad -511-</t>
  </si>
  <si>
    <t>Kouba  -512-</t>
  </si>
  <si>
    <t>Bachdjarah -513-</t>
  </si>
  <si>
    <t>Sidi m'hamed-514-</t>
  </si>
  <si>
    <t>Hasselah hocine-515-</t>
  </si>
  <si>
    <t>El biar -516-</t>
  </si>
  <si>
    <t>Hussein dey-517-</t>
  </si>
  <si>
    <t>Said Hamdine -518-</t>
  </si>
  <si>
    <t>total DD</t>
  </si>
  <si>
    <t xml:space="preserve"> Moyenne  D'autonomie de BATTERIE  (Heures)</t>
  </si>
  <si>
    <t>3heures 56</t>
  </si>
  <si>
    <t>Taux de TSP avec PB batterie</t>
  </si>
  <si>
    <t>Taux blocage des TSP %</t>
  </si>
  <si>
    <t xml:space="preserve">SYNTHESE DU MATERIEL DEFECTUEUX </t>
  </si>
  <si>
    <t xml:space="preserve">  TYPE MATERIEL</t>
  </si>
  <si>
    <t>Tete optique</t>
  </si>
  <si>
    <t>Materiel réparé</t>
  </si>
  <si>
    <t xml:space="preserve">   Etat du Materiel defectueux  Arrété au 16/07/2017</t>
  </si>
  <si>
    <t>ENAMC   en instance</t>
  </si>
  <si>
    <t>Materiel Diagnostiqué</t>
  </si>
  <si>
    <t xml:space="preserve">Materiel remplacé </t>
  </si>
  <si>
    <t>RAS   (en instance ENAMC)</t>
  </si>
  <si>
    <t xml:space="preserve">Prroblème lenteur &amp; identifacation.. etc </t>
  </si>
  <si>
    <t>T aux%</t>
  </si>
  <si>
    <t>SYNTHESE D’ ANOMALIE  TSP (HARD ) arrété au 16/07/2017</t>
  </si>
  <si>
    <t>Agence</t>
  </si>
  <si>
    <t xml:space="preserve">hussein dey </t>
  </si>
  <si>
    <t>help desk  SAV  Ticket N°</t>
  </si>
  <si>
    <t>NON VISUALISATION DES DONNEES SUR    ZFA  ( perte de données)</t>
  </si>
  <si>
    <t xml:space="preserve">perte de données temporaire </t>
  </si>
  <si>
    <t>perte de donnée  definitive (indexe)</t>
  </si>
  <si>
    <t xml:space="preserve">  pour l’ensemble des agences  du Gr 002 au 060</t>
  </si>
  <si>
    <t>Materiel en instance ENAMC</t>
  </si>
  <si>
    <t>Materiel en instance   DD Belouizdad</t>
  </si>
  <si>
    <t>OBG001495</t>
  </si>
  <si>
    <t>676/673  (6 indexes)</t>
  </si>
  <si>
    <t>DIRECTION DE LA DISTRIBUTION BELOUIZDAD</t>
  </si>
  <si>
    <t xml:space="preserve">DIVISION RELATION COMMERCIALE </t>
  </si>
  <si>
    <t>PROJET TSP</t>
  </si>
  <si>
    <t>EN INSTANCE DD BELOUIZDAD</t>
  </si>
  <si>
    <t>tete optique defectueuse</t>
  </si>
  <si>
    <t>problème 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</si>
</sst>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0"/>
      <color theme="1"/>
      <name val="Arrial narrow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1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1" xfId="0" applyFill="1" applyBorder="1"/>
    <xf numFmtId="0" fontId="0" fillId="0" borderId="4" xfId="0" applyBorder="1"/>
    <xf numFmtId="0" fontId="0" fillId="0" borderId="1" xfId="0" applyFill="1" applyBorder="1"/>
    <xf numFmtId="0" fontId="0" fillId="0" borderId="11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1" xfId="0" applyNumberFormat="1" applyBorder="1"/>
    <xf numFmtId="0" fontId="0" fillId="0" borderId="0" xfId="0" applyBorder="1"/>
    <xf numFmtId="0" fontId="0" fillId="3" borderId="4" xfId="0" applyFill="1" applyBorder="1"/>
    <xf numFmtId="0" fontId="0" fillId="0" borderId="20" xfId="0" applyBorder="1" applyAlignment="1">
      <alignment horizontal="center" vertical="center"/>
    </xf>
    <xf numFmtId="0" fontId="0" fillId="0" borderId="6" xfId="0" applyFill="1" applyBorder="1"/>
    <xf numFmtId="0" fontId="0" fillId="0" borderId="16" xfId="0" applyBorder="1"/>
    <xf numFmtId="0" fontId="4" fillId="2" borderId="6" xfId="0" applyFont="1" applyFill="1" applyBorder="1" applyAlignment="1">
      <alignment horizontal="left" vertical="center"/>
    </xf>
    <xf numFmtId="0" fontId="0" fillId="0" borderId="20" xfId="0" applyBorder="1" applyAlignment="1"/>
    <xf numFmtId="0" fontId="0" fillId="0" borderId="18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/>
    <xf numFmtId="2" fontId="0" fillId="3" borderId="1" xfId="0" applyNumberFormat="1" applyFill="1" applyBorder="1"/>
    <xf numFmtId="0" fontId="0" fillId="0" borderId="0" xfId="0" applyBorder="1" applyAlignment="1">
      <alignment horizontal="center"/>
    </xf>
    <xf numFmtId="0" fontId="8" fillId="0" borderId="1" xfId="0" applyFont="1" applyBorder="1"/>
    <xf numFmtId="0" fontId="5" fillId="0" borderId="14" xfId="0" applyFont="1" applyBorder="1"/>
    <xf numFmtId="0" fontId="5" fillId="0" borderId="1" xfId="0" applyFont="1" applyFill="1" applyBorder="1"/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2" borderId="16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top"/>
    </xf>
    <xf numFmtId="14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5" borderId="1" xfId="0" applyNumberFormat="1" applyFill="1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/>
    <xf numFmtId="0" fontId="0" fillId="0" borderId="2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7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2" fillId="6" borderId="4" xfId="0" applyFont="1" applyFill="1" applyBorder="1" applyAlignment="1">
      <alignment horizontal="left" vertical="center"/>
    </xf>
    <xf numFmtId="0" fontId="12" fillId="6" borderId="1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1315500</xdr:colOff>
      <xdr:row>4</xdr:row>
      <xdr:rowOff>139700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3607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44450</xdr:rowOff>
    </xdr:from>
    <xdr:to>
      <xdr:col>4</xdr:col>
      <xdr:colOff>1486950</xdr:colOff>
      <xdr:row>5</xdr:row>
      <xdr:rowOff>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50"/>
          <a:ext cx="73607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8</xdr:col>
      <xdr:colOff>648750</xdr:colOff>
      <xdr:row>5</xdr:row>
      <xdr:rowOff>146050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50" y="0"/>
          <a:ext cx="736070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1"/>
  <sheetViews>
    <sheetView view="pageBreakPreview" zoomScale="60" zoomScaleNormal="100" workbookViewId="0">
      <selection activeCell="G55" sqref="G55"/>
    </sheetView>
  </sheetViews>
  <sheetFormatPr baseColWidth="10" defaultRowHeight="15" x14ac:dyDescent="0.25"/>
  <cols>
    <col min="1" max="1" width="18.7109375" customWidth="1"/>
    <col min="2" max="2" width="18.5703125" customWidth="1"/>
    <col min="3" max="3" width="16.5703125" customWidth="1"/>
    <col min="4" max="4" width="16.85546875" customWidth="1"/>
    <col min="5" max="5" width="15.85546875" customWidth="1"/>
    <col min="6" max="6" width="26.42578125" customWidth="1"/>
    <col min="7" max="7" width="17.5703125" customWidth="1"/>
    <col min="8" max="8" width="22.42578125" customWidth="1"/>
    <col min="9" max="9" width="28.5703125" customWidth="1"/>
    <col min="10" max="10" width="24.42578125" customWidth="1"/>
    <col min="11" max="11" width="32.85546875" customWidth="1"/>
  </cols>
  <sheetData>
    <row r="6" spans="1:12" ht="15.75" x14ac:dyDescent="0.25">
      <c r="A6" s="65" t="s">
        <v>108</v>
      </c>
    </row>
    <row r="7" spans="1:12" ht="15.75" x14ac:dyDescent="0.25">
      <c r="A7" s="65" t="s">
        <v>109</v>
      </c>
    </row>
    <row r="8" spans="1:12" x14ac:dyDescent="0.25">
      <c r="A8" s="66" t="s">
        <v>110</v>
      </c>
    </row>
    <row r="9" spans="1:12" x14ac:dyDescent="0.25">
      <c r="A9" s="66"/>
    </row>
    <row r="10" spans="1:12" x14ac:dyDescent="0.25">
      <c r="A10" s="66"/>
    </row>
    <row r="12" spans="1:12" ht="18.75" x14ac:dyDescent="0.3">
      <c r="F12" s="99" t="s">
        <v>89</v>
      </c>
      <c r="G12" s="99"/>
      <c r="H12" s="99"/>
    </row>
    <row r="14" spans="1:12" ht="15.75" thickBot="1" x14ac:dyDescent="0.3">
      <c r="A14" s="23" t="s">
        <v>2</v>
      </c>
      <c r="B14" s="23" t="s">
        <v>0</v>
      </c>
      <c r="C14" s="23" t="s">
        <v>1</v>
      </c>
      <c r="D14" s="7" t="s">
        <v>3</v>
      </c>
      <c r="E14" s="7" t="s">
        <v>14</v>
      </c>
      <c r="F14" s="7" t="s">
        <v>4</v>
      </c>
      <c r="G14" s="7" t="s">
        <v>13</v>
      </c>
      <c r="H14" s="7" t="s">
        <v>5</v>
      </c>
      <c r="I14" s="7" t="s">
        <v>22</v>
      </c>
      <c r="J14" s="7" t="s">
        <v>70</v>
      </c>
      <c r="K14" s="103"/>
      <c r="L14" s="104"/>
    </row>
    <row r="15" spans="1:12" x14ac:dyDescent="0.25">
      <c r="A15" s="91" t="s">
        <v>7</v>
      </c>
      <c r="B15" s="97">
        <v>76</v>
      </c>
      <c r="C15" s="98" t="s">
        <v>6</v>
      </c>
      <c r="D15" s="15" t="s">
        <v>21</v>
      </c>
      <c r="E15" s="1" t="s">
        <v>11</v>
      </c>
      <c r="F15" s="44" t="s">
        <v>23</v>
      </c>
      <c r="G15" s="17">
        <v>1056</v>
      </c>
      <c r="H15" s="68">
        <v>44</v>
      </c>
      <c r="I15" s="9" t="s">
        <v>24</v>
      </c>
      <c r="J15" s="21"/>
      <c r="K15" s="3"/>
      <c r="L15" s="3"/>
    </row>
    <row r="16" spans="1:12" x14ac:dyDescent="0.25">
      <c r="A16" s="92"/>
      <c r="B16" s="88"/>
      <c r="C16" s="90"/>
      <c r="D16" s="15" t="s">
        <v>21</v>
      </c>
      <c r="E16" s="1" t="s">
        <v>11</v>
      </c>
      <c r="F16" s="44" t="s">
        <v>12</v>
      </c>
      <c r="G16" s="17">
        <v>1016</v>
      </c>
      <c r="H16" s="68">
        <v>45</v>
      </c>
      <c r="I16" s="9" t="s">
        <v>25</v>
      </c>
      <c r="J16" s="21"/>
      <c r="K16" s="4"/>
    </row>
    <row r="17" spans="1:12" x14ac:dyDescent="0.25">
      <c r="A17" s="92"/>
      <c r="B17" s="88"/>
      <c r="C17" s="90"/>
      <c r="D17" s="25" t="s">
        <v>26</v>
      </c>
      <c r="E17" s="9" t="s">
        <v>18</v>
      </c>
      <c r="F17" s="52" t="s">
        <v>15</v>
      </c>
      <c r="G17" s="17"/>
      <c r="H17" s="68">
        <v>77</v>
      </c>
      <c r="I17" s="9" t="s">
        <v>30</v>
      </c>
      <c r="J17" s="71" t="s">
        <v>20</v>
      </c>
      <c r="K17" s="5"/>
    </row>
    <row r="18" spans="1:12" x14ac:dyDescent="0.25">
      <c r="A18" s="92"/>
      <c r="B18" s="88"/>
      <c r="C18" s="90"/>
      <c r="D18" s="25" t="s">
        <v>26</v>
      </c>
      <c r="E18" s="9" t="s">
        <v>11</v>
      </c>
      <c r="F18" s="54" t="s">
        <v>27</v>
      </c>
      <c r="G18" s="17">
        <v>1065</v>
      </c>
      <c r="H18" s="68">
        <v>79</v>
      </c>
      <c r="I18" s="9" t="s">
        <v>28</v>
      </c>
      <c r="J18" s="21"/>
      <c r="K18" s="4"/>
    </row>
    <row r="19" spans="1:12" ht="15.75" thickBot="1" x14ac:dyDescent="0.3">
      <c r="A19" s="92"/>
      <c r="B19" s="88"/>
      <c r="C19" s="90"/>
      <c r="D19" s="15" t="s">
        <v>19</v>
      </c>
      <c r="E19" s="1" t="s">
        <v>17</v>
      </c>
      <c r="F19" s="55" t="s">
        <v>16</v>
      </c>
      <c r="G19" s="17"/>
      <c r="H19" s="68">
        <v>76</v>
      </c>
      <c r="I19" s="9" t="s">
        <v>29</v>
      </c>
      <c r="J19" s="71" t="s">
        <v>20</v>
      </c>
    </row>
    <row r="20" spans="1:12" ht="0.6" customHeight="1" thickBot="1" x14ac:dyDescent="0.3">
      <c r="A20" s="92"/>
      <c r="B20" s="88"/>
      <c r="C20" s="90"/>
      <c r="D20" s="15"/>
      <c r="E20" s="9"/>
      <c r="F20" s="1"/>
      <c r="G20" s="1"/>
      <c r="H20" s="1"/>
      <c r="I20" s="9"/>
      <c r="J20" s="21"/>
      <c r="L20" s="2"/>
    </row>
    <row r="21" spans="1:12" ht="15.75" hidden="1" thickBot="1" x14ac:dyDescent="0.3">
      <c r="A21" s="93"/>
      <c r="B21" s="88"/>
      <c r="C21" s="90"/>
      <c r="D21" s="26"/>
      <c r="E21" s="8"/>
      <c r="F21" s="8"/>
      <c r="G21" s="8"/>
      <c r="H21" s="8"/>
      <c r="I21" s="8"/>
      <c r="J21" s="8"/>
    </row>
    <row r="22" spans="1:12" ht="15.75" thickBot="1" x14ac:dyDescent="0.3">
      <c r="A22" s="10" t="s">
        <v>9</v>
      </c>
      <c r="B22" s="24">
        <v>86</v>
      </c>
      <c r="C22" s="28" t="s">
        <v>6</v>
      </c>
      <c r="D22" s="94" t="s">
        <v>31</v>
      </c>
      <c r="E22" s="95"/>
      <c r="F22" s="95"/>
      <c r="G22" s="95"/>
      <c r="H22" s="95"/>
      <c r="I22" s="95"/>
      <c r="J22" s="96"/>
    </row>
    <row r="23" spans="1:12" ht="15.75" thickBot="1" x14ac:dyDescent="0.3">
      <c r="A23" s="11" t="s">
        <v>10</v>
      </c>
      <c r="B23" s="88">
        <v>50</v>
      </c>
      <c r="C23" s="89" t="s">
        <v>6</v>
      </c>
      <c r="D23" s="29" t="s">
        <v>45</v>
      </c>
      <c r="E23" s="30" t="s">
        <v>18</v>
      </c>
      <c r="F23" s="53" t="s">
        <v>46</v>
      </c>
      <c r="G23" s="31"/>
      <c r="H23" s="31"/>
      <c r="I23" s="30" t="s">
        <v>47</v>
      </c>
      <c r="J23" s="30"/>
    </row>
    <row r="24" spans="1:12" ht="15.75" thickBot="1" x14ac:dyDescent="0.3">
      <c r="A24" s="10"/>
      <c r="B24" s="88"/>
      <c r="C24" s="89"/>
      <c r="D24" s="15" t="s">
        <v>50</v>
      </c>
      <c r="E24" s="1" t="s">
        <v>18</v>
      </c>
      <c r="F24" s="44" t="s">
        <v>51</v>
      </c>
      <c r="G24" s="17"/>
      <c r="H24" s="68"/>
      <c r="I24" s="1" t="s">
        <v>112</v>
      </c>
      <c r="J24" s="1" t="s">
        <v>33</v>
      </c>
    </row>
    <row r="25" spans="1:12" ht="15.75" thickBot="1" x14ac:dyDescent="0.3">
      <c r="A25" s="11"/>
      <c r="B25" s="88"/>
      <c r="C25" s="89"/>
      <c r="D25" s="15" t="s">
        <v>26</v>
      </c>
      <c r="E25" s="1" t="s">
        <v>18</v>
      </c>
      <c r="F25" s="56" t="s">
        <v>52</v>
      </c>
      <c r="G25" s="17"/>
      <c r="H25" s="68"/>
      <c r="I25" s="1" t="s">
        <v>112</v>
      </c>
      <c r="J25" s="1" t="s">
        <v>33</v>
      </c>
    </row>
    <row r="26" spans="1:12" x14ac:dyDescent="0.25">
      <c r="A26" s="12" t="s">
        <v>8</v>
      </c>
      <c r="B26" s="88">
        <v>110</v>
      </c>
      <c r="C26" s="78" t="s">
        <v>6</v>
      </c>
      <c r="D26" s="15" t="s">
        <v>19</v>
      </c>
      <c r="E26" s="1" t="s">
        <v>18</v>
      </c>
      <c r="F26" s="44" t="s">
        <v>32</v>
      </c>
      <c r="G26" s="17"/>
      <c r="H26" s="68">
        <v>156</v>
      </c>
      <c r="I26" s="1" t="s">
        <v>66</v>
      </c>
      <c r="J26" s="21"/>
    </row>
    <row r="27" spans="1:12" x14ac:dyDescent="0.25">
      <c r="A27" s="13"/>
      <c r="B27" s="88"/>
      <c r="C27" s="79"/>
      <c r="D27" s="15" t="s">
        <v>34</v>
      </c>
      <c r="E27" s="1" t="s">
        <v>11</v>
      </c>
      <c r="F27" s="44" t="s">
        <v>35</v>
      </c>
      <c r="G27" s="17">
        <v>1061</v>
      </c>
      <c r="H27" s="68">
        <v>463</v>
      </c>
      <c r="I27" s="1" t="s">
        <v>36</v>
      </c>
      <c r="J27" s="71" t="s">
        <v>20</v>
      </c>
    </row>
    <row r="28" spans="1:12" ht="15.75" thickBot="1" x14ac:dyDescent="0.3">
      <c r="A28" s="14"/>
      <c r="B28" s="88"/>
      <c r="C28" s="80"/>
      <c r="D28" s="15" t="s">
        <v>38</v>
      </c>
      <c r="E28" s="1" t="s">
        <v>18</v>
      </c>
      <c r="F28" s="56" t="s">
        <v>52</v>
      </c>
      <c r="G28" s="17"/>
      <c r="H28" s="68"/>
      <c r="I28" s="1" t="s">
        <v>43</v>
      </c>
      <c r="J28" s="21"/>
      <c r="L28" s="2"/>
    </row>
    <row r="29" spans="1:12" x14ac:dyDescent="0.25">
      <c r="A29" s="74" t="s">
        <v>37</v>
      </c>
      <c r="B29" s="88">
        <v>113</v>
      </c>
      <c r="C29" s="89" t="s">
        <v>6</v>
      </c>
      <c r="D29" s="15" t="s">
        <v>34</v>
      </c>
      <c r="E29" s="73" t="s">
        <v>18</v>
      </c>
      <c r="F29" s="57" t="s">
        <v>35</v>
      </c>
      <c r="G29" s="17"/>
      <c r="H29" s="68"/>
      <c r="I29" s="19" t="s">
        <v>113</v>
      </c>
      <c r="J29" s="1"/>
    </row>
    <row r="30" spans="1:12" ht="15.75" x14ac:dyDescent="0.25">
      <c r="A30" s="75"/>
      <c r="B30" s="88"/>
      <c r="C30" s="89"/>
      <c r="D30" s="15" t="s">
        <v>38</v>
      </c>
      <c r="E30" s="81"/>
      <c r="F30" s="58" t="s">
        <v>44</v>
      </c>
      <c r="G30" s="17"/>
      <c r="H30" s="68">
        <v>463</v>
      </c>
      <c r="I30" s="19" t="s">
        <v>112</v>
      </c>
      <c r="J30" s="43" t="s">
        <v>48</v>
      </c>
      <c r="K30" s="6"/>
    </row>
    <row r="31" spans="1:12" x14ac:dyDescent="0.25">
      <c r="A31" s="75"/>
      <c r="B31" s="88"/>
      <c r="C31" s="89"/>
      <c r="D31" s="15" t="s">
        <v>39</v>
      </c>
      <c r="E31" s="81"/>
      <c r="F31" s="59" t="s">
        <v>32</v>
      </c>
      <c r="G31" s="17"/>
      <c r="H31" s="68">
        <v>482</v>
      </c>
      <c r="I31" s="19" t="s">
        <v>112</v>
      </c>
      <c r="J31" s="1" t="s">
        <v>33</v>
      </c>
    </row>
    <row r="32" spans="1:12" x14ac:dyDescent="0.25">
      <c r="A32" s="75"/>
      <c r="B32" s="88"/>
      <c r="C32" s="89"/>
      <c r="D32" s="15" t="s">
        <v>40</v>
      </c>
      <c r="E32" s="81"/>
      <c r="F32" s="58" t="s">
        <v>46</v>
      </c>
      <c r="G32" s="17"/>
      <c r="H32" s="68"/>
      <c r="I32" s="19" t="s">
        <v>112</v>
      </c>
      <c r="J32" s="43" t="s">
        <v>49</v>
      </c>
    </row>
    <row r="33" spans="1:11" x14ac:dyDescent="0.25">
      <c r="A33" s="75"/>
      <c r="B33" s="88"/>
      <c r="C33" s="89"/>
      <c r="D33" s="26" t="s">
        <v>41</v>
      </c>
      <c r="E33" s="81"/>
      <c r="F33" s="59" t="s">
        <v>42</v>
      </c>
      <c r="G33" s="17"/>
      <c r="H33" s="68">
        <v>514</v>
      </c>
      <c r="I33" s="1" t="s">
        <v>43</v>
      </c>
      <c r="J33" s="43" t="s">
        <v>49</v>
      </c>
    </row>
    <row r="34" spans="1:11" x14ac:dyDescent="0.25">
      <c r="A34" s="72" t="s">
        <v>57</v>
      </c>
      <c r="B34" s="76">
        <v>156</v>
      </c>
      <c r="C34" s="90" t="s">
        <v>6</v>
      </c>
      <c r="D34" s="85" t="s">
        <v>19</v>
      </c>
      <c r="E34" s="16" t="s">
        <v>11</v>
      </c>
      <c r="F34" s="60" t="s">
        <v>60</v>
      </c>
      <c r="G34" s="17">
        <v>1053</v>
      </c>
      <c r="H34" s="68">
        <v>628</v>
      </c>
      <c r="I34" s="1" t="s">
        <v>68</v>
      </c>
      <c r="J34" s="42" t="s">
        <v>90</v>
      </c>
    </row>
    <row r="35" spans="1:11" x14ac:dyDescent="0.25">
      <c r="A35" s="72"/>
      <c r="B35" s="77"/>
      <c r="C35" s="90"/>
      <c r="D35" s="86"/>
      <c r="E35" s="82" t="s">
        <v>11</v>
      </c>
      <c r="F35" s="101" t="s">
        <v>61</v>
      </c>
      <c r="G35" s="84">
        <v>1025</v>
      </c>
      <c r="H35" s="108">
        <v>629</v>
      </c>
      <c r="I35" s="110" t="s">
        <v>69</v>
      </c>
      <c r="J35" s="105" t="s">
        <v>93</v>
      </c>
    </row>
    <row r="36" spans="1:11" x14ac:dyDescent="0.25">
      <c r="A36" s="72"/>
      <c r="B36" s="77"/>
      <c r="C36" s="90"/>
      <c r="D36" s="87"/>
      <c r="E36" s="83"/>
      <c r="F36" s="101"/>
      <c r="G36" s="84"/>
      <c r="H36" s="109"/>
      <c r="I36" s="111"/>
      <c r="J36" s="105"/>
    </row>
    <row r="37" spans="1:11" x14ac:dyDescent="0.25">
      <c r="A37" s="72"/>
      <c r="B37" s="77"/>
      <c r="C37" s="90"/>
      <c r="D37" s="85" t="s">
        <v>58</v>
      </c>
      <c r="E37" s="84" t="s">
        <v>18</v>
      </c>
      <c r="F37" s="102" t="s">
        <v>62</v>
      </c>
      <c r="G37" s="107"/>
      <c r="H37" s="107">
        <v>572</v>
      </c>
      <c r="I37" s="112" t="s">
        <v>65</v>
      </c>
      <c r="J37" s="106" t="s">
        <v>33</v>
      </c>
    </row>
    <row r="38" spans="1:11" x14ac:dyDescent="0.25">
      <c r="A38" s="72"/>
      <c r="B38" s="77"/>
      <c r="C38" s="90"/>
      <c r="D38" s="86"/>
      <c r="E38" s="84"/>
      <c r="F38" s="102"/>
      <c r="G38" s="107"/>
      <c r="H38" s="107"/>
      <c r="I38" s="113"/>
      <c r="J38" s="106"/>
    </row>
    <row r="39" spans="1:11" ht="3.95" customHeight="1" x14ac:dyDescent="0.25">
      <c r="A39" s="72"/>
      <c r="B39" s="77"/>
      <c r="C39" s="90"/>
      <c r="D39" s="87"/>
      <c r="E39" s="84"/>
      <c r="F39" s="102"/>
      <c r="G39" s="107"/>
      <c r="H39" s="107"/>
      <c r="I39" s="114"/>
      <c r="J39" s="106"/>
      <c r="K39" s="22"/>
    </row>
    <row r="40" spans="1:11" x14ac:dyDescent="0.25">
      <c r="A40" s="72"/>
      <c r="B40" s="77"/>
      <c r="C40" s="90"/>
      <c r="D40" s="27" t="s">
        <v>40</v>
      </c>
      <c r="E40" s="1" t="s">
        <v>18</v>
      </c>
      <c r="F40" s="18" t="s">
        <v>63</v>
      </c>
      <c r="G40" s="1"/>
      <c r="H40" s="68">
        <v>581</v>
      </c>
      <c r="I40" s="19" t="s">
        <v>67</v>
      </c>
      <c r="J40" s="42" t="s">
        <v>90</v>
      </c>
    </row>
    <row r="41" spans="1:11" x14ac:dyDescent="0.25">
      <c r="A41" s="73"/>
      <c r="B41" s="77"/>
      <c r="C41" s="78"/>
      <c r="D41" s="61" t="s">
        <v>59</v>
      </c>
      <c r="E41" s="8" t="s">
        <v>18</v>
      </c>
      <c r="F41" s="62" t="s">
        <v>64</v>
      </c>
      <c r="G41" s="8"/>
      <c r="H41" s="70">
        <v>625</v>
      </c>
      <c r="I41" s="20" t="s">
        <v>67</v>
      </c>
      <c r="J41" s="42" t="s">
        <v>90</v>
      </c>
    </row>
    <row r="42" spans="1:11" x14ac:dyDescent="0.25">
      <c r="A42" s="131">
        <v>42932</v>
      </c>
      <c r="B42" s="126"/>
      <c r="C42" s="126"/>
      <c r="D42" s="127"/>
      <c r="E42" s="126"/>
      <c r="F42" s="129" t="s">
        <v>106</v>
      </c>
      <c r="G42" s="126"/>
      <c r="H42" s="82">
        <v>679</v>
      </c>
      <c r="I42" s="115" t="s">
        <v>67</v>
      </c>
      <c r="J42" s="117" t="s">
        <v>111</v>
      </c>
    </row>
    <row r="43" spans="1:11" x14ac:dyDescent="0.25">
      <c r="A43" s="131"/>
      <c r="B43" s="126"/>
      <c r="C43" s="126"/>
      <c r="D43" s="128"/>
      <c r="E43" s="126"/>
      <c r="F43" s="130"/>
      <c r="G43" s="126"/>
      <c r="H43" s="83"/>
      <c r="I43" s="116"/>
      <c r="J43" s="118"/>
    </row>
    <row r="44" spans="1:11" x14ac:dyDescent="0.25">
      <c r="A44" s="63"/>
      <c r="B44" s="51"/>
      <c r="C44" s="51"/>
      <c r="D44" s="64"/>
      <c r="E44" s="51"/>
      <c r="F44" s="22"/>
      <c r="G44" s="51"/>
      <c r="H44" s="51"/>
      <c r="I44" s="51"/>
      <c r="J44" s="41"/>
    </row>
    <row r="45" spans="1:11" x14ac:dyDescent="0.25">
      <c r="A45" s="63"/>
      <c r="B45" s="51"/>
      <c r="C45" s="51"/>
      <c r="D45" s="64"/>
      <c r="E45" s="51"/>
      <c r="F45" s="22"/>
      <c r="G45" s="51"/>
      <c r="H45" s="51"/>
      <c r="I45" s="51"/>
      <c r="J45" s="41"/>
    </row>
    <row r="46" spans="1:11" x14ac:dyDescent="0.25">
      <c r="A46" s="63"/>
      <c r="B46" s="51"/>
      <c r="C46" s="51"/>
      <c r="D46" s="64"/>
      <c r="E46" s="51"/>
      <c r="F46" s="22"/>
      <c r="G46" s="51"/>
      <c r="H46" s="51"/>
      <c r="I46" s="51"/>
      <c r="J46" s="41"/>
    </row>
    <row r="47" spans="1:11" x14ac:dyDescent="0.25">
      <c r="B47" s="45"/>
      <c r="C47" s="46" t="s">
        <v>85</v>
      </c>
      <c r="D47" s="46"/>
    </row>
    <row r="49" spans="2:8" ht="14.45" customHeight="1" x14ac:dyDescent="0.25">
      <c r="B49" s="123" t="s">
        <v>86</v>
      </c>
      <c r="C49" s="124"/>
      <c r="D49" s="119" t="s">
        <v>91</v>
      </c>
      <c r="E49" s="121" t="s">
        <v>88</v>
      </c>
      <c r="F49" s="125" t="s">
        <v>92</v>
      </c>
      <c r="G49" s="100" t="s">
        <v>104</v>
      </c>
      <c r="H49" s="100" t="s">
        <v>105</v>
      </c>
    </row>
    <row r="50" spans="2:8" ht="27.95" customHeight="1" x14ac:dyDescent="0.25">
      <c r="B50" s="34" t="s">
        <v>11</v>
      </c>
      <c r="C50" s="7" t="s">
        <v>87</v>
      </c>
      <c r="D50" s="120"/>
      <c r="E50" s="122"/>
      <c r="F50" s="125"/>
      <c r="G50" s="100"/>
      <c r="H50" s="100"/>
    </row>
    <row r="51" spans="2:8" x14ac:dyDescent="0.25">
      <c r="B51" s="67">
        <v>6</v>
      </c>
      <c r="C51" s="67">
        <v>8</v>
      </c>
      <c r="D51" s="67">
        <f>6+8</f>
        <v>14</v>
      </c>
      <c r="E51" s="69">
        <v>3</v>
      </c>
      <c r="F51" s="69">
        <v>3</v>
      </c>
      <c r="G51" s="69">
        <v>4</v>
      </c>
      <c r="H51" s="69">
        <v>1</v>
      </c>
    </row>
  </sheetData>
  <mergeCells count="47">
    <mergeCell ref="G42:G43"/>
    <mergeCell ref="D42:D43"/>
    <mergeCell ref="F42:F43"/>
    <mergeCell ref="A42:A43"/>
    <mergeCell ref="B42:B43"/>
    <mergeCell ref="C42:C43"/>
    <mergeCell ref="E42:E43"/>
    <mergeCell ref="D49:D50"/>
    <mergeCell ref="E49:E50"/>
    <mergeCell ref="B49:C49"/>
    <mergeCell ref="F49:F50"/>
    <mergeCell ref="G49:G50"/>
    <mergeCell ref="F12:H12"/>
    <mergeCell ref="H49:H50"/>
    <mergeCell ref="F35:F36"/>
    <mergeCell ref="F37:F39"/>
    <mergeCell ref="K14:L14"/>
    <mergeCell ref="J35:J36"/>
    <mergeCell ref="J37:J39"/>
    <mergeCell ref="G35:G36"/>
    <mergeCell ref="G37:G39"/>
    <mergeCell ref="H35:H36"/>
    <mergeCell ref="H37:H39"/>
    <mergeCell ref="I35:I36"/>
    <mergeCell ref="I37:I39"/>
    <mergeCell ref="H42:H43"/>
    <mergeCell ref="I42:I43"/>
    <mergeCell ref="J42:J43"/>
    <mergeCell ref="A15:A21"/>
    <mergeCell ref="D22:J22"/>
    <mergeCell ref="B23:B25"/>
    <mergeCell ref="B26:B28"/>
    <mergeCell ref="B15:B21"/>
    <mergeCell ref="C15:C21"/>
    <mergeCell ref="C23:C25"/>
    <mergeCell ref="A34:A41"/>
    <mergeCell ref="A29:A33"/>
    <mergeCell ref="B34:B41"/>
    <mergeCell ref="C26:C28"/>
    <mergeCell ref="E29:E33"/>
    <mergeCell ref="E35:E36"/>
    <mergeCell ref="E37:E39"/>
    <mergeCell ref="D37:D39"/>
    <mergeCell ref="B29:B33"/>
    <mergeCell ref="C29:C33"/>
    <mergeCell ref="C34:C41"/>
    <mergeCell ref="D34:D36"/>
  </mergeCells>
  <pageMargins left="0.25" right="0.22" top="0.74803149606299213" bottom="0.74803149606299213" header="0.31496062992125984" footer="0.31496062992125984"/>
  <pageSetup paperSize="9" scale="65" orientation="landscape" horizontalDpi="4294967295" verticalDpi="4294967295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1"/>
  <sheetViews>
    <sheetView view="pageBreakPreview" zoomScale="60" zoomScaleNormal="100" workbookViewId="0">
      <selection activeCell="H25" sqref="H25"/>
    </sheetView>
  </sheetViews>
  <sheetFormatPr baseColWidth="10" defaultRowHeight="15" x14ac:dyDescent="0.25"/>
  <cols>
    <col min="1" max="1" width="20.85546875" customWidth="1"/>
    <col min="3" max="3" width="27.42578125" customWidth="1"/>
    <col min="4" max="4" width="25" customWidth="1"/>
    <col min="5" max="5" width="29.85546875" customWidth="1"/>
    <col min="6" max="6" width="13.85546875" customWidth="1"/>
    <col min="7" max="7" width="10.5703125" customWidth="1"/>
    <col min="8" max="8" width="15.42578125" customWidth="1"/>
    <col min="9" max="9" width="12.140625" customWidth="1"/>
  </cols>
  <sheetData>
    <row r="6" spans="1:9" ht="15.75" x14ac:dyDescent="0.25">
      <c r="A6" s="65" t="s">
        <v>108</v>
      </c>
    </row>
    <row r="7" spans="1:9" ht="15.75" x14ac:dyDescent="0.25">
      <c r="A7" s="65" t="s">
        <v>109</v>
      </c>
    </row>
    <row r="8" spans="1:9" x14ac:dyDescent="0.25">
      <c r="A8" s="66" t="s">
        <v>110</v>
      </c>
    </row>
    <row r="13" spans="1:9" x14ac:dyDescent="0.25">
      <c r="C13" s="47" t="s">
        <v>96</v>
      </c>
      <c r="D13" s="47"/>
    </row>
    <row r="16" spans="1:9" ht="60" x14ac:dyDescent="0.25">
      <c r="A16" s="7" t="s">
        <v>54</v>
      </c>
      <c r="B16" s="40" t="s">
        <v>53</v>
      </c>
      <c r="C16" s="40" t="s">
        <v>56</v>
      </c>
      <c r="D16" s="40" t="s">
        <v>83</v>
      </c>
      <c r="E16" s="33" t="s">
        <v>81</v>
      </c>
      <c r="F16" s="32" t="s">
        <v>55</v>
      </c>
      <c r="G16" s="33" t="s">
        <v>84</v>
      </c>
      <c r="H16" s="33" t="s">
        <v>94</v>
      </c>
      <c r="I16" s="48" t="s">
        <v>95</v>
      </c>
    </row>
    <row r="17" spans="1:9" x14ac:dyDescent="0.25">
      <c r="A17" s="1" t="s">
        <v>72</v>
      </c>
      <c r="B17" s="17">
        <v>7</v>
      </c>
      <c r="C17" s="17">
        <v>4</v>
      </c>
      <c r="D17" s="36">
        <f>C17/B17*100</f>
        <v>57.142857142857139</v>
      </c>
      <c r="E17" s="17">
        <v>4</v>
      </c>
      <c r="F17" s="17">
        <v>6</v>
      </c>
      <c r="G17" s="36">
        <f>F17/B17*100</f>
        <v>85.714285714285708</v>
      </c>
      <c r="H17" s="1">
        <v>4</v>
      </c>
      <c r="I17" s="49">
        <f>H17/H25*100</f>
        <v>18.181818181818183</v>
      </c>
    </row>
    <row r="18" spans="1:9" x14ac:dyDescent="0.25">
      <c r="A18" s="1" t="s">
        <v>73</v>
      </c>
      <c r="B18" s="17">
        <v>11</v>
      </c>
      <c r="C18" s="17">
        <v>9</v>
      </c>
      <c r="D18" s="36">
        <f t="shared" ref="D18:D21" si="0">C18/B18*100</f>
        <v>81.818181818181827</v>
      </c>
      <c r="E18" s="17">
        <v>3</v>
      </c>
      <c r="F18" s="17">
        <v>2</v>
      </c>
      <c r="G18" s="36">
        <f>F18/B18*100</f>
        <v>18.181818181818183</v>
      </c>
      <c r="H18" s="1">
        <v>2</v>
      </c>
      <c r="I18" s="49">
        <f>H18/H25*100</f>
        <v>9.0909090909090917</v>
      </c>
    </row>
    <row r="19" spans="1:9" x14ac:dyDescent="0.25">
      <c r="A19" s="1" t="s">
        <v>74</v>
      </c>
      <c r="B19" s="17">
        <v>8</v>
      </c>
      <c r="C19" s="35">
        <v>8</v>
      </c>
      <c r="D19" s="38">
        <f t="shared" si="0"/>
        <v>100</v>
      </c>
      <c r="E19" s="35">
        <v>2</v>
      </c>
      <c r="F19" s="35">
        <v>2</v>
      </c>
      <c r="G19" s="36">
        <f t="shared" ref="G19:G24" si="1">F19/B19*100</f>
        <v>25</v>
      </c>
      <c r="H19" s="1">
        <v>2</v>
      </c>
      <c r="I19" s="49">
        <f>H19/H25*100</f>
        <v>9.0909090909090917</v>
      </c>
    </row>
    <row r="20" spans="1:9" x14ac:dyDescent="0.25">
      <c r="A20" s="1" t="s">
        <v>75</v>
      </c>
      <c r="B20" s="17">
        <v>12</v>
      </c>
      <c r="C20" s="35">
        <v>0</v>
      </c>
      <c r="D20" s="36">
        <f t="shared" si="0"/>
        <v>0</v>
      </c>
      <c r="E20" s="35">
        <v>3</v>
      </c>
      <c r="F20" s="35">
        <v>0</v>
      </c>
      <c r="G20" s="36">
        <f t="shared" si="1"/>
        <v>0</v>
      </c>
      <c r="H20" s="1">
        <v>0</v>
      </c>
      <c r="I20" s="49">
        <f>0</f>
        <v>0</v>
      </c>
    </row>
    <row r="21" spans="1:9" x14ac:dyDescent="0.25">
      <c r="A21" s="1" t="s">
        <v>76</v>
      </c>
      <c r="B21" s="17">
        <v>11</v>
      </c>
      <c r="C21" s="35">
        <v>5</v>
      </c>
      <c r="D21" s="36">
        <f t="shared" si="0"/>
        <v>45.454545454545453</v>
      </c>
      <c r="E21" s="35">
        <v>6</v>
      </c>
      <c r="F21" s="35">
        <v>0</v>
      </c>
      <c r="G21" s="36">
        <f t="shared" si="1"/>
        <v>0</v>
      </c>
      <c r="H21" s="1">
        <v>0</v>
      </c>
      <c r="I21" s="49">
        <v>0</v>
      </c>
    </row>
    <row r="22" spans="1:9" x14ac:dyDescent="0.25">
      <c r="A22" s="1" t="s">
        <v>77</v>
      </c>
      <c r="B22" s="17">
        <v>8</v>
      </c>
      <c r="C22" s="17">
        <v>7</v>
      </c>
      <c r="D22" s="36">
        <f t="shared" ref="D22:D24" si="2">C22/B22*100</f>
        <v>87.5</v>
      </c>
      <c r="E22" s="17">
        <v>4</v>
      </c>
      <c r="F22" s="17">
        <v>0</v>
      </c>
      <c r="G22" s="36">
        <f t="shared" si="1"/>
        <v>0</v>
      </c>
      <c r="H22" s="1">
        <v>3</v>
      </c>
      <c r="I22" s="49">
        <f>H22/H25*100</f>
        <v>13.636363636363635</v>
      </c>
    </row>
    <row r="23" spans="1:9" x14ac:dyDescent="0.25">
      <c r="A23" s="9" t="s">
        <v>78</v>
      </c>
      <c r="B23" s="17">
        <v>6</v>
      </c>
      <c r="C23" s="17">
        <v>6</v>
      </c>
      <c r="D23" s="38">
        <f t="shared" si="2"/>
        <v>100</v>
      </c>
      <c r="E23" s="17">
        <v>4</v>
      </c>
      <c r="F23" s="17">
        <v>0</v>
      </c>
      <c r="G23" s="36">
        <f t="shared" si="1"/>
        <v>0</v>
      </c>
      <c r="H23" s="1">
        <v>0</v>
      </c>
      <c r="I23" s="49">
        <v>0</v>
      </c>
    </row>
    <row r="24" spans="1:9" x14ac:dyDescent="0.25">
      <c r="A24" s="9" t="s">
        <v>79</v>
      </c>
      <c r="B24" s="17">
        <v>12</v>
      </c>
      <c r="C24" s="17">
        <v>5</v>
      </c>
      <c r="D24" s="36">
        <f t="shared" si="2"/>
        <v>41.666666666666671</v>
      </c>
      <c r="E24" s="17">
        <v>5</v>
      </c>
      <c r="F24" s="17">
        <v>4</v>
      </c>
      <c r="G24" s="36">
        <f t="shared" si="1"/>
        <v>33.333333333333329</v>
      </c>
      <c r="H24" s="1">
        <v>11</v>
      </c>
      <c r="I24" s="49">
        <f>10/22*100</f>
        <v>45.454545454545453</v>
      </c>
    </row>
    <row r="25" spans="1:9" x14ac:dyDescent="0.25">
      <c r="A25" s="7" t="s">
        <v>80</v>
      </c>
      <c r="B25" s="34">
        <f>+SUM(B17:B24)</f>
        <v>75</v>
      </c>
      <c r="C25" s="34">
        <f>SUM(C17:C24)</f>
        <v>44</v>
      </c>
      <c r="D25" s="37">
        <f>C25/B25*100</f>
        <v>58.666666666666664</v>
      </c>
      <c r="E25" s="34" t="s">
        <v>82</v>
      </c>
      <c r="F25" s="34">
        <f>SUM(F17:F24)</f>
        <v>14</v>
      </c>
      <c r="G25" s="37">
        <f>F25/B25*100</f>
        <v>18.666666666666668</v>
      </c>
      <c r="H25" s="50">
        <f>SUM(H17:H24)</f>
        <v>22</v>
      </c>
      <c r="I25" s="50">
        <f>H25/B25*100</f>
        <v>29.333333333333332</v>
      </c>
    </row>
    <row r="31" spans="1:9" x14ac:dyDescent="0.25">
      <c r="G31" s="39"/>
    </row>
  </sheetData>
  <pageMargins left="0.4" right="0.18" top="0.74803149606299213" bottom="0.74803149606299213" header="0.31496062992125984" footer="0.31496062992125984"/>
  <pageSetup paperSize="9" scale="8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8"/>
  <sheetViews>
    <sheetView tabSelected="1" view="pageBreakPreview" zoomScale="60" zoomScaleNormal="100" workbookViewId="0">
      <selection activeCell="E21" sqref="E21"/>
    </sheetView>
  </sheetViews>
  <sheetFormatPr baseColWidth="10" defaultRowHeight="15" x14ac:dyDescent="0.25"/>
  <cols>
    <col min="4" max="4" width="16.42578125" customWidth="1"/>
    <col min="5" max="5" width="14.42578125" customWidth="1"/>
  </cols>
  <sheetData>
    <row r="7" spans="1:12" ht="15.75" x14ac:dyDescent="0.25">
      <c r="A7" s="65" t="s">
        <v>108</v>
      </c>
    </row>
    <row r="8" spans="1:12" ht="15.75" x14ac:dyDescent="0.25">
      <c r="A8" s="65" t="s">
        <v>109</v>
      </c>
    </row>
    <row r="9" spans="1:12" x14ac:dyDescent="0.25">
      <c r="A9" s="66" t="s">
        <v>110</v>
      </c>
    </row>
    <row r="10" spans="1:12" x14ac:dyDescent="0.25">
      <c r="A10" s="66"/>
    </row>
    <row r="11" spans="1:12" x14ac:dyDescent="0.25">
      <c r="A11" s="66"/>
    </row>
    <row r="12" spans="1:12" x14ac:dyDescent="0.25">
      <c r="D12" s="45" t="s">
        <v>100</v>
      </c>
      <c r="E12" s="45"/>
      <c r="F12" s="45"/>
      <c r="G12" s="45"/>
      <c r="H12" s="45"/>
    </row>
    <row r="14" spans="1:12" x14ac:dyDescent="0.25">
      <c r="C14" s="7" t="s">
        <v>97</v>
      </c>
      <c r="D14" s="126" t="s">
        <v>102</v>
      </c>
      <c r="E14" s="126"/>
      <c r="F14" s="126" t="s">
        <v>99</v>
      </c>
      <c r="G14" s="126"/>
      <c r="H14" s="126" t="s">
        <v>101</v>
      </c>
      <c r="I14" s="126"/>
      <c r="J14" s="126"/>
      <c r="K14" s="126"/>
      <c r="L14" s="126"/>
    </row>
    <row r="15" spans="1:12" x14ac:dyDescent="0.25">
      <c r="C15" s="1" t="s">
        <v>71</v>
      </c>
      <c r="D15" s="107">
        <v>102</v>
      </c>
      <c r="E15" s="107"/>
      <c r="F15" s="107">
        <v>42</v>
      </c>
      <c r="G15" s="107"/>
      <c r="H15" s="84" t="s">
        <v>103</v>
      </c>
      <c r="I15" s="84"/>
      <c r="J15" s="84"/>
      <c r="K15" s="84"/>
      <c r="L15" s="84"/>
    </row>
    <row r="16" spans="1:12" x14ac:dyDescent="0.25">
      <c r="C16" s="1" t="s">
        <v>39</v>
      </c>
      <c r="D16" s="107">
        <v>131</v>
      </c>
      <c r="E16" s="107"/>
      <c r="F16" s="133">
        <v>676</v>
      </c>
      <c r="G16" s="133"/>
      <c r="H16" s="84"/>
      <c r="I16" s="84"/>
      <c r="J16" s="84"/>
      <c r="K16" s="84"/>
      <c r="L16" s="84"/>
    </row>
    <row r="17" spans="3:12" x14ac:dyDescent="0.25">
      <c r="C17" s="1" t="s">
        <v>98</v>
      </c>
      <c r="D17" s="107">
        <f>122+6</f>
        <v>128</v>
      </c>
      <c r="E17" s="107"/>
      <c r="F17" s="107" t="s">
        <v>107</v>
      </c>
      <c r="G17" s="107"/>
      <c r="H17" s="84"/>
      <c r="I17" s="84"/>
      <c r="J17" s="84"/>
      <c r="K17" s="84"/>
      <c r="L17" s="84"/>
    </row>
    <row r="18" spans="3:12" x14ac:dyDescent="0.25">
      <c r="C18" s="7" t="s">
        <v>80</v>
      </c>
      <c r="D18" s="107">
        <f>SUM(D15:D17)</f>
        <v>361</v>
      </c>
      <c r="E18" s="107"/>
      <c r="F18" s="132"/>
      <c r="G18" s="132"/>
    </row>
  </sheetData>
  <mergeCells count="12">
    <mergeCell ref="D18:E18"/>
    <mergeCell ref="F18:G18"/>
    <mergeCell ref="H14:L14"/>
    <mergeCell ref="H15:L17"/>
    <mergeCell ref="D14:E14"/>
    <mergeCell ref="D15:E15"/>
    <mergeCell ref="D16:E16"/>
    <mergeCell ref="D17:E17"/>
    <mergeCell ref="F14:G14"/>
    <mergeCell ref="F15:G15"/>
    <mergeCell ref="F16:G16"/>
    <mergeCell ref="F17:G17"/>
  </mergeCells>
  <pageMargins left="0.18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materiel defectueux</vt:lpstr>
      <vt:lpstr>HARD</vt:lpstr>
      <vt:lpstr>Perte de données</vt:lpstr>
      <vt:lpstr>'materiel defectueux'!Zone_d_impression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DRC3</dc:creator>
  <cp:lastModifiedBy>bouatta.adel</cp:lastModifiedBy>
  <cp:lastPrinted>2017-07-20T08:22:00Z</cp:lastPrinted>
  <dcterms:created xsi:type="dcterms:W3CDTF">2017-07-11T07:28:40Z</dcterms:created>
  <dcterms:modified xsi:type="dcterms:W3CDTF">2017-07-20T08:22:18Z</dcterms:modified>
</cp:coreProperties>
</file>